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https://fmlv.sharepoint.com/sites/ESFD/Koplietojamie dokumenti/2021-2027/IEVIESANAS_PROGRESA_ANALIZE/1.Maksājumu prognozes/05_2026.gads/03_Izpilde/09_Septembris/"/>
    </mc:Choice>
  </mc:AlternateContent>
  <xr:revisionPtr revIDLastSave="209" documentId="13_ncr:1_{4504D3B9-A918-4BB4-80D1-3698DE90582A}" xr6:coauthVersionLast="47" xr6:coauthVersionMax="47" xr10:uidLastSave="{511AE8A6-0AAA-462E-BFC0-9F2AA0B592BC}"/>
  <bookViews>
    <workbookView xWindow="-110" yWindow="-110" windowWidth="38620" windowHeight="21100" xr2:uid="{00000000-000D-0000-FFFF-FFFF00000000}"/>
  </bookViews>
  <sheets>
    <sheet name="01_ES_fondi_21-27_Maks_2026" sheetId="6" r:id="rId1"/>
  </sheets>
  <definedNames>
    <definedName name="_xlnm._FilterDatabase" localSheetId="0" hidden="1">'01_ES_fondi_21-27_Maks_2026'!$A$27:$EH$243</definedName>
    <definedName name="_ftn1" localSheetId="0">'01_ES_fondi_21-27_Maks_2026'!#REF!</definedName>
    <definedName name="_ftn2" localSheetId="0">'01_ES_fondi_21-27_Maks_2026'!#REF!</definedName>
    <definedName name="_ftnref1" localSheetId="0">'01_ES_fondi_21-27_Maks_2026'!#REF!</definedName>
    <definedName name="_ftnref2" localSheetId="0">'01_ES_fondi_21-27_Maks_2026'!#REF!</definedName>
    <definedName name="fr">#REF!</definedName>
    <definedName name="kopa">#REF!</definedName>
    <definedName name="Pr.Nr">#REF!</definedName>
    <definedName name="_xlnm.Print_Titles" localSheetId="0">'01_ES_fondi_21-27_Maks_2026'!$5:$20</definedName>
    <definedName name="rt">#REF!</definedName>
    <definedName name="SAMP_kārt">#REF!</definedName>
    <definedName name="staat">#REF!</definedName>
    <definedName name="Stat">#REF!</definedName>
    <definedName name="Statuss">#REF!</definedName>
    <definedName name="veiktomaks">#REF!</definedName>
    <definedName name="vfdsvdf">#REF!</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U7" i="6" l="1"/>
  <c r="DU21" i="6"/>
  <c r="DT30" i="6"/>
  <c r="DV30" i="6" s="1"/>
  <c r="DW30" i="6" s="1"/>
  <c r="DT31" i="6"/>
  <c r="DU31" i="6" s="1"/>
  <c r="DT32" i="6"/>
  <c r="DV32" i="6" s="1"/>
  <c r="DW32" i="6" s="1"/>
  <c r="DT35" i="6"/>
  <c r="DU35" i="6" s="1"/>
  <c r="DT39" i="6"/>
  <c r="DV39" i="6" s="1"/>
  <c r="DW39" i="6" s="1"/>
  <c r="DT40" i="6"/>
  <c r="DT42" i="6"/>
  <c r="DT43" i="6"/>
  <c r="DV43" i="6" s="1"/>
  <c r="DW43" i="6" s="1"/>
  <c r="DT44" i="6"/>
  <c r="DU44" i="6" s="1"/>
  <c r="DT45" i="6"/>
  <c r="DU45" i="6" s="1"/>
  <c r="DT46" i="6"/>
  <c r="DV46" i="6" s="1"/>
  <c r="DW46" i="6" s="1"/>
  <c r="DT47" i="6"/>
  <c r="DV47" i="6" s="1"/>
  <c r="DW47" i="6" s="1"/>
  <c r="DT48" i="6"/>
  <c r="DV48" i="6" s="1"/>
  <c r="DW48" i="6" s="1"/>
  <c r="DT52" i="6"/>
  <c r="DU52" i="6" s="1"/>
  <c r="DT53" i="6"/>
  <c r="DU53" i="6" s="1"/>
  <c r="DT54" i="6"/>
  <c r="DV54" i="6" s="1"/>
  <c r="DW54" i="6" s="1"/>
  <c r="DT55" i="6"/>
  <c r="DU55" i="6" s="1"/>
  <c r="DT56" i="6"/>
  <c r="DT57" i="6"/>
  <c r="DV57" i="6" s="1"/>
  <c r="DW57" i="6" s="1"/>
  <c r="DT58" i="6"/>
  <c r="DT60" i="6"/>
  <c r="DV60" i="6" s="1"/>
  <c r="DW60" i="6" s="1"/>
  <c r="DT61" i="6"/>
  <c r="DV61" i="6" s="1"/>
  <c r="DW61" i="6" s="1"/>
  <c r="DT63" i="6"/>
  <c r="DV63" i="6" s="1"/>
  <c r="DW63" i="6" s="1"/>
  <c r="DT64" i="6"/>
  <c r="DV64" i="6" s="1"/>
  <c r="DW64" i="6" s="1"/>
  <c r="DT66" i="6"/>
  <c r="DT67" i="6"/>
  <c r="DU67" i="6" s="1"/>
  <c r="DT68" i="6"/>
  <c r="DV68" i="6" s="1"/>
  <c r="DW68" i="6" s="1"/>
  <c r="DT69" i="6"/>
  <c r="DV69" i="6" s="1"/>
  <c r="DW69" i="6" s="1"/>
  <c r="DT70" i="6"/>
  <c r="DT72" i="6"/>
  <c r="DT73" i="6"/>
  <c r="DV73" i="6" s="1"/>
  <c r="DW73" i="6" s="1"/>
  <c r="DT75" i="6"/>
  <c r="DV75" i="6" s="1"/>
  <c r="DW75" i="6" s="1"/>
  <c r="DT76" i="6"/>
  <c r="DV76" i="6" s="1"/>
  <c r="DW76" i="6" s="1"/>
  <c r="DT77" i="6"/>
  <c r="DV77" i="6" s="1"/>
  <c r="DW77" i="6" s="1"/>
  <c r="DT79" i="6"/>
  <c r="DV79" i="6" s="1"/>
  <c r="DW79" i="6" s="1"/>
  <c r="DT80" i="6"/>
  <c r="DV80" i="6" s="1"/>
  <c r="DW80" i="6" s="1"/>
  <c r="DT83" i="6"/>
  <c r="DT84" i="6"/>
  <c r="DV84" i="6" s="1"/>
  <c r="DW84" i="6" s="1"/>
  <c r="DT85" i="6"/>
  <c r="DU85" i="6" s="1"/>
  <c r="DT86" i="6"/>
  <c r="DT87" i="6"/>
  <c r="DV87" i="6" s="1"/>
  <c r="DW87" i="6" s="1"/>
  <c r="DT88" i="6"/>
  <c r="DU88" i="6" s="1"/>
  <c r="DT89" i="6"/>
  <c r="DT90" i="6"/>
  <c r="DV90" i="6" s="1"/>
  <c r="DW90" i="6" s="1"/>
  <c r="DT91" i="6"/>
  <c r="DV91" i="6" s="1"/>
  <c r="DW91" i="6" s="1"/>
  <c r="DT92" i="6"/>
  <c r="DV92" i="6" s="1"/>
  <c r="DW92" i="6" s="1"/>
  <c r="DT93" i="6"/>
  <c r="DV93" i="6" s="1"/>
  <c r="DW93" i="6" s="1"/>
  <c r="DT96" i="6"/>
  <c r="DT97" i="6"/>
  <c r="DV97" i="6" s="1"/>
  <c r="DW97" i="6" s="1"/>
  <c r="DT98" i="6"/>
  <c r="DV98" i="6" s="1"/>
  <c r="DW98" i="6" s="1"/>
  <c r="DT99" i="6"/>
  <c r="DU99" i="6" s="1"/>
  <c r="DT100" i="6"/>
  <c r="DV100" i="6" s="1"/>
  <c r="DW100" i="6" s="1"/>
  <c r="DT101" i="6"/>
  <c r="DV101" i="6" s="1"/>
  <c r="DW101" i="6" s="1"/>
  <c r="DT102" i="6"/>
  <c r="DU102" i="6" s="1"/>
  <c r="DT103" i="6"/>
  <c r="DU103" i="6" s="1"/>
  <c r="DT105" i="6"/>
  <c r="DV105" i="6" s="1"/>
  <c r="DW105" i="6" s="1"/>
  <c r="DT106" i="6"/>
  <c r="DT107" i="6"/>
  <c r="DT109" i="6"/>
  <c r="DU109" i="6" s="1"/>
  <c r="DT110" i="6"/>
  <c r="DU110" i="6" s="1"/>
  <c r="DT111" i="6"/>
  <c r="DT112" i="6"/>
  <c r="DV112" i="6" s="1"/>
  <c r="DW112" i="6" s="1"/>
  <c r="DT113" i="6"/>
  <c r="DU113" i="6" s="1"/>
  <c r="DT114" i="6"/>
  <c r="DU114" i="6" s="1"/>
  <c r="DT115" i="6"/>
  <c r="DV115" i="6" s="1"/>
  <c r="DW115" i="6" s="1"/>
  <c r="DT116" i="6"/>
  <c r="DT117" i="6"/>
  <c r="DU117" i="6" s="1"/>
  <c r="DT118" i="6"/>
  <c r="DV118" i="6" s="1"/>
  <c r="DW118" i="6" s="1"/>
  <c r="DT119" i="6"/>
  <c r="DV119" i="6" s="1"/>
  <c r="DW119" i="6" s="1"/>
  <c r="DT120" i="6"/>
  <c r="DT122" i="6"/>
  <c r="DV122" i="6" s="1"/>
  <c r="DW122" i="6" s="1"/>
  <c r="DT123" i="6"/>
  <c r="DU123" i="6" s="1"/>
  <c r="DT125" i="6"/>
  <c r="DV125" i="6" s="1"/>
  <c r="DW125" i="6" s="1"/>
  <c r="DT126" i="6"/>
  <c r="DT127" i="6"/>
  <c r="DU127" i="6" s="1"/>
  <c r="DT128" i="6"/>
  <c r="DV128" i="6" s="1"/>
  <c r="DW128" i="6" s="1"/>
  <c r="DT129" i="6"/>
  <c r="DV129" i="6" s="1"/>
  <c r="DW129" i="6" s="1"/>
  <c r="DT130" i="6"/>
  <c r="DV130" i="6" s="1"/>
  <c r="DW130" i="6" s="1"/>
  <c r="DT131" i="6"/>
  <c r="DV131" i="6" s="1"/>
  <c r="DW131" i="6" s="1"/>
  <c r="DT132" i="6"/>
  <c r="DT133" i="6"/>
  <c r="DT134" i="6"/>
  <c r="DU134" i="6" s="1"/>
  <c r="DT137" i="6"/>
  <c r="DV137" i="6" s="1"/>
  <c r="DW137" i="6" s="1"/>
  <c r="DT138" i="6"/>
  <c r="DV138" i="6" s="1"/>
  <c r="DW138" i="6" s="1"/>
  <c r="DT140" i="6"/>
  <c r="DT141" i="6"/>
  <c r="DU141" i="6" s="1"/>
  <c r="DT142" i="6"/>
  <c r="DV142" i="6" s="1"/>
  <c r="DW142" i="6" s="1"/>
  <c r="DT144" i="6"/>
  <c r="DV144" i="6" s="1"/>
  <c r="DW144" i="6" s="1"/>
  <c r="DT145" i="6"/>
  <c r="DV145" i="6" s="1"/>
  <c r="DW145" i="6" s="1"/>
  <c r="DT148" i="6"/>
  <c r="DU148" i="6" s="1"/>
  <c r="DT149" i="6"/>
  <c r="DT150" i="6"/>
  <c r="DT151" i="6"/>
  <c r="DT152" i="6"/>
  <c r="DV152" i="6" s="1"/>
  <c r="DW152" i="6" s="1"/>
  <c r="DT153" i="6"/>
  <c r="DU153" i="6" s="1"/>
  <c r="DT154" i="6"/>
  <c r="DV154" i="6" s="1"/>
  <c r="DW154" i="6" s="1"/>
  <c r="DT155" i="6"/>
  <c r="DU155" i="6" s="1"/>
  <c r="DT158" i="6"/>
  <c r="DV158" i="6" s="1"/>
  <c r="DW158" i="6" s="1"/>
  <c r="DT160" i="6"/>
  <c r="DT161" i="6"/>
  <c r="DV161" i="6" s="1"/>
  <c r="DW161" i="6" s="1"/>
  <c r="DT162" i="6"/>
  <c r="DV162" i="6" s="1"/>
  <c r="DW162" i="6" s="1"/>
  <c r="DT163" i="6"/>
  <c r="DT164" i="6"/>
  <c r="DV164" i="6" s="1"/>
  <c r="DW164" i="6" s="1"/>
  <c r="DT165" i="6"/>
  <c r="DV165" i="6" s="1"/>
  <c r="DW165" i="6" s="1"/>
  <c r="DT166" i="6"/>
  <c r="DU166" i="6" s="1"/>
  <c r="DT167" i="6"/>
  <c r="DU167" i="6" s="1"/>
  <c r="DT168" i="6"/>
  <c r="DT169" i="6"/>
  <c r="DU169" i="6" s="1"/>
  <c r="DT170" i="6"/>
  <c r="DV170" i="6" s="1"/>
  <c r="DW170" i="6" s="1"/>
  <c r="DT171" i="6"/>
  <c r="DU171" i="6" s="1"/>
  <c r="DT172" i="6"/>
  <c r="DV172" i="6" s="1"/>
  <c r="DW172" i="6" s="1"/>
  <c r="DT173" i="6"/>
  <c r="DT174" i="6"/>
  <c r="DT175" i="6"/>
  <c r="DT176" i="6"/>
  <c r="DU176" i="6" s="1"/>
  <c r="DT177" i="6"/>
  <c r="DT178" i="6"/>
  <c r="DV178" i="6" s="1"/>
  <c r="DW178" i="6" s="1"/>
  <c r="DT179" i="6"/>
  <c r="DV179" i="6" s="1"/>
  <c r="DW179" i="6" s="1"/>
  <c r="DT181" i="6"/>
  <c r="DU181" i="6" s="1"/>
  <c r="DT182" i="6"/>
  <c r="DT183" i="6"/>
  <c r="DU183" i="6" s="1"/>
  <c r="DT184" i="6"/>
  <c r="DU184" i="6" s="1"/>
  <c r="DT185" i="6"/>
  <c r="DT186" i="6"/>
  <c r="DV186" i="6" s="1"/>
  <c r="DW186" i="6" s="1"/>
  <c r="DT187" i="6"/>
  <c r="DV187" i="6" s="1"/>
  <c r="DW187" i="6" s="1"/>
  <c r="DT188" i="6"/>
  <c r="DT189" i="6"/>
  <c r="DT191" i="6"/>
  <c r="DT192" i="6"/>
  <c r="DT194" i="6"/>
  <c r="DV194" i="6" s="1"/>
  <c r="DW194" i="6" s="1"/>
  <c r="DT195" i="6"/>
  <c r="DT196" i="6"/>
  <c r="DV196" i="6" s="1"/>
  <c r="DW196" i="6" s="1"/>
  <c r="DT198" i="6"/>
  <c r="DV198" i="6" s="1"/>
  <c r="DW198" i="6" s="1"/>
  <c r="DT201" i="6"/>
  <c r="DU201" i="6" s="1"/>
  <c r="DT202" i="6"/>
  <c r="DT203" i="6"/>
  <c r="DT206" i="6"/>
  <c r="DT207" i="6"/>
  <c r="DV207" i="6" s="1"/>
  <c r="DW207" i="6" s="1"/>
  <c r="DT208" i="6"/>
  <c r="DT209" i="6"/>
  <c r="DU209" i="6" s="1"/>
  <c r="DT210" i="6"/>
  <c r="DT211" i="6"/>
  <c r="DU211" i="6" s="1"/>
  <c r="DT212" i="6"/>
  <c r="DV212" i="6" s="1"/>
  <c r="DW212" i="6" s="1"/>
  <c r="DT213" i="6"/>
  <c r="DU213" i="6" s="1"/>
  <c r="DT214" i="6"/>
  <c r="DV214" i="6" s="1"/>
  <c r="DW214" i="6" s="1"/>
  <c r="DT215" i="6"/>
  <c r="DV215" i="6" s="1"/>
  <c r="DW215" i="6" s="1"/>
  <c r="DT216" i="6"/>
  <c r="DT217" i="6"/>
  <c r="DT220" i="6"/>
  <c r="DV220" i="6" s="1"/>
  <c r="DW220" i="6" s="1"/>
  <c r="DT221" i="6"/>
  <c r="DV221" i="6" s="1"/>
  <c r="DW221" i="6" s="1"/>
  <c r="DT222" i="6"/>
  <c r="DT223" i="6"/>
  <c r="DT224" i="6"/>
  <c r="DV224" i="6" s="1"/>
  <c r="DW224" i="6" s="1"/>
  <c r="DT227" i="6"/>
  <c r="DT228" i="6"/>
  <c r="DV228" i="6" s="1"/>
  <c r="DW228" i="6" s="1"/>
  <c r="DT229" i="6"/>
  <c r="DV229" i="6" s="1"/>
  <c r="DW229" i="6" s="1"/>
  <c r="DT230" i="6"/>
  <c r="DT231" i="6"/>
  <c r="DT232" i="6"/>
  <c r="DV232" i="6" s="1"/>
  <c r="DW232" i="6" s="1"/>
  <c r="DT233" i="6"/>
  <c r="DT234" i="6"/>
  <c r="DV234" i="6" s="1"/>
  <c r="DW234" i="6" s="1"/>
  <c r="DT235" i="6"/>
  <c r="DV235" i="6" s="1"/>
  <c r="DW235" i="6" s="1"/>
  <c r="DT236" i="6"/>
  <c r="DV236" i="6" s="1"/>
  <c r="DW236" i="6" s="1"/>
  <c r="DT237" i="6"/>
  <c r="DU237" i="6" s="1"/>
  <c r="DT238" i="6"/>
  <c r="DV238" i="6" s="1"/>
  <c r="DW238" i="6" s="1"/>
  <c r="DT239" i="6"/>
  <c r="DU239" i="6" s="1"/>
  <c r="DT240" i="6"/>
  <c r="DU240" i="6" s="1"/>
  <c r="DT241" i="6"/>
  <c r="DT242" i="6"/>
  <c r="DT243" i="6"/>
  <c r="DV243" i="6" s="1"/>
  <c r="EC25" i="6"/>
  <c r="EA25" i="6"/>
  <c r="DZ25" i="6"/>
  <c r="DY25" i="6"/>
  <c r="DX25" i="6"/>
  <c r="DV25" i="6"/>
  <c r="DT25" i="6"/>
  <c r="DS25" i="6"/>
  <c r="DR25" i="6"/>
  <c r="DS24" i="6"/>
  <c r="DS23" i="6"/>
  <c r="DS22" i="6"/>
  <c r="DS21" i="6"/>
  <c r="ED20" i="6"/>
  <c r="EC20" i="6"/>
  <c r="EB20" i="6"/>
  <c r="EA20" i="6"/>
  <c r="DZ20" i="6"/>
  <c r="DY20" i="6"/>
  <c r="DX20" i="6"/>
  <c r="DW20" i="6"/>
  <c r="DV20" i="6"/>
  <c r="DU20" i="6"/>
  <c r="DT20" i="6"/>
  <c r="DS20" i="6"/>
  <c r="DR20" i="6"/>
  <c r="DS18" i="6"/>
  <c r="DS17" i="6"/>
  <c r="DS16" i="6"/>
  <c r="DS15" i="6"/>
  <c r="DS14" i="6"/>
  <c r="DS13" i="6"/>
  <c r="DS12" i="6"/>
  <c r="DS11" i="6"/>
  <c r="DS10" i="6"/>
  <c r="DS9" i="6"/>
  <c r="DS8" i="6"/>
  <c r="DS7" i="6"/>
  <c r="DT124" i="6" l="1"/>
  <c r="DU124" i="6" s="1"/>
  <c r="DT180" i="6"/>
  <c r="DV180" i="6" s="1"/>
  <c r="DW180" i="6" s="1"/>
  <c r="DT38" i="6"/>
  <c r="DU38" i="6" s="1"/>
  <c r="DT41" i="6"/>
  <c r="DU41" i="6" s="1"/>
  <c r="DT94" i="6"/>
  <c r="DV94" i="6" s="1"/>
  <c r="DW94" i="6" s="1"/>
  <c r="DT37" i="6"/>
  <c r="DV37" i="6" s="1"/>
  <c r="DW37" i="6" s="1"/>
  <c r="DT51" i="6"/>
  <c r="DV51" i="6" s="1"/>
  <c r="DW51" i="6" s="1"/>
  <c r="DT135" i="6"/>
  <c r="DV135" i="6" s="1"/>
  <c r="DT121" i="6"/>
  <c r="DV121" i="6" s="1"/>
  <c r="DW121" i="6" s="1"/>
  <c r="DT65" i="6"/>
  <c r="DV65" i="6" s="1"/>
  <c r="DW65" i="6" s="1"/>
  <c r="DT205" i="6"/>
  <c r="DV205" i="6" s="1"/>
  <c r="DW205" i="6" s="1"/>
  <c r="DT219" i="6"/>
  <c r="DV219" i="6" s="1"/>
  <c r="DW219" i="6" s="1"/>
  <c r="DT59" i="6"/>
  <c r="DU59" i="6" s="1"/>
  <c r="EB25" i="6"/>
  <c r="DU79" i="6"/>
  <c r="ED25" i="6"/>
  <c r="DT50" i="6"/>
  <c r="DU50" i="6" s="1"/>
  <c r="DT157" i="6"/>
  <c r="DV157" i="6" s="1"/>
  <c r="DW157" i="6" s="1"/>
  <c r="DT36" i="6"/>
  <c r="DU36" i="6" s="1"/>
  <c r="DT74" i="6"/>
  <c r="DV74" i="6" s="1"/>
  <c r="DW74" i="6" s="1"/>
  <c r="DT190" i="6"/>
  <c r="DV190" i="6" s="1"/>
  <c r="DW190" i="6" s="1"/>
  <c r="DR18" i="6"/>
  <c r="DT218" i="6"/>
  <c r="DU218" i="6" s="1"/>
  <c r="DT78" i="6"/>
  <c r="DV78" i="6" s="1"/>
  <c r="DW78" i="6" s="1"/>
  <c r="DT62" i="6"/>
  <c r="DV62" i="6" s="1"/>
  <c r="DW62" i="6" s="1"/>
  <c r="DT34" i="6"/>
  <c r="DU34" i="6" s="1"/>
  <c r="DT136" i="6"/>
  <c r="DV136" i="6" s="1"/>
  <c r="DW136" i="6" s="1"/>
  <c r="DT104" i="6"/>
  <c r="DV104" i="6" s="1"/>
  <c r="DW104" i="6" s="1"/>
  <c r="DT146" i="6"/>
  <c r="DU146" i="6" s="1"/>
  <c r="DT147" i="6"/>
  <c r="DV147" i="6" s="1"/>
  <c r="DW147" i="6" s="1"/>
  <c r="DT108" i="6"/>
  <c r="DV108" i="6" s="1"/>
  <c r="DW108" i="6" s="1"/>
  <c r="DT204" i="6"/>
  <c r="DU204" i="6" s="1"/>
  <c r="DT49" i="6"/>
  <c r="DV49" i="6" s="1"/>
  <c r="DW49" i="6" s="1"/>
  <c r="DT29" i="6"/>
  <c r="DV29" i="6" s="1"/>
  <c r="DW29" i="6" s="1"/>
  <c r="DT33" i="6"/>
  <c r="DV33" i="6" s="1"/>
  <c r="DW33" i="6" s="1"/>
  <c r="DR15" i="6"/>
  <c r="DT225" i="6"/>
  <c r="DU225" i="6" s="1"/>
  <c r="DT156" i="6"/>
  <c r="DU156" i="6" s="1"/>
  <c r="DT159" i="6"/>
  <c r="DV159" i="6" s="1"/>
  <c r="DW159" i="6" s="1"/>
  <c r="DT199" i="6"/>
  <c r="DV199" i="6" s="1"/>
  <c r="DW199" i="6" s="1"/>
  <c r="DV150" i="6"/>
  <c r="DW150" i="6" s="1"/>
  <c r="DU150" i="6"/>
  <c r="DT95" i="6"/>
  <c r="DV95" i="6" s="1"/>
  <c r="DW95" i="6" s="1"/>
  <c r="DT143" i="6"/>
  <c r="DU143" i="6" s="1"/>
  <c r="DR21" i="6"/>
  <c r="DT226" i="6"/>
  <c r="DU226" i="6" s="1"/>
  <c r="DR13" i="6"/>
  <c r="DR23" i="6"/>
  <c r="DR11" i="6"/>
  <c r="DR8" i="6"/>
  <c r="DT81" i="6"/>
  <c r="DV81" i="6" s="1"/>
  <c r="DW81" i="6" s="1"/>
  <c r="DT200" i="6"/>
  <c r="DV200" i="6" s="1"/>
  <c r="DW200" i="6" s="1"/>
  <c r="DT193" i="6"/>
  <c r="DV193" i="6" s="1"/>
  <c r="DW193" i="6" s="1"/>
  <c r="DT71" i="6"/>
  <c r="DV71" i="6" s="1"/>
  <c r="DW71" i="6" s="1"/>
  <c r="DT197" i="6"/>
  <c r="DR24" i="6"/>
  <c r="DR16" i="6"/>
  <c r="DV206" i="6"/>
  <c r="DW206" i="6" s="1"/>
  <c r="DU206" i="6"/>
  <c r="DU40" i="6"/>
  <c r="DV40" i="6"/>
  <c r="DW40" i="6" s="1"/>
  <c r="DV168" i="6"/>
  <c r="DW168" i="6" s="1"/>
  <c r="DU168" i="6"/>
  <c r="DU223" i="6"/>
  <c r="DV223" i="6"/>
  <c r="DW223" i="6" s="1"/>
  <c r="DU195" i="6"/>
  <c r="DV195" i="6"/>
  <c r="DW195" i="6" s="1"/>
  <c r="DV111" i="6"/>
  <c r="DW111" i="6" s="1"/>
  <c r="DU111" i="6"/>
  <c r="DV222" i="6"/>
  <c r="DW222" i="6" s="1"/>
  <c r="DU222" i="6"/>
  <c r="DV208" i="6"/>
  <c r="DW208" i="6" s="1"/>
  <c r="DU208" i="6"/>
  <c r="DU133" i="6"/>
  <c r="DV133" i="6"/>
  <c r="DW133" i="6" s="1"/>
  <c r="DV173" i="6"/>
  <c r="DW173" i="6" s="1"/>
  <c r="DU173" i="6"/>
  <c r="DV242" i="6"/>
  <c r="DW242" i="6" s="1"/>
  <c r="DT16" i="6"/>
  <c r="DU116" i="6"/>
  <c r="DV116" i="6"/>
  <c r="DW116" i="6" s="1"/>
  <c r="DU241" i="6"/>
  <c r="DV241" i="6"/>
  <c r="DW241" i="6" s="1"/>
  <c r="DU185" i="6"/>
  <c r="DV185" i="6"/>
  <c r="DW185" i="6" s="1"/>
  <c r="DV114" i="6"/>
  <c r="DW114" i="6" s="1"/>
  <c r="DR17" i="6"/>
  <c r="DT82" i="6"/>
  <c r="DU82" i="6" s="1"/>
  <c r="DV148" i="6"/>
  <c r="DW148" i="6" s="1"/>
  <c r="DV55" i="6"/>
  <c r="DW55" i="6" s="1"/>
  <c r="DR9" i="6"/>
  <c r="DR12" i="6"/>
  <c r="DT139" i="6"/>
  <c r="DU139" i="6" s="1"/>
  <c r="DR22" i="6"/>
  <c r="DU164" i="6"/>
  <c r="DU170" i="6"/>
  <c r="DU131" i="6"/>
  <c r="DV176" i="6"/>
  <c r="DW176" i="6" s="1"/>
  <c r="DR14" i="6"/>
  <c r="DR7" i="6"/>
  <c r="DU30" i="6"/>
  <c r="DU100" i="6"/>
  <c r="DV181" i="6"/>
  <c r="DW181" i="6" s="1"/>
  <c r="DU118" i="6"/>
  <c r="DT28" i="6"/>
  <c r="DV28" i="6" s="1"/>
  <c r="DR10" i="6"/>
  <c r="DS6" i="6"/>
  <c r="DW243" i="6"/>
  <c r="DV88" i="6"/>
  <c r="DW88" i="6" s="1"/>
  <c r="DV72" i="6"/>
  <c r="DW72" i="6" s="1"/>
  <c r="DV110" i="6"/>
  <c r="DW110" i="6" s="1"/>
  <c r="DV141" i="6"/>
  <c r="DW141" i="6" s="1"/>
  <c r="DU232" i="6"/>
  <c r="DV44" i="6"/>
  <c r="DW44" i="6" s="1"/>
  <c r="DU80" i="6"/>
  <c r="DU122" i="6"/>
  <c r="DV127" i="6"/>
  <c r="DW127" i="6" s="1"/>
  <c r="DV134" i="6"/>
  <c r="DW134" i="6" s="1"/>
  <c r="DU178" i="6"/>
  <c r="DV184" i="6"/>
  <c r="DW184" i="6" s="1"/>
  <c r="DV192" i="6"/>
  <c r="DW192" i="6" s="1"/>
  <c r="DU198" i="6"/>
  <c r="DU212" i="6"/>
  <c r="DU72" i="6"/>
  <c r="DU154" i="6"/>
  <c r="DV169" i="6"/>
  <c r="DW169" i="6" s="1"/>
  <c r="DU192" i="6"/>
  <c r="DV31" i="6"/>
  <c r="DW31" i="6" s="1"/>
  <c r="DU66" i="6"/>
  <c r="DU90" i="6"/>
  <c r="DU97" i="6"/>
  <c r="DV155" i="6"/>
  <c r="DW155" i="6" s="1"/>
  <c r="DV239" i="6"/>
  <c r="DW239" i="6" s="1"/>
  <c r="DU162" i="6"/>
  <c r="DV237" i="6"/>
  <c r="DW237" i="6" s="1"/>
  <c r="DV45" i="6"/>
  <c r="DW45" i="6" s="1"/>
  <c r="DU75" i="6"/>
  <c r="DU91" i="6"/>
  <c r="DV171" i="6"/>
  <c r="DW171" i="6" s="1"/>
  <c r="DU179" i="6"/>
  <c r="DV213" i="6"/>
  <c r="DW213" i="6" s="1"/>
  <c r="DU220" i="6"/>
  <c r="DV52" i="6"/>
  <c r="DW52" i="6" s="1"/>
  <c r="DU68" i="6"/>
  <c r="DU105" i="6"/>
  <c r="DU112" i="6"/>
  <c r="DV117" i="6"/>
  <c r="DW117" i="6" s="1"/>
  <c r="DV123" i="6"/>
  <c r="DW123" i="6" s="1"/>
  <c r="DU207" i="6"/>
  <c r="DU234" i="6"/>
  <c r="DV240" i="6"/>
  <c r="DW240" i="6" s="1"/>
  <c r="DU165" i="6"/>
  <c r="DV102" i="6"/>
  <c r="DW102" i="6" s="1"/>
  <c r="DV211" i="6"/>
  <c r="DW211" i="6" s="1"/>
  <c r="DU48" i="6"/>
  <c r="DU54" i="6"/>
  <c r="DU69" i="6"/>
  <c r="DU77" i="6"/>
  <c r="DV113" i="6"/>
  <c r="DW113" i="6" s="1"/>
  <c r="DU137" i="6"/>
  <c r="DU152" i="6"/>
  <c r="DV166" i="6"/>
  <c r="DW166" i="6" s="1"/>
  <c r="DV201" i="6"/>
  <c r="DW201" i="6" s="1"/>
  <c r="DU215" i="6"/>
  <c r="DU221" i="6"/>
  <c r="DV209" i="6"/>
  <c r="DW209" i="6" s="1"/>
  <c r="DU229" i="6"/>
  <c r="DU235" i="6"/>
  <c r="DU64" i="6"/>
  <c r="DU119" i="6"/>
  <c r="DU125" i="6"/>
  <c r="DV167" i="6"/>
  <c r="DW167" i="6" s="1"/>
  <c r="DU196" i="6"/>
  <c r="DU243" i="6"/>
  <c r="DU101" i="6"/>
  <c r="DV153" i="6"/>
  <c r="DW153" i="6" s="1"/>
  <c r="DV183" i="6"/>
  <c r="DW183" i="6" s="1"/>
  <c r="DU236" i="6"/>
  <c r="DV58" i="6"/>
  <c r="DU58" i="6"/>
  <c r="DV66" i="6"/>
  <c r="DV70" i="6"/>
  <c r="DW70" i="6" s="1"/>
  <c r="DU70" i="6"/>
  <c r="DU93" i="6"/>
  <c r="DV86" i="6"/>
  <c r="DW86" i="6" s="1"/>
  <c r="DU86" i="6"/>
  <c r="DV177" i="6"/>
  <c r="DW177" i="6" s="1"/>
  <c r="DU177" i="6"/>
  <c r="DU84" i="6"/>
  <c r="DV103" i="6"/>
  <c r="DW103" i="6" s="1"/>
  <c r="DU39" i="6"/>
  <c r="DV56" i="6"/>
  <c r="DW56" i="6" s="1"/>
  <c r="DU56" i="6"/>
  <c r="DV35" i="6"/>
  <c r="DW35" i="6" s="1"/>
  <c r="DU63" i="6"/>
  <c r="DV106" i="6"/>
  <c r="DW106" i="6" s="1"/>
  <c r="DU106" i="6"/>
  <c r="DU43" i="6"/>
  <c r="DV53" i="6"/>
  <c r="DW53" i="6" s="1"/>
  <c r="DV89" i="6"/>
  <c r="DW89" i="6" s="1"/>
  <c r="DU89" i="6"/>
  <c r="DV99" i="6"/>
  <c r="DW99" i="6" s="1"/>
  <c r="DV151" i="6"/>
  <c r="DW151" i="6" s="1"/>
  <c r="DU151" i="6"/>
  <c r="DU57" i="6"/>
  <c r="DU61" i="6"/>
  <c r="DV67" i="6"/>
  <c r="DW67" i="6" s="1"/>
  <c r="DV96" i="6"/>
  <c r="DW96" i="6" s="1"/>
  <c r="DU96" i="6"/>
  <c r="DV132" i="6"/>
  <c r="DW132" i="6" s="1"/>
  <c r="DU132" i="6"/>
  <c r="DU227" i="6"/>
  <c r="DV227" i="6"/>
  <c r="DV233" i="6"/>
  <c r="DW233" i="6" s="1"/>
  <c r="DU233" i="6"/>
  <c r="DU138" i="6"/>
  <c r="DU47" i="6"/>
  <c r="DU87" i="6"/>
  <c r="DV174" i="6"/>
  <c r="DU174" i="6"/>
  <c r="DU98" i="6"/>
  <c r="DV109" i="6"/>
  <c r="DW109" i="6" s="1"/>
  <c r="DV160" i="6"/>
  <c r="DW160" i="6" s="1"/>
  <c r="DU160" i="6"/>
  <c r="DS26" i="6"/>
  <c r="DV107" i="6"/>
  <c r="DW107" i="6" s="1"/>
  <c r="DU107" i="6"/>
  <c r="DV188" i="6"/>
  <c r="DW188" i="6" s="1"/>
  <c r="DU188" i="6"/>
  <c r="DV42" i="6"/>
  <c r="DU42" i="6"/>
  <c r="DV83" i="6"/>
  <c r="DW83" i="6" s="1"/>
  <c r="DU83" i="6"/>
  <c r="DV120" i="6"/>
  <c r="DW120" i="6" s="1"/>
  <c r="DU120" i="6"/>
  <c r="DU145" i="6"/>
  <c r="DV216" i="6"/>
  <c r="DW216" i="6" s="1"/>
  <c r="DU216" i="6"/>
  <c r="DV230" i="6"/>
  <c r="DU230" i="6"/>
  <c r="DT24" i="6"/>
  <c r="DU175" i="6"/>
  <c r="DV175" i="6"/>
  <c r="DW175" i="6" s="1"/>
  <c r="DU32" i="6"/>
  <c r="DU46" i="6"/>
  <c r="DU60" i="6"/>
  <c r="DU73" i="6"/>
  <c r="DU76" i="6"/>
  <c r="DU92" i="6"/>
  <c r="DV126" i="6"/>
  <c r="DW126" i="6" s="1"/>
  <c r="DU126" i="6"/>
  <c r="DU128" i="6"/>
  <c r="DV182" i="6"/>
  <c r="DW182" i="6" s="1"/>
  <c r="DU182" i="6"/>
  <c r="DV189" i="6"/>
  <c r="DW189" i="6" s="1"/>
  <c r="DU189" i="6"/>
  <c r="DV203" i="6"/>
  <c r="DW203" i="6" s="1"/>
  <c r="DU203" i="6"/>
  <c r="DV210" i="6"/>
  <c r="DW210" i="6" s="1"/>
  <c r="DU210" i="6"/>
  <c r="DV85" i="6"/>
  <c r="DW85" i="6" s="1"/>
  <c r="DV140" i="6"/>
  <c r="DW140" i="6" s="1"/>
  <c r="DU140" i="6"/>
  <c r="DV149" i="6"/>
  <c r="DW149" i="6" s="1"/>
  <c r="DU149" i="6"/>
  <c r="DV191" i="6"/>
  <c r="DU191" i="6"/>
  <c r="DV217" i="6"/>
  <c r="DW217" i="6" s="1"/>
  <c r="DU217" i="6"/>
  <c r="DV231" i="6"/>
  <c r="DW231" i="6" s="1"/>
  <c r="DU231" i="6"/>
  <c r="DU115" i="6"/>
  <c r="DU129" i="6"/>
  <c r="DU142" i="6"/>
  <c r="DU161" i="6"/>
  <c r="DU187" i="6"/>
  <c r="DU194" i="6"/>
  <c r="DU224" i="6"/>
  <c r="DU238" i="6"/>
  <c r="DV163" i="6"/>
  <c r="DW163" i="6" s="1"/>
  <c r="DU163" i="6"/>
  <c r="DV202" i="6"/>
  <c r="DW202" i="6" s="1"/>
  <c r="DU202" i="6"/>
  <c r="DU130" i="6"/>
  <c r="DU144" i="6"/>
  <c r="DU158" i="6"/>
  <c r="DU172" i="6"/>
  <c r="DU186" i="6"/>
  <c r="DU214" i="6"/>
  <c r="DU228" i="6"/>
  <c r="DU242" i="6"/>
  <c r="EH130" i="6"/>
  <c r="DF130" i="6"/>
  <c r="CR130" i="6"/>
  <c r="CS130" i="6" s="1"/>
  <c r="CD130" i="6"/>
  <c r="CE130" i="6" s="1"/>
  <c r="BP130" i="6"/>
  <c r="BQ130" i="6" s="1"/>
  <c r="BB130" i="6"/>
  <c r="BC130" i="6" s="1"/>
  <c r="AN130" i="6"/>
  <c r="AO130" i="6" s="1"/>
  <c r="Z130" i="6"/>
  <c r="AA130" i="6" s="1"/>
  <c r="AD130" i="6"/>
  <c r="AR130" i="6" s="1"/>
  <c r="BF130" i="6" s="1"/>
  <c r="BT130" i="6" s="1"/>
  <c r="CH130" i="6" s="1"/>
  <c r="CV130" i="6" s="1"/>
  <c r="DJ130" i="6" s="1"/>
  <c r="DX130" i="6" s="1"/>
  <c r="AE130" i="6"/>
  <c r="AS130" i="6" s="1"/>
  <c r="BG130" i="6" s="1"/>
  <c r="BU130" i="6" s="1"/>
  <c r="CI130" i="6" s="1"/>
  <c r="CW130" i="6" s="1"/>
  <c r="T130" i="6"/>
  <c r="U130" i="6"/>
  <c r="V130" i="6" s="1"/>
  <c r="AF130" i="6"/>
  <c r="AT130" i="6" s="1"/>
  <c r="BH130" i="6" s="1"/>
  <c r="BV130" i="6" s="1"/>
  <c r="CJ130" i="6" s="1"/>
  <c r="CX130" i="6" s="1"/>
  <c r="DL130" i="6" s="1"/>
  <c r="DZ130" i="6" s="1"/>
  <c r="DF29" i="6"/>
  <c r="DH29" i="6" s="1"/>
  <c r="DI29" i="6" s="1"/>
  <c r="DF31" i="6"/>
  <c r="DF34" i="6"/>
  <c r="DG34" i="6" s="1"/>
  <c r="DF35" i="6"/>
  <c r="DF38" i="6"/>
  <c r="DH38" i="6" s="1"/>
  <c r="DI38" i="6" s="1"/>
  <c r="DF39" i="6"/>
  <c r="DH39" i="6" s="1"/>
  <c r="DI39" i="6" s="1"/>
  <c r="DF40" i="6"/>
  <c r="DH40" i="6" s="1"/>
  <c r="DF41" i="6"/>
  <c r="DG41" i="6" s="1"/>
  <c r="DF42" i="6"/>
  <c r="DH42" i="6" s="1"/>
  <c r="DI42" i="6" s="1"/>
  <c r="DF43" i="6"/>
  <c r="DH43" i="6" s="1"/>
  <c r="DI43" i="6" s="1"/>
  <c r="DF44" i="6"/>
  <c r="DF45" i="6"/>
  <c r="DG45" i="6" s="1"/>
  <c r="DF46" i="6"/>
  <c r="DH46" i="6" s="1"/>
  <c r="DI46" i="6" s="1"/>
  <c r="DF47" i="6"/>
  <c r="DG47" i="6" s="1"/>
  <c r="DF48" i="6"/>
  <c r="DH48" i="6" s="1"/>
  <c r="DI48" i="6" s="1"/>
  <c r="DF49" i="6"/>
  <c r="DF51" i="6"/>
  <c r="DG51" i="6" s="1"/>
  <c r="DF52" i="6"/>
  <c r="DH52" i="6" s="1"/>
  <c r="DF53" i="6"/>
  <c r="DH53" i="6" s="1"/>
  <c r="DI53" i="6" s="1"/>
  <c r="DF54" i="6"/>
  <c r="DH54" i="6" s="1"/>
  <c r="DI54" i="6" s="1"/>
  <c r="DF55" i="6"/>
  <c r="DG55" i="6" s="1"/>
  <c r="DF56" i="6"/>
  <c r="DF57" i="6"/>
  <c r="DH57" i="6" s="1"/>
  <c r="DI57" i="6" s="1"/>
  <c r="DF58" i="6"/>
  <c r="DF60" i="6"/>
  <c r="DH60" i="6" s="1"/>
  <c r="DI60" i="6" s="1"/>
  <c r="DF61" i="6"/>
  <c r="DG61" i="6" s="1"/>
  <c r="DF62" i="6"/>
  <c r="DG62" i="6" s="1"/>
  <c r="DF63" i="6"/>
  <c r="DH63" i="6" s="1"/>
  <c r="DI63" i="6" s="1"/>
  <c r="DF68" i="6"/>
  <c r="DG68" i="6" s="1"/>
  <c r="DF69" i="6"/>
  <c r="DG69" i="6" s="1"/>
  <c r="DF70" i="6"/>
  <c r="DH70" i="6" s="1"/>
  <c r="DI70" i="6" s="1"/>
  <c r="DF71" i="6"/>
  <c r="DG71" i="6" s="1"/>
  <c r="DF72" i="6"/>
  <c r="DF73" i="6"/>
  <c r="DH73" i="6" s="1"/>
  <c r="DI73" i="6" s="1"/>
  <c r="DF75" i="6"/>
  <c r="DG75" i="6" s="1"/>
  <c r="DF76" i="6"/>
  <c r="DH76" i="6" s="1"/>
  <c r="DI76" i="6" s="1"/>
  <c r="DF80" i="6"/>
  <c r="DF82" i="6"/>
  <c r="DH82" i="6" s="1"/>
  <c r="DI82" i="6" s="1"/>
  <c r="DF84" i="6"/>
  <c r="DH84" i="6" s="1"/>
  <c r="DI84" i="6" s="1"/>
  <c r="DF86" i="6"/>
  <c r="DH86" i="6" s="1"/>
  <c r="DI86" i="6" s="1"/>
  <c r="DF87" i="6"/>
  <c r="DF88" i="6"/>
  <c r="DH88" i="6" s="1"/>
  <c r="DI88" i="6" s="1"/>
  <c r="DF89" i="6"/>
  <c r="DG89" i="6" s="1"/>
  <c r="DF90" i="6"/>
  <c r="DF91" i="6"/>
  <c r="DG91" i="6" s="1"/>
  <c r="DF92" i="6"/>
  <c r="DF93" i="6"/>
  <c r="DH93" i="6" s="1"/>
  <c r="DI93" i="6" s="1"/>
  <c r="DF96" i="6"/>
  <c r="DH96" i="6" s="1"/>
  <c r="DI96" i="6" s="1"/>
  <c r="DF97" i="6"/>
  <c r="DF98" i="6"/>
  <c r="DF99" i="6"/>
  <c r="DG99" i="6" s="1"/>
  <c r="DF100" i="6"/>
  <c r="DH100" i="6" s="1"/>
  <c r="DI100" i="6" s="1"/>
  <c r="DF101" i="6"/>
  <c r="DF102" i="6"/>
  <c r="DH102" i="6" s="1"/>
  <c r="DI102" i="6" s="1"/>
  <c r="DF103" i="6"/>
  <c r="DG103" i="6" s="1"/>
  <c r="DF104" i="6"/>
  <c r="DH104" i="6" s="1"/>
  <c r="DI104" i="6" s="1"/>
  <c r="DF105" i="6"/>
  <c r="DG105" i="6" s="1"/>
  <c r="DF106" i="6"/>
  <c r="DF107" i="6"/>
  <c r="DF108" i="6"/>
  <c r="DF109" i="6"/>
  <c r="DF110" i="6"/>
  <c r="DG110" i="6" s="1"/>
  <c r="DF111" i="6"/>
  <c r="DH111" i="6" s="1"/>
  <c r="DI111" i="6" s="1"/>
  <c r="DF112" i="6"/>
  <c r="DH112" i="6" s="1"/>
  <c r="DI112" i="6" s="1"/>
  <c r="DF113" i="6"/>
  <c r="DH113" i="6" s="1"/>
  <c r="DI113" i="6" s="1"/>
  <c r="DF114" i="6"/>
  <c r="DG114" i="6" s="1"/>
  <c r="DF115" i="6"/>
  <c r="DF116" i="6"/>
  <c r="DH116" i="6" s="1"/>
  <c r="DI116" i="6" s="1"/>
  <c r="DF117" i="6"/>
  <c r="DH117" i="6" s="1"/>
  <c r="DI117" i="6" s="1"/>
  <c r="DF118" i="6"/>
  <c r="DF119" i="6"/>
  <c r="DF120" i="6"/>
  <c r="DF121" i="6"/>
  <c r="DF122" i="6"/>
  <c r="DH122" i="6" s="1"/>
  <c r="DI122" i="6" s="1"/>
  <c r="DF123" i="6"/>
  <c r="DH123" i="6" s="1"/>
  <c r="DI123" i="6" s="1"/>
  <c r="DF125" i="6"/>
  <c r="DF126" i="6"/>
  <c r="DF127" i="6"/>
  <c r="DG127" i="6" s="1"/>
  <c r="DF129" i="6"/>
  <c r="DF131" i="6"/>
  <c r="DG131" i="6" s="1"/>
  <c r="DF132" i="6"/>
  <c r="DH132" i="6" s="1"/>
  <c r="DI132" i="6" s="1"/>
  <c r="DF133" i="6"/>
  <c r="DF134" i="6"/>
  <c r="DF136" i="6"/>
  <c r="DG136" i="6" s="1"/>
  <c r="DF137" i="6"/>
  <c r="DF138" i="6"/>
  <c r="DH138" i="6" s="1"/>
  <c r="DI138" i="6" s="1"/>
  <c r="DF140" i="6"/>
  <c r="DF141" i="6"/>
  <c r="DF142" i="6"/>
  <c r="DG142" i="6" s="1"/>
  <c r="DF143" i="6"/>
  <c r="DH143" i="6" s="1"/>
  <c r="DI143" i="6" s="1"/>
  <c r="DF145" i="6"/>
  <c r="DH145" i="6" s="1"/>
  <c r="DI145" i="6" s="1"/>
  <c r="DF147" i="6"/>
  <c r="DH147" i="6" s="1"/>
  <c r="DI147" i="6" s="1"/>
  <c r="DF148" i="6"/>
  <c r="DG148" i="6" s="1"/>
  <c r="DF149" i="6"/>
  <c r="DH149" i="6" s="1"/>
  <c r="DI149" i="6" s="1"/>
  <c r="DF150" i="6"/>
  <c r="DF151" i="6"/>
  <c r="DF153" i="6"/>
  <c r="DH153" i="6" s="1"/>
  <c r="DI153" i="6" s="1"/>
  <c r="DF154" i="6"/>
  <c r="DH154" i="6" s="1"/>
  <c r="DI154" i="6" s="1"/>
  <c r="DF155" i="6"/>
  <c r="DF156" i="6"/>
  <c r="DG156" i="6" s="1"/>
  <c r="DF157" i="6"/>
  <c r="DH157" i="6" s="1"/>
  <c r="DI157" i="6" s="1"/>
  <c r="DF158" i="6"/>
  <c r="DH158" i="6" s="1"/>
  <c r="DI158" i="6" s="1"/>
  <c r="DF159" i="6"/>
  <c r="DF160" i="6"/>
  <c r="DG160" i="6" s="1"/>
  <c r="DF161" i="6"/>
  <c r="DH161" i="6" s="1"/>
  <c r="DI161" i="6" s="1"/>
  <c r="DF162" i="6"/>
  <c r="DF164" i="6"/>
  <c r="DH164" i="6" s="1"/>
  <c r="DI164" i="6" s="1"/>
  <c r="DF165" i="6"/>
  <c r="DF166" i="6"/>
  <c r="DH166" i="6" s="1"/>
  <c r="DI166" i="6" s="1"/>
  <c r="DF167" i="6"/>
  <c r="DG167" i="6" s="1"/>
  <c r="DF168" i="6"/>
  <c r="DF169" i="6"/>
  <c r="DH169" i="6" s="1"/>
  <c r="DI169" i="6" s="1"/>
  <c r="DF172" i="6"/>
  <c r="DG172" i="6" s="1"/>
  <c r="DF173" i="6"/>
  <c r="DH173" i="6" s="1"/>
  <c r="DI173" i="6" s="1"/>
  <c r="DF175" i="6"/>
  <c r="DH175" i="6" s="1"/>
  <c r="DI175" i="6" s="1"/>
  <c r="DF176" i="6"/>
  <c r="DH176" i="6" s="1"/>
  <c r="DI176" i="6" s="1"/>
  <c r="DF177" i="6"/>
  <c r="DF178" i="6"/>
  <c r="DG178" i="6" s="1"/>
  <c r="DF179" i="6"/>
  <c r="DF180" i="6"/>
  <c r="DH180" i="6" s="1"/>
  <c r="DI180" i="6" s="1"/>
  <c r="DF181" i="6"/>
  <c r="DH181" i="6" s="1"/>
  <c r="DI181" i="6" s="1"/>
  <c r="DF182" i="6"/>
  <c r="DG182" i="6" s="1"/>
  <c r="DF183" i="6"/>
  <c r="DF184" i="6"/>
  <c r="DF185" i="6"/>
  <c r="DH185" i="6" s="1"/>
  <c r="DI185" i="6" s="1"/>
  <c r="DF186" i="6"/>
  <c r="DH186" i="6" s="1"/>
  <c r="DI186" i="6" s="1"/>
  <c r="DF188" i="6"/>
  <c r="DF189" i="6"/>
  <c r="DF190" i="6"/>
  <c r="DG190" i="6" s="1"/>
  <c r="DF193" i="6"/>
  <c r="DF194" i="6"/>
  <c r="DF195" i="6"/>
  <c r="DH195" i="6" s="1"/>
  <c r="DI195" i="6" s="1"/>
  <c r="DF196" i="6"/>
  <c r="DF197" i="6"/>
  <c r="DG197" i="6" s="1"/>
  <c r="DF198" i="6"/>
  <c r="DF200" i="6"/>
  <c r="DF201" i="6"/>
  <c r="DF203" i="6"/>
  <c r="DH203" i="6" s="1"/>
  <c r="DI203" i="6" s="1"/>
  <c r="DF204" i="6"/>
  <c r="DG204" i="6" s="1"/>
  <c r="DF205" i="6"/>
  <c r="DH205" i="6" s="1"/>
  <c r="DI205" i="6" s="1"/>
  <c r="DF206" i="6"/>
  <c r="DH206" i="6" s="1"/>
  <c r="DI206" i="6" s="1"/>
  <c r="DF209" i="6"/>
  <c r="DF210" i="6"/>
  <c r="DH210" i="6" s="1"/>
  <c r="DI210" i="6" s="1"/>
  <c r="DF211" i="6"/>
  <c r="DG211" i="6" s="1"/>
  <c r="DF213" i="6"/>
  <c r="DF214" i="6"/>
  <c r="DG214" i="6" s="1"/>
  <c r="DF215" i="6"/>
  <c r="DH215" i="6" s="1"/>
  <c r="DI215" i="6" s="1"/>
  <c r="DF216" i="6"/>
  <c r="DF217" i="6"/>
  <c r="DH217" i="6" s="1"/>
  <c r="DI217" i="6" s="1"/>
  <c r="DF220" i="6"/>
  <c r="DF221" i="6"/>
  <c r="DH221" i="6" s="1"/>
  <c r="DI221" i="6" s="1"/>
  <c r="DF223" i="6"/>
  <c r="DG223" i="6" s="1"/>
  <c r="DF224" i="6"/>
  <c r="DG224" i="6" s="1"/>
  <c r="DF225" i="6"/>
  <c r="DF226" i="6"/>
  <c r="DG226" i="6" s="1"/>
  <c r="DF227" i="6"/>
  <c r="DH227" i="6" s="1"/>
  <c r="DI227" i="6" s="1"/>
  <c r="DF228" i="6"/>
  <c r="DG228" i="6" s="1"/>
  <c r="DF231" i="6"/>
  <c r="DF232" i="6"/>
  <c r="DH232" i="6" s="1"/>
  <c r="DI232" i="6" s="1"/>
  <c r="DF233" i="6"/>
  <c r="DF234" i="6"/>
  <c r="DG234" i="6" s="1"/>
  <c r="DF236" i="6"/>
  <c r="DF237" i="6"/>
  <c r="DH237" i="6" s="1"/>
  <c r="DI237" i="6" s="1"/>
  <c r="DF238" i="6"/>
  <c r="DF239" i="6"/>
  <c r="DH239" i="6" s="1"/>
  <c r="DI239" i="6" s="1"/>
  <c r="DF240" i="6"/>
  <c r="DF242" i="6"/>
  <c r="DH242" i="6" s="1"/>
  <c r="DI242" i="6" s="1"/>
  <c r="DF28" i="6"/>
  <c r="DH28" i="6" s="1"/>
  <c r="DI28" i="6" s="1"/>
  <c r="DO25" i="6"/>
  <c r="DM25" i="6"/>
  <c r="DL25" i="6"/>
  <c r="DK25" i="6"/>
  <c r="DJ25" i="6"/>
  <c r="DH25" i="6"/>
  <c r="DF25" i="6"/>
  <c r="DE25" i="6"/>
  <c r="DD25" i="6"/>
  <c r="DE24" i="6"/>
  <c r="DE23" i="6"/>
  <c r="DE22" i="6"/>
  <c r="DE21" i="6"/>
  <c r="DP20" i="6"/>
  <c r="DO20" i="6"/>
  <c r="DN20" i="6"/>
  <c r="DM20" i="6"/>
  <c r="DL20" i="6"/>
  <c r="DK20" i="6"/>
  <c r="DJ20" i="6"/>
  <c r="DI20" i="6"/>
  <c r="DH20" i="6"/>
  <c r="DG20" i="6"/>
  <c r="DF20" i="6"/>
  <c r="DE20" i="6"/>
  <c r="DD20" i="6"/>
  <c r="DE18" i="6"/>
  <c r="DE17" i="6"/>
  <c r="DE16" i="6"/>
  <c r="DE15" i="6"/>
  <c r="DE14" i="6"/>
  <c r="DE13" i="6"/>
  <c r="DE12" i="6"/>
  <c r="DE11" i="6"/>
  <c r="DE10" i="6"/>
  <c r="DE9" i="6"/>
  <c r="DE8" i="6"/>
  <c r="DE7" i="6"/>
  <c r="CR28" i="6"/>
  <c r="CT28" i="6" s="1"/>
  <c r="CU28" i="6" s="1"/>
  <c r="CR243" i="6"/>
  <c r="CT243" i="6" s="1"/>
  <c r="CU243" i="6" s="1"/>
  <c r="CR242" i="6"/>
  <c r="CT242" i="6" s="1"/>
  <c r="CU242" i="6" s="1"/>
  <c r="CR241" i="6"/>
  <c r="CT241" i="6" s="1"/>
  <c r="CU241" i="6" s="1"/>
  <c r="CR240" i="6"/>
  <c r="CT240" i="6" s="1"/>
  <c r="CU240" i="6" s="1"/>
  <c r="CR239" i="6"/>
  <c r="CT239" i="6" s="1"/>
  <c r="CU239" i="6" s="1"/>
  <c r="CR238" i="6"/>
  <c r="CS238" i="6" s="1"/>
  <c r="CR237" i="6"/>
  <c r="CS237" i="6" s="1"/>
  <c r="CR236" i="6"/>
  <c r="CT236" i="6" s="1"/>
  <c r="CU236" i="6" s="1"/>
  <c r="CR235" i="6"/>
  <c r="CT235" i="6" s="1"/>
  <c r="CU235" i="6" s="1"/>
  <c r="CR234" i="6"/>
  <c r="CT234" i="6" s="1"/>
  <c r="CU234" i="6" s="1"/>
  <c r="CR233" i="6"/>
  <c r="CT233" i="6" s="1"/>
  <c r="CU233" i="6" s="1"/>
  <c r="CR232" i="6"/>
  <c r="CT232" i="6" s="1"/>
  <c r="CU232" i="6" s="1"/>
  <c r="CR231" i="6"/>
  <c r="CT231" i="6" s="1"/>
  <c r="CU231" i="6" s="1"/>
  <c r="CR230" i="6"/>
  <c r="CS230" i="6" s="1"/>
  <c r="CR229" i="6"/>
  <c r="CT229" i="6" s="1"/>
  <c r="CR228" i="6"/>
  <c r="CT228" i="6" s="1"/>
  <c r="CU228" i="6" s="1"/>
  <c r="CR227" i="6"/>
  <c r="CT227" i="6" s="1"/>
  <c r="CU227" i="6" s="1"/>
  <c r="CR226" i="6"/>
  <c r="CT226" i="6" s="1"/>
  <c r="CU226" i="6" s="1"/>
  <c r="CR225" i="6"/>
  <c r="CT225" i="6" s="1"/>
  <c r="CU225" i="6" s="1"/>
  <c r="CR224" i="6"/>
  <c r="CT224" i="6" s="1"/>
  <c r="CU224" i="6" s="1"/>
  <c r="CR223" i="6"/>
  <c r="CT223" i="6" s="1"/>
  <c r="CU223" i="6" s="1"/>
  <c r="CR222" i="6"/>
  <c r="CS222" i="6" s="1"/>
  <c r="CR221" i="6"/>
  <c r="CT221" i="6" s="1"/>
  <c r="CU221" i="6" s="1"/>
  <c r="CR220" i="6"/>
  <c r="CT220" i="6" s="1"/>
  <c r="CU220" i="6" s="1"/>
  <c r="CR219" i="6"/>
  <c r="CT219" i="6" s="1"/>
  <c r="CU219" i="6" s="1"/>
  <c r="CR218" i="6"/>
  <c r="CT218" i="6" s="1"/>
  <c r="CU218" i="6" s="1"/>
  <c r="CR217" i="6"/>
  <c r="CT217" i="6" s="1"/>
  <c r="CU217" i="6" s="1"/>
  <c r="CR216" i="6"/>
  <c r="CT216" i="6" s="1"/>
  <c r="CU216" i="6" s="1"/>
  <c r="CR215" i="6"/>
  <c r="CT215" i="6" s="1"/>
  <c r="CU215" i="6" s="1"/>
  <c r="CR214" i="6"/>
  <c r="CS214" i="6" s="1"/>
  <c r="CR213" i="6"/>
  <c r="CT213" i="6" s="1"/>
  <c r="CU213" i="6" s="1"/>
  <c r="CR212" i="6"/>
  <c r="CT212" i="6" s="1"/>
  <c r="CU212" i="6" s="1"/>
  <c r="CR211" i="6"/>
  <c r="CT211" i="6" s="1"/>
  <c r="CU211" i="6" s="1"/>
  <c r="CR210" i="6"/>
  <c r="CT210" i="6" s="1"/>
  <c r="CU210" i="6" s="1"/>
  <c r="CR209" i="6"/>
  <c r="CT209" i="6" s="1"/>
  <c r="CU209" i="6" s="1"/>
  <c r="CR208" i="6"/>
  <c r="CT208" i="6" s="1"/>
  <c r="CU208" i="6" s="1"/>
  <c r="CR207" i="6"/>
  <c r="CT207" i="6" s="1"/>
  <c r="CU207" i="6" s="1"/>
  <c r="CR206" i="6"/>
  <c r="CS206" i="6" s="1"/>
  <c r="CR205" i="6"/>
  <c r="CT205" i="6" s="1"/>
  <c r="CU205" i="6" s="1"/>
  <c r="CR204" i="6"/>
  <c r="CT204" i="6" s="1"/>
  <c r="CU204" i="6" s="1"/>
  <c r="CR203" i="6"/>
  <c r="CT203" i="6" s="1"/>
  <c r="CU203" i="6" s="1"/>
  <c r="CR202" i="6"/>
  <c r="CT202" i="6" s="1"/>
  <c r="CU202" i="6" s="1"/>
  <c r="CR201" i="6"/>
  <c r="CT201" i="6" s="1"/>
  <c r="CU201" i="6" s="1"/>
  <c r="CR200" i="6"/>
  <c r="CT200" i="6" s="1"/>
  <c r="CU200" i="6" s="1"/>
  <c r="CR199" i="6"/>
  <c r="CT199" i="6" s="1"/>
  <c r="CU199" i="6" s="1"/>
  <c r="CR198" i="6"/>
  <c r="CS198" i="6" s="1"/>
  <c r="CR197" i="6"/>
  <c r="CT197" i="6" s="1"/>
  <c r="CU197" i="6" s="1"/>
  <c r="CR196" i="6"/>
  <c r="CT196" i="6" s="1"/>
  <c r="CU196" i="6" s="1"/>
  <c r="CR195" i="6"/>
  <c r="CT195" i="6" s="1"/>
  <c r="CU195" i="6" s="1"/>
  <c r="CR194" i="6"/>
  <c r="CT194" i="6" s="1"/>
  <c r="CU194" i="6" s="1"/>
  <c r="CR193" i="6"/>
  <c r="CT193" i="6" s="1"/>
  <c r="CU193" i="6" s="1"/>
  <c r="CR192" i="6"/>
  <c r="CT192" i="6" s="1"/>
  <c r="CU192" i="6" s="1"/>
  <c r="CR191" i="6"/>
  <c r="CT191" i="6" s="1"/>
  <c r="CU191" i="6" s="1"/>
  <c r="CR190" i="6"/>
  <c r="CS190" i="6" s="1"/>
  <c r="CR189" i="6"/>
  <c r="CT189" i="6" s="1"/>
  <c r="CU189" i="6" s="1"/>
  <c r="CR188" i="6"/>
  <c r="CT188" i="6" s="1"/>
  <c r="CU188" i="6" s="1"/>
  <c r="CR187" i="6"/>
  <c r="CT187" i="6" s="1"/>
  <c r="CU187" i="6" s="1"/>
  <c r="CR186" i="6"/>
  <c r="CT186" i="6" s="1"/>
  <c r="CU186" i="6" s="1"/>
  <c r="CR185" i="6"/>
  <c r="CT185" i="6" s="1"/>
  <c r="CU185" i="6" s="1"/>
  <c r="CR184" i="6"/>
  <c r="CT184" i="6" s="1"/>
  <c r="CU184" i="6" s="1"/>
  <c r="CR183" i="6"/>
  <c r="CS183" i="6" s="1"/>
  <c r="CR182" i="6"/>
  <c r="CS182" i="6" s="1"/>
  <c r="CR181" i="6"/>
  <c r="CT181" i="6" s="1"/>
  <c r="CR180" i="6"/>
  <c r="CT180" i="6" s="1"/>
  <c r="CU180" i="6" s="1"/>
  <c r="CR179" i="6"/>
  <c r="CT179" i="6" s="1"/>
  <c r="CU179" i="6" s="1"/>
  <c r="CR178" i="6"/>
  <c r="CT178" i="6" s="1"/>
  <c r="CU178" i="6" s="1"/>
  <c r="CR177" i="6"/>
  <c r="CT177" i="6" s="1"/>
  <c r="CU177" i="6" s="1"/>
  <c r="CR176" i="6"/>
  <c r="CT176" i="6" s="1"/>
  <c r="CU176" i="6" s="1"/>
  <c r="CR175" i="6"/>
  <c r="CS175" i="6" s="1"/>
  <c r="CR174" i="6"/>
  <c r="CT174" i="6" s="1"/>
  <c r="CU174" i="6" s="1"/>
  <c r="CR173" i="6"/>
  <c r="CR172" i="6"/>
  <c r="CT172" i="6" s="1"/>
  <c r="CU172" i="6" s="1"/>
  <c r="CR171" i="6"/>
  <c r="CT171" i="6" s="1"/>
  <c r="CU171" i="6" s="1"/>
  <c r="CR170" i="6"/>
  <c r="CT170" i="6" s="1"/>
  <c r="CU170" i="6" s="1"/>
  <c r="CR169" i="6"/>
  <c r="CS169" i="6" s="1"/>
  <c r="CR168" i="6"/>
  <c r="CS168" i="6" s="1"/>
  <c r="CR167" i="6"/>
  <c r="CT167" i="6" s="1"/>
  <c r="CU167" i="6" s="1"/>
  <c r="CR166" i="6"/>
  <c r="CT166" i="6" s="1"/>
  <c r="CU166" i="6" s="1"/>
  <c r="CR165" i="6"/>
  <c r="CT165" i="6" s="1"/>
  <c r="CU165" i="6" s="1"/>
  <c r="CR164" i="6"/>
  <c r="CT164" i="6" s="1"/>
  <c r="CU164" i="6" s="1"/>
  <c r="CR163" i="6"/>
  <c r="CS163" i="6" s="1"/>
  <c r="CR162" i="6"/>
  <c r="CT162" i="6" s="1"/>
  <c r="CU162" i="6" s="1"/>
  <c r="CR161" i="6"/>
  <c r="CT161" i="6" s="1"/>
  <c r="CU161" i="6" s="1"/>
  <c r="CR160" i="6"/>
  <c r="CT160" i="6" s="1"/>
  <c r="CU160" i="6" s="1"/>
  <c r="CR159" i="6"/>
  <c r="CT159" i="6" s="1"/>
  <c r="CU159" i="6" s="1"/>
  <c r="CR158" i="6"/>
  <c r="CS158" i="6" s="1"/>
  <c r="CR157" i="6"/>
  <c r="CR156" i="6"/>
  <c r="CS156" i="6" s="1"/>
  <c r="CR155" i="6"/>
  <c r="CT155" i="6" s="1"/>
  <c r="CU155" i="6" s="1"/>
  <c r="CR154" i="6"/>
  <c r="CT154" i="6" s="1"/>
  <c r="CU154" i="6" s="1"/>
  <c r="CR153" i="6"/>
  <c r="CT153" i="6" s="1"/>
  <c r="CU153" i="6" s="1"/>
  <c r="CR152" i="6"/>
  <c r="CS152" i="6" s="1"/>
  <c r="CR151" i="6"/>
  <c r="CT151" i="6" s="1"/>
  <c r="CU151" i="6" s="1"/>
  <c r="CR150" i="6"/>
  <c r="CS150" i="6" s="1"/>
  <c r="CR149" i="6"/>
  <c r="CR148" i="6"/>
  <c r="CS148" i="6" s="1"/>
  <c r="CR147" i="6"/>
  <c r="CT147" i="6" s="1"/>
  <c r="CU147" i="6" s="1"/>
  <c r="CR146" i="6"/>
  <c r="CT146" i="6" s="1"/>
  <c r="CU146" i="6" s="1"/>
  <c r="CR145" i="6"/>
  <c r="CT145" i="6" s="1"/>
  <c r="CU145" i="6" s="1"/>
  <c r="CR144" i="6"/>
  <c r="CS144" i="6" s="1"/>
  <c r="CR143" i="6"/>
  <c r="CT143" i="6" s="1"/>
  <c r="CU143" i="6" s="1"/>
  <c r="CR142" i="6"/>
  <c r="CS142" i="6" s="1"/>
  <c r="CR141" i="6"/>
  <c r="CR140" i="6"/>
  <c r="CS140" i="6" s="1"/>
  <c r="CR139" i="6"/>
  <c r="CT139" i="6" s="1"/>
  <c r="CU139" i="6" s="1"/>
  <c r="CR138" i="6"/>
  <c r="CT138" i="6" s="1"/>
  <c r="CU138" i="6" s="1"/>
  <c r="CR137" i="6"/>
  <c r="CT137" i="6" s="1"/>
  <c r="CU137" i="6" s="1"/>
  <c r="CR136" i="6"/>
  <c r="CS136" i="6" s="1"/>
  <c r="CR135" i="6"/>
  <c r="CT135" i="6" s="1"/>
  <c r="CU135" i="6" s="1"/>
  <c r="CR134" i="6"/>
  <c r="CS134" i="6" s="1"/>
  <c r="CR133" i="6"/>
  <c r="CR132" i="6"/>
  <c r="CS132" i="6" s="1"/>
  <c r="CR131" i="6"/>
  <c r="CT131" i="6" s="1"/>
  <c r="CU131" i="6" s="1"/>
  <c r="CR129" i="6"/>
  <c r="CT129" i="6" s="1"/>
  <c r="CU129" i="6" s="1"/>
  <c r="CR128" i="6"/>
  <c r="CT128" i="6" s="1"/>
  <c r="CU128" i="6" s="1"/>
  <c r="CR127" i="6"/>
  <c r="CS127" i="6" s="1"/>
  <c r="CR126" i="6"/>
  <c r="CT126" i="6" s="1"/>
  <c r="CU126" i="6" s="1"/>
  <c r="CR125" i="6"/>
  <c r="CS125" i="6" s="1"/>
  <c r="CR124" i="6"/>
  <c r="CR123" i="6"/>
  <c r="CS123" i="6" s="1"/>
  <c r="CR122" i="6"/>
  <c r="CT122" i="6" s="1"/>
  <c r="CU122" i="6" s="1"/>
  <c r="CR121" i="6"/>
  <c r="CT121" i="6" s="1"/>
  <c r="CU121" i="6" s="1"/>
  <c r="CR120" i="6"/>
  <c r="CT120" i="6" s="1"/>
  <c r="CU120" i="6" s="1"/>
  <c r="CR119" i="6"/>
  <c r="CS119" i="6" s="1"/>
  <c r="CR118" i="6"/>
  <c r="CT118" i="6" s="1"/>
  <c r="CU118" i="6" s="1"/>
  <c r="CR117" i="6"/>
  <c r="CS117" i="6" s="1"/>
  <c r="CR116" i="6"/>
  <c r="CR115" i="6"/>
  <c r="CS115" i="6" s="1"/>
  <c r="CR114" i="6"/>
  <c r="CT114" i="6" s="1"/>
  <c r="CU114" i="6" s="1"/>
  <c r="CR113" i="6"/>
  <c r="CT113" i="6" s="1"/>
  <c r="CU113" i="6" s="1"/>
  <c r="CR112" i="6"/>
  <c r="CT112" i="6" s="1"/>
  <c r="CU112" i="6" s="1"/>
  <c r="CR111" i="6"/>
  <c r="CS111" i="6" s="1"/>
  <c r="CR110" i="6"/>
  <c r="CT110" i="6" s="1"/>
  <c r="CU110" i="6" s="1"/>
  <c r="CR109" i="6"/>
  <c r="CS109" i="6" s="1"/>
  <c r="CR108" i="6"/>
  <c r="CS108" i="6" s="1"/>
  <c r="CR107" i="6"/>
  <c r="CS107" i="6" s="1"/>
  <c r="CR106" i="6"/>
  <c r="CR105" i="6"/>
  <c r="CT105" i="6" s="1"/>
  <c r="CU105" i="6" s="1"/>
  <c r="CR104" i="6"/>
  <c r="CT104" i="6" s="1"/>
  <c r="CU104" i="6" s="1"/>
  <c r="CR103" i="6"/>
  <c r="CT103" i="6" s="1"/>
  <c r="CU103" i="6" s="1"/>
  <c r="CR102" i="6"/>
  <c r="CT102" i="6" s="1"/>
  <c r="CU102" i="6" s="1"/>
  <c r="CR101" i="6"/>
  <c r="CS101" i="6" s="1"/>
  <c r="CR100" i="6"/>
  <c r="CS100" i="6" s="1"/>
  <c r="CR99" i="6"/>
  <c r="CS99" i="6" s="1"/>
  <c r="CR98" i="6"/>
  <c r="CR97" i="6"/>
  <c r="CT97" i="6" s="1"/>
  <c r="CU97" i="6" s="1"/>
  <c r="CR96" i="6"/>
  <c r="CT96" i="6" s="1"/>
  <c r="CU96" i="6" s="1"/>
  <c r="CR95" i="6"/>
  <c r="CT95" i="6" s="1"/>
  <c r="CU95" i="6" s="1"/>
  <c r="CR94" i="6"/>
  <c r="CT94" i="6" s="1"/>
  <c r="CU94" i="6" s="1"/>
  <c r="CR93" i="6"/>
  <c r="CS93" i="6" s="1"/>
  <c r="CR92" i="6"/>
  <c r="CS92" i="6" s="1"/>
  <c r="CR91" i="6"/>
  <c r="CS91" i="6" s="1"/>
  <c r="CR90" i="6"/>
  <c r="CR89" i="6"/>
  <c r="CT89" i="6" s="1"/>
  <c r="CU89" i="6" s="1"/>
  <c r="CR88" i="6"/>
  <c r="CT88" i="6" s="1"/>
  <c r="CU88" i="6" s="1"/>
  <c r="CR87" i="6"/>
  <c r="CT87" i="6" s="1"/>
  <c r="CU87" i="6" s="1"/>
  <c r="CR86" i="6"/>
  <c r="CT86" i="6" s="1"/>
  <c r="CU86" i="6" s="1"/>
  <c r="CR85" i="6"/>
  <c r="CS85" i="6" s="1"/>
  <c r="CR84" i="6"/>
  <c r="CS84" i="6" s="1"/>
  <c r="CR83" i="6"/>
  <c r="CS83" i="6" s="1"/>
  <c r="CR82" i="6"/>
  <c r="CR81" i="6"/>
  <c r="CT81" i="6" s="1"/>
  <c r="CU81" i="6" s="1"/>
  <c r="CR80" i="6"/>
  <c r="CT80" i="6" s="1"/>
  <c r="CU80" i="6" s="1"/>
  <c r="CR79" i="6"/>
  <c r="CT79" i="6" s="1"/>
  <c r="CU79" i="6" s="1"/>
  <c r="CR78" i="6"/>
  <c r="CS78" i="6" s="1"/>
  <c r="CR77" i="6"/>
  <c r="CS77" i="6" s="1"/>
  <c r="CR76" i="6"/>
  <c r="CS76" i="6" s="1"/>
  <c r="CR75" i="6"/>
  <c r="CS75" i="6" s="1"/>
  <c r="CR74" i="6"/>
  <c r="CR73" i="6"/>
  <c r="CT73" i="6" s="1"/>
  <c r="CU73" i="6" s="1"/>
  <c r="CR72" i="6"/>
  <c r="CT72" i="6" s="1"/>
  <c r="CU72" i="6" s="1"/>
  <c r="CR71" i="6"/>
  <c r="CT71" i="6" s="1"/>
  <c r="CU71" i="6" s="1"/>
  <c r="CR70" i="6"/>
  <c r="CT70" i="6" s="1"/>
  <c r="CU70" i="6" s="1"/>
  <c r="CR69" i="6"/>
  <c r="CS69" i="6" s="1"/>
  <c r="CR68" i="6"/>
  <c r="CS68" i="6" s="1"/>
  <c r="CR67" i="6"/>
  <c r="CS67" i="6" s="1"/>
  <c r="CR66" i="6"/>
  <c r="CR65" i="6"/>
  <c r="CT65" i="6" s="1"/>
  <c r="CU65" i="6" s="1"/>
  <c r="CR64" i="6"/>
  <c r="CT64" i="6" s="1"/>
  <c r="CU64" i="6" s="1"/>
  <c r="CR63" i="6"/>
  <c r="CT63" i="6" s="1"/>
  <c r="CU63" i="6" s="1"/>
  <c r="CR62" i="6"/>
  <c r="CT62" i="6" s="1"/>
  <c r="CU62" i="6" s="1"/>
  <c r="CR61" i="6"/>
  <c r="CS61" i="6" s="1"/>
  <c r="CR60" i="6"/>
  <c r="CS60" i="6" s="1"/>
  <c r="CR59" i="6"/>
  <c r="CS59" i="6" s="1"/>
  <c r="CR58" i="6"/>
  <c r="CR57" i="6"/>
  <c r="CT57" i="6" s="1"/>
  <c r="CU57" i="6" s="1"/>
  <c r="CR56" i="6"/>
  <c r="CT56" i="6" s="1"/>
  <c r="CU56" i="6" s="1"/>
  <c r="CR55" i="6"/>
  <c r="CT55" i="6" s="1"/>
  <c r="CU55" i="6" s="1"/>
  <c r="CR54" i="6"/>
  <c r="CT54" i="6" s="1"/>
  <c r="CU54" i="6" s="1"/>
  <c r="CR53" i="6"/>
  <c r="CS53" i="6" s="1"/>
  <c r="CR52" i="6"/>
  <c r="CS52" i="6" s="1"/>
  <c r="CR51" i="6"/>
  <c r="CS51" i="6" s="1"/>
  <c r="CR50" i="6"/>
  <c r="CR49" i="6"/>
  <c r="CT49" i="6" s="1"/>
  <c r="CU49" i="6" s="1"/>
  <c r="CR48" i="6"/>
  <c r="CT48" i="6" s="1"/>
  <c r="CU48" i="6" s="1"/>
  <c r="CR47" i="6"/>
  <c r="CT47" i="6" s="1"/>
  <c r="CU47" i="6" s="1"/>
  <c r="CR46" i="6"/>
  <c r="CT46" i="6" s="1"/>
  <c r="CU46" i="6" s="1"/>
  <c r="CR45" i="6"/>
  <c r="CS45" i="6" s="1"/>
  <c r="CR44" i="6"/>
  <c r="CS44" i="6" s="1"/>
  <c r="CR43" i="6"/>
  <c r="CS43" i="6" s="1"/>
  <c r="CR42" i="6"/>
  <c r="CR41" i="6"/>
  <c r="CT41" i="6" s="1"/>
  <c r="CU41" i="6" s="1"/>
  <c r="CR40" i="6"/>
  <c r="CT40" i="6" s="1"/>
  <c r="CU40" i="6" s="1"/>
  <c r="CR39" i="6"/>
  <c r="CT39" i="6" s="1"/>
  <c r="CU39" i="6" s="1"/>
  <c r="CR38" i="6"/>
  <c r="CT38" i="6" s="1"/>
  <c r="CU38" i="6" s="1"/>
  <c r="CR37" i="6"/>
  <c r="CS37" i="6" s="1"/>
  <c r="CR36" i="6"/>
  <c r="CS36" i="6" s="1"/>
  <c r="CR35" i="6"/>
  <c r="CS35" i="6" s="1"/>
  <c r="CR34" i="6"/>
  <c r="CR33" i="6"/>
  <c r="CT33" i="6" s="1"/>
  <c r="CU33" i="6" s="1"/>
  <c r="CR32" i="6"/>
  <c r="CS32" i="6" s="1"/>
  <c r="CR31" i="6"/>
  <c r="CT31" i="6" s="1"/>
  <c r="CU31" i="6" s="1"/>
  <c r="CR30" i="6"/>
  <c r="CT30" i="6" s="1"/>
  <c r="CU30" i="6" s="1"/>
  <c r="CR29" i="6"/>
  <c r="CS29" i="6" s="1"/>
  <c r="DA25" i="6"/>
  <c r="CY25" i="6"/>
  <c r="CX25" i="6"/>
  <c r="CW25" i="6"/>
  <c r="CV25" i="6"/>
  <c r="CT25" i="6"/>
  <c r="CR25" i="6"/>
  <c r="CQ25" i="6"/>
  <c r="CP25" i="6"/>
  <c r="CQ24" i="6"/>
  <c r="CP24" i="6"/>
  <c r="CQ23" i="6"/>
  <c r="CP23" i="6"/>
  <c r="CQ22" i="6"/>
  <c r="CP22" i="6"/>
  <c r="CQ21" i="6"/>
  <c r="CP21" i="6"/>
  <c r="DB20" i="6"/>
  <c r="DA20" i="6"/>
  <c r="CZ20" i="6"/>
  <c r="CY20" i="6"/>
  <c r="CX20" i="6"/>
  <c r="CW20" i="6"/>
  <c r="CV20" i="6"/>
  <c r="CU20" i="6"/>
  <c r="CT20" i="6"/>
  <c r="CS20" i="6"/>
  <c r="CR20" i="6"/>
  <c r="CQ20" i="6"/>
  <c r="CP20" i="6"/>
  <c r="CQ18" i="6"/>
  <c r="CP18" i="6"/>
  <c r="CQ17" i="6"/>
  <c r="CP17" i="6"/>
  <c r="CQ16" i="6"/>
  <c r="CP16" i="6"/>
  <c r="CQ15" i="6"/>
  <c r="CP15" i="6"/>
  <c r="CQ14" i="6"/>
  <c r="CP14" i="6"/>
  <c r="CQ13" i="6"/>
  <c r="CP13" i="6"/>
  <c r="CQ12" i="6"/>
  <c r="CP12" i="6"/>
  <c r="CQ11" i="6"/>
  <c r="CP11" i="6"/>
  <c r="CQ10" i="6"/>
  <c r="CP10" i="6"/>
  <c r="CQ9" i="6"/>
  <c r="CP9" i="6"/>
  <c r="CQ8" i="6"/>
  <c r="CP8" i="6"/>
  <c r="CQ7" i="6"/>
  <c r="CP7" i="6"/>
  <c r="CB22" i="6"/>
  <c r="CD152" i="6"/>
  <c r="CF152" i="6" s="1"/>
  <c r="CG152" i="6" s="1"/>
  <c r="CD154" i="6"/>
  <c r="CD155" i="6"/>
  <c r="CD156" i="6"/>
  <c r="CF156" i="6" s="1"/>
  <c r="CG156" i="6" s="1"/>
  <c r="CB21" i="6"/>
  <c r="CD158" i="6"/>
  <c r="CF158" i="6" s="1"/>
  <c r="CG158" i="6" s="1"/>
  <c r="CD160" i="6"/>
  <c r="CF160" i="6" s="1"/>
  <c r="CG160" i="6" s="1"/>
  <c r="CD162" i="6"/>
  <c r="CF162" i="6" s="1"/>
  <c r="CG162" i="6" s="1"/>
  <c r="CD163" i="6"/>
  <c r="CD165" i="6"/>
  <c r="CF165" i="6" s="1"/>
  <c r="CG165" i="6" s="1"/>
  <c r="CB14" i="6"/>
  <c r="CB7" i="6"/>
  <c r="CD171" i="6"/>
  <c r="CD172" i="6"/>
  <c r="CF172" i="6" s="1"/>
  <c r="CG172" i="6" s="1"/>
  <c r="CD173" i="6"/>
  <c r="CD175" i="6"/>
  <c r="CE175" i="6" s="1"/>
  <c r="CD178" i="6"/>
  <c r="CB13" i="6"/>
  <c r="CD187" i="6"/>
  <c r="CF187" i="6" s="1"/>
  <c r="CG187" i="6" s="1"/>
  <c r="CD188" i="6"/>
  <c r="CD189" i="6"/>
  <c r="CF189" i="6" s="1"/>
  <c r="CG189" i="6" s="1"/>
  <c r="CD190" i="6"/>
  <c r="CD192" i="6"/>
  <c r="CD195" i="6"/>
  <c r="CE195" i="6" s="1"/>
  <c r="CD197" i="6"/>
  <c r="CF197" i="6" s="1"/>
  <c r="CG197" i="6" s="1"/>
  <c r="CD203" i="6"/>
  <c r="CF203" i="6" s="1"/>
  <c r="CG203" i="6" s="1"/>
  <c r="CD204" i="6"/>
  <c r="CE204" i="6" s="1"/>
  <c r="CD205" i="6"/>
  <c r="CF205" i="6" s="1"/>
  <c r="CG205" i="6" s="1"/>
  <c r="CD208" i="6"/>
  <c r="CF208" i="6" s="1"/>
  <c r="CG208" i="6" s="1"/>
  <c r="CD210" i="6"/>
  <c r="CD211" i="6"/>
  <c r="CE211" i="6" s="1"/>
  <c r="CD213" i="6"/>
  <c r="CF213" i="6" s="1"/>
  <c r="CG213" i="6" s="1"/>
  <c r="CD219" i="6"/>
  <c r="CD220" i="6"/>
  <c r="CE220" i="6" s="1"/>
  <c r="CD221" i="6"/>
  <c r="CF221" i="6" s="1"/>
  <c r="CG221" i="6" s="1"/>
  <c r="CD222" i="6"/>
  <c r="CF222" i="6" s="1"/>
  <c r="CG222" i="6" s="1"/>
  <c r="CD226" i="6"/>
  <c r="CD227" i="6"/>
  <c r="CE227" i="6" s="1"/>
  <c r="CB24" i="6"/>
  <c r="CD235" i="6"/>
  <c r="CE235" i="6" s="1"/>
  <c r="CD236" i="6"/>
  <c r="CD237" i="6"/>
  <c r="CF237" i="6" s="1"/>
  <c r="CG237" i="6" s="1"/>
  <c r="CD238" i="6"/>
  <c r="CF238" i="6" s="1"/>
  <c r="CG238" i="6" s="1"/>
  <c r="CB16" i="6"/>
  <c r="CD243" i="6"/>
  <c r="CF243" i="6" s="1"/>
  <c r="CG243" i="6" s="1"/>
  <c r="CD150" i="6"/>
  <c r="CF150" i="6" s="1"/>
  <c r="CG150" i="6" s="1"/>
  <c r="CD164" i="6"/>
  <c r="CF164" i="6" s="1"/>
  <c r="CG164" i="6" s="1"/>
  <c r="CD166" i="6"/>
  <c r="CF166" i="6" s="1"/>
  <c r="CG166" i="6" s="1"/>
  <c r="CD179" i="6"/>
  <c r="CE179" i="6" s="1"/>
  <c r="CD180" i="6"/>
  <c r="CF180" i="6" s="1"/>
  <c r="CG180" i="6" s="1"/>
  <c r="CD181" i="6"/>
  <c r="CF181" i="6" s="1"/>
  <c r="CG181" i="6" s="1"/>
  <c r="CD182" i="6"/>
  <c r="CF182" i="6" s="1"/>
  <c r="CG182" i="6" s="1"/>
  <c r="CD196" i="6"/>
  <c r="CE196" i="6" s="1"/>
  <c r="CD202" i="6"/>
  <c r="CD206" i="6"/>
  <c r="CE206" i="6" s="1"/>
  <c r="CD212" i="6"/>
  <c r="CE212" i="6" s="1"/>
  <c r="CD214" i="6"/>
  <c r="CF214" i="6" s="1"/>
  <c r="CG214" i="6" s="1"/>
  <c r="CD218" i="6"/>
  <c r="CD224" i="6"/>
  <c r="CF224" i="6" s="1"/>
  <c r="CG224" i="6" s="1"/>
  <c r="CD230" i="6"/>
  <c r="CF230" i="6" s="1"/>
  <c r="CG230" i="6" s="1"/>
  <c r="CD232" i="6"/>
  <c r="CF232" i="6" s="1"/>
  <c r="CG232" i="6" s="1"/>
  <c r="CD234" i="6"/>
  <c r="CD240" i="6"/>
  <c r="CF240" i="6" s="1"/>
  <c r="CG240" i="6" s="1"/>
  <c r="CB20" i="6"/>
  <c r="CD241" i="6"/>
  <c r="CF241" i="6" s="1"/>
  <c r="CG241" i="6" s="1"/>
  <c r="CD239" i="6"/>
  <c r="CF239" i="6" s="1"/>
  <c r="CG239" i="6" s="1"/>
  <c r="CD233" i="6"/>
  <c r="CF233" i="6" s="1"/>
  <c r="CG233" i="6" s="1"/>
  <c r="CD231" i="6"/>
  <c r="CF231" i="6" s="1"/>
  <c r="CG231" i="6" s="1"/>
  <c r="CD228" i="6"/>
  <c r="CE228" i="6" s="1"/>
  <c r="CD225" i="6"/>
  <c r="CF225" i="6" s="1"/>
  <c r="CG225" i="6" s="1"/>
  <c r="CD223" i="6"/>
  <c r="CF223" i="6" s="1"/>
  <c r="CG223" i="6" s="1"/>
  <c r="CD217" i="6"/>
  <c r="CF217" i="6" s="1"/>
  <c r="CG217" i="6" s="1"/>
  <c r="CD216" i="6"/>
  <c r="CF216" i="6" s="1"/>
  <c r="CG216" i="6" s="1"/>
  <c r="CD215" i="6"/>
  <c r="CF215" i="6" s="1"/>
  <c r="CG215" i="6" s="1"/>
  <c r="CD209" i="6"/>
  <c r="CF209" i="6" s="1"/>
  <c r="CG209" i="6" s="1"/>
  <c r="CD207" i="6"/>
  <c r="CF207" i="6" s="1"/>
  <c r="CG207" i="6" s="1"/>
  <c r="CD201" i="6"/>
  <c r="CF201" i="6" s="1"/>
  <c r="CG201" i="6" s="1"/>
  <c r="CD200" i="6"/>
  <c r="CF200" i="6" s="1"/>
  <c r="CG200" i="6" s="1"/>
  <c r="CD199" i="6"/>
  <c r="CF199" i="6" s="1"/>
  <c r="CG199" i="6" s="1"/>
  <c r="CD198" i="6"/>
  <c r="CE198" i="6" s="1"/>
  <c r="CD194" i="6"/>
  <c r="CD193" i="6"/>
  <c r="CF193" i="6" s="1"/>
  <c r="CD191" i="6"/>
  <c r="CF191" i="6" s="1"/>
  <c r="CG191" i="6" s="1"/>
  <c r="CD186" i="6"/>
  <c r="CD185" i="6"/>
  <c r="CF185" i="6" s="1"/>
  <c r="CG185" i="6" s="1"/>
  <c r="CD184" i="6"/>
  <c r="CF184" i="6" s="1"/>
  <c r="CG184" i="6" s="1"/>
  <c r="CD183" i="6"/>
  <c r="CF183" i="6" s="1"/>
  <c r="CG183" i="6" s="1"/>
  <c r="CD177" i="6"/>
  <c r="CF177" i="6" s="1"/>
  <c r="CG177" i="6" s="1"/>
  <c r="CD176" i="6"/>
  <c r="CE176" i="6" s="1"/>
  <c r="CD174" i="6"/>
  <c r="CF174" i="6" s="1"/>
  <c r="CG174" i="6" s="1"/>
  <c r="CD170" i="6"/>
  <c r="CF170" i="6" s="1"/>
  <c r="CG170" i="6" s="1"/>
  <c r="CD169" i="6"/>
  <c r="CF169" i="6" s="1"/>
  <c r="CG169" i="6" s="1"/>
  <c r="CD168" i="6"/>
  <c r="CF168" i="6" s="1"/>
  <c r="CG168" i="6" s="1"/>
  <c r="CD167" i="6"/>
  <c r="CE167" i="6" s="1"/>
  <c r="CD161" i="6"/>
  <c r="CF161" i="6" s="1"/>
  <c r="CG161" i="6" s="1"/>
  <c r="CD159" i="6"/>
  <c r="CE159" i="6" s="1"/>
  <c r="CD153" i="6"/>
  <c r="CF153" i="6" s="1"/>
  <c r="CG153" i="6" s="1"/>
  <c r="CD151" i="6"/>
  <c r="CE151" i="6" s="1"/>
  <c r="CD149" i="6"/>
  <c r="CF149" i="6" s="1"/>
  <c r="CG149" i="6" s="1"/>
  <c r="CD148" i="6"/>
  <c r="CF148" i="6" s="1"/>
  <c r="CG148" i="6" s="1"/>
  <c r="CD147" i="6"/>
  <c r="CD146" i="6"/>
  <c r="CF146" i="6" s="1"/>
  <c r="CG146" i="6" s="1"/>
  <c r="CD145" i="6"/>
  <c r="CF145" i="6" s="1"/>
  <c r="CG145" i="6" s="1"/>
  <c r="CD144" i="6"/>
  <c r="CF144" i="6" s="1"/>
  <c r="CG144" i="6" s="1"/>
  <c r="CD143" i="6"/>
  <c r="CE143" i="6" s="1"/>
  <c r="CD142" i="6"/>
  <c r="CD141" i="6"/>
  <c r="CF141" i="6" s="1"/>
  <c r="CG141" i="6" s="1"/>
  <c r="CD140" i="6"/>
  <c r="CF140" i="6" s="1"/>
  <c r="CG140" i="6" s="1"/>
  <c r="CD139" i="6"/>
  <c r="CF139" i="6" s="1"/>
  <c r="CG139" i="6" s="1"/>
  <c r="CD138" i="6"/>
  <c r="CF138" i="6" s="1"/>
  <c r="CG138" i="6" s="1"/>
  <c r="CD137" i="6"/>
  <c r="CF137" i="6" s="1"/>
  <c r="CG137" i="6" s="1"/>
  <c r="CD136" i="6"/>
  <c r="CF136" i="6" s="1"/>
  <c r="CG136" i="6" s="1"/>
  <c r="CD135" i="6"/>
  <c r="CE135" i="6" s="1"/>
  <c r="CD134" i="6"/>
  <c r="CF134" i="6" s="1"/>
  <c r="CG134" i="6" s="1"/>
  <c r="CD133" i="6"/>
  <c r="CF133" i="6" s="1"/>
  <c r="CG133" i="6" s="1"/>
  <c r="CD132" i="6"/>
  <c r="CD131" i="6"/>
  <c r="CF131" i="6" s="1"/>
  <c r="CG131" i="6" s="1"/>
  <c r="CD129" i="6"/>
  <c r="CF129" i="6" s="1"/>
  <c r="CG129" i="6" s="1"/>
  <c r="CD128" i="6"/>
  <c r="CD127" i="6"/>
  <c r="CF127" i="6" s="1"/>
  <c r="CG127" i="6" s="1"/>
  <c r="CD126" i="6"/>
  <c r="CE126" i="6" s="1"/>
  <c r="CD125" i="6"/>
  <c r="CF125" i="6" s="1"/>
  <c r="CG125" i="6" s="1"/>
  <c r="CD124" i="6"/>
  <c r="CF124" i="6" s="1"/>
  <c r="CG124" i="6" s="1"/>
  <c r="CD123" i="6"/>
  <c r="CD122" i="6"/>
  <c r="CF122" i="6" s="1"/>
  <c r="CG122" i="6" s="1"/>
  <c r="CD121" i="6"/>
  <c r="CF121" i="6" s="1"/>
  <c r="CG121" i="6" s="1"/>
  <c r="CD120" i="6"/>
  <c r="CF120" i="6" s="1"/>
  <c r="CG120" i="6" s="1"/>
  <c r="CD119" i="6"/>
  <c r="CE119" i="6" s="1"/>
  <c r="CD118" i="6"/>
  <c r="CF118" i="6" s="1"/>
  <c r="CG118" i="6" s="1"/>
  <c r="CD117" i="6"/>
  <c r="CF117" i="6" s="1"/>
  <c r="CG117" i="6" s="1"/>
  <c r="CD116" i="6"/>
  <c r="CF116" i="6" s="1"/>
  <c r="CG116" i="6" s="1"/>
  <c r="CD115" i="6"/>
  <c r="CD114" i="6"/>
  <c r="CF114" i="6" s="1"/>
  <c r="CG114" i="6" s="1"/>
  <c r="CD113" i="6"/>
  <c r="CF113" i="6" s="1"/>
  <c r="CG113" i="6" s="1"/>
  <c r="CD112" i="6"/>
  <c r="CF112" i="6" s="1"/>
  <c r="CG112" i="6" s="1"/>
  <c r="CD111" i="6"/>
  <c r="CE111" i="6" s="1"/>
  <c r="CD110" i="6"/>
  <c r="CF110" i="6" s="1"/>
  <c r="CG110" i="6" s="1"/>
  <c r="CD109" i="6"/>
  <c r="CF109" i="6" s="1"/>
  <c r="CG109" i="6" s="1"/>
  <c r="CD108" i="6"/>
  <c r="CF108" i="6" s="1"/>
  <c r="CG108" i="6" s="1"/>
  <c r="CD107" i="6"/>
  <c r="CD106" i="6"/>
  <c r="CE106" i="6" s="1"/>
  <c r="CD105" i="6"/>
  <c r="CF105" i="6" s="1"/>
  <c r="CG105" i="6" s="1"/>
  <c r="CD104" i="6"/>
  <c r="CF104" i="6" s="1"/>
  <c r="CG104" i="6" s="1"/>
  <c r="CD103" i="6"/>
  <c r="CE103" i="6" s="1"/>
  <c r="CD102" i="6"/>
  <c r="CD101" i="6"/>
  <c r="CF101" i="6" s="1"/>
  <c r="CG101" i="6" s="1"/>
  <c r="CD100" i="6"/>
  <c r="CF100" i="6" s="1"/>
  <c r="CG100" i="6" s="1"/>
  <c r="CD99" i="6"/>
  <c r="CF99" i="6" s="1"/>
  <c r="CG99" i="6" s="1"/>
  <c r="CD98" i="6"/>
  <c r="CF98" i="6" s="1"/>
  <c r="CG98" i="6" s="1"/>
  <c r="CD97" i="6"/>
  <c r="CF97" i="6" s="1"/>
  <c r="CG97" i="6" s="1"/>
  <c r="CD96" i="6"/>
  <c r="CF96" i="6" s="1"/>
  <c r="CG96" i="6" s="1"/>
  <c r="CD95" i="6"/>
  <c r="CE95" i="6" s="1"/>
  <c r="CD94" i="6"/>
  <c r="CD93" i="6"/>
  <c r="CE93" i="6" s="1"/>
  <c r="CD92" i="6"/>
  <c r="CF92" i="6" s="1"/>
  <c r="CG92" i="6" s="1"/>
  <c r="CD91" i="6"/>
  <c r="CF91" i="6" s="1"/>
  <c r="CG91" i="6" s="1"/>
  <c r="CD90" i="6"/>
  <c r="CE90" i="6" s="1"/>
  <c r="CD89" i="6"/>
  <c r="CF89" i="6" s="1"/>
  <c r="CG89" i="6" s="1"/>
  <c r="CD88" i="6"/>
  <c r="CF88" i="6" s="1"/>
  <c r="CG88" i="6" s="1"/>
  <c r="CD87" i="6"/>
  <c r="CE87" i="6" s="1"/>
  <c r="CD86" i="6"/>
  <c r="CD85" i="6"/>
  <c r="CE85" i="6" s="1"/>
  <c r="CD84" i="6"/>
  <c r="CF84" i="6" s="1"/>
  <c r="CG84" i="6" s="1"/>
  <c r="CD83" i="6"/>
  <c r="CF83" i="6" s="1"/>
  <c r="CG83" i="6" s="1"/>
  <c r="CD82" i="6"/>
  <c r="CF82" i="6" s="1"/>
  <c r="CG82" i="6" s="1"/>
  <c r="CD81" i="6"/>
  <c r="CF81" i="6" s="1"/>
  <c r="CG81" i="6" s="1"/>
  <c r="CD80" i="6"/>
  <c r="CF80" i="6" s="1"/>
  <c r="CG80" i="6" s="1"/>
  <c r="CD79" i="6"/>
  <c r="CE79" i="6" s="1"/>
  <c r="CD78" i="6"/>
  <c r="CF78" i="6" s="1"/>
  <c r="CG78" i="6" s="1"/>
  <c r="CD77" i="6"/>
  <c r="CF77" i="6" s="1"/>
  <c r="CG77" i="6" s="1"/>
  <c r="CD76" i="6"/>
  <c r="CD75" i="6"/>
  <c r="CF75" i="6" s="1"/>
  <c r="CG75" i="6" s="1"/>
  <c r="CD74" i="6"/>
  <c r="CF74" i="6" s="1"/>
  <c r="CG74" i="6" s="1"/>
  <c r="CD73" i="6"/>
  <c r="CF73" i="6" s="1"/>
  <c r="CG73" i="6" s="1"/>
  <c r="CD72" i="6"/>
  <c r="CF72" i="6" s="1"/>
  <c r="CG72" i="6" s="1"/>
  <c r="CD71" i="6"/>
  <c r="CE71" i="6" s="1"/>
  <c r="CD70" i="6"/>
  <c r="CF70" i="6" s="1"/>
  <c r="CG70" i="6" s="1"/>
  <c r="CD69" i="6"/>
  <c r="CF69" i="6" s="1"/>
  <c r="CG69" i="6" s="1"/>
  <c r="CD68" i="6"/>
  <c r="CD67" i="6"/>
  <c r="CF67" i="6" s="1"/>
  <c r="CG67" i="6" s="1"/>
  <c r="CD66" i="6"/>
  <c r="CF66" i="6" s="1"/>
  <c r="CG66" i="6" s="1"/>
  <c r="CD65" i="6"/>
  <c r="CF65" i="6" s="1"/>
  <c r="CG65" i="6" s="1"/>
  <c r="CD64" i="6"/>
  <c r="CE64" i="6" s="1"/>
  <c r="CD63" i="6"/>
  <c r="CF63" i="6" s="1"/>
  <c r="CG63" i="6" s="1"/>
  <c r="CD62" i="6"/>
  <c r="CD61" i="6"/>
  <c r="CF61" i="6" s="1"/>
  <c r="CG61" i="6" s="1"/>
  <c r="CD60" i="6"/>
  <c r="CF60" i="6" s="1"/>
  <c r="CG60" i="6" s="1"/>
  <c r="CD59" i="6"/>
  <c r="CF59" i="6" s="1"/>
  <c r="CG59" i="6" s="1"/>
  <c r="CD58" i="6"/>
  <c r="CE58" i="6" s="1"/>
  <c r="CD57" i="6"/>
  <c r="CF57" i="6" s="1"/>
  <c r="CG57" i="6" s="1"/>
  <c r="CD56" i="6"/>
  <c r="CF56" i="6" s="1"/>
  <c r="CG56" i="6" s="1"/>
  <c r="CD55" i="6"/>
  <c r="CF55" i="6" s="1"/>
  <c r="CG55" i="6" s="1"/>
  <c r="CD54" i="6"/>
  <c r="CD53" i="6"/>
  <c r="CF53" i="6" s="1"/>
  <c r="CG53" i="6" s="1"/>
  <c r="CD52" i="6"/>
  <c r="CF52" i="6" s="1"/>
  <c r="CG52" i="6" s="1"/>
  <c r="CD51" i="6"/>
  <c r="CF51" i="6" s="1"/>
  <c r="CG51" i="6" s="1"/>
  <c r="CD50" i="6"/>
  <c r="CE50" i="6" s="1"/>
  <c r="CD49" i="6"/>
  <c r="CF49" i="6" s="1"/>
  <c r="CG49" i="6" s="1"/>
  <c r="CD48" i="6"/>
  <c r="CE48" i="6" s="1"/>
  <c r="CD47" i="6"/>
  <c r="CF47" i="6" s="1"/>
  <c r="CG47" i="6" s="1"/>
  <c r="CD46" i="6"/>
  <c r="CD45" i="6"/>
  <c r="CF45" i="6" s="1"/>
  <c r="CG45" i="6" s="1"/>
  <c r="CD44" i="6"/>
  <c r="CF44" i="6" s="1"/>
  <c r="CG44" i="6" s="1"/>
  <c r="CD43" i="6"/>
  <c r="CF43" i="6" s="1"/>
  <c r="CG43" i="6" s="1"/>
  <c r="CD42" i="6"/>
  <c r="CE42" i="6" s="1"/>
  <c r="CD41" i="6"/>
  <c r="CF41" i="6" s="1"/>
  <c r="CG41" i="6" s="1"/>
  <c r="CD40" i="6"/>
  <c r="CF40" i="6" s="1"/>
  <c r="CG40" i="6" s="1"/>
  <c r="CD39" i="6"/>
  <c r="CF39" i="6" s="1"/>
  <c r="CG39" i="6" s="1"/>
  <c r="CD38" i="6"/>
  <c r="CD37" i="6"/>
  <c r="CF37" i="6" s="1"/>
  <c r="CG37" i="6" s="1"/>
  <c r="CD36" i="6"/>
  <c r="CF36" i="6" s="1"/>
  <c r="CG36" i="6" s="1"/>
  <c r="CF35" i="6"/>
  <c r="CG35" i="6" s="1"/>
  <c r="CD34" i="6"/>
  <c r="CE34" i="6" s="1"/>
  <c r="CD33" i="6"/>
  <c r="CF33" i="6" s="1"/>
  <c r="CG33" i="6" s="1"/>
  <c r="CD32" i="6"/>
  <c r="CE32" i="6" s="1"/>
  <c r="CD31" i="6"/>
  <c r="CF31" i="6" s="1"/>
  <c r="CG31" i="6" s="1"/>
  <c r="CD30" i="6"/>
  <c r="CD29" i="6"/>
  <c r="CF29" i="6" s="1"/>
  <c r="CG29" i="6" s="1"/>
  <c r="CM25" i="6"/>
  <c r="CK25" i="6"/>
  <c r="CJ25" i="6"/>
  <c r="CI25" i="6"/>
  <c r="CH25" i="6"/>
  <c r="CF25" i="6"/>
  <c r="CD25" i="6"/>
  <c r="CC25" i="6"/>
  <c r="CB25" i="6"/>
  <c r="CC24" i="6"/>
  <c r="CC23" i="6"/>
  <c r="CB23" i="6"/>
  <c r="CC22" i="6"/>
  <c r="CC21" i="6"/>
  <c r="CN20" i="6"/>
  <c r="CM20" i="6"/>
  <c r="CL20" i="6"/>
  <c r="CK20" i="6"/>
  <c r="CJ20" i="6"/>
  <c r="CI20" i="6"/>
  <c r="CH20" i="6"/>
  <c r="CG20" i="6"/>
  <c r="CF20" i="6"/>
  <c r="CE20" i="6"/>
  <c r="CD20" i="6"/>
  <c r="CC20" i="6"/>
  <c r="CC18" i="6"/>
  <c r="CB18" i="6"/>
  <c r="CC17" i="6"/>
  <c r="CC16" i="6"/>
  <c r="CC15" i="6"/>
  <c r="CB15" i="6"/>
  <c r="CC14" i="6"/>
  <c r="CC13" i="6"/>
  <c r="CC12" i="6"/>
  <c r="CB12" i="6"/>
  <c r="CC11" i="6"/>
  <c r="CB11" i="6"/>
  <c r="CC10" i="6"/>
  <c r="CC9" i="6"/>
  <c r="CB9" i="6"/>
  <c r="CC8" i="6"/>
  <c r="CC7" i="6"/>
  <c r="BP32" i="6"/>
  <c r="BR32" i="6" s="1"/>
  <c r="BS32" i="6" s="1"/>
  <c r="BP35" i="6"/>
  <c r="BR35" i="6" s="1"/>
  <c r="BS35" i="6" s="1"/>
  <c r="BP36" i="6"/>
  <c r="BR36" i="6" s="1"/>
  <c r="BS36" i="6" s="1"/>
  <c r="BP38" i="6"/>
  <c r="BR38" i="6" s="1"/>
  <c r="BS38" i="6" s="1"/>
  <c r="BP39" i="6"/>
  <c r="BR39" i="6" s="1"/>
  <c r="BS39" i="6" s="1"/>
  <c r="BP41" i="6"/>
  <c r="BR41" i="6" s="1"/>
  <c r="BP42" i="6"/>
  <c r="BR42" i="6" s="1"/>
  <c r="BS42" i="6" s="1"/>
  <c r="BP48" i="6"/>
  <c r="BQ48" i="6" s="1"/>
  <c r="BP50" i="6"/>
  <c r="BR50" i="6" s="1"/>
  <c r="BP51" i="6"/>
  <c r="BP53" i="6"/>
  <c r="BP54" i="6"/>
  <c r="BQ54" i="6" s="1"/>
  <c r="BP55" i="6"/>
  <c r="BR55" i="6" s="1"/>
  <c r="BS55" i="6" s="1"/>
  <c r="BP56" i="6"/>
  <c r="BR56" i="6" s="1"/>
  <c r="BS56" i="6" s="1"/>
  <c r="BP59" i="6"/>
  <c r="BP61" i="6"/>
  <c r="BR61" i="6" s="1"/>
  <c r="BS61" i="6" s="1"/>
  <c r="BP63" i="6"/>
  <c r="BR63" i="6" s="1"/>
  <c r="BS63" i="6" s="1"/>
  <c r="BP64" i="6"/>
  <c r="BR64" i="6" s="1"/>
  <c r="BS64" i="6" s="1"/>
  <c r="BP65" i="6"/>
  <c r="BR65" i="6" s="1"/>
  <c r="BS65" i="6" s="1"/>
  <c r="BP66" i="6"/>
  <c r="BQ66" i="6" s="1"/>
  <c r="BP67" i="6"/>
  <c r="BP68" i="6"/>
  <c r="BQ68" i="6" s="1"/>
  <c r="BP69" i="6"/>
  <c r="BR69" i="6" s="1"/>
  <c r="BS69" i="6" s="1"/>
  <c r="BP70" i="6"/>
  <c r="BP73" i="6"/>
  <c r="BP76" i="6"/>
  <c r="BQ76" i="6" s="1"/>
  <c r="BP77" i="6"/>
  <c r="BR77" i="6" s="1"/>
  <c r="BS77" i="6" s="1"/>
  <c r="BP78" i="6"/>
  <c r="BR78" i="6" s="1"/>
  <c r="BS78" i="6" s="1"/>
  <c r="BP79" i="6"/>
  <c r="BQ79" i="6" s="1"/>
  <c r="BP80" i="6"/>
  <c r="BQ80" i="6" s="1"/>
  <c r="BP83" i="6"/>
  <c r="BR83" i="6" s="1"/>
  <c r="BS83" i="6" s="1"/>
  <c r="BP84" i="6"/>
  <c r="BR84" i="6" s="1"/>
  <c r="BS84" i="6" s="1"/>
  <c r="BP88" i="6"/>
  <c r="BR88" i="6" s="1"/>
  <c r="BS88" i="6" s="1"/>
  <c r="BP89" i="6"/>
  <c r="BR89" i="6" s="1"/>
  <c r="BS89" i="6" s="1"/>
  <c r="BP91" i="6"/>
  <c r="BR91" i="6" s="1"/>
  <c r="BS91" i="6" s="1"/>
  <c r="BP92" i="6"/>
  <c r="BR92" i="6" s="1"/>
  <c r="BS92" i="6" s="1"/>
  <c r="BP93" i="6"/>
  <c r="BQ93" i="6" s="1"/>
  <c r="BP94" i="6"/>
  <c r="BR94" i="6" s="1"/>
  <c r="BS94" i="6" s="1"/>
  <c r="BP95" i="6"/>
  <c r="BP96" i="6"/>
  <c r="BQ96" i="6" s="1"/>
  <c r="BP97" i="6"/>
  <c r="BR97" i="6" s="1"/>
  <c r="BS97" i="6" s="1"/>
  <c r="BP98" i="6"/>
  <c r="BR98" i="6" s="1"/>
  <c r="BS98" i="6" s="1"/>
  <c r="BP101" i="6"/>
  <c r="BP102" i="6"/>
  <c r="BR102" i="6" s="1"/>
  <c r="BS102" i="6" s="1"/>
  <c r="BP104" i="6"/>
  <c r="BQ104" i="6" s="1"/>
  <c r="BP105" i="6"/>
  <c r="BR105" i="6" s="1"/>
  <c r="BS105" i="6" s="1"/>
  <c r="BP106" i="6"/>
  <c r="BP107" i="6"/>
  <c r="BQ107" i="6" s="1"/>
  <c r="BP108" i="6"/>
  <c r="BR108" i="6" s="1"/>
  <c r="BS108" i="6" s="1"/>
  <c r="BP109" i="6"/>
  <c r="BR109" i="6" s="1"/>
  <c r="BS109" i="6" s="1"/>
  <c r="BP110" i="6"/>
  <c r="BQ110" i="6" s="1"/>
  <c r="BP111" i="6"/>
  <c r="BR111" i="6" s="1"/>
  <c r="BS111" i="6" s="1"/>
  <c r="BP112" i="6"/>
  <c r="BR112" i="6" s="1"/>
  <c r="BS112" i="6" s="1"/>
  <c r="BP117" i="6"/>
  <c r="BR117" i="6" s="1"/>
  <c r="BS117" i="6" s="1"/>
  <c r="BP118" i="6"/>
  <c r="BQ118" i="6" s="1"/>
  <c r="BP119" i="6"/>
  <c r="BR119" i="6" s="1"/>
  <c r="BS119" i="6" s="1"/>
  <c r="BP120" i="6"/>
  <c r="BR120" i="6" s="1"/>
  <c r="BS120" i="6" s="1"/>
  <c r="BP121" i="6"/>
  <c r="BQ121" i="6" s="1"/>
  <c r="BP122" i="6"/>
  <c r="BQ122" i="6" s="1"/>
  <c r="BP123" i="6"/>
  <c r="BP124" i="6"/>
  <c r="BR124" i="6" s="1"/>
  <c r="BS124" i="6" s="1"/>
  <c r="BP125" i="6"/>
  <c r="BR125" i="6" s="1"/>
  <c r="BS125" i="6" s="1"/>
  <c r="BP126" i="6"/>
  <c r="BP131" i="6"/>
  <c r="BP133" i="6"/>
  <c r="BP134" i="6"/>
  <c r="BP135" i="6"/>
  <c r="BP136" i="6"/>
  <c r="BP137" i="6"/>
  <c r="BR137" i="6" s="1"/>
  <c r="BS137" i="6" s="1"/>
  <c r="BP139" i="6"/>
  <c r="BP140" i="6"/>
  <c r="BR140" i="6" s="1"/>
  <c r="BS140" i="6" s="1"/>
  <c r="BP141" i="6"/>
  <c r="BR141" i="6" s="1"/>
  <c r="BS141" i="6" s="1"/>
  <c r="BP146" i="6"/>
  <c r="BQ146" i="6" s="1"/>
  <c r="BP147" i="6"/>
  <c r="BP148" i="6"/>
  <c r="BP149" i="6"/>
  <c r="BR149" i="6" s="1"/>
  <c r="BS149" i="6" s="1"/>
  <c r="BP150" i="6"/>
  <c r="BP151" i="6"/>
  <c r="BR151" i="6" s="1"/>
  <c r="BS151" i="6" s="1"/>
  <c r="BP153" i="6"/>
  <c r="BP154" i="6"/>
  <c r="BR154" i="6" s="1"/>
  <c r="BS154" i="6" s="1"/>
  <c r="BP155" i="6"/>
  <c r="BR155" i="6" s="1"/>
  <c r="BS155" i="6" s="1"/>
  <c r="BP160" i="6"/>
  <c r="BP162" i="6"/>
  <c r="BP164" i="6"/>
  <c r="BP165" i="6"/>
  <c r="BQ165" i="6" s="1"/>
  <c r="BP166" i="6"/>
  <c r="BP167" i="6"/>
  <c r="BR167" i="6" s="1"/>
  <c r="BS167" i="6" s="1"/>
  <c r="BP169" i="6"/>
  <c r="BR169" i="6" s="1"/>
  <c r="BS169" i="6" s="1"/>
  <c r="BP172" i="6"/>
  <c r="BR172" i="6" s="1"/>
  <c r="BS172" i="6" s="1"/>
  <c r="BP176" i="6"/>
  <c r="BP177" i="6"/>
  <c r="BP178" i="6"/>
  <c r="BP179" i="6"/>
  <c r="BQ179" i="6" s="1"/>
  <c r="BP182" i="6"/>
  <c r="BP186" i="6"/>
  <c r="BR186" i="6" s="1"/>
  <c r="BP187" i="6"/>
  <c r="BQ187" i="6" s="1"/>
  <c r="BP191" i="6"/>
  <c r="BQ191" i="6" s="1"/>
  <c r="BP193" i="6"/>
  <c r="BQ193" i="6" s="1"/>
  <c r="BP194" i="6"/>
  <c r="BR194" i="6" s="1"/>
  <c r="BS194" i="6" s="1"/>
  <c r="BP195" i="6"/>
  <c r="BP196" i="6"/>
  <c r="BP197" i="6"/>
  <c r="BP198" i="6"/>
  <c r="BR198" i="6" s="1"/>
  <c r="BS198" i="6" s="1"/>
  <c r="BP200" i="6"/>
  <c r="BQ200" i="6" s="1"/>
  <c r="BP201" i="6"/>
  <c r="BR201" i="6" s="1"/>
  <c r="BS201" i="6" s="1"/>
  <c r="BP202" i="6"/>
  <c r="BR202" i="6" s="1"/>
  <c r="BS202" i="6" s="1"/>
  <c r="BP203" i="6"/>
  <c r="BP204" i="6"/>
  <c r="BP206" i="6"/>
  <c r="BP208" i="6"/>
  <c r="BR208" i="6" s="1"/>
  <c r="BS208" i="6" s="1"/>
  <c r="BP209" i="6"/>
  <c r="BR209" i="6" s="1"/>
  <c r="BS209" i="6" s="1"/>
  <c r="BP210" i="6"/>
  <c r="BR210" i="6" s="1"/>
  <c r="BS210" i="6" s="1"/>
  <c r="BP211" i="6"/>
  <c r="BP214" i="6"/>
  <c r="BR214" i="6" s="1"/>
  <c r="BS214" i="6" s="1"/>
  <c r="BP216" i="6"/>
  <c r="BQ216" i="6" s="1"/>
  <c r="BP217" i="6"/>
  <c r="BP219" i="6"/>
  <c r="BR219" i="6" s="1"/>
  <c r="BS219" i="6" s="1"/>
  <c r="BP220" i="6"/>
  <c r="BP221" i="6"/>
  <c r="BR221" i="6" s="1"/>
  <c r="BS221" i="6" s="1"/>
  <c r="BP222" i="6"/>
  <c r="BR222" i="6" s="1"/>
  <c r="BS222" i="6" s="1"/>
  <c r="BP223" i="6"/>
  <c r="BP224" i="6"/>
  <c r="BR224" i="6" s="1"/>
  <c r="BS224" i="6" s="1"/>
  <c r="BP225" i="6"/>
  <c r="BR225" i="6" s="1"/>
  <c r="BS225" i="6" s="1"/>
  <c r="BP230" i="6"/>
  <c r="BQ230" i="6" s="1"/>
  <c r="BP232" i="6"/>
  <c r="BP233" i="6"/>
  <c r="BR233" i="6" s="1"/>
  <c r="BS233" i="6" s="1"/>
  <c r="BP234" i="6"/>
  <c r="BP235" i="6"/>
  <c r="BR235" i="6" s="1"/>
  <c r="BS235" i="6" s="1"/>
  <c r="BP236" i="6"/>
  <c r="BR236" i="6" s="1"/>
  <c r="BS236" i="6" s="1"/>
  <c r="BP237" i="6"/>
  <c r="BP238" i="6"/>
  <c r="BP239" i="6"/>
  <c r="BR239" i="6" s="1"/>
  <c r="BS239" i="6" s="1"/>
  <c r="BP242" i="6"/>
  <c r="BP243" i="6"/>
  <c r="BR243" i="6" s="1"/>
  <c r="BS243" i="6" s="1"/>
  <c r="BP241" i="6"/>
  <c r="BQ241" i="6" s="1"/>
  <c r="BP240" i="6"/>
  <c r="BQ240" i="6" s="1"/>
  <c r="BP231" i="6"/>
  <c r="BP228" i="6"/>
  <c r="BR228" i="6" s="1"/>
  <c r="BS228" i="6" s="1"/>
  <c r="BP227" i="6"/>
  <c r="BQ227" i="6" s="1"/>
  <c r="BP226" i="6"/>
  <c r="BR226" i="6" s="1"/>
  <c r="BS226" i="6" s="1"/>
  <c r="BP215" i="6"/>
  <c r="BR215" i="6" s="1"/>
  <c r="BS215" i="6" s="1"/>
  <c r="BP213" i="6"/>
  <c r="BQ213" i="6" s="1"/>
  <c r="BP212" i="6"/>
  <c r="BQ212" i="6" s="1"/>
  <c r="BP199" i="6"/>
  <c r="BR199" i="6" s="1"/>
  <c r="BS199" i="6" s="1"/>
  <c r="BP188" i="6"/>
  <c r="BR188" i="6" s="1"/>
  <c r="BS188" i="6" s="1"/>
  <c r="BP185" i="6"/>
  <c r="BR185" i="6" s="1"/>
  <c r="BS185" i="6" s="1"/>
  <c r="BP184" i="6"/>
  <c r="BR184" i="6" s="1"/>
  <c r="BS184" i="6" s="1"/>
  <c r="BP183" i="6"/>
  <c r="BR183" i="6" s="1"/>
  <c r="BS183" i="6" s="1"/>
  <c r="BP180" i="6"/>
  <c r="BR180" i="6" s="1"/>
  <c r="BS180" i="6" s="1"/>
  <c r="BP174" i="6"/>
  <c r="BR174" i="6" s="1"/>
  <c r="BS174" i="6" s="1"/>
  <c r="BP173" i="6"/>
  <c r="BQ173" i="6" s="1"/>
  <c r="BP171" i="6"/>
  <c r="BR171" i="6" s="1"/>
  <c r="BS171" i="6" s="1"/>
  <c r="BP170" i="6"/>
  <c r="BQ170" i="6" s="1"/>
  <c r="BP159" i="6"/>
  <c r="BQ159" i="6" s="1"/>
  <c r="BP158" i="6"/>
  <c r="BR158" i="6" s="1"/>
  <c r="BS158" i="6" s="1"/>
  <c r="BP157" i="6"/>
  <c r="BQ157" i="6" s="1"/>
  <c r="BP156" i="6"/>
  <c r="BQ156" i="6" s="1"/>
  <c r="BP152" i="6"/>
  <c r="BR152" i="6" s="1"/>
  <c r="BS152" i="6" s="1"/>
  <c r="BP145" i="6"/>
  <c r="BQ145" i="6" s="1"/>
  <c r="BP144" i="6"/>
  <c r="BP143" i="6"/>
  <c r="BR143" i="6" s="1"/>
  <c r="BS143" i="6" s="1"/>
  <c r="BP142" i="6"/>
  <c r="BQ142" i="6" s="1"/>
  <c r="BP138" i="6"/>
  <c r="BR138" i="6" s="1"/>
  <c r="BS138" i="6" s="1"/>
  <c r="BP132" i="6"/>
  <c r="BR132" i="6" s="1"/>
  <c r="BS132" i="6" s="1"/>
  <c r="BP128" i="6"/>
  <c r="BQ128" i="6" s="1"/>
  <c r="BP127" i="6"/>
  <c r="BQ127" i="6" s="1"/>
  <c r="BP116" i="6"/>
  <c r="BQ116" i="6" s="1"/>
  <c r="BP115" i="6"/>
  <c r="BP114" i="6"/>
  <c r="BQ114" i="6" s="1"/>
  <c r="BP113" i="6"/>
  <c r="BQ113" i="6" s="1"/>
  <c r="BP103" i="6"/>
  <c r="BR103" i="6" s="1"/>
  <c r="BS103" i="6" s="1"/>
  <c r="BP100" i="6"/>
  <c r="BQ100" i="6" s="1"/>
  <c r="BP99" i="6"/>
  <c r="BQ99" i="6" s="1"/>
  <c r="BP90" i="6"/>
  <c r="BQ90" i="6" s="1"/>
  <c r="BP87" i="6"/>
  <c r="BP86" i="6"/>
  <c r="BQ86" i="6" s="1"/>
  <c r="BP85" i="6"/>
  <c r="BQ85" i="6" s="1"/>
  <c r="BP81" i="6"/>
  <c r="BR81" i="6" s="1"/>
  <c r="BS81" i="6" s="1"/>
  <c r="BP75" i="6"/>
  <c r="BR75" i="6" s="1"/>
  <c r="BS75" i="6" s="1"/>
  <c r="BP74" i="6"/>
  <c r="BR74" i="6" s="1"/>
  <c r="BS74" i="6" s="1"/>
  <c r="BP72" i="6"/>
  <c r="BQ72" i="6" s="1"/>
  <c r="BP71" i="6"/>
  <c r="BP60" i="6"/>
  <c r="BR60" i="6" s="1"/>
  <c r="BS60" i="6" s="1"/>
  <c r="BP58" i="6"/>
  <c r="BQ58" i="6" s="1"/>
  <c r="BP57" i="6"/>
  <c r="BQ57" i="6" s="1"/>
  <c r="BP52" i="6"/>
  <c r="BR52" i="6" s="1"/>
  <c r="BP47" i="6"/>
  <c r="BR47" i="6" s="1"/>
  <c r="BS47" i="6" s="1"/>
  <c r="BP46" i="6"/>
  <c r="BQ46" i="6" s="1"/>
  <c r="BP45" i="6"/>
  <c r="BR45" i="6" s="1"/>
  <c r="BS45" i="6" s="1"/>
  <c r="BP44" i="6"/>
  <c r="BR44" i="6" s="1"/>
  <c r="BS44" i="6" s="1"/>
  <c r="BP43" i="6"/>
  <c r="BR43" i="6" s="1"/>
  <c r="BS43" i="6" s="1"/>
  <c r="BP33" i="6"/>
  <c r="BR33" i="6" s="1"/>
  <c r="BS33" i="6" s="1"/>
  <c r="BP31" i="6"/>
  <c r="BR31" i="6" s="1"/>
  <c r="BS31" i="6" s="1"/>
  <c r="BP30" i="6"/>
  <c r="BQ30" i="6" s="1"/>
  <c r="BP29" i="6"/>
  <c r="BQ29" i="6" s="1"/>
  <c r="BY25" i="6"/>
  <c r="BW25" i="6"/>
  <c r="BV25" i="6"/>
  <c r="BU25" i="6"/>
  <c r="BT25" i="6"/>
  <c r="BR25" i="6"/>
  <c r="BP25" i="6"/>
  <c r="BO25" i="6"/>
  <c r="BN25" i="6"/>
  <c r="BO24" i="6"/>
  <c r="BO23" i="6"/>
  <c r="BO22" i="6"/>
  <c r="BO21" i="6"/>
  <c r="BZ20" i="6"/>
  <c r="BY20" i="6"/>
  <c r="BX20" i="6"/>
  <c r="BW20" i="6"/>
  <c r="BV20" i="6"/>
  <c r="BU20" i="6"/>
  <c r="BT20" i="6"/>
  <c r="BS20" i="6"/>
  <c r="BR20" i="6"/>
  <c r="BQ20" i="6"/>
  <c r="BP20" i="6"/>
  <c r="BO20" i="6"/>
  <c r="BN20" i="6"/>
  <c r="BO18" i="6"/>
  <c r="BO17" i="6"/>
  <c r="BO16" i="6"/>
  <c r="BN16" i="6"/>
  <c r="BO15" i="6"/>
  <c r="BO14" i="6"/>
  <c r="BO13" i="6"/>
  <c r="BO12" i="6"/>
  <c r="BO11" i="6"/>
  <c r="BO10" i="6"/>
  <c r="BO9" i="6"/>
  <c r="BO8" i="6"/>
  <c r="BO7" i="6"/>
  <c r="AZ7" i="6"/>
  <c r="BB31" i="6"/>
  <c r="BC31" i="6" s="1"/>
  <c r="BB32" i="6"/>
  <c r="BD32" i="6" s="1"/>
  <c r="BE32" i="6" s="1"/>
  <c r="BB33" i="6"/>
  <c r="BD33" i="6" s="1"/>
  <c r="BE33" i="6" s="1"/>
  <c r="BB35" i="6"/>
  <c r="BC35" i="6" s="1"/>
  <c r="BB38" i="6"/>
  <c r="BD38" i="6" s="1"/>
  <c r="BE38" i="6" s="1"/>
  <c r="BB41" i="6"/>
  <c r="BD41" i="6" s="1"/>
  <c r="BE41" i="6" s="1"/>
  <c r="BB42" i="6"/>
  <c r="BD42" i="6" s="1"/>
  <c r="BE42" i="6" s="1"/>
  <c r="BB45" i="6"/>
  <c r="BD45" i="6" s="1"/>
  <c r="BE45" i="6" s="1"/>
  <c r="BB46" i="6"/>
  <c r="BC46" i="6" s="1"/>
  <c r="BB47" i="6"/>
  <c r="BC47" i="6" s="1"/>
  <c r="BB48" i="6"/>
  <c r="BD48" i="6" s="1"/>
  <c r="BE48" i="6" s="1"/>
  <c r="BB49" i="6"/>
  <c r="BD49" i="6" s="1"/>
  <c r="BE49" i="6" s="1"/>
  <c r="BB51" i="6"/>
  <c r="BD51" i="6" s="1"/>
  <c r="BB52" i="6"/>
  <c r="BD52" i="6" s="1"/>
  <c r="BE52" i="6" s="1"/>
  <c r="BB53" i="6"/>
  <c r="BC53" i="6" s="1"/>
  <c r="BB54" i="6"/>
  <c r="BB55" i="6"/>
  <c r="BD55" i="6" s="1"/>
  <c r="BE55" i="6" s="1"/>
  <c r="BB56" i="6"/>
  <c r="BD56" i="6" s="1"/>
  <c r="BE56" i="6" s="1"/>
  <c r="BB57" i="6"/>
  <c r="BC57" i="6" s="1"/>
  <c r="BB59" i="6"/>
  <c r="BD59" i="6" s="1"/>
  <c r="BE59" i="6" s="1"/>
  <c r="BB60" i="6"/>
  <c r="BC60" i="6" s="1"/>
  <c r="BB61" i="6"/>
  <c r="BD61" i="6" s="1"/>
  <c r="BE61" i="6" s="1"/>
  <c r="BB62" i="6"/>
  <c r="BB63" i="6"/>
  <c r="BD63" i="6" s="1"/>
  <c r="BE63" i="6" s="1"/>
  <c r="BB64" i="6"/>
  <c r="BD64" i="6" s="1"/>
  <c r="BE64" i="6" s="1"/>
  <c r="BB65" i="6"/>
  <c r="BC65" i="6" s="1"/>
  <c r="BB66" i="6"/>
  <c r="BD66" i="6" s="1"/>
  <c r="BB69" i="6"/>
  <c r="BB70" i="6"/>
  <c r="BB71" i="6"/>
  <c r="BD71" i="6" s="1"/>
  <c r="BB73" i="6"/>
  <c r="BC73" i="6" s="1"/>
  <c r="BB75" i="6"/>
  <c r="BB76" i="6"/>
  <c r="BC76" i="6" s="1"/>
  <c r="BB78" i="6"/>
  <c r="BD78" i="6" s="1"/>
  <c r="BE78" i="6" s="1"/>
  <c r="BB79" i="6"/>
  <c r="BD79" i="6" s="1"/>
  <c r="BE79" i="6" s="1"/>
  <c r="BB82" i="6"/>
  <c r="BD82" i="6" s="1"/>
  <c r="BE82" i="6" s="1"/>
  <c r="BB83" i="6"/>
  <c r="BD83" i="6" s="1"/>
  <c r="BE83" i="6" s="1"/>
  <c r="BB84" i="6"/>
  <c r="BB86" i="6"/>
  <c r="BD86" i="6" s="1"/>
  <c r="BE86" i="6" s="1"/>
  <c r="BB87" i="6"/>
  <c r="BD87" i="6" s="1"/>
  <c r="BE87" i="6" s="1"/>
  <c r="BB88" i="6"/>
  <c r="BD88" i="6" s="1"/>
  <c r="BE88" i="6" s="1"/>
  <c r="BB89" i="6"/>
  <c r="BC89" i="6" s="1"/>
  <c r="BB90" i="6"/>
  <c r="BD90" i="6" s="1"/>
  <c r="BE90" i="6" s="1"/>
  <c r="BB91" i="6"/>
  <c r="BD91" i="6" s="1"/>
  <c r="BE91" i="6" s="1"/>
  <c r="BB92" i="6"/>
  <c r="BC92" i="6" s="1"/>
  <c r="BB95" i="6"/>
  <c r="BB96" i="6"/>
  <c r="BD96" i="6" s="1"/>
  <c r="BE96" i="6" s="1"/>
  <c r="BB97" i="6"/>
  <c r="BB98" i="6"/>
  <c r="BB99" i="6"/>
  <c r="BB100" i="6"/>
  <c r="BD100" i="6" s="1"/>
  <c r="BE100" i="6" s="1"/>
  <c r="BB101" i="6"/>
  <c r="BB102" i="6"/>
  <c r="BD102" i="6" s="1"/>
  <c r="BE102" i="6" s="1"/>
  <c r="BB103" i="6"/>
  <c r="BC103" i="6" s="1"/>
  <c r="BB105" i="6"/>
  <c r="BB106" i="6"/>
  <c r="BD106" i="6" s="1"/>
  <c r="BE106" i="6" s="1"/>
  <c r="BB107" i="6"/>
  <c r="BC107" i="6" s="1"/>
  <c r="BB108" i="6"/>
  <c r="BD108" i="6" s="1"/>
  <c r="BE108" i="6" s="1"/>
  <c r="BB109" i="6"/>
  <c r="BD109" i="6" s="1"/>
  <c r="BE109" i="6" s="1"/>
  <c r="BB110" i="6"/>
  <c r="BB111" i="6"/>
  <c r="BC111" i="6" s="1"/>
  <c r="BB112" i="6"/>
  <c r="BD112" i="6" s="1"/>
  <c r="BE112" i="6" s="1"/>
  <c r="BB113" i="6"/>
  <c r="BB114" i="6"/>
  <c r="BC114" i="6" s="1"/>
  <c r="BB115" i="6"/>
  <c r="BD115" i="6" s="1"/>
  <c r="BB116" i="6"/>
  <c r="BD116" i="6" s="1"/>
  <c r="BE116" i="6" s="1"/>
  <c r="BB117" i="6"/>
  <c r="BC117" i="6" s="1"/>
  <c r="BB118" i="6"/>
  <c r="BD118" i="6" s="1"/>
  <c r="BE118" i="6" s="1"/>
  <c r="BB119" i="6"/>
  <c r="BD119" i="6" s="1"/>
  <c r="BE119" i="6" s="1"/>
  <c r="BB120" i="6"/>
  <c r="BD120" i="6" s="1"/>
  <c r="BE120" i="6" s="1"/>
  <c r="BB121" i="6"/>
  <c r="BB122" i="6"/>
  <c r="BD122" i="6" s="1"/>
  <c r="BE122" i="6" s="1"/>
  <c r="BB123" i="6"/>
  <c r="BC123" i="6" s="1"/>
  <c r="BB124" i="6"/>
  <c r="BB125" i="6"/>
  <c r="BD125" i="6" s="1"/>
  <c r="BE125" i="6" s="1"/>
  <c r="BB126" i="6"/>
  <c r="BB127" i="6"/>
  <c r="BB128" i="6"/>
  <c r="BD128" i="6" s="1"/>
  <c r="BE128" i="6" s="1"/>
  <c r="BB131" i="6"/>
  <c r="BB132" i="6"/>
  <c r="BC132" i="6" s="1"/>
  <c r="BB133" i="6"/>
  <c r="BD133" i="6" s="1"/>
  <c r="BE133" i="6" s="1"/>
  <c r="BB134" i="6"/>
  <c r="BD134" i="6" s="1"/>
  <c r="BE134" i="6" s="1"/>
  <c r="BB136" i="6"/>
  <c r="BD136" i="6" s="1"/>
  <c r="BE136" i="6" s="1"/>
  <c r="BB137" i="6"/>
  <c r="BC137" i="6" s="1"/>
  <c r="BB139" i="6"/>
  <c r="BC139" i="6" s="1"/>
  <c r="BB140" i="6"/>
  <c r="BD140" i="6" s="1"/>
  <c r="BE140" i="6" s="1"/>
  <c r="BB141" i="6"/>
  <c r="BC141" i="6" s="1"/>
  <c r="BB142" i="6"/>
  <c r="BC142" i="6" s="1"/>
  <c r="BB143" i="6"/>
  <c r="BD143" i="6" s="1"/>
  <c r="BE143" i="6" s="1"/>
  <c r="BB144" i="6"/>
  <c r="BD144" i="6" s="1"/>
  <c r="BE144" i="6" s="1"/>
  <c r="BB145" i="6"/>
  <c r="BB146" i="6"/>
  <c r="BB147" i="6"/>
  <c r="BD147" i="6" s="1"/>
  <c r="BE147" i="6" s="1"/>
  <c r="BB148" i="6"/>
  <c r="BC148" i="6" s="1"/>
  <c r="BB149" i="6"/>
  <c r="BC149" i="6" s="1"/>
  <c r="BB152" i="6"/>
  <c r="BC152" i="6" s="1"/>
  <c r="BB153" i="6"/>
  <c r="BC153" i="6" s="1"/>
  <c r="BB154" i="6"/>
  <c r="BB155" i="6"/>
  <c r="BD155" i="6" s="1"/>
  <c r="BE155" i="6" s="1"/>
  <c r="BB156" i="6"/>
  <c r="BC156" i="6" s="1"/>
  <c r="BB157" i="6"/>
  <c r="BC157" i="6" s="1"/>
  <c r="BB158" i="6"/>
  <c r="BC158" i="6" s="1"/>
  <c r="BB160" i="6"/>
  <c r="BB161" i="6"/>
  <c r="BB162" i="6"/>
  <c r="BC162" i="6" s="1"/>
  <c r="BB163" i="6"/>
  <c r="BC163" i="6" s="1"/>
  <c r="BB166" i="6"/>
  <c r="BB167" i="6"/>
  <c r="BD167" i="6" s="1"/>
  <c r="BE167" i="6" s="1"/>
  <c r="BB168" i="6"/>
  <c r="BB169" i="6"/>
  <c r="BC169" i="6" s="1"/>
  <c r="BB171" i="6"/>
  <c r="BB172" i="6"/>
  <c r="BC172" i="6" s="1"/>
  <c r="BB173" i="6"/>
  <c r="BB174" i="6"/>
  <c r="BD174" i="6" s="1"/>
  <c r="BE174" i="6" s="1"/>
  <c r="BB176" i="6"/>
  <c r="BD176" i="6" s="1"/>
  <c r="BE176" i="6" s="1"/>
  <c r="BB177" i="6"/>
  <c r="BC177" i="6" s="1"/>
  <c r="BB178" i="6"/>
  <c r="BD178" i="6" s="1"/>
  <c r="BE178" i="6" s="1"/>
  <c r="BB179" i="6"/>
  <c r="BC179" i="6" s="1"/>
  <c r="BB180" i="6"/>
  <c r="BB181" i="6"/>
  <c r="BC181" i="6" s="1"/>
  <c r="BB182" i="6"/>
  <c r="BD182" i="6" s="1"/>
  <c r="BE182" i="6" s="1"/>
  <c r="BB183" i="6"/>
  <c r="BB184" i="6"/>
  <c r="BC184" i="6" s="1"/>
  <c r="BB188" i="6"/>
  <c r="BB189" i="6"/>
  <c r="BD189" i="6" s="1"/>
  <c r="BE189" i="6" s="1"/>
  <c r="BB190" i="6"/>
  <c r="BB191" i="6"/>
  <c r="BC191" i="6" s="1"/>
  <c r="BB192" i="6"/>
  <c r="BD192" i="6" s="1"/>
  <c r="BE192" i="6" s="1"/>
  <c r="BB193" i="6"/>
  <c r="BD193" i="6" s="1"/>
  <c r="BB194" i="6"/>
  <c r="BD194" i="6" s="1"/>
  <c r="BE194" i="6" s="1"/>
  <c r="BB195" i="6"/>
  <c r="BB196" i="6"/>
  <c r="BC196" i="6" s="1"/>
  <c r="BB197" i="6"/>
  <c r="BC197" i="6" s="1"/>
  <c r="BB198" i="6"/>
  <c r="BB200" i="6"/>
  <c r="BC200" i="6" s="1"/>
  <c r="BB201" i="6"/>
  <c r="BB202" i="6"/>
  <c r="BC202" i="6" s="1"/>
  <c r="BB203" i="6"/>
  <c r="BD203" i="6" s="1"/>
  <c r="BE203" i="6" s="1"/>
  <c r="BB204" i="6"/>
  <c r="BD204" i="6" s="1"/>
  <c r="BE204" i="6" s="1"/>
  <c r="BB205" i="6"/>
  <c r="BC205" i="6" s="1"/>
  <c r="BB207" i="6"/>
  <c r="BD207" i="6" s="1"/>
  <c r="BE207" i="6" s="1"/>
  <c r="BB208" i="6"/>
  <c r="BB209" i="6"/>
  <c r="BD209" i="6" s="1"/>
  <c r="BE209" i="6" s="1"/>
  <c r="BB210" i="6"/>
  <c r="BD210" i="6" s="1"/>
  <c r="BE210" i="6" s="1"/>
  <c r="BB211" i="6"/>
  <c r="BD211" i="6" s="1"/>
  <c r="BE211" i="6" s="1"/>
  <c r="BB212" i="6"/>
  <c r="BC212" i="6" s="1"/>
  <c r="BB213" i="6"/>
  <c r="BC213" i="6" s="1"/>
  <c r="BB215" i="6"/>
  <c r="BB216" i="6"/>
  <c r="BC216" i="6" s="1"/>
  <c r="BB217" i="6"/>
  <c r="BD217" i="6" s="1"/>
  <c r="BE217" i="6" s="1"/>
  <c r="BB218" i="6"/>
  <c r="BB220" i="6"/>
  <c r="BD220" i="6" s="1"/>
  <c r="BE220" i="6" s="1"/>
  <c r="BB221" i="6"/>
  <c r="BC221" i="6" s="1"/>
  <c r="BB222" i="6"/>
  <c r="BB223" i="6"/>
  <c r="BC223" i="6" s="1"/>
  <c r="BB224" i="6"/>
  <c r="BD224" i="6" s="1"/>
  <c r="BE224" i="6" s="1"/>
  <c r="BB225" i="6"/>
  <c r="BB227" i="6"/>
  <c r="BD227" i="6" s="1"/>
  <c r="BE227" i="6" s="1"/>
  <c r="BB228" i="6"/>
  <c r="BD228" i="6" s="1"/>
  <c r="BE228" i="6" s="1"/>
  <c r="BB229" i="6"/>
  <c r="BB230" i="6"/>
  <c r="BD230" i="6" s="1"/>
  <c r="BE230" i="6" s="1"/>
  <c r="BB231" i="6"/>
  <c r="BD231" i="6" s="1"/>
  <c r="BE231" i="6" s="1"/>
  <c r="BB232" i="6"/>
  <c r="BC232" i="6" s="1"/>
  <c r="BB233" i="6"/>
  <c r="BC233" i="6" s="1"/>
  <c r="BB236" i="6"/>
  <c r="BC236" i="6" s="1"/>
  <c r="BB237" i="6"/>
  <c r="BC237" i="6" s="1"/>
  <c r="BB239" i="6"/>
  <c r="BD239" i="6" s="1"/>
  <c r="BE239" i="6" s="1"/>
  <c r="BB240" i="6"/>
  <c r="BB241" i="6"/>
  <c r="BB242" i="6"/>
  <c r="BD242" i="6" s="1"/>
  <c r="BE242" i="6" s="1"/>
  <c r="BB243" i="6"/>
  <c r="BB28" i="6"/>
  <c r="BB34" i="6"/>
  <c r="BD34" i="6" s="1"/>
  <c r="BE34" i="6" s="1"/>
  <c r="BB77" i="6"/>
  <c r="BC77" i="6" s="1"/>
  <c r="BB164" i="6"/>
  <c r="BD164" i="6" s="1"/>
  <c r="BE164" i="6" s="1"/>
  <c r="BB150" i="6"/>
  <c r="BB93" i="6"/>
  <c r="BD93" i="6" s="1"/>
  <c r="BE93" i="6" s="1"/>
  <c r="BB85" i="6"/>
  <c r="BB58" i="6"/>
  <c r="BB44" i="6"/>
  <c r="BD44" i="6" s="1"/>
  <c r="BE44" i="6" s="1"/>
  <c r="BB43" i="6"/>
  <c r="BD43" i="6" s="1"/>
  <c r="BE43" i="6" s="1"/>
  <c r="BB30" i="6"/>
  <c r="BC30" i="6" s="1"/>
  <c r="BB29" i="6"/>
  <c r="BD29" i="6" s="1"/>
  <c r="BK25" i="6"/>
  <c r="BI25" i="6"/>
  <c r="BH25" i="6"/>
  <c r="BG25" i="6"/>
  <c r="BF25" i="6"/>
  <c r="BD25" i="6"/>
  <c r="BB25" i="6"/>
  <c r="BA25" i="6"/>
  <c r="AZ25" i="6"/>
  <c r="BA24" i="6"/>
  <c r="BA23" i="6"/>
  <c r="BA22" i="6"/>
  <c r="BA21" i="6"/>
  <c r="BL20" i="6"/>
  <c r="BK20" i="6"/>
  <c r="BJ20" i="6"/>
  <c r="BI20" i="6"/>
  <c r="BH20" i="6"/>
  <c r="BG20" i="6"/>
  <c r="BF20" i="6"/>
  <c r="BE20" i="6"/>
  <c r="BD20" i="6"/>
  <c r="BC20" i="6"/>
  <c r="BB20" i="6"/>
  <c r="BA20" i="6"/>
  <c r="AZ20" i="6"/>
  <c r="BA18" i="6"/>
  <c r="BA17" i="6"/>
  <c r="BA16" i="6"/>
  <c r="BA15" i="6"/>
  <c r="BA14" i="6"/>
  <c r="BA13" i="6"/>
  <c r="BA12" i="6"/>
  <c r="BA11" i="6"/>
  <c r="BA10" i="6"/>
  <c r="BA9" i="6"/>
  <c r="BA8" i="6"/>
  <c r="BA7" i="6"/>
  <c r="AL7" i="6"/>
  <c r="AN32" i="6"/>
  <c r="AP32" i="6" s="1"/>
  <c r="AQ32" i="6" s="1"/>
  <c r="AN33" i="6"/>
  <c r="AO33" i="6" s="1"/>
  <c r="AN38" i="6"/>
  <c r="AP38" i="6" s="1"/>
  <c r="AQ38" i="6" s="1"/>
  <c r="AN39" i="6"/>
  <c r="AO39" i="6" s="1"/>
  <c r="AN40" i="6"/>
  <c r="AP40" i="6" s="1"/>
  <c r="AQ40" i="6" s="1"/>
  <c r="AN41" i="6"/>
  <c r="AP41" i="6" s="1"/>
  <c r="AQ41" i="6" s="1"/>
  <c r="AN42" i="6"/>
  <c r="AN47" i="6"/>
  <c r="AN48" i="6"/>
  <c r="AN52" i="6"/>
  <c r="AP52" i="6" s="1"/>
  <c r="AQ52" i="6" s="1"/>
  <c r="AN54" i="6"/>
  <c r="AP54" i="6" s="1"/>
  <c r="AQ54" i="6" s="1"/>
  <c r="AN56" i="6"/>
  <c r="AN59" i="6"/>
  <c r="AP59" i="6" s="1"/>
  <c r="AQ59" i="6" s="1"/>
  <c r="AN61" i="6"/>
  <c r="AO61" i="6" s="1"/>
  <c r="AN62" i="6"/>
  <c r="AP62" i="6" s="1"/>
  <c r="AQ62" i="6" s="1"/>
  <c r="AN66" i="6"/>
  <c r="AN67" i="6"/>
  <c r="AN68" i="6"/>
  <c r="AP68" i="6" s="1"/>
  <c r="AQ68" i="6" s="1"/>
  <c r="AN70" i="6"/>
  <c r="AO70" i="6" s="1"/>
  <c r="AN76" i="6"/>
  <c r="AP76" i="6" s="1"/>
  <c r="AQ76" i="6" s="1"/>
  <c r="AN78" i="6"/>
  <c r="AN79" i="6"/>
  <c r="AP79" i="6" s="1"/>
  <c r="AQ79" i="6" s="1"/>
  <c r="AN81" i="6"/>
  <c r="AO81" i="6" s="1"/>
  <c r="AL12" i="6"/>
  <c r="AN84" i="6"/>
  <c r="AP84" i="6" s="1"/>
  <c r="AQ84" i="6" s="1"/>
  <c r="AN89" i="6"/>
  <c r="AP89" i="6" s="1"/>
  <c r="AQ89" i="6" s="1"/>
  <c r="AN90" i="6"/>
  <c r="AP90" i="6" s="1"/>
  <c r="AQ90" i="6" s="1"/>
  <c r="AN91" i="6"/>
  <c r="AN93" i="6"/>
  <c r="AN95" i="6"/>
  <c r="AP95" i="6" s="1"/>
  <c r="AQ95" i="6" s="1"/>
  <c r="AN96" i="6"/>
  <c r="AO96" i="6" s="1"/>
  <c r="AN98" i="6"/>
  <c r="AO98" i="6" s="1"/>
  <c r="AN99" i="6"/>
  <c r="AP99" i="6" s="1"/>
  <c r="AQ99" i="6" s="1"/>
  <c r="AN101" i="6"/>
  <c r="AP101" i="6" s="1"/>
  <c r="AQ101" i="6" s="1"/>
  <c r="AN102" i="6"/>
  <c r="AN103" i="6"/>
  <c r="AO103" i="6" s="1"/>
  <c r="AN104" i="6"/>
  <c r="AP104" i="6" s="1"/>
  <c r="AQ104" i="6" s="1"/>
  <c r="AN107" i="6"/>
  <c r="AP107" i="6" s="1"/>
  <c r="AQ107" i="6" s="1"/>
  <c r="AN108" i="6"/>
  <c r="AN109" i="6"/>
  <c r="AP109" i="6" s="1"/>
  <c r="AQ109" i="6" s="1"/>
  <c r="AN110" i="6"/>
  <c r="AO110" i="6" s="1"/>
  <c r="AN111" i="6"/>
  <c r="AP111" i="6" s="1"/>
  <c r="AQ111" i="6" s="1"/>
  <c r="AN112" i="6"/>
  <c r="AP112" i="6" s="1"/>
  <c r="AQ112" i="6" s="1"/>
  <c r="AN113" i="6"/>
  <c r="AP113" i="6" s="1"/>
  <c r="AQ113" i="6" s="1"/>
  <c r="AN115" i="6"/>
  <c r="AP115" i="6" s="1"/>
  <c r="AN116" i="6"/>
  <c r="AN117" i="6"/>
  <c r="AN118" i="6"/>
  <c r="AO118" i="6" s="1"/>
  <c r="AN121" i="6"/>
  <c r="AN122" i="6"/>
  <c r="AN123" i="6"/>
  <c r="AN124" i="6"/>
  <c r="AP124" i="6" s="1"/>
  <c r="AQ124" i="6" s="1"/>
  <c r="AN126" i="6"/>
  <c r="AN127" i="6"/>
  <c r="AP127" i="6" s="1"/>
  <c r="AQ127" i="6" s="1"/>
  <c r="AN131" i="6"/>
  <c r="AN132" i="6"/>
  <c r="AP132" i="6" s="1"/>
  <c r="AQ132" i="6" s="1"/>
  <c r="AN133" i="6"/>
  <c r="AN134" i="6"/>
  <c r="AO134" i="6" s="1"/>
  <c r="AN135" i="6"/>
  <c r="AP135" i="6" s="1"/>
  <c r="AQ135" i="6" s="1"/>
  <c r="AN139" i="6"/>
  <c r="AP139" i="6" s="1"/>
  <c r="AQ139" i="6" s="1"/>
  <c r="AN141" i="6"/>
  <c r="AN142" i="6"/>
  <c r="AN144" i="6"/>
  <c r="AO144" i="6" s="1"/>
  <c r="AN146" i="6"/>
  <c r="AP146" i="6" s="1"/>
  <c r="AQ146" i="6" s="1"/>
  <c r="AN147" i="6"/>
  <c r="AO147" i="6" s="1"/>
  <c r="AN151" i="6"/>
  <c r="AN153" i="6"/>
  <c r="AN154" i="6"/>
  <c r="AP154" i="6" s="1"/>
  <c r="AQ154" i="6" s="1"/>
  <c r="AN155" i="6"/>
  <c r="AP155" i="6" s="1"/>
  <c r="AQ155" i="6" s="1"/>
  <c r="AN156" i="6"/>
  <c r="AN157" i="6"/>
  <c r="AO157" i="6" s="1"/>
  <c r="AN158" i="6"/>
  <c r="AO158" i="6" s="1"/>
  <c r="AN159" i="6"/>
  <c r="AN160" i="6"/>
  <c r="AN161" i="6"/>
  <c r="AO161" i="6" s="1"/>
  <c r="AN162" i="6"/>
  <c r="AN163" i="6"/>
  <c r="AP163" i="6" s="1"/>
  <c r="AQ163" i="6" s="1"/>
  <c r="AN164" i="6"/>
  <c r="AP164" i="6" s="1"/>
  <c r="AQ164" i="6" s="1"/>
  <c r="AN165" i="6"/>
  <c r="AP165" i="6" s="1"/>
  <c r="AQ165" i="6" s="1"/>
  <c r="AN166" i="6"/>
  <c r="AO166" i="6" s="1"/>
  <c r="AN167" i="6"/>
  <c r="AN168" i="6"/>
  <c r="AP168" i="6" s="1"/>
  <c r="AQ168" i="6" s="1"/>
  <c r="AN169" i="6"/>
  <c r="AN173" i="6"/>
  <c r="AN174" i="6"/>
  <c r="AO174" i="6" s="1"/>
  <c r="AN175" i="6"/>
  <c r="AP175" i="6" s="1"/>
  <c r="AQ175" i="6" s="1"/>
  <c r="AN178" i="6"/>
  <c r="AP178" i="6" s="1"/>
  <c r="AQ178" i="6" s="1"/>
  <c r="AN179" i="6"/>
  <c r="AO179" i="6" s="1"/>
  <c r="AN181" i="6"/>
  <c r="AN182" i="6"/>
  <c r="AP182" i="6" s="1"/>
  <c r="AQ182" i="6" s="1"/>
  <c r="AN183" i="6"/>
  <c r="AO183" i="6" s="1"/>
  <c r="AN184" i="6"/>
  <c r="AN186" i="6"/>
  <c r="AO186" i="6" s="1"/>
  <c r="AN188" i="6"/>
  <c r="AN189" i="6"/>
  <c r="AP189" i="6" s="1"/>
  <c r="AQ189" i="6" s="1"/>
  <c r="AN190" i="6"/>
  <c r="AO190" i="6" s="1"/>
  <c r="AN191" i="6"/>
  <c r="AP191" i="6" s="1"/>
  <c r="AQ191" i="6" s="1"/>
  <c r="AN193" i="6"/>
  <c r="AP193" i="6" s="1"/>
  <c r="AN194" i="6"/>
  <c r="AO194" i="6" s="1"/>
  <c r="AN196" i="6"/>
  <c r="AP196" i="6" s="1"/>
  <c r="AQ196" i="6" s="1"/>
  <c r="AN197" i="6"/>
  <c r="AN198" i="6"/>
  <c r="AO198" i="6" s="1"/>
  <c r="AN200" i="6"/>
  <c r="AO200" i="6" s="1"/>
  <c r="AN201" i="6"/>
  <c r="AN202" i="6"/>
  <c r="AP202" i="6" s="1"/>
  <c r="AQ202" i="6" s="1"/>
  <c r="AN203" i="6"/>
  <c r="AO203" i="6" s="1"/>
  <c r="AN207" i="6"/>
  <c r="AO207" i="6" s="1"/>
  <c r="AN208" i="6"/>
  <c r="AP208" i="6" s="1"/>
  <c r="AQ208" i="6" s="1"/>
  <c r="AN209" i="6"/>
  <c r="AP209" i="6" s="1"/>
  <c r="AQ209" i="6" s="1"/>
  <c r="AN210" i="6"/>
  <c r="AP210" i="6" s="1"/>
  <c r="AQ210" i="6" s="1"/>
  <c r="AN211" i="6"/>
  <c r="AN213" i="6"/>
  <c r="AO213" i="6" s="1"/>
  <c r="AN214" i="6"/>
  <c r="AO214" i="6" s="1"/>
  <c r="AN217" i="6"/>
  <c r="AP217" i="6" s="1"/>
  <c r="AQ217" i="6" s="1"/>
  <c r="AN219" i="6"/>
  <c r="AP219" i="6" s="1"/>
  <c r="AQ219" i="6" s="1"/>
  <c r="AN220" i="6"/>
  <c r="AP220" i="6" s="1"/>
  <c r="AQ220" i="6" s="1"/>
  <c r="AN221" i="6"/>
  <c r="AP221" i="6" s="1"/>
  <c r="AQ221" i="6" s="1"/>
  <c r="AN223" i="6"/>
  <c r="AP223" i="6" s="1"/>
  <c r="AQ223" i="6" s="1"/>
  <c r="AN224" i="6"/>
  <c r="AP224" i="6" s="1"/>
  <c r="AQ224" i="6" s="1"/>
  <c r="AN225" i="6"/>
  <c r="AN227" i="6"/>
  <c r="AP227" i="6" s="1"/>
  <c r="AQ227" i="6" s="1"/>
  <c r="AN228" i="6"/>
  <c r="AO228" i="6" s="1"/>
  <c r="AN229" i="6"/>
  <c r="AN230" i="6"/>
  <c r="AO230" i="6" s="1"/>
  <c r="AN231" i="6"/>
  <c r="AN232" i="6"/>
  <c r="AO232" i="6" s="1"/>
  <c r="AN233" i="6"/>
  <c r="AP233" i="6" s="1"/>
  <c r="AQ233" i="6" s="1"/>
  <c r="AN235" i="6"/>
  <c r="AP235" i="6" s="1"/>
  <c r="AQ235" i="6" s="1"/>
  <c r="AN236" i="6"/>
  <c r="AP236" i="6" s="1"/>
  <c r="AQ236" i="6" s="1"/>
  <c r="AN237" i="6"/>
  <c r="AN238" i="6"/>
  <c r="AP238" i="6" s="1"/>
  <c r="AQ238" i="6" s="1"/>
  <c r="AN239" i="6"/>
  <c r="AO239" i="6" s="1"/>
  <c r="AN240" i="6"/>
  <c r="AO240" i="6" s="1"/>
  <c r="AN241" i="6"/>
  <c r="AP241" i="6" s="1"/>
  <c r="AQ241" i="6" s="1"/>
  <c r="AN242" i="6"/>
  <c r="AO242" i="6" s="1"/>
  <c r="AN243" i="6"/>
  <c r="AN36" i="6"/>
  <c r="AP36" i="6" s="1"/>
  <c r="AQ36" i="6" s="1"/>
  <c r="AN37" i="6"/>
  <c r="AN50" i="6"/>
  <c r="AN64" i="6"/>
  <c r="AN65" i="6"/>
  <c r="AP65" i="6" s="1"/>
  <c r="AQ65" i="6" s="1"/>
  <c r="AN105" i="6"/>
  <c r="AP105" i="6" s="1"/>
  <c r="AQ105" i="6" s="1"/>
  <c r="AN106" i="6"/>
  <c r="AO106" i="6" s="1"/>
  <c r="AN120" i="6"/>
  <c r="AN145" i="6"/>
  <c r="AN148" i="6"/>
  <c r="AO148" i="6" s="1"/>
  <c r="AN149" i="6"/>
  <c r="AP149" i="6" s="1"/>
  <c r="AQ149" i="6" s="1"/>
  <c r="AN185" i="6"/>
  <c r="AP185" i="6" s="1"/>
  <c r="AQ185" i="6" s="1"/>
  <c r="AN206" i="6"/>
  <c r="AN212" i="6"/>
  <c r="AN177" i="6"/>
  <c r="AP177" i="6" s="1"/>
  <c r="AQ177" i="6" s="1"/>
  <c r="AN176" i="6"/>
  <c r="AO176" i="6" s="1"/>
  <c r="AN172" i="6"/>
  <c r="AO172" i="6" s="1"/>
  <c r="AN171" i="6"/>
  <c r="AO171" i="6" s="1"/>
  <c r="AN143" i="6"/>
  <c r="AP143" i="6" s="1"/>
  <c r="AQ143" i="6" s="1"/>
  <c r="AN129" i="6"/>
  <c r="AP129" i="6" s="1"/>
  <c r="AQ129" i="6" s="1"/>
  <c r="AN128" i="6"/>
  <c r="AP128" i="6" s="1"/>
  <c r="AQ128" i="6" s="1"/>
  <c r="AN119" i="6"/>
  <c r="AP119" i="6" s="1"/>
  <c r="AQ119" i="6" s="1"/>
  <c r="AN114" i="6"/>
  <c r="AO114" i="6" s="1"/>
  <c r="AN100" i="6"/>
  <c r="AP100" i="6" s="1"/>
  <c r="AQ100" i="6" s="1"/>
  <c r="AN92" i="6"/>
  <c r="AP92" i="6" s="1"/>
  <c r="AQ92" i="6" s="1"/>
  <c r="AN87" i="6"/>
  <c r="AN86" i="6"/>
  <c r="AP86" i="6" s="1"/>
  <c r="AQ86" i="6" s="1"/>
  <c r="AN85" i="6"/>
  <c r="AP85" i="6" s="1"/>
  <c r="AQ85" i="6" s="1"/>
  <c r="AN77" i="6"/>
  <c r="AP77" i="6" s="1"/>
  <c r="AQ77" i="6" s="1"/>
  <c r="AN73" i="6"/>
  <c r="AN72" i="6"/>
  <c r="AN71" i="6"/>
  <c r="AP71" i="6" s="1"/>
  <c r="AQ71" i="6" s="1"/>
  <c r="AN63" i="6"/>
  <c r="AP63" i="6" s="1"/>
  <c r="AQ63" i="6" s="1"/>
  <c r="AN58" i="6"/>
  <c r="AP58" i="6" s="1"/>
  <c r="AQ58" i="6" s="1"/>
  <c r="AN57" i="6"/>
  <c r="AP57" i="6" s="1"/>
  <c r="AQ57" i="6" s="1"/>
  <c r="AN49" i="6"/>
  <c r="AP49" i="6" s="1"/>
  <c r="AQ49" i="6" s="1"/>
  <c r="AN44" i="6"/>
  <c r="AO44" i="6" s="1"/>
  <c r="AN43" i="6"/>
  <c r="AO43" i="6" s="1"/>
  <c r="AN35" i="6"/>
  <c r="AP35" i="6" s="1"/>
  <c r="AQ35" i="6" s="1"/>
  <c r="AN31" i="6"/>
  <c r="AP31" i="6" s="1"/>
  <c r="AQ31" i="6" s="1"/>
  <c r="AN30" i="6"/>
  <c r="AP30" i="6" s="1"/>
  <c r="AQ30" i="6" s="1"/>
  <c r="AN29" i="6"/>
  <c r="AW25" i="6"/>
  <c r="AU25" i="6"/>
  <c r="AT25" i="6"/>
  <c r="AS25" i="6"/>
  <c r="AR25" i="6"/>
  <c r="AP25" i="6"/>
  <c r="AN25" i="6"/>
  <c r="AM25" i="6"/>
  <c r="AL25" i="6"/>
  <c r="AM24" i="6"/>
  <c r="AM23" i="6"/>
  <c r="AM22" i="6"/>
  <c r="AM21" i="6"/>
  <c r="AX20" i="6"/>
  <c r="AW20" i="6"/>
  <c r="AV20" i="6"/>
  <c r="AU20" i="6"/>
  <c r="AT20" i="6"/>
  <c r="AS20" i="6"/>
  <c r="AR20" i="6"/>
  <c r="AQ20" i="6"/>
  <c r="AP20" i="6"/>
  <c r="AO20" i="6"/>
  <c r="AN20" i="6"/>
  <c r="AM20" i="6"/>
  <c r="AL20" i="6"/>
  <c r="AM18" i="6"/>
  <c r="AM17" i="6"/>
  <c r="AM16" i="6"/>
  <c r="AM15" i="6"/>
  <c r="AL15" i="6"/>
  <c r="AM14" i="6"/>
  <c r="AM13" i="6"/>
  <c r="AM12" i="6"/>
  <c r="AM11" i="6"/>
  <c r="AM10" i="6"/>
  <c r="AM9" i="6"/>
  <c r="AM8" i="6"/>
  <c r="AM7" i="6"/>
  <c r="X42" i="6"/>
  <c r="AE42" i="6" s="1"/>
  <c r="AF29" i="6"/>
  <c r="AT29" i="6" s="1"/>
  <c r="BH29" i="6" s="1"/>
  <c r="BV29" i="6" s="1"/>
  <c r="CJ29" i="6" s="1"/>
  <c r="CX29" i="6" s="1"/>
  <c r="DL29" i="6" s="1"/>
  <c r="DZ29" i="6" s="1"/>
  <c r="AF30" i="6"/>
  <c r="AT30" i="6" s="1"/>
  <c r="BH30" i="6" s="1"/>
  <c r="BV30" i="6" s="1"/>
  <c r="CJ30" i="6" s="1"/>
  <c r="CX30" i="6" s="1"/>
  <c r="DL30" i="6" s="1"/>
  <c r="DZ30" i="6" s="1"/>
  <c r="AF31" i="6"/>
  <c r="AT31" i="6" s="1"/>
  <c r="BH31" i="6" s="1"/>
  <c r="BV31" i="6" s="1"/>
  <c r="CJ31" i="6" s="1"/>
  <c r="CX31" i="6" s="1"/>
  <c r="DL31" i="6" s="1"/>
  <c r="DZ31" i="6" s="1"/>
  <c r="AF32" i="6"/>
  <c r="AT32" i="6" s="1"/>
  <c r="BH32" i="6" s="1"/>
  <c r="BV32" i="6" s="1"/>
  <c r="CJ32" i="6" s="1"/>
  <c r="CX32" i="6" s="1"/>
  <c r="DL32" i="6" s="1"/>
  <c r="DZ32" i="6" s="1"/>
  <c r="AF33" i="6"/>
  <c r="AT33" i="6" s="1"/>
  <c r="BH33" i="6" s="1"/>
  <c r="BV33" i="6" s="1"/>
  <c r="CJ33" i="6" s="1"/>
  <c r="CX33" i="6" s="1"/>
  <c r="DL33" i="6" s="1"/>
  <c r="DZ33" i="6" s="1"/>
  <c r="AF34" i="6"/>
  <c r="AT34" i="6" s="1"/>
  <c r="BH34" i="6" s="1"/>
  <c r="BV34" i="6" s="1"/>
  <c r="CJ34" i="6" s="1"/>
  <c r="CX34" i="6" s="1"/>
  <c r="DL34" i="6" s="1"/>
  <c r="DZ34" i="6" s="1"/>
  <c r="AF35" i="6"/>
  <c r="AT35" i="6" s="1"/>
  <c r="BH35" i="6" s="1"/>
  <c r="BV35" i="6" s="1"/>
  <c r="CJ35" i="6" s="1"/>
  <c r="CX35" i="6" s="1"/>
  <c r="DL35" i="6" s="1"/>
  <c r="DZ35" i="6" s="1"/>
  <c r="AF36" i="6"/>
  <c r="AT36" i="6" s="1"/>
  <c r="BH36" i="6" s="1"/>
  <c r="BV36" i="6" s="1"/>
  <c r="CJ36" i="6" s="1"/>
  <c r="CX36" i="6" s="1"/>
  <c r="DL36" i="6" s="1"/>
  <c r="DZ36" i="6" s="1"/>
  <c r="AF37" i="6"/>
  <c r="AT37" i="6" s="1"/>
  <c r="BH37" i="6" s="1"/>
  <c r="BV37" i="6" s="1"/>
  <c r="CJ37" i="6" s="1"/>
  <c r="CX37" i="6" s="1"/>
  <c r="DL37" i="6" s="1"/>
  <c r="DZ37" i="6" s="1"/>
  <c r="AF38" i="6"/>
  <c r="AT38" i="6" s="1"/>
  <c r="BH38" i="6" s="1"/>
  <c r="BV38" i="6" s="1"/>
  <c r="CJ38" i="6" s="1"/>
  <c r="CX38" i="6" s="1"/>
  <c r="DL38" i="6" s="1"/>
  <c r="DZ38" i="6" s="1"/>
  <c r="AF39" i="6"/>
  <c r="AT39" i="6" s="1"/>
  <c r="BH39" i="6" s="1"/>
  <c r="BV39" i="6" s="1"/>
  <c r="CJ39" i="6" s="1"/>
  <c r="CX39" i="6" s="1"/>
  <c r="DL39" i="6" s="1"/>
  <c r="DZ39" i="6" s="1"/>
  <c r="AF40" i="6"/>
  <c r="AT40" i="6" s="1"/>
  <c r="BH40" i="6" s="1"/>
  <c r="BV40" i="6" s="1"/>
  <c r="CJ40" i="6" s="1"/>
  <c r="CX40" i="6" s="1"/>
  <c r="DL40" i="6" s="1"/>
  <c r="DZ40" i="6" s="1"/>
  <c r="AF41" i="6"/>
  <c r="AT41" i="6" s="1"/>
  <c r="BH41" i="6" s="1"/>
  <c r="BV41" i="6" s="1"/>
  <c r="CJ41" i="6" s="1"/>
  <c r="CX41" i="6" s="1"/>
  <c r="DL41" i="6" s="1"/>
  <c r="DZ41" i="6" s="1"/>
  <c r="AF42" i="6"/>
  <c r="AT42" i="6" s="1"/>
  <c r="BH42" i="6" s="1"/>
  <c r="BV42" i="6" s="1"/>
  <c r="CJ42" i="6" s="1"/>
  <c r="CX42" i="6" s="1"/>
  <c r="DL42" i="6" s="1"/>
  <c r="DZ42" i="6" s="1"/>
  <c r="AF43" i="6"/>
  <c r="AT43" i="6" s="1"/>
  <c r="BH43" i="6" s="1"/>
  <c r="BV43" i="6" s="1"/>
  <c r="CJ43" i="6" s="1"/>
  <c r="CX43" i="6" s="1"/>
  <c r="DL43" i="6" s="1"/>
  <c r="DZ43" i="6" s="1"/>
  <c r="AF44" i="6"/>
  <c r="AT44" i="6" s="1"/>
  <c r="BH44" i="6" s="1"/>
  <c r="BV44" i="6" s="1"/>
  <c r="CJ44" i="6" s="1"/>
  <c r="CX44" i="6" s="1"/>
  <c r="DL44" i="6" s="1"/>
  <c r="DZ44" i="6" s="1"/>
  <c r="AF45" i="6"/>
  <c r="AT45" i="6" s="1"/>
  <c r="BH45" i="6" s="1"/>
  <c r="BV45" i="6" s="1"/>
  <c r="CJ45" i="6" s="1"/>
  <c r="CX45" i="6" s="1"/>
  <c r="DL45" i="6" s="1"/>
  <c r="DZ45" i="6" s="1"/>
  <c r="AF46" i="6"/>
  <c r="AT46" i="6" s="1"/>
  <c r="BH46" i="6" s="1"/>
  <c r="BV46" i="6" s="1"/>
  <c r="CJ46" i="6" s="1"/>
  <c r="CX46" i="6" s="1"/>
  <c r="DL46" i="6" s="1"/>
  <c r="DZ46" i="6" s="1"/>
  <c r="AF47" i="6"/>
  <c r="AT47" i="6" s="1"/>
  <c r="BH47" i="6" s="1"/>
  <c r="BV47" i="6" s="1"/>
  <c r="CJ47" i="6" s="1"/>
  <c r="CX47" i="6" s="1"/>
  <c r="DL47" i="6" s="1"/>
  <c r="DZ47" i="6" s="1"/>
  <c r="AF48" i="6"/>
  <c r="AT48" i="6" s="1"/>
  <c r="BH48" i="6" s="1"/>
  <c r="BV48" i="6" s="1"/>
  <c r="CJ48" i="6" s="1"/>
  <c r="CX48" i="6" s="1"/>
  <c r="DL48" i="6" s="1"/>
  <c r="DZ48" i="6" s="1"/>
  <c r="AF49" i="6"/>
  <c r="AT49" i="6" s="1"/>
  <c r="BH49" i="6" s="1"/>
  <c r="BV49" i="6" s="1"/>
  <c r="CJ49" i="6" s="1"/>
  <c r="CX49" i="6" s="1"/>
  <c r="DL49" i="6" s="1"/>
  <c r="DZ49" i="6" s="1"/>
  <c r="AF50" i="6"/>
  <c r="AT50" i="6" s="1"/>
  <c r="BH50" i="6" s="1"/>
  <c r="BV50" i="6" s="1"/>
  <c r="CJ50" i="6" s="1"/>
  <c r="CX50" i="6" s="1"/>
  <c r="DL50" i="6" s="1"/>
  <c r="DZ50" i="6" s="1"/>
  <c r="AF51" i="6"/>
  <c r="AT51" i="6" s="1"/>
  <c r="BH51" i="6" s="1"/>
  <c r="BV51" i="6" s="1"/>
  <c r="CJ51" i="6" s="1"/>
  <c r="CX51" i="6" s="1"/>
  <c r="DL51" i="6" s="1"/>
  <c r="DZ51" i="6" s="1"/>
  <c r="AF52" i="6"/>
  <c r="AT52" i="6" s="1"/>
  <c r="BH52" i="6" s="1"/>
  <c r="BV52" i="6" s="1"/>
  <c r="CJ52" i="6" s="1"/>
  <c r="CX52" i="6" s="1"/>
  <c r="DL52" i="6" s="1"/>
  <c r="DZ52" i="6" s="1"/>
  <c r="AF53" i="6"/>
  <c r="AT53" i="6" s="1"/>
  <c r="BH53" i="6" s="1"/>
  <c r="BV53" i="6" s="1"/>
  <c r="CJ53" i="6" s="1"/>
  <c r="CX53" i="6" s="1"/>
  <c r="DL53" i="6" s="1"/>
  <c r="DZ53" i="6" s="1"/>
  <c r="AF54" i="6"/>
  <c r="AT54" i="6" s="1"/>
  <c r="BH54" i="6" s="1"/>
  <c r="BV54" i="6" s="1"/>
  <c r="CJ54" i="6" s="1"/>
  <c r="CX54" i="6" s="1"/>
  <c r="DL54" i="6" s="1"/>
  <c r="DZ54" i="6" s="1"/>
  <c r="AF55" i="6"/>
  <c r="AT55" i="6" s="1"/>
  <c r="BH55" i="6" s="1"/>
  <c r="BV55" i="6" s="1"/>
  <c r="CJ55" i="6" s="1"/>
  <c r="CX55" i="6" s="1"/>
  <c r="DL55" i="6" s="1"/>
  <c r="DZ55" i="6" s="1"/>
  <c r="AF56" i="6"/>
  <c r="AT56" i="6" s="1"/>
  <c r="BH56" i="6" s="1"/>
  <c r="BV56" i="6" s="1"/>
  <c r="CJ56" i="6" s="1"/>
  <c r="CX56" i="6" s="1"/>
  <c r="DL56" i="6" s="1"/>
  <c r="DZ56" i="6" s="1"/>
  <c r="AF57" i="6"/>
  <c r="AT57" i="6" s="1"/>
  <c r="BH57" i="6" s="1"/>
  <c r="BV57" i="6" s="1"/>
  <c r="CJ57" i="6" s="1"/>
  <c r="CX57" i="6" s="1"/>
  <c r="DL57" i="6" s="1"/>
  <c r="DZ57" i="6" s="1"/>
  <c r="AF58" i="6"/>
  <c r="AT58" i="6" s="1"/>
  <c r="BH58" i="6" s="1"/>
  <c r="BV58" i="6" s="1"/>
  <c r="CJ58" i="6" s="1"/>
  <c r="CX58" i="6" s="1"/>
  <c r="DL58" i="6" s="1"/>
  <c r="DZ58" i="6" s="1"/>
  <c r="AF59" i="6"/>
  <c r="AT59" i="6" s="1"/>
  <c r="BH59" i="6" s="1"/>
  <c r="BV59" i="6" s="1"/>
  <c r="CJ59" i="6" s="1"/>
  <c r="CX59" i="6" s="1"/>
  <c r="DL59" i="6" s="1"/>
  <c r="DZ59" i="6" s="1"/>
  <c r="AF60" i="6"/>
  <c r="AT60" i="6" s="1"/>
  <c r="BH60" i="6" s="1"/>
  <c r="BV60" i="6" s="1"/>
  <c r="CJ60" i="6" s="1"/>
  <c r="CX60" i="6" s="1"/>
  <c r="DL60" i="6" s="1"/>
  <c r="DZ60" i="6" s="1"/>
  <c r="AF61" i="6"/>
  <c r="AT61" i="6" s="1"/>
  <c r="BH61" i="6" s="1"/>
  <c r="BV61" i="6" s="1"/>
  <c r="CJ61" i="6" s="1"/>
  <c r="CX61" i="6" s="1"/>
  <c r="DL61" i="6" s="1"/>
  <c r="DZ61" i="6" s="1"/>
  <c r="AF62" i="6"/>
  <c r="AT62" i="6" s="1"/>
  <c r="BH62" i="6" s="1"/>
  <c r="BV62" i="6" s="1"/>
  <c r="CJ62" i="6" s="1"/>
  <c r="CX62" i="6" s="1"/>
  <c r="DL62" i="6" s="1"/>
  <c r="DZ62" i="6" s="1"/>
  <c r="AF63" i="6"/>
  <c r="AT63" i="6" s="1"/>
  <c r="BH63" i="6" s="1"/>
  <c r="BV63" i="6" s="1"/>
  <c r="CJ63" i="6" s="1"/>
  <c r="CX63" i="6" s="1"/>
  <c r="DL63" i="6" s="1"/>
  <c r="DZ63" i="6" s="1"/>
  <c r="AF64" i="6"/>
  <c r="AT64" i="6" s="1"/>
  <c r="BH64" i="6" s="1"/>
  <c r="BV64" i="6" s="1"/>
  <c r="CJ64" i="6" s="1"/>
  <c r="CX64" i="6" s="1"/>
  <c r="DL64" i="6" s="1"/>
  <c r="DZ64" i="6" s="1"/>
  <c r="AF65" i="6"/>
  <c r="AT65" i="6" s="1"/>
  <c r="BH65" i="6" s="1"/>
  <c r="BV65" i="6" s="1"/>
  <c r="CJ65" i="6" s="1"/>
  <c r="CX65" i="6" s="1"/>
  <c r="DL65" i="6" s="1"/>
  <c r="DZ65" i="6" s="1"/>
  <c r="AF66" i="6"/>
  <c r="AT66" i="6" s="1"/>
  <c r="BH66" i="6" s="1"/>
  <c r="BV66" i="6" s="1"/>
  <c r="CJ66" i="6" s="1"/>
  <c r="CX66" i="6" s="1"/>
  <c r="DL66" i="6" s="1"/>
  <c r="DZ66" i="6" s="1"/>
  <c r="AF67" i="6"/>
  <c r="AT67" i="6" s="1"/>
  <c r="BH67" i="6" s="1"/>
  <c r="BV67" i="6" s="1"/>
  <c r="CJ67" i="6" s="1"/>
  <c r="CX67" i="6" s="1"/>
  <c r="DL67" i="6" s="1"/>
  <c r="DZ67" i="6" s="1"/>
  <c r="AF68" i="6"/>
  <c r="AT68" i="6" s="1"/>
  <c r="BH68" i="6" s="1"/>
  <c r="BV68" i="6" s="1"/>
  <c r="CJ68" i="6" s="1"/>
  <c r="CX68" i="6" s="1"/>
  <c r="DL68" i="6" s="1"/>
  <c r="DZ68" i="6" s="1"/>
  <c r="AF69" i="6"/>
  <c r="AT69" i="6" s="1"/>
  <c r="BH69" i="6" s="1"/>
  <c r="BV69" i="6" s="1"/>
  <c r="CJ69" i="6" s="1"/>
  <c r="CX69" i="6" s="1"/>
  <c r="DL69" i="6" s="1"/>
  <c r="DZ69" i="6" s="1"/>
  <c r="AF70" i="6"/>
  <c r="AT70" i="6" s="1"/>
  <c r="BH70" i="6" s="1"/>
  <c r="BV70" i="6" s="1"/>
  <c r="CJ70" i="6" s="1"/>
  <c r="CX70" i="6" s="1"/>
  <c r="DL70" i="6" s="1"/>
  <c r="DZ70" i="6" s="1"/>
  <c r="AF71" i="6"/>
  <c r="AT71" i="6" s="1"/>
  <c r="BH71" i="6" s="1"/>
  <c r="BV71" i="6" s="1"/>
  <c r="CJ71" i="6" s="1"/>
  <c r="CX71" i="6" s="1"/>
  <c r="DL71" i="6" s="1"/>
  <c r="DZ71" i="6" s="1"/>
  <c r="AF72" i="6"/>
  <c r="AT72" i="6" s="1"/>
  <c r="BH72" i="6" s="1"/>
  <c r="BV72" i="6" s="1"/>
  <c r="CJ72" i="6" s="1"/>
  <c r="CX72" i="6" s="1"/>
  <c r="DL72" i="6" s="1"/>
  <c r="DZ72" i="6" s="1"/>
  <c r="AF73" i="6"/>
  <c r="AT73" i="6" s="1"/>
  <c r="BH73" i="6" s="1"/>
  <c r="BV73" i="6" s="1"/>
  <c r="CJ73" i="6" s="1"/>
  <c r="CX73" i="6" s="1"/>
  <c r="DL73" i="6" s="1"/>
  <c r="DZ73" i="6" s="1"/>
  <c r="AF74" i="6"/>
  <c r="AT74" i="6" s="1"/>
  <c r="BH74" i="6" s="1"/>
  <c r="BV74" i="6" s="1"/>
  <c r="CJ74" i="6" s="1"/>
  <c r="CX74" i="6" s="1"/>
  <c r="DL74" i="6" s="1"/>
  <c r="DZ74" i="6" s="1"/>
  <c r="AF75" i="6"/>
  <c r="AT75" i="6" s="1"/>
  <c r="BH75" i="6" s="1"/>
  <c r="BV75" i="6" s="1"/>
  <c r="CJ75" i="6" s="1"/>
  <c r="CX75" i="6" s="1"/>
  <c r="DL75" i="6" s="1"/>
  <c r="DZ75" i="6" s="1"/>
  <c r="AF76" i="6"/>
  <c r="AT76" i="6" s="1"/>
  <c r="BH76" i="6" s="1"/>
  <c r="BV76" i="6" s="1"/>
  <c r="CJ76" i="6" s="1"/>
  <c r="CX76" i="6" s="1"/>
  <c r="DL76" i="6" s="1"/>
  <c r="DZ76" i="6" s="1"/>
  <c r="AF77" i="6"/>
  <c r="AT77" i="6" s="1"/>
  <c r="BH77" i="6" s="1"/>
  <c r="BV77" i="6" s="1"/>
  <c r="CJ77" i="6" s="1"/>
  <c r="CX77" i="6" s="1"/>
  <c r="DL77" i="6" s="1"/>
  <c r="DZ77" i="6" s="1"/>
  <c r="AF78" i="6"/>
  <c r="AT78" i="6" s="1"/>
  <c r="BH78" i="6" s="1"/>
  <c r="BV78" i="6" s="1"/>
  <c r="CJ78" i="6" s="1"/>
  <c r="CX78" i="6" s="1"/>
  <c r="DL78" i="6" s="1"/>
  <c r="DZ78" i="6" s="1"/>
  <c r="AF79" i="6"/>
  <c r="AT79" i="6" s="1"/>
  <c r="BH79" i="6" s="1"/>
  <c r="BV79" i="6" s="1"/>
  <c r="CJ79" i="6" s="1"/>
  <c r="CX79" i="6" s="1"/>
  <c r="DL79" i="6" s="1"/>
  <c r="DZ79" i="6" s="1"/>
  <c r="AF80" i="6"/>
  <c r="AT80" i="6" s="1"/>
  <c r="BH80" i="6" s="1"/>
  <c r="BV80" i="6" s="1"/>
  <c r="CJ80" i="6" s="1"/>
  <c r="CX80" i="6" s="1"/>
  <c r="DL80" i="6" s="1"/>
  <c r="DZ80" i="6" s="1"/>
  <c r="AF81" i="6"/>
  <c r="AT81" i="6" s="1"/>
  <c r="BH81" i="6" s="1"/>
  <c r="BV81" i="6" s="1"/>
  <c r="CJ81" i="6" s="1"/>
  <c r="CX81" i="6" s="1"/>
  <c r="DL81" i="6" s="1"/>
  <c r="DZ81" i="6" s="1"/>
  <c r="AF82" i="6"/>
  <c r="AT82" i="6" s="1"/>
  <c r="BH82" i="6" s="1"/>
  <c r="BV82" i="6" s="1"/>
  <c r="CJ82" i="6" s="1"/>
  <c r="CX82" i="6" s="1"/>
  <c r="DL82" i="6" s="1"/>
  <c r="DZ82" i="6" s="1"/>
  <c r="AF83" i="6"/>
  <c r="AT83" i="6" s="1"/>
  <c r="BH83" i="6" s="1"/>
  <c r="BV83" i="6" s="1"/>
  <c r="CJ83" i="6" s="1"/>
  <c r="CX83" i="6" s="1"/>
  <c r="DL83" i="6" s="1"/>
  <c r="DZ83" i="6" s="1"/>
  <c r="AF84" i="6"/>
  <c r="AT84" i="6" s="1"/>
  <c r="BH84" i="6" s="1"/>
  <c r="BV84" i="6" s="1"/>
  <c r="CJ84" i="6" s="1"/>
  <c r="CX84" i="6" s="1"/>
  <c r="DL84" i="6" s="1"/>
  <c r="DZ84" i="6" s="1"/>
  <c r="AF85" i="6"/>
  <c r="AT85" i="6" s="1"/>
  <c r="BH85" i="6" s="1"/>
  <c r="BV85" i="6" s="1"/>
  <c r="CJ85" i="6" s="1"/>
  <c r="CX85" i="6" s="1"/>
  <c r="DL85" i="6" s="1"/>
  <c r="DZ85" i="6" s="1"/>
  <c r="AF86" i="6"/>
  <c r="AT86" i="6" s="1"/>
  <c r="BH86" i="6" s="1"/>
  <c r="BV86" i="6" s="1"/>
  <c r="CJ86" i="6" s="1"/>
  <c r="CX86" i="6" s="1"/>
  <c r="DL86" i="6" s="1"/>
  <c r="DZ86" i="6" s="1"/>
  <c r="AF87" i="6"/>
  <c r="AT87" i="6" s="1"/>
  <c r="BH87" i="6" s="1"/>
  <c r="BV87" i="6" s="1"/>
  <c r="CJ87" i="6" s="1"/>
  <c r="CX87" i="6" s="1"/>
  <c r="DL87" i="6" s="1"/>
  <c r="DZ87" i="6" s="1"/>
  <c r="AF88" i="6"/>
  <c r="AT88" i="6" s="1"/>
  <c r="BH88" i="6" s="1"/>
  <c r="BV88" i="6" s="1"/>
  <c r="CJ88" i="6" s="1"/>
  <c r="CX88" i="6" s="1"/>
  <c r="DL88" i="6" s="1"/>
  <c r="DZ88" i="6" s="1"/>
  <c r="AF89" i="6"/>
  <c r="AT89" i="6" s="1"/>
  <c r="BH89" i="6" s="1"/>
  <c r="BV89" i="6" s="1"/>
  <c r="CJ89" i="6" s="1"/>
  <c r="CX89" i="6" s="1"/>
  <c r="DL89" i="6" s="1"/>
  <c r="DZ89" i="6" s="1"/>
  <c r="AF90" i="6"/>
  <c r="AT90" i="6" s="1"/>
  <c r="BH90" i="6" s="1"/>
  <c r="BV90" i="6" s="1"/>
  <c r="CJ90" i="6" s="1"/>
  <c r="CX90" i="6" s="1"/>
  <c r="DL90" i="6" s="1"/>
  <c r="DZ90" i="6" s="1"/>
  <c r="AF91" i="6"/>
  <c r="AT91" i="6" s="1"/>
  <c r="BH91" i="6" s="1"/>
  <c r="BV91" i="6" s="1"/>
  <c r="CJ91" i="6" s="1"/>
  <c r="CX91" i="6" s="1"/>
  <c r="DL91" i="6" s="1"/>
  <c r="DZ91" i="6" s="1"/>
  <c r="AF92" i="6"/>
  <c r="AT92" i="6" s="1"/>
  <c r="BH92" i="6" s="1"/>
  <c r="BV92" i="6" s="1"/>
  <c r="CJ92" i="6" s="1"/>
  <c r="CX92" i="6" s="1"/>
  <c r="DL92" i="6" s="1"/>
  <c r="DZ92" i="6" s="1"/>
  <c r="AF93" i="6"/>
  <c r="AT93" i="6" s="1"/>
  <c r="BH93" i="6" s="1"/>
  <c r="BV93" i="6" s="1"/>
  <c r="CJ93" i="6" s="1"/>
  <c r="CX93" i="6" s="1"/>
  <c r="DL93" i="6" s="1"/>
  <c r="DZ93" i="6" s="1"/>
  <c r="AF94" i="6"/>
  <c r="AT94" i="6" s="1"/>
  <c r="BH94" i="6" s="1"/>
  <c r="BV94" i="6" s="1"/>
  <c r="CJ94" i="6" s="1"/>
  <c r="CX94" i="6" s="1"/>
  <c r="DL94" i="6" s="1"/>
  <c r="DZ94" i="6" s="1"/>
  <c r="AF95" i="6"/>
  <c r="AT95" i="6" s="1"/>
  <c r="BH95" i="6" s="1"/>
  <c r="BV95" i="6" s="1"/>
  <c r="CJ95" i="6" s="1"/>
  <c r="CX95" i="6" s="1"/>
  <c r="DL95" i="6" s="1"/>
  <c r="DZ95" i="6" s="1"/>
  <c r="AF96" i="6"/>
  <c r="AT96" i="6" s="1"/>
  <c r="BH96" i="6" s="1"/>
  <c r="BV96" i="6" s="1"/>
  <c r="CJ96" i="6" s="1"/>
  <c r="CX96" i="6" s="1"/>
  <c r="DL96" i="6" s="1"/>
  <c r="DZ96" i="6" s="1"/>
  <c r="AF97" i="6"/>
  <c r="AT97" i="6" s="1"/>
  <c r="BH97" i="6" s="1"/>
  <c r="BV97" i="6" s="1"/>
  <c r="CJ97" i="6" s="1"/>
  <c r="CX97" i="6" s="1"/>
  <c r="DL97" i="6" s="1"/>
  <c r="DZ97" i="6" s="1"/>
  <c r="AF98" i="6"/>
  <c r="AT98" i="6" s="1"/>
  <c r="BH98" i="6" s="1"/>
  <c r="BV98" i="6" s="1"/>
  <c r="CJ98" i="6" s="1"/>
  <c r="CX98" i="6" s="1"/>
  <c r="DL98" i="6" s="1"/>
  <c r="DZ98" i="6" s="1"/>
  <c r="AF99" i="6"/>
  <c r="AT99" i="6" s="1"/>
  <c r="BH99" i="6" s="1"/>
  <c r="BV99" i="6" s="1"/>
  <c r="CJ99" i="6" s="1"/>
  <c r="CX99" i="6" s="1"/>
  <c r="DL99" i="6" s="1"/>
  <c r="DZ99" i="6" s="1"/>
  <c r="AF100" i="6"/>
  <c r="AT100" i="6" s="1"/>
  <c r="BH100" i="6" s="1"/>
  <c r="BV100" i="6" s="1"/>
  <c r="CJ100" i="6" s="1"/>
  <c r="CX100" i="6" s="1"/>
  <c r="DL100" i="6" s="1"/>
  <c r="DZ100" i="6" s="1"/>
  <c r="AF101" i="6"/>
  <c r="AT101" i="6" s="1"/>
  <c r="BH101" i="6" s="1"/>
  <c r="BV101" i="6" s="1"/>
  <c r="CJ101" i="6" s="1"/>
  <c r="CX101" i="6" s="1"/>
  <c r="DL101" i="6" s="1"/>
  <c r="DZ101" i="6" s="1"/>
  <c r="AF102" i="6"/>
  <c r="AT102" i="6" s="1"/>
  <c r="BH102" i="6" s="1"/>
  <c r="BV102" i="6" s="1"/>
  <c r="CJ102" i="6" s="1"/>
  <c r="CX102" i="6" s="1"/>
  <c r="DL102" i="6" s="1"/>
  <c r="DZ102" i="6" s="1"/>
  <c r="AF103" i="6"/>
  <c r="AT103" i="6" s="1"/>
  <c r="BH103" i="6" s="1"/>
  <c r="BV103" i="6" s="1"/>
  <c r="CJ103" i="6" s="1"/>
  <c r="CX103" i="6" s="1"/>
  <c r="DL103" i="6" s="1"/>
  <c r="DZ103" i="6" s="1"/>
  <c r="AF104" i="6"/>
  <c r="AT104" i="6" s="1"/>
  <c r="BH104" i="6" s="1"/>
  <c r="BV104" i="6" s="1"/>
  <c r="CJ104" i="6" s="1"/>
  <c r="CX104" i="6" s="1"/>
  <c r="DL104" i="6" s="1"/>
  <c r="DZ104" i="6" s="1"/>
  <c r="AF105" i="6"/>
  <c r="AT105" i="6" s="1"/>
  <c r="BH105" i="6" s="1"/>
  <c r="BV105" i="6" s="1"/>
  <c r="CJ105" i="6" s="1"/>
  <c r="CX105" i="6" s="1"/>
  <c r="DL105" i="6" s="1"/>
  <c r="DZ105" i="6" s="1"/>
  <c r="AF106" i="6"/>
  <c r="AT106" i="6" s="1"/>
  <c r="BH106" i="6" s="1"/>
  <c r="BV106" i="6" s="1"/>
  <c r="CJ106" i="6" s="1"/>
  <c r="CX106" i="6" s="1"/>
  <c r="DL106" i="6" s="1"/>
  <c r="DZ106" i="6" s="1"/>
  <c r="AF107" i="6"/>
  <c r="AT107" i="6" s="1"/>
  <c r="BH107" i="6" s="1"/>
  <c r="BV107" i="6" s="1"/>
  <c r="CJ107" i="6" s="1"/>
  <c r="CX107" i="6" s="1"/>
  <c r="DL107" i="6" s="1"/>
  <c r="DZ107" i="6" s="1"/>
  <c r="AF108" i="6"/>
  <c r="AT108" i="6" s="1"/>
  <c r="BH108" i="6" s="1"/>
  <c r="BV108" i="6" s="1"/>
  <c r="CJ108" i="6" s="1"/>
  <c r="CX108" i="6" s="1"/>
  <c r="DL108" i="6" s="1"/>
  <c r="DZ108" i="6" s="1"/>
  <c r="AF109" i="6"/>
  <c r="AT109" i="6" s="1"/>
  <c r="BH109" i="6" s="1"/>
  <c r="BV109" i="6" s="1"/>
  <c r="CJ109" i="6" s="1"/>
  <c r="CX109" i="6" s="1"/>
  <c r="DL109" i="6" s="1"/>
  <c r="DZ109" i="6" s="1"/>
  <c r="AF110" i="6"/>
  <c r="AT110" i="6" s="1"/>
  <c r="BH110" i="6" s="1"/>
  <c r="BV110" i="6" s="1"/>
  <c r="CJ110" i="6" s="1"/>
  <c r="CX110" i="6" s="1"/>
  <c r="DL110" i="6" s="1"/>
  <c r="DZ110" i="6" s="1"/>
  <c r="AF111" i="6"/>
  <c r="AT111" i="6" s="1"/>
  <c r="BH111" i="6" s="1"/>
  <c r="BV111" i="6" s="1"/>
  <c r="CJ111" i="6" s="1"/>
  <c r="CX111" i="6" s="1"/>
  <c r="DL111" i="6" s="1"/>
  <c r="DZ111" i="6" s="1"/>
  <c r="AF112" i="6"/>
  <c r="AT112" i="6" s="1"/>
  <c r="BH112" i="6" s="1"/>
  <c r="BV112" i="6" s="1"/>
  <c r="CJ112" i="6" s="1"/>
  <c r="CX112" i="6" s="1"/>
  <c r="DL112" i="6" s="1"/>
  <c r="DZ112" i="6" s="1"/>
  <c r="AF113" i="6"/>
  <c r="AT113" i="6" s="1"/>
  <c r="BH113" i="6" s="1"/>
  <c r="BV113" i="6" s="1"/>
  <c r="CJ113" i="6" s="1"/>
  <c r="CX113" i="6" s="1"/>
  <c r="DL113" i="6" s="1"/>
  <c r="DZ113" i="6" s="1"/>
  <c r="AF114" i="6"/>
  <c r="AT114" i="6" s="1"/>
  <c r="BH114" i="6" s="1"/>
  <c r="BV114" i="6" s="1"/>
  <c r="CJ114" i="6" s="1"/>
  <c r="CX114" i="6" s="1"/>
  <c r="DL114" i="6" s="1"/>
  <c r="DZ114" i="6" s="1"/>
  <c r="AF115" i="6"/>
  <c r="AT115" i="6" s="1"/>
  <c r="BH115" i="6" s="1"/>
  <c r="BV115" i="6" s="1"/>
  <c r="CJ115" i="6" s="1"/>
  <c r="CX115" i="6" s="1"/>
  <c r="DL115" i="6" s="1"/>
  <c r="DZ115" i="6" s="1"/>
  <c r="AF116" i="6"/>
  <c r="AT116" i="6" s="1"/>
  <c r="BH116" i="6" s="1"/>
  <c r="BV116" i="6" s="1"/>
  <c r="CJ116" i="6" s="1"/>
  <c r="CX116" i="6" s="1"/>
  <c r="DL116" i="6" s="1"/>
  <c r="DZ116" i="6" s="1"/>
  <c r="AF117" i="6"/>
  <c r="AT117" i="6" s="1"/>
  <c r="BH117" i="6" s="1"/>
  <c r="BV117" i="6" s="1"/>
  <c r="CJ117" i="6" s="1"/>
  <c r="CX117" i="6" s="1"/>
  <c r="DL117" i="6" s="1"/>
  <c r="DZ117" i="6" s="1"/>
  <c r="AF118" i="6"/>
  <c r="AT118" i="6" s="1"/>
  <c r="BH118" i="6" s="1"/>
  <c r="BV118" i="6" s="1"/>
  <c r="CJ118" i="6" s="1"/>
  <c r="CX118" i="6" s="1"/>
  <c r="DL118" i="6" s="1"/>
  <c r="DZ118" i="6" s="1"/>
  <c r="AF119" i="6"/>
  <c r="AT119" i="6" s="1"/>
  <c r="BH119" i="6" s="1"/>
  <c r="BV119" i="6" s="1"/>
  <c r="CJ119" i="6" s="1"/>
  <c r="CX119" i="6" s="1"/>
  <c r="DL119" i="6" s="1"/>
  <c r="DZ119" i="6" s="1"/>
  <c r="AF120" i="6"/>
  <c r="AT120" i="6" s="1"/>
  <c r="BH120" i="6" s="1"/>
  <c r="BV120" i="6" s="1"/>
  <c r="CJ120" i="6" s="1"/>
  <c r="CX120" i="6" s="1"/>
  <c r="DL120" i="6" s="1"/>
  <c r="DZ120" i="6" s="1"/>
  <c r="AF121" i="6"/>
  <c r="AT121" i="6" s="1"/>
  <c r="BH121" i="6" s="1"/>
  <c r="BV121" i="6" s="1"/>
  <c r="CJ121" i="6" s="1"/>
  <c r="CX121" i="6" s="1"/>
  <c r="DL121" i="6" s="1"/>
  <c r="DZ121" i="6" s="1"/>
  <c r="AF122" i="6"/>
  <c r="AT122" i="6" s="1"/>
  <c r="BH122" i="6" s="1"/>
  <c r="BV122" i="6" s="1"/>
  <c r="CJ122" i="6" s="1"/>
  <c r="CX122" i="6" s="1"/>
  <c r="DL122" i="6" s="1"/>
  <c r="DZ122" i="6" s="1"/>
  <c r="AF123" i="6"/>
  <c r="AT123" i="6" s="1"/>
  <c r="BH123" i="6" s="1"/>
  <c r="BV123" i="6" s="1"/>
  <c r="CJ123" i="6" s="1"/>
  <c r="CX123" i="6" s="1"/>
  <c r="DL123" i="6" s="1"/>
  <c r="DZ123" i="6" s="1"/>
  <c r="AF124" i="6"/>
  <c r="AT124" i="6" s="1"/>
  <c r="BH124" i="6" s="1"/>
  <c r="BV124" i="6" s="1"/>
  <c r="CJ124" i="6" s="1"/>
  <c r="CX124" i="6" s="1"/>
  <c r="DL124" i="6" s="1"/>
  <c r="DZ124" i="6" s="1"/>
  <c r="AF125" i="6"/>
  <c r="AT125" i="6" s="1"/>
  <c r="BH125" i="6" s="1"/>
  <c r="BV125" i="6" s="1"/>
  <c r="CJ125" i="6" s="1"/>
  <c r="CX125" i="6" s="1"/>
  <c r="DL125" i="6" s="1"/>
  <c r="DZ125" i="6" s="1"/>
  <c r="AF126" i="6"/>
  <c r="AT126" i="6" s="1"/>
  <c r="BH126" i="6" s="1"/>
  <c r="BV126" i="6" s="1"/>
  <c r="CJ126" i="6" s="1"/>
  <c r="CX126" i="6" s="1"/>
  <c r="DL126" i="6" s="1"/>
  <c r="DZ126" i="6" s="1"/>
  <c r="AF127" i="6"/>
  <c r="AT127" i="6" s="1"/>
  <c r="BH127" i="6" s="1"/>
  <c r="BV127" i="6" s="1"/>
  <c r="CJ127" i="6" s="1"/>
  <c r="CX127" i="6" s="1"/>
  <c r="DL127" i="6" s="1"/>
  <c r="DZ127" i="6" s="1"/>
  <c r="AF128" i="6"/>
  <c r="AT128" i="6" s="1"/>
  <c r="BH128" i="6" s="1"/>
  <c r="BV128" i="6" s="1"/>
  <c r="CJ128" i="6" s="1"/>
  <c r="CX128" i="6" s="1"/>
  <c r="DL128" i="6" s="1"/>
  <c r="DZ128" i="6" s="1"/>
  <c r="AF129" i="6"/>
  <c r="AT129" i="6" s="1"/>
  <c r="BH129" i="6" s="1"/>
  <c r="BV129" i="6" s="1"/>
  <c r="CJ129" i="6" s="1"/>
  <c r="CX129" i="6" s="1"/>
  <c r="DL129" i="6" s="1"/>
  <c r="DZ129" i="6" s="1"/>
  <c r="AF131" i="6"/>
  <c r="AT131" i="6" s="1"/>
  <c r="BH131" i="6" s="1"/>
  <c r="BV131" i="6" s="1"/>
  <c r="CJ131" i="6" s="1"/>
  <c r="CX131" i="6" s="1"/>
  <c r="DL131" i="6" s="1"/>
  <c r="DZ131" i="6" s="1"/>
  <c r="AF132" i="6"/>
  <c r="AT132" i="6" s="1"/>
  <c r="BH132" i="6" s="1"/>
  <c r="BV132" i="6" s="1"/>
  <c r="CJ132" i="6" s="1"/>
  <c r="CX132" i="6" s="1"/>
  <c r="DL132" i="6" s="1"/>
  <c r="DZ132" i="6" s="1"/>
  <c r="AF133" i="6"/>
  <c r="AT133" i="6" s="1"/>
  <c r="BH133" i="6" s="1"/>
  <c r="BV133" i="6" s="1"/>
  <c r="CJ133" i="6" s="1"/>
  <c r="CX133" i="6" s="1"/>
  <c r="DL133" i="6" s="1"/>
  <c r="DZ133" i="6" s="1"/>
  <c r="AF134" i="6"/>
  <c r="AT134" i="6" s="1"/>
  <c r="BH134" i="6" s="1"/>
  <c r="BV134" i="6" s="1"/>
  <c r="CJ134" i="6" s="1"/>
  <c r="CX134" i="6" s="1"/>
  <c r="DL134" i="6" s="1"/>
  <c r="DZ134" i="6" s="1"/>
  <c r="AF135" i="6"/>
  <c r="AT135" i="6" s="1"/>
  <c r="BH135" i="6" s="1"/>
  <c r="BV135" i="6" s="1"/>
  <c r="CJ135" i="6" s="1"/>
  <c r="CX135" i="6" s="1"/>
  <c r="DL135" i="6" s="1"/>
  <c r="DZ135" i="6" s="1"/>
  <c r="AF136" i="6"/>
  <c r="AT136" i="6" s="1"/>
  <c r="BH136" i="6" s="1"/>
  <c r="BV136" i="6" s="1"/>
  <c r="CJ136" i="6" s="1"/>
  <c r="CX136" i="6" s="1"/>
  <c r="DL136" i="6" s="1"/>
  <c r="DZ136" i="6" s="1"/>
  <c r="AF137" i="6"/>
  <c r="AT137" i="6" s="1"/>
  <c r="BH137" i="6" s="1"/>
  <c r="BV137" i="6" s="1"/>
  <c r="CJ137" i="6" s="1"/>
  <c r="CX137" i="6" s="1"/>
  <c r="DL137" i="6" s="1"/>
  <c r="DZ137" i="6" s="1"/>
  <c r="AF138" i="6"/>
  <c r="AT138" i="6" s="1"/>
  <c r="BH138" i="6" s="1"/>
  <c r="BV138" i="6" s="1"/>
  <c r="CJ138" i="6" s="1"/>
  <c r="CX138" i="6" s="1"/>
  <c r="DL138" i="6" s="1"/>
  <c r="DZ138" i="6" s="1"/>
  <c r="AF139" i="6"/>
  <c r="AT139" i="6" s="1"/>
  <c r="BH139" i="6" s="1"/>
  <c r="BV139" i="6" s="1"/>
  <c r="CJ139" i="6" s="1"/>
  <c r="CX139" i="6" s="1"/>
  <c r="DL139" i="6" s="1"/>
  <c r="DZ139" i="6" s="1"/>
  <c r="AF140" i="6"/>
  <c r="AT140" i="6" s="1"/>
  <c r="BH140" i="6" s="1"/>
  <c r="BV140" i="6" s="1"/>
  <c r="CJ140" i="6" s="1"/>
  <c r="CX140" i="6" s="1"/>
  <c r="DL140" i="6" s="1"/>
  <c r="DZ140" i="6" s="1"/>
  <c r="AF141" i="6"/>
  <c r="AT141" i="6" s="1"/>
  <c r="BH141" i="6" s="1"/>
  <c r="BV141" i="6" s="1"/>
  <c r="CJ141" i="6" s="1"/>
  <c r="CX141" i="6" s="1"/>
  <c r="DL141" i="6" s="1"/>
  <c r="DZ141" i="6" s="1"/>
  <c r="AF142" i="6"/>
  <c r="AT142" i="6" s="1"/>
  <c r="BH142" i="6" s="1"/>
  <c r="BV142" i="6" s="1"/>
  <c r="CJ142" i="6" s="1"/>
  <c r="CX142" i="6" s="1"/>
  <c r="DL142" i="6" s="1"/>
  <c r="DZ142" i="6" s="1"/>
  <c r="AF143" i="6"/>
  <c r="AT143" i="6" s="1"/>
  <c r="BH143" i="6" s="1"/>
  <c r="BV143" i="6" s="1"/>
  <c r="CJ143" i="6" s="1"/>
  <c r="CX143" i="6" s="1"/>
  <c r="DL143" i="6" s="1"/>
  <c r="DZ143" i="6" s="1"/>
  <c r="AF144" i="6"/>
  <c r="AT144" i="6" s="1"/>
  <c r="BH144" i="6" s="1"/>
  <c r="BV144" i="6" s="1"/>
  <c r="CJ144" i="6" s="1"/>
  <c r="CX144" i="6" s="1"/>
  <c r="DL144" i="6" s="1"/>
  <c r="DZ144" i="6" s="1"/>
  <c r="AF145" i="6"/>
  <c r="AT145" i="6" s="1"/>
  <c r="BH145" i="6" s="1"/>
  <c r="BV145" i="6" s="1"/>
  <c r="CJ145" i="6" s="1"/>
  <c r="CX145" i="6" s="1"/>
  <c r="DL145" i="6" s="1"/>
  <c r="DZ145" i="6" s="1"/>
  <c r="AF146" i="6"/>
  <c r="AT146" i="6" s="1"/>
  <c r="BH146" i="6" s="1"/>
  <c r="BV146" i="6" s="1"/>
  <c r="CJ146" i="6" s="1"/>
  <c r="CX146" i="6" s="1"/>
  <c r="DL146" i="6" s="1"/>
  <c r="DZ146" i="6" s="1"/>
  <c r="AF147" i="6"/>
  <c r="AT147" i="6" s="1"/>
  <c r="BH147" i="6" s="1"/>
  <c r="BV147" i="6" s="1"/>
  <c r="CJ147" i="6" s="1"/>
  <c r="CX147" i="6" s="1"/>
  <c r="DL147" i="6" s="1"/>
  <c r="DZ147" i="6" s="1"/>
  <c r="AF148" i="6"/>
  <c r="AT148" i="6" s="1"/>
  <c r="BH148" i="6" s="1"/>
  <c r="BV148" i="6" s="1"/>
  <c r="CJ148" i="6" s="1"/>
  <c r="CX148" i="6" s="1"/>
  <c r="DL148" i="6" s="1"/>
  <c r="DZ148" i="6" s="1"/>
  <c r="AF149" i="6"/>
  <c r="AT149" i="6" s="1"/>
  <c r="BH149" i="6" s="1"/>
  <c r="BV149" i="6" s="1"/>
  <c r="CJ149" i="6" s="1"/>
  <c r="CX149" i="6" s="1"/>
  <c r="DL149" i="6" s="1"/>
  <c r="DZ149" i="6" s="1"/>
  <c r="AF150" i="6"/>
  <c r="AT150" i="6" s="1"/>
  <c r="BH150" i="6" s="1"/>
  <c r="BV150" i="6" s="1"/>
  <c r="CJ150" i="6" s="1"/>
  <c r="CX150" i="6" s="1"/>
  <c r="DL150" i="6" s="1"/>
  <c r="DZ150" i="6" s="1"/>
  <c r="AF151" i="6"/>
  <c r="AT151" i="6" s="1"/>
  <c r="BH151" i="6" s="1"/>
  <c r="BV151" i="6" s="1"/>
  <c r="CJ151" i="6" s="1"/>
  <c r="CX151" i="6" s="1"/>
  <c r="DL151" i="6" s="1"/>
  <c r="DZ151" i="6" s="1"/>
  <c r="AF152" i="6"/>
  <c r="AT152" i="6" s="1"/>
  <c r="BH152" i="6" s="1"/>
  <c r="BV152" i="6" s="1"/>
  <c r="CJ152" i="6" s="1"/>
  <c r="CX152" i="6" s="1"/>
  <c r="DL152" i="6" s="1"/>
  <c r="DZ152" i="6" s="1"/>
  <c r="AF153" i="6"/>
  <c r="AT153" i="6" s="1"/>
  <c r="BH153" i="6" s="1"/>
  <c r="BV153" i="6" s="1"/>
  <c r="CJ153" i="6" s="1"/>
  <c r="CX153" i="6" s="1"/>
  <c r="DL153" i="6" s="1"/>
  <c r="DZ153" i="6" s="1"/>
  <c r="AF154" i="6"/>
  <c r="AT154" i="6" s="1"/>
  <c r="BH154" i="6" s="1"/>
  <c r="BV154" i="6" s="1"/>
  <c r="CJ154" i="6" s="1"/>
  <c r="CX154" i="6" s="1"/>
  <c r="DL154" i="6" s="1"/>
  <c r="DZ154" i="6" s="1"/>
  <c r="AF155" i="6"/>
  <c r="AT155" i="6" s="1"/>
  <c r="BH155" i="6" s="1"/>
  <c r="BV155" i="6" s="1"/>
  <c r="CJ155" i="6" s="1"/>
  <c r="CX155" i="6" s="1"/>
  <c r="DL155" i="6" s="1"/>
  <c r="DZ155" i="6" s="1"/>
  <c r="AF156" i="6"/>
  <c r="AT156" i="6" s="1"/>
  <c r="BH156" i="6" s="1"/>
  <c r="BV156" i="6" s="1"/>
  <c r="CJ156" i="6" s="1"/>
  <c r="CX156" i="6" s="1"/>
  <c r="DL156" i="6" s="1"/>
  <c r="DZ156" i="6" s="1"/>
  <c r="AF157" i="6"/>
  <c r="AT157" i="6" s="1"/>
  <c r="BH157" i="6" s="1"/>
  <c r="BV157" i="6" s="1"/>
  <c r="CJ157" i="6" s="1"/>
  <c r="CX157" i="6" s="1"/>
  <c r="DL157" i="6" s="1"/>
  <c r="DZ157" i="6" s="1"/>
  <c r="AF158" i="6"/>
  <c r="AT158" i="6" s="1"/>
  <c r="BH158" i="6" s="1"/>
  <c r="BV158" i="6" s="1"/>
  <c r="CJ158" i="6" s="1"/>
  <c r="CX158" i="6" s="1"/>
  <c r="DL158" i="6" s="1"/>
  <c r="DZ158" i="6" s="1"/>
  <c r="AF159" i="6"/>
  <c r="AT159" i="6" s="1"/>
  <c r="BH159" i="6" s="1"/>
  <c r="BV159" i="6" s="1"/>
  <c r="CJ159" i="6" s="1"/>
  <c r="CX159" i="6" s="1"/>
  <c r="DL159" i="6" s="1"/>
  <c r="DZ159" i="6" s="1"/>
  <c r="AF160" i="6"/>
  <c r="AT160" i="6" s="1"/>
  <c r="BH160" i="6" s="1"/>
  <c r="BV160" i="6" s="1"/>
  <c r="CJ160" i="6" s="1"/>
  <c r="CX160" i="6" s="1"/>
  <c r="DL160" i="6" s="1"/>
  <c r="DZ160" i="6" s="1"/>
  <c r="AF161" i="6"/>
  <c r="AT161" i="6" s="1"/>
  <c r="BH161" i="6" s="1"/>
  <c r="BV161" i="6" s="1"/>
  <c r="CJ161" i="6" s="1"/>
  <c r="CX161" i="6" s="1"/>
  <c r="DL161" i="6" s="1"/>
  <c r="DZ161" i="6" s="1"/>
  <c r="AF162" i="6"/>
  <c r="AT162" i="6" s="1"/>
  <c r="BH162" i="6" s="1"/>
  <c r="BV162" i="6" s="1"/>
  <c r="CJ162" i="6" s="1"/>
  <c r="CX162" i="6" s="1"/>
  <c r="DL162" i="6" s="1"/>
  <c r="DZ162" i="6" s="1"/>
  <c r="AF163" i="6"/>
  <c r="AT163" i="6" s="1"/>
  <c r="BH163" i="6" s="1"/>
  <c r="BV163" i="6" s="1"/>
  <c r="CJ163" i="6" s="1"/>
  <c r="CX163" i="6" s="1"/>
  <c r="DL163" i="6" s="1"/>
  <c r="DZ163" i="6" s="1"/>
  <c r="AF164" i="6"/>
  <c r="AT164" i="6" s="1"/>
  <c r="BH164" i="6" s="1"/>
  <c r="BV164" i="6" s="1"/>
  <c r="CJ164" i="6" s="1"/>
  <c r="CX164" i="6" s="1"/>
  <c r="DL164" i="6" s="1"/>
  <c r="DZ164" i="6" s="1"/>
  <c r="AF165" i="6"/>
  <c r="AT165" i="6" s="1"/>
  <c r="BH165" i="6" s="1"/>
  <c r="BV165" i="6" s="1"/>
  <c r="CJ165" i="6" s="1"/>
  <c r="CX165" i="6" s="1"/>
  <c r="DL165" i="6" s="1"/>
  <c r="DZ165" i="6" s="1"/>
  <c r="AF166" i="6"/>
  <c r="AT166" i="6" s="1"/>
  <c r="BH166" i="6" s="1"/>
  <c r="BV166" i="6" s="1"/>
  <c r="CJ166" i="6" s="1"/>
  <c r="CX166" i="6" s="1"/>
  <c r="DL166" i="6" s="1"/>
  <c r="DZ166" i="6" s="1"/>
  <c r="AF167" i="6"/>
  <c r="AT167" i="6" s="1"/>
  <c r="BH167" i="6" s="1"/>
  <c r="BV167" i="6" s="1"/>
  <c r="CJ167" i="6" s="1"/>
  <c r="CX167" i="6" s="1"/>
  <c r="DL167" i="6" s="1"/>
  <c r="DZ167" i="6" s="1"/>
  <c r="AF168" i="6"/>
  <c r="AT168" i="6" s="1"/>
  <c r="BH168" i="6" s="1"/>
  <c r="BV168" i="6" s="1"/>
  <c r="CJ168" i="6" s="1"/>
  <c r="CX168" i="6" s="1"/>
  <c r="DL168" i="6" s="1"/>
  <c r="DZ168" i="6" s="1"/>
  <c r="AF169" i="6"/>
  <c r="AT169" i="6" s="1"/>
  <c r="BH169" i="6" s="1"/>
  <c r="BV169" i="6" s="1"/>
  <c r="CJ169" i="6" s="1"/>
  <c r="CX169" i="6" s="1"/>
  <c r="DL169" i="6" s="1"/>
  <c r="DZ169" i="6" s="1"/>
  <c r="AF170" i="6"/>
  <c r="AT170" i="6" s="1"/>
  <c r="BH170" i="6" s="1"/>
  <c r="BV170" i="6" s="1"/>
  <c r="CJ170" i="6" s="1"/>
  <c r="CX170" i="6" s="1"/>
  <c r="DL170" i="6" s="1"/>
  <c r="DZ170" i="6" s="1"/>
  <c r="AF171" i="6"/>
  <c r="AT171" i="6" s="1"/>
  <c r="BH171" i="6" s="1"/>
  <c r="BV171" i="6" s="1"/>
  <c r="CJ171" i="6" s="1"/>
  <c r="CX171" i="6" s="1"/>
  <c r="DL171" i="6" s="1"/>
  <c r="DZ171" i="6" s="1"/>
  <c r="AF172" i="6"/>
  <c r="AT172" i="6" s="1"/>
  <c r="BH172" i="6" s="1"/>
  <c r="BV172" i="6" s="1"/>
  <c r="CJ172" i="6" s="1"/>
  <c r="CX172" i="6" s="1"/>
  <c r="DL172" i="6" s="1"/>
  <c r="DZ172" i="6" s="1"/>
  <c r="AF173" i="6"/>
  <c r="AT173" i="6" s="1"/>
  <c r="BH173" i="6" s="1"/>
  <c r="BV173" i="6" s="1"/>
  <c r="CJ173" i="6" s="1"/>
  <c r="CX173" i="6" s="1"/>
  <c r="DL173" i="6" s="1"/>
  <c r="DZ173" i="6" s="1"/>
  <c r="AF174" i="6"/>
  <c r="AT174" i="6" s="1"/>
  <c r="BH174" i="6" s="1"/>
  <c r="BV174" i="6" s="1"/>
  <c r="CJ174" i="6" s="1"/>
  <c r="CX174" i="6" s="1"/>
  <c r="DL174" i="6" s="1"/>
  <c r="DZ174" i="6" s="1"/>
  <c r="AF175" i="6"/>
  <c r="AT175" i="6" s="1"/>
  <c r="BH175" i="6" s="1"/>
  <c r="BV175" i="6" s="1"/>
  <c r="CJ175" i="6" s="1"/>
  <c r="CX175" i="6" s="1"/>
  <c r="DL175" i="6" s="1"/>
  <c r="DZ175" i="6" s="1"/>
  <c r="AF176" i="6"/>
  <c r="AT176" i="6" s="1"/>
  <c r="BH176" i="6" s="1"/>
  <c r="BV176" i="6" s="1"/>
  <c r="CJ176" i="6" s="1"/>
  <c r="CX176" i="6" s="1"/>
  <c r="DL176" i="6" s="1"/>
  <c r="DZ176" i="6" s="1"/>
  <c r="AF177" i="6"/>
  <c r="AT177" i="6" s="1"/>
  <c r="BH177" i="6" s="1"/>
  <c r="BV177" i="6" s="1"/>
  <c r="CJ177" i="6" s="1"/>
  <c r="CX177" i="6" s="1"/>
  <c r="DL177" i="6" s="1"/>
  <c r="DZ177" i="6" s="1"/>
  <c r="AF178" i="6"/>
  <c r="AT178" i="6" s="1"/>
  <c r="BH178" i="6" s="1"/>
  <c r="BV178" i="6" s="1"/>
  <c r="CJ178" i="6" s="1"/>
  <c r="CX178" i="6" s="1"/>
  <c r="DL178" i="6" s="1"/>
  <c r="DZ178" i="6" s="1"/>
  <c r="AF179" i="6"/>
  <c r="AT179" i="6" s="1"/>
  <c r="BH179" i="6" s="1"/>
  <c r="BV179" i="6" s="1"/>
  <c r="CJ179" i="6" s="1"/>
  <c r="CX179" i="6" s="1"/>
  <c r="DL179" i="6" s="1"/>
  <c r="DZ179" i="6" s="1"/>
  <c r="AF180" i="6"/>
  <c r="AT180" i="6" s="1"/>
  <c r="BH180" i="6" s="1"/>
  <c r="BV180" i="6" s="1"/>
  <c r="CJ180" i="6" s="1"/>
  <c r="CX180" i="6" s="1"/>
  <c r="DL180" i="6" s="1"/>
  <c r="DZ180" i="6" s="1"/>
  <c r="AF181" i="6"/>
  <c r="AT181" i="6" s="1"/>
  <c r="BH181" i="6" s="1"/>
  <c r="BV181" i="6" s="1"/>
  <c r="CJ181" i="6" s="1"/>
  <c r="CX181" i="6" s="1"/>
  <c r="DL181" i="6" s="1"/>
  <c r="DZ181" i="6" s="1"/>
  <c r="AF182" i="6"/>
  <c r="AT182" i="6" s="1"/>
  <c r="BH182" i="6" s="1"/>
  <c r="BV182" i="6" s="1"/>
  <c r="CJ182" i="6" s="1"/>
  <c r="CX182" i="6" s="1"/>
  <c r="DL182" i="6" s="1"/>
  <c r="DZ182" i="6" s="1"/>
  <c r="AF183" i="6"/>
  <c r="AT183" i="6" s="1"/>
  <c r="BH183" i="6" s="1"/>
  <c r="BV183" i="6" s="1"/>
  <c r="CJ183" i="6" s="1"/>
  <c r="CX183" i="6" s="1"/>
  <c r="DL183" i="6" s="1"/>
  <c r="DZ183" i="6" s="1"/>
  <c r="AF184" i="6"/>
  <c r="AT184" i="6" s="1"/>
  <c r="BH184" i="6" s="1"/>
  <c r="BV184" i="6" s="1"/>
  <c r="CJ184" i="6" s="1"/>
  <c r="CX184" i="6" s="1"/>
  <c r="DL184" i="6" s="1"/>
  <c r="DZ184" i="6" s="1"/>
  <c r="AF185" i="6"/>
  <c r="AT185" i="6" s="1"/>
  <c r="BH185" i="6" s="1"/>
  <c r="BV185" i="6" s="1"/>
  <c r="CJ185" i="6" s="1"/>
  <c r="CX185" i="6" s="1"/>
  <c r="DL185" i="6" s="1"/>
  <c r="DZ185" i="6" s="1"/>
  <c r="AF186" i="6"/>
  <c r="AT186" i="6" s="1"/>
  <c r="BH186" i="6" s="1"/>
  <c r="BV186" i="6" s="1"/>
  <c r="CJ186" i="6" s="1"/>
  <c r="CX186" i="6" s="1"/>
  <c r="DL186" i="6" s="1"/>
  <c r="DZ186" i="6" s="1"/>
  <c r="AF187" i="6"/>
  <c r="AT187" i="6" s="1"/>
  <c r="BH187" i="6" s="1"/>
  <c r="BV187" i="6" s="1"/>
  <c r="CJ187" i="6" s="1"/>
  <c r="CX187" i="6" s="1"/>
  <c r="DL187" i="6" s="1"/>
  <c r="DZ187" i="6" s="1"/>
  <c r="AF188" i="6"/>
  <c r="AT188" i="6" s="1"/>
  <c r="BH188" i="6" s="1"/>
  <c r="BV188" i="6" s="1"/>
  <c r="CJ188" i="6" s="1"/>
  <c r="CX188" i="6" s="1"/>
  <c r="DL188" i="6" s="1"/>
  <c r="DZ188" i="6" s="1"/>
  <c r="AF189" i="6"/>
  <c r="AT189" i="6" s="1"/>
  <c r="BH189" i="6" s="1"/>
  <c r="BV189" i="6" s="1"/>
  <c r="CJ189" i="6" s="1"/>
  <c r="CX189" i="6" s="1"/>
  <c r="DL189" i="6" s="1"/>
  <c r="DZ189" i="6" s="1"/>
  <c r="AF190" i="6"/>
  <c r="AT190" i="6" s="1"/>
  <c r="BH190" i="6" s="1"/>
  <c r="BV190" i="6" s="1"/>
  <c r="CJ190" i="6" s="1"/>
  <c r="CX190" i="6" s="1"/>
  <c r="DL190" i="6" s="1"/>
  <c r="DZ190" i="6" s="1"/>
  <c r="AF191" i="6"/>
  <c r="AT191" i="6" s="1"/>
  <c r="BH191" i="6" s="1"/>
  <c r="BV191" i="6" s="1"/>
  <c r="CJ191" i="6" s="1"/>
  <c r="CX191" i="6" s="1"/>
  <c r="DL191" i="6" s="1"/>
  <c r="DZ191" i="6" s="1"/>
  <c r="AF192" i="6"/>
  <c r="AT192" i="6" s="1"/>
  <c r="BH192" i="6" s="1"/>
  <c r="BV192" i="6" s="1"/>
  <c r="CJ192" i="6" s="1"/>
  <c r="CX192" i="6" s="1"/>
  <c r="DL192" i="6" s="1"/>
  <c r="DZ192" i="6" s="1"/>
  <c r="AF193" i="6"/>
  <c r="AT193" i="6" s="1"/>
  <c r="BH193" i="6" s="1"/>
  <c r="BV193" i="6" s="1"/>
  <c r="CJ193" i="6" s="1"/>
  <c r="CX193" i="6" s="1"/>
  <c r="DL193" i="6" s="1"/>
  <c r="DZ193" i="6" s="1"/>
  <c r="AF194" i="6"/>
  <c r="AT194" i="6" s="1"/>
  <c r="BH194" i="6" s="1"/>
  <c r="BV194" i="6" s="1"/>
  <c r="CJ194" i="6" s="1"/>
  <c r="CX194" i="6" s="1"/>
  <c r="DL194" i="6" s="1"/>
  <c r="DZ194" i="6" s="1"/>
  <c r="AF195" i="6"/>
  <c r="AT195" i="6" s="1"/>
  <c r="BH195" i="6" s="1"/>
  <c r="BV195" i="6" s="1"/>
  <c r="CJ195" i="6" s="1"/>
  <c r="CX195" i="6" s="1"/>
  <c r="DL195" i="6" s="1"/>
  <c r="DZ195" i="6" s="1"/>
  <c r="AF196" i="6"/>
  <c r="AT196" i="6" s="1"/>
  <c r="BH196" i="6" s="1"/>
  <c r="BV196" i="6" s="1"/>
  <c r="CJ196" i="6" s="1"/>
  <c r="CX196" i="6" s="1"/>
  <c r="DL196" i="6" s="1"/>
  <c r="DZ196" i="6" s="1"/>
  <c r="AF197" i="6"/>
  <c r="AT197" i="6" s="1"/>
  <c r="BH197" i="6" s="1"/>
  <c r="BV197" i="6" s="1"/>
  <c r="CJ197" i="6" s="1"/>
  <c r="CX197" i="6" s="1"/>
  <c r="DL197" i="6" s="1"/>
  <c r="DZ197" i="6" s="1"/>
  <c r="AF198" i="6"/>
  <c r="AT198" i="6" s="1"/>
  <c r="BH198" i="6" s="1"/>
  <c r="BV198" i="6" s="1"/>
  <c r="CJ198" i="6" s="1"/>
  <c r="CX198" i="6" s="1"/>
  <c r="DL198" i="6" s="1"/>
  <c r="DZ198" i="6" s="1"/>
  <c r="AF199" i="6"/>
  <c r="AT199" i="6" s="1"/>
  <c r="BH199" i="6" s="1"/>
  <c r="BV199" i="6" s="1"/>
  <c r="CJ199" i="6" s="1"/>
  <c r="CX199" i="6" s="1"/>
  <c r="DL199" i="6" s="1"/>
  <c r="DZ199" i="6" s="1"/>
  <c r="AF200" i="6"/>
  <c r="AT200" i="6" s="1"/>
  <c r="BH200" i="6" s="1"/>
  <c r="BV200" i="6" s="1"/>
  <c r="CJ200" i="6" s="1"/>
  <c r="CX200" i="6" s="1"/>
  <c r="DL200" i="6" s="1"/>
  <c r="DZ200" i="6" s="1"/>
  <c r="AF201" i="6"/>
  <c r="AT201" i="6" s="1"/>
  <c r="BH201" i="6" s="1"/>
  <c r="BV201" i="6" s="1"/>
  <c r="CJ201" i="6" s="1"/>
  <c r="CX201" i="6" s="1"/>
  <c r="DL201" i="6" s="1"/>
  <c r="DZ201" i="6" s="1"/>
  <c r="AF202" i="6"/>
  <c r="AT202" i="6" s="1"/>
  <c r="BH202" i="6" s="1"/>
  <c r="BV202" i="6" s="1"/>
  <c r="CJ202" i="6" s="1"/>
  <c r="CX202" i="6" s="1"/>
  <c r="DL202" i="6" s="1"/>
  <c r="DZ202" i="6" s="1"/>
  <c r="AF203" i="6"/>
  <c r="AT203" i="6" s="1"/>
  <c r="BH203" i="6" s="1"/>
  <c r="BV203" i="6" s="1"/>
  <c r="CJ203" i="6" s="1"/>
  <c r="CX203" i="6" s="1"/>
  <c r="DL203" i="6" s="1"/>
  <c r="DZ203" i="6" s="1"/>
  <c r="AF204" i="6"/>
  <c r="AT204" i="6" s="1"/>
  <c r="BH204" i="6" s="1"/>
  <c r="BV204" i="6" s="1"/>
  <c r="CJ204" i="6" s="1"/>
  <c r="CX204" i="6" s="1"/>
  <c r="DL204" i="6" s="1"/>
  <c r="DZ204" i="6" s="1"/>
  <c r="AF205" i="6"/>
  <c r="AT205" i="6" s="1"/>
  <c r="BH205" i="6" s="1"/>
  <c r="BV205" i="6" s="1"/>
  <c r="CJ205" i="6" s="1"/>
  <c r="CX205" i="6" s="1"/>
  <c r="DL205" i="6" s="1"/>
  <c r="DZ205" i="6" s="1"/>
  <c r="AF206" i="6"/>
  <c r="AT206" i="6" s="1"/>
  <c r="BH206" i="6" s="1"/>
  <c r="BV206" i="6" s="1"/>
  <c r="CJ206" i="6" s="1"/>
  <c r="CX206" i="6" s="1"/>
  <c r="DL206" i="6" s="1"/>
  <c r="DZ206" i="6" s="1"/>
  <c r="AF207" i="6"/>
  <c r="AT207" i="6" s="1"/>
  <c r="BH207" i="6" s="1"/>
  <c r="BV207" i="6" s="1"/>
  <c r="CJ207" i="6" s="1"/>
  <c r="CX207" i="6" s="1"/>
  <c r="DL207" i="6" s="1"/>
  <c r="DZ207" i="6" s="1"/>
  <c r="AF208" i="6"/>
  <c r="AT208" i="6" s="1"/>
  <c r="BH208" i="6" s="1"/>
  <c r="BV208" i="6" s="1"/>
  <c r="CJ208" i="6" s="1"/>
  <c r="CX208" i="6" s="1"/>
  <c r="DL208" i="6" s="1"/>
  <c r="DZ208" i="6" s="1"/>
  <c r="AF209" i="6"/>
  <c r="AT209" i="6" s="1"/>
  <c r="BH209" i="6" s="1"/>
  <c r="BV209" i="6" s="1"/>
  <c r="CJ209" i="6" s="1"/>
  <c r="CX209" i="6" s="1"/>
  <c r="DL209" i="6" s="1"/>
  <c r="DZ209" i="6" s="1"/>
  <c r="AF210" i="6"/>
  <c r="AT210" i="6" s="1"/>
  <c r="BH210" i="6" s="1"/>
  <c r="BV210" i="6" s="1"/>
  <c r="CJ210" i="6" s="1"/>
  <c r="CX210" i="6" s="1"/>
  <c r="DL210" i="6" s="1"/>
  <c r="DZ210" i="6" s="1"/>
  <c r="AF211" i="6"/>
  <c r="AT211" i="6" s="1"/>
  <c r="BH211" i="6" s="1"/>
  <c r="BV211" i="6" s="1"/>
  <c r="CJ211" i="6" s="1"/>
  <c r="CX211" i="6" s="1"/>
  <c r="DL211" i="6" s="1"/>
  <c r="DZ211" i="6" s="1"/>
  <c r="AF212" i="6"/>
  <c r="AT212" i="6" s="1"/>
  <c r="BH212" i="6" s="1"/>
  <c r="BV212" i="6" s="1"/>
  <c r="CJ212" i="6" s="1"/>
  <c r="CX212" i="6" s="1"/>
  <c r="DL212" i="6" s="1"/>
  <c r="DZ212" i="6" s="1"/>
  <c r="AF213" i="6"/>
  <c r="AT213" i="6" s="1"/>
  <c r="BH213" i="6" s="1"/>
  <c r="BV213" i="6" s="1"/>
  <c r="CJ213" i="6" s="1"/>
  <c r="CX213" i="6" s="1"/>
  <c r="DL213" i="6" s="1"/>
  <c r="DZ213" i="6" s="1"/>
  <c r="AF214" i="6"/>
  <c r="AT214" i="6" s="1"/>
  <c r="BH214" i="6" s="1"/>
  <c r="BV214" i="6" s="1"/>
  <c r="CJ214" i="6" s="1"/>
  <c r="CX214" i="6" s="1"/>
  <c r="DL214" i="6" s="1"/>
  <c r="DZ214" i="6" s="1"/>
  <c r="AF215" i="6"/>
  <c r="AT215" i="6" s="1"/>
  <c r="BH215" i="6" s="1"/>
  <c r="BV215" i="6" s="1"/>
  <c r="CJ215" i="6" s="1"/>
  <c r="CX215" i="6" s="1"/>
  <c r="DL215" i="6" s="1"/>
  <c r="DZ215" i="6" s="1"/>
  <c r="AF216" i="6"/>
  <c r="AT216" i="6" s="1"/>
  <c r="BH216" i="6" s="1"/>
  <c r="BV216" i="6" s="1"/>
  <c r="CJ216" i="6" s="1"/>
  <c r="CX216" i="6" s="1"/>
  <c r="DL216" i="6" s="1"/>
  <c r="DZ216" i="6" s="1"/>
  <c r="AF217" i="6"/>
  <c r="AT217" i="6" s="1"/>
  <c r="BH217" i="6" s="1"/>
  <c r="BV217" i="6" s="1"/>
  <c r="CJ217" i="6" s="1"/>
  <c r="CX217" i="6" s="1"/>
  <c r="DL217" i="6" s="1"/>
  <c r="DZ217" i="6" s="1"/>
  <c r="AF218" i="6"/>
  <c r="AT218" i="6" s="1"/>
  <c r="BH218" i="6" s="1"/>
  <c r="BV218" i="6" s="1"/>
  <c r="CJ218" i="6" s="1"/>
  <c r="CX218" i="6" s="1"/>
  <c r="DL218" i="6" s="1"/>
  <c r="DZ218" i="6" s="1"/>
  <c r="AF219" i="6"/>
  <c r="AT219" i="6" s="1"/>
  <c r="BH219" i="6" s="1"/>
  <c r="BV219" i="6" s="1"/>
  <c r="CJ219" i="6" s="1"/>
  <c r="CX219" i="6" s="1"/>
  <c r="DL219" i="6" s="1"/>
  <c r="DZ219" i="6" s="1"/>
  <c r="AF220" i="6"/>
  <c r="AT220" i="6" s="1"/>
  <c r="BH220" i="6" s="1"/>
  <c r="BV220" i="6" s="1"/>
  <c r="CJ220" i="6" s="1"/>
  <c r="CX220" i="6" s="1"/>
  <c r="DL220" i="6" s="1"/>
  <c r="DZ220" i="6" s="1"/>
  <c r="AF221" i="6"/>
  <c r="AT221" i="6" s="1"/>
  <c r="BH221" i="6" s="1"/>
  <c r="BV221" i="6" s="1"/>
  <c r="CJ221" i="6" s="1"/>
  <c r="CX221" i="6" s="1"/>
  <c r="DL221" i="6" s="1"/>
  <c r="DZ221" i="6" s="1"/>
  <c r="AF222" i="6"/>
  <c r="AT222" i="6" s="1"/>
  <c r="BH222" i="6" s="1"/>
  <c r="BV222" i="6" s="1"/>
  <c r="CJ222" i="6" s="1"/>
  <c r="CX222" i="6" s="1"/>
  <c r="DL222" i="6" s="1"/>
  <c r="DZ222" i="6" s="1"/>
  <c r="AF223" i="6"/>
  <c r="AT223" i="6" s="1"/>
  <c r="BH223" i="6" s="1"/>
  <c r="BV223" i="6" s="1"/>
  <c r="CJ223" i="6" s="1"/>
  <c r="CX223" i="6" s="1"/>
  <c r="DL223" i="6" s="1"/>
  <c r="DZ223" i="6" s="1"/>
  <c r="AF224" i="6"/>
  <c r="AT224" i="6" s="1"/>
  <c r="BH224" i="6" s="1"/>
  <c r="BV224" i="6" s="1"/>
  <c r="CJ224" i="6" s="1"/>
  <c r="CX224" i="6" s="1"/>
  <c r="DL224" i="6" s="1"/>
  <c r="DZ224" i="6" s="1"/>
  <c r="AF225" i="6"/>
  <c r="AT225" i="6" s="1"/>
  <c r="BH225" i="6" s="1"/>
  <c r="BV225" i="6" s="1"/>
  <c r="CJ225" i="6" s="1"/>
  <c r="CX225" i="6" s="1"/>
  <c r="DL225" i="6" s="1"/>
  <c r="DZ225" i="6" s="1"/>
  <c r="AF226" i="6"/>
  <c r="AT226" i="6" s="1"/>
  <c r="BH226" i="6" s="1"/>
  <c r="BV226" i="6" s="1"/>
  <c r="CJ226" i="6" s="1"/>
  <c r="CX226" i="6" s="1"/>
  <c r="DL226" i="6" s="1"/>
  <c r="DZ226" i="6" s="1"/>
  <c r="AF227" i="6"/>
  <c r="AT227" i="6" s="1"/>
  <c r="BH227" i="6" s="1"/>
  <c r="BV227" i="6" s="1"/>
  <c r="CJ227" i="6" s="1"/>
  <c r="CX227" i="6" s="1"/>
  <c r="DL227" i="6" s="1"/>
  <c r="DZ227" i="6" s="1"/>
  <c r="AF228" i="6"/>
  <c r="AT228" i="6" s="1"/>
  <c r="BH228" i="6" s="1"/>
  <c r="BV228" i="6" s="1"/>
  <c r="CJ228" i="6" s="1"/>
  <c r="CX228" i="6" s="1"/>
  <c r="DL228" i="6" s="1"/>
  <c r="DZ228" i="6" s="1"/>
  <c r="AF229" i="6"/>
  <c r="AT229" i="6" s="1"/>
  <c r="BH229" i="6" s="1"/>
  <c r="BV229" i="6" s="1"/>
  <c r="CJ229" i="6" s="1"/>
  <c r="CX229" i="6" s="1"/>
  <c r="DL229" i="6" s="1"/>
  <c r="DZ229" i="6" s="1"/>
  <c r="AF230" i="6"/>
  <c r="AT230" i="6" s="1"/>
  <c r="BH230" i="6" s="1"/>
  <c r="BV230" i="6" s="1"/>
  <c r="CJ230" i="6" s="1"/>
  <c r="CX230" i="6" s="1"/>
  <c r="DL230" i="6" s="1"/>
  <c r="DZ230" i="6" s="1"/>
  <c r="AF231" i="6"/>
  <c r="AT231" i="6" s="1"/>
  <c r="BH231" i="6" s="1"/>
  <c r="BV231" i="6" s="1"/>
  <c r="CJ231" i="6" s="1"/>
  <c r="CX231" i="6" s="1"/>
  <c r="DL231" i="6" s="1"/>
  <c r="DZ231" i="6" s="1"/>
  <c r="AF232" i="6"/>
  <c r="AT232" i="6" s="1"/>
  <c r="BH232" i="6" s="1"/>
  <c r="BV232" i="6" s="1"/>
  <c r="CJ232" i="6" s="1"/>
  <c r="CX232" i="6" s="1"/>
  <c r="DL232" i="6" s="1"/>
  <c r="DZ232" i="6" s="1"/>
  <c r="AF233" i="6"/>
  <c r="AT233" i="6" s="1"/>
  <c r="BH233" i="6" s="1"/>
  <c r="BV233" i="6" s="1"/>
  <c r="CJ233" i="6" s="1"/>
  <c r="CX233" i="6" s="1"/>
  <c r="DL233" i="6" s="1"/>
  <c r="DZ233" i="6" s="1"/>
  <c r="AF234" i="6"/>
  <c r="AT234" i="6" s="1"/>
  <c r="BH234" i="6" s="1"/>
  <c r="BV234" i="6" s="1"/>
  <c r="CJ234" i="6" s="1"/>
  <c r="CX234" i="6" s="1"/>
  <c r="DL234" i="6" s="1"/>
  <c r="DZ234" i="6" s="1"/>
  <c r="AF235" i="6"/>
  <c r="AT235" i="6" s="1"/>
  <c r="BH235" i="6" s="1"/>
  <c r="BV235" i="6" s="1"/>
  <c r="CJ235" i="6" s="1"/>
  <c r="CX235" i="6" s="1"/>
  <c r="DL235" i="6" s="1"/>
  <c r="DZ235" i="6" s="1"/>
  <c r="AF236" i="6"/>
  <c r="AT236" i="6" s="1"/>
  <c r="BH236" i="6" s="1"/>
  <c r="BV236" i="6" s="1"/>
  <c r="CJ236" i="6" s="1"/>
  <c r="CX236" i="6" s="1"/>
  <c r="DL236" i="6" s="1"/>
  <c r="DZ236" i="6" s="1"/>
  <c r="AF237" i="6"/>
  <c r="AT237" i="6" s="1"/>
  <c r="BH237" i="6" s="1"/>
  <c r="BV237" i="6" s="1"/>
  <c r="CJ237" i="6" s="1"/>
  <c r="CX237" i="6" s="1"/>
  <c r="DL237" i="6" s="1"/>
  <c r="DZ237" i="6" s="1"/>
  <c r="AF238" i="6"/>
  <c r="AT238" i="6" s="1"/>
  <c r="BH238" i="6" s="1"/>
  <c r="BV238" i="6" s="1"/>
  <c r="CJ238" i="6" s="1"/>
  <c r="CX238" i="6" s="1"/>
  <c r="DL238" i="6" s="1"/>
  <c r="DZ238" i="6" s="1"/>
  <c r="AF239" i="6"/>
  <c r="AT239" i="6" s="1"/>
  <c r="BH239" i="6" s="1"/>
  <c r="BV239" i="6" s="1"/>
  <c r="CJ239" i="6" s="1"/>
  <c r="CX239" i="6" s="1"/>
  <c r="DL239" i="6" s="1"/>
  <c r="DZ239" i="6" s="1"/>
  <c r="AF240" i="6"/>
  <c r="AT240" i="6" s="1"/>
  <c r="BH240" i="6" s="1"/>
  <c r="BV240" i="6" s="1"/>
  <c r="CJ240" i="6" s="1"/>
  <c r="CX240" i="6" s="1"/>
  <c r="DL240" i="6" s="1"/>
  <c r="DZ240" i="6" s="1"/>
  <c r="AF241" i="6"/>
  <c r="AT241" i="6" s="1"/>
  <c r="BH241" i="6" s="1"/>
  <c r="BV241" i="6" s="1"/>
  <c r="CJ241" i="6" s="1"/>
  <c r="CX241" i="6" s="1"/>
  <c r="DL241" i="6" s="1"/>
  <c r="DZ241" i="6" s="1"/>
  <c r="AF242" i="6"/>
  <c r="AT242" i="6" s="1"/>
  <c r="BH242" i="6" s="1"/>
  <c r="BV242" i="6" s="1"/>
  <c r="CJ242" i="6" s="1"/>
  <c r="CX242" i="6" s="1"/>
  <c r="DL242" i="6" s="1"/>
  <c r="DZ242" i="6" s="1"/>
  <c r="AF243" i="6"/>
  <c r="AT243" i="6" s="1"/>
  <c r="BH243" i="6" s="1"/>
  <c r="BV243" i="6" s="1"/>
  <c r="CJ243" i="6" s="1"/>
  <c r="CX243" i="6" s="1"/>
  <c r="DL243" i="6" s="1"/>
  <c r="DZ243" i="6" s="1"/>
  <c r="AF28" i="6"/>
  <c r="AT28" i="6" s="1"/>
  <c r="BH28" i="6" s="1"/>
  <c r="BV28" i="6" s="1"/>
  <c r="CJ28" i="6" s="1"/>
  <c r="CX28" i="6" s="1"/>
  <c r="DL28" i="6" s="1"/>
  <c r="DZ28" i="6" s="1"/>
  <c r="AE29" i="6"/>
  <c r="AS29" i="6" s="1"/>
  <c r="BG29" i="6" s="1"/>
  <c r="BU29" i="6" s="1"/>
  <c r="CI29" i="6" s="1"/>
  <c r="CW29" i="6" s="1"/>
  <c r="AE30" i="6"/>
  <c r="AS30" i="6" s="1"/>
  <c r="BG30" i="6" s="1"/>
  <c r="BU30" i="6" s="1"/>
  <c r="CI30" i="6" s="1"/>
  <c r="CW30" i="6" s="1"/>
  <c r="AE31" i="6"/>
  <c r="AS31" i="6" s="1"/>
  <c r="BG31" i="6" s="1"/>
  <c r="BU31" i="6" s="1"/>
  <c r="CI31" i="6" s="1"/>
  <c r="CW31" i="6" s="1"/>
  <c r="AE32" i="6"/>
  <c r="AE33" i="6"/>
  <c r="AE34" i="6"/>
  <c r="AE35" i="6"/>
  <c r="AS35" i="6" s="1"/>
  <c r="AE36" i="6"/>
  <c r="AE37" i="6"/>
  <c r="AE38" i="6"/>
  <c r="AE39" i="6"/>
  <c r="AE40" i="6"/>
  <c r="AE41" i="6"/>
  <c r="AE43" i="6"/>
  <c r="AS43" i="6" s="1"/>
  <c r="BG43" i="6" s="1"/>
  <c r="BU43" i="6" s="1"/>
  <c r="CI43" i="6" s="1"/>
  <c r="CW43" i="6" s="1"/>
  <c r="AE44" i="6"/>
  <c r="AS44" i="6" s="1"/>
  <c r="BG44" i="6" s="1"/>
  <c r="BU44" i="6" s="1"/>
  <c r="CI44" i="6" s="1"/>
  <c r="CW44" i="6" s="1"/>
  <c r="AE45" i="6"/>
  <c r="AS45" i="6" s="1"/>
  <c r="AE46" i="6"/>
  <c r="AE47" i="6"/>
  <c r="AE48" i="6"/>
  <c r="AE49" i="6"/>
  <c r="AS49" i="6" s="1"/>
  <c r="AE50" i="6"/>
  <c r="AS50" i="6" s="1"/>
  <c r="AE51" i="6"/>
  <c r="AE52" i="6"/>
  <c r="AE53" i="6"/>
  <c r="AE54" i="6"/>
  <c r="AE55" i="6"/>
  <c r="AE56" i="6"/>
  <c r="AE57" i="6"/>
  <c r="AS57" i="6" s="1"/>
  <c r="AE58" i="6"/>
  <c r="AS58" i="6" s="1"/>
  <c r="BG58" i="6" s="1"/>
  <c r="BU58" i="6" s="1"/>
  <c r="CI58" i="6" s="1"/>
  <c r="CW58" i="6" s="1"/>
  <c r="AE59" i="6"/>
  <c r="AS59" i="6" s="1"/>
  <c r="AE60" i="6"/>
  <c r="AE61" i="6"/>
  <c r="AE62" i="6"/>
  <c r="AE63" i="6"/>
  <c r="AS63" i="6" s="1"/>
  <c r="AE64" i="6"/>
  <c r="AE65" i="6"/>
  <c r="AE66" i="6"/>
  <c r="AE67" i="6"/>
  <c r="AE68" i="6"/>
  <c r="AE69" i="6"/>
  <c r="AE70" i="6"/>
  <c r="AE71" i="6"/>
  <c r="AS71" i="6" s="1"/>
  <c r="AE72" i="6"/>
  <c r="AS72" i="6" s="1"/>
  <c r="BG72" i="6" s="1"/>
  <c r="BU72" i="6" s="1"/>
  <c r="CI72" i="6" s="1"/>
  <c r="CW72" i="6" s="1"/>
  <c r="AE73" i="6"/>
  <c r="AE74" i="6"/>
  <c r="AE75" i="6"/>
  <c r="AE76" i="6"/>
  <c r="AE77" i="6"/>
  <c r="AS77" i="6" s="1"/>
  <c r="AE78" i="6"/>
  <c r="AE79" i="6"/>
  <c r="AE80" i="6"/>
  <c r="AE81" i="6"/>
  <c r="AE82" i="6"/>
  <c r="AE83" i="6"/>
  <c r="AE84" i="6"/>
  <c r="AE85" i="6"/>
  <c r="AS85" i="6" s="1"/>
  <c r="AE86" i="6"/>
  <c r="AS86" i="6" s="1"/>
  <c r="BG86" i="6" s="1"/>
  <c r="BU86" i="6" s="1"/>
  <c r="CI86" i="6" s="1"/>
  <c r="CW86" i="6" s="1"/>
  <c r="AE87" i="6"/>
  <c r="AS87" i="6" s="1"/>
  <c r="AE88" i="6"/>
  <c r="AE89" i="6"/>
  <c r="AE90" i="6"/>
  <c r="AE91" i="6"/>
  <c r="AS91" i="6" s="1"/>
  <c r="AE92" i="6"/>
  <c r="AE93" i="6"/>
  <c r="AE94" i="6"/>
  <c r="AE95" i="6"/>
  <c r="AE96" i="6"/>
  <c r="AE97" i="6"/>
  <c r="AE98" i="6"/>
  <c r="AE99" i="6"/>
  <c r="AS99" i="6" s="1"/>
  <c r="AE100" i="6"/>
  <c r="AS100" i="6" s="1"/>
  <c r="BG100" i="6" s="1"/>
  <c r="BU100" i="6" s="1"/>
  <c r="CI100" i="6" s="1"/>
  <c r="CW100" i="6" s="1"/>
  <c r="AE101" i="6"/>
  <c r="AE102" i="6"/>
  <c r="AE103" i="6"/>
  <c r="AE104" i="6"/>
  <c r="AE105" i="6"/>
  <c r="AS105" i="6" s="1"/>
  <c r="AE106" i="6"/>
  <c r="AE107" i="6"/>
  <c r="AE108" i="6"/>
  <c r="AE109" i="6"/>
  <c r="AE110" i="6"/>
  <c r="AE111" i="6"/>
  <c r="AE112" i="6"/>
  <c r="AE113" i="6"/>
  <c r="AS113" i="6" s="1"/>
  <c r="AE114" i="6"/>
  <c r="AS114" i="6" s="1"/>
  <c r="BG114" i="6" s="1"/>
  <c r="BU114" i="6" s="1"/>
  <c r="CI114" i="6" s="1"/>
  <c r="CW114" i="6" s="1"/>
  <c r="AE115" i="6"/>
  <c r="AS115" i="6" s="1"/>
  <c r="AE116" i="6"/>
  <c r="AE117" i="6"/>
  <c r="AE118" i="6"/>
  <c r="AE119" i="6"/>
  <c r="AS119" i="6" s="1"/>
  <c r="AE120" i="6"/>
  <c r="AE121" i="6"/>
  <c r="AE122" i="6"/>
  <c r="AE123" i="6"/>
  <c r="AE124" i="6"/>
  <c r="AE125" i="6"/>
  <c r="AE126" i="6"/>
  <c r="AE127" i="6"/>
  <c r="AS127" i="6" s="1"/>
  <c r="AE128" i="6"/>
  <c r="AS128" i="6" s="1"/>
  <c r="BG128" i="6" s="1"/>
  <c r="BU128" i="6" s="1"/>
  <c r="CI128" i="6" s="1"/>
  <c r="CW128" i="6" s="1"/>
  <c r="AE129" i="6"/>
  <c r="AS129" i="6" s="1"/>
  <c r="AE131" i="6"/>
  <c r="AE132" i="6"/>
  <c r="AE133" i="6"/>
  <c r="AE134" i="6"/>
  <c r="AS134" i="6" s="1"/>
  <c r="AE135" i="6"/>
  <c r="AE136" i="6"/>
  <c r="AE137" i="6"/>
  <c r="AE138" i="6"/>
  <c r="AE139" i="6"/>
  <c r="AE140" i="6"/>
  <c r="AE141" i="6"/>
  <c r="AE142" i="6"/>
  <c r="AS142" i="6" s="1"/>
  <c r="AE143" i="6"/>
  <c r="AS143" i="6" s="1"/>
  <c r="BG143" i="6" s="1"/>
  <c r="BU143" i="6" s="1"/>
  <c r="CI143" i="6" s="1"/>
  <c r="CW143" i="6" s="1"/>
  <c r="AE144" i="6"/>
  <c r="AE145" i="6"/>
  <c r="AE146" i="6"/>
  <c r="AE147" i="6"/>
  <c r="AE148" i="6"/>
  <c r="AS148" i="6" s="1"/>
  <c r="AE149" i="6"/>
  <c r="AE150" i="6"/>
  <c r="AE151" i="6"/>
  <c r="AE152" i="6"/>
  <c r="AE153" i="6"/>
  <c r="AE154" i="6"/>
  <c r="AE155" i="6"/>
  <c r="AE156" i="6"/>
  <c r="AS156" i="6" s="1"/>
  <c r="AE157" i="6"/>
  <c r="AS157" i="6" s="1"/>
  <c r="BG157" i="6" s="1"/>
  <c r="BU157" i="6" s="1"/>
  <c r="AE158" i="6"/>
  <c r="AE159" i="6"/>
  <c r="AE160" i="6"/>
  <c r="AE161" i="6"/>
  <c r="AE162" i="6"/>
  <c r="AS162" i="6" s="1"/>
  <c r="AE163" i="6"/>
  <c r="AE164" i="6"/>
  <c r="AE165" i="6"/>
  <c r="AE166" i="6"/>
  <c r="AE167" i="6"/>
  <c r="AE168" i="6"/>
  <c r="AE169" i="6"/>
  <c r="AE170" i="6"/>
  <c r="AS170" i="6" s="1"/>
  <c r="AE171" i="6"/>
  <c r="AS171" i="6" s="1"/>
  <c r="BG171" i="6" s="1"/>
  <c r="BU171" i="6" s="1"/>
  <c r="AE172" i="6"/>
  <c r="AE173" i="6"/>
  <c r="AE174" i="6"/>
  <c r="AE175" i="6"/>
  <c r="AE176" i="6"/>
  <c r="AS176" i="6" s="1"/>
  <c r="AE177" i="6"/>
  <c r="AE178" i="6"/>
  <c r="AE179" i="6"/>
  <c r="AE180" i="6"/>
  <c r="AE181" i="6"/>
  <c r="AE182" i="6"/>
  <c r="AE183" i="6"/>
  <c r="AE184" i="6"/>
  <c r="AS184" i="6" s="1"/>
  <c r="AE185" i="6"/>
  <c r="AS185" i="6" s="1"/>
  <c r="BG185" i="6" s="1"/>
  <c r="BU185" i="6" s="1"/>
  <c r="CI185" i="6" s="1"/>
  <c r="CW185" i="6" s="1"/>
  <c r="AE186" i="6"/>
  <c r="AE187" i="6"/>
  <c r="AE188" i="6"/>
  <c r="AE189" i="6"/>
  <c r="AE190" i="6"/>
  <c r="AE191" i="6"/>
  <c r="AE192" i="6"/>
  <c r="AE193" i="6"/>
  <c r="AE194" i="6"/>
  <c r="AE195" i="6"/>
  <c r="AE196" i="6"/>
  <c r="AE197" i="6"/>
  <c r="AE198" i="6"/>
  <c r="AS198" i="6" s="1"/>
  <c r="AE199" i="6"/>
  <c r="AS199" i="6" s="1"/>
  <c r="BG199" i="6" s="1"/>
  <c r="BU199" i="6" s="1"/>
  <c r="CI199" i="6" s="1"/>
  <c r="CW199" i="6" s="1"/>
  <c r="AE200" i="6"/>
  <c r="AE201" i="6"/>
  <c r="AE202" i="6"/>
  <c r="AE203" i="6"/>
  <c r="AE204" i="6"/>
  <c r="AE205" i="6"/>
  <c r="AE206" i="6"/>
  <c r="AE207" i="6"/>
  <c r="AE208" i="6"/>
  <c r="AE209" i="6"/>
  <c r="AE210" i="6"/>
  <c r="AE211" i="6"/>
  <c r="AE212" i="6"/>
  <c r="AS212" i="6" s="1"/>
  <c r="AE213" i="6"/>
  <c r="AS213" i="6" s="1"/>
  <c r="BG213" i="6" s="1"/>
  <c r="BU213" i="6" s="1"/>
  <c r="AE214" i="6"/>
  <c r="AE215" i="6"/>
  <c r="AE216" i="6"/>
  <c r="AE217" i="6"/>
  <c r="AE218" i="6"/>
  <c r="AE219" i="6"/>
  <c r="AE220" i="6"/>
  <c r="AE221" i="6"/>
  <c r="AE222" i="6"/>
  <c r="AE223" i="6"/>
  <c r="AE224" i="6"/>
  <c r="AE225" i="6"/>
  <c r="AE226" i="6"/>
  <c r="AS226" i="6" s="1"/>
  <c r="AE227" i="6"/>
  <c r="AS227" i="6" s="1"/>
  <c r="AE228" i="6"/>
  <c r="AE229" i="6"/>
  <c r="AE230" i="6"/>
  <c r="AE231" i="6"/>
  <c r="AE232" i="6"/>
  <c r="AE233" i="6"/>
  <c r="AE234" i="6"/>
  <c r="AE235" i="6"/>
  <c r="AE236" i="6"/>
  <c r="AE237" i="6"/>
  <c r="AE238" i="6"/>
  <c r="AE239" i="6"/>
  <c r="AE240" i="6"/>
  <c r="AE241" i="6"/>
  <c r="AE242" i="6"/>
  <c r="AE243" i="6"/>
  <c r="AE28" i="6"/>
  <c r="AS28" i="6" s="1"/>
  <c r="AD29" i="6"/>
  <c r="AR29" i="6" s="1"/>
  <c r="BF29" i="6" s="1"/>
  <c r="BT29" i="6" s="1"/>
  <c r="CH29" i="6" s="1"/>
  <c r="CV29" i="6" s="1"/>
  <c r="DJ29" i="6" s="1"/>
  <c r="DX29" i="6" s="1"/>
  <c r="AD30" i="6"/>
  <c r="AR30" i="6" s="1"/>
  <c r="BF30" i="6" s="1"/>
  <c r="BT30" i="6" s="1"/>
  <c r="CH30" i="6" s="1"/>
  <c r="CV30" i="6" s="1"/>
  <c r="DJ30" i="6" s="1"/>
  <c r="DX30" i="6" s="1"/>
  <c r="AD31" i="6"/>
  <c r="AR31" i="6" s="1"/>
  <c r="BF31" i="6" s="1"/>
  <c r="BT31" i="6" s="1"/>
  <c r="CH31" i="6" s="1"/>
  <c r="CV31" i="6" s="1"/>
  <c r="DJ31" i="6" s="1"/>
  <c r="DX31" i="6" s="1"/>
  <c r="AD32" i="6"/>
  <c r="AR32" i="6" s="1"/>
  <c r="BF32" i="6" s="1"/>
  <c r="BT32" i="6" s="1"/>
  <c r="CH32" i="6" s="1"/>
  <c r="CV32" i="6" s="1"/>
  <c r="DJ32" i="6" s="1"/>
  <c r="DX32" i="6" s="1"/>
  <c r="AD33" i="6"/>
  <c r="AR33" i="6" s="1"/>
  <c r="BF33" i="6" s="1"/>
  <c r="BT33" i="6" s="1"/>
  <c r="CH33" i="6" s="1"/>
  <c r="CV33" i="6" s="1"/>
  <c r="DJ33" i="6" s="1"/>
  <c r="DX33" i="6" s="1"/>
  <c r="AD34" i="6"/>
  <c r="AR34" i="6" s="1"/>
  <c r="BF34" i="6" s="1"/>
  <c r="BT34" i="6" s="1"/>
  <c r="CH34" i="6" s="1"/>
  <c r="CV34" i="6" s="1"/>
  <c r="DJ34" i="6" s="1"/>
  <c r="DX34" i="6" s="1"/>
  <c r="AD35" i="6"/>
  <c r="AR35" i="6" s="1"/>
  <c r="BF35" i="6" s="1"/>
  <c r="BT35" i="6" s="1"/>
  <c r="CH35" i="6" s="1"/>
  <c r="CV35" i="6" s="1"/>
  <c r="DJ35" i="6" s="1"/>
  <c r="DX35" i="6" s="1"/>
  <c r="AD36" i="6"/>
  <c r="AR36" i="6" s="1"/>
  <c r="BF36" i="6" s="1"/>
  <c r="BT36" i="6" s="1"/>
  <c r="CH36" i="6" s="1"/>
  <c r="CV36" i="6" s="1"/>
  <c r="DJ36" i="6" s="1"/>
  <c r="DX36" i="6" s="1"/>
  <c r="AD37" i="6"/>
  <c r="AR37" i="6" s="1"/>
  <c r="BF37" i="6" s="1"/>
  <c r="BT37" i="6" s="1"/>
  <c r="CH37" i="6" s="1"/>
  <c r="CV37" i="6" s="1"/>
  <c r="DJ37" i="6" s="1"/>
  <c r="DX37" i="6" s="1"/>
  <c r="AD38" i="6"/>
  <c r="AR38" i="6" s="1"/>
  <c r="BF38" i="6" s="1"/>
  <c r="BT38" i="6" s="1"/>
  <c r="CH38" i="6" s="1"/>
  <c r="CV38" i="6" s="1"/>
  <c r="DJ38" i="6" s="1"/>
  <c r="DX38" i="6" s="1"/>
  <c r="AD39" i="6"/>
  <c r="AR39" i="6" s="1"/>
  <c r="BF39" i="6" s="1"/>
  <c r="BT39" i="6" s="1"/>
  <c r="CH39" i="6" s="1"/>
  <c r="CV39" i="6" s="1"/>
  <c r="DJ39" i="6" s="1"/>
  <c r="DX39" i="6" s="1"/>
  <c r="AD40" i="6"/>
  <c r="AR40" i="6" s="1"/>
  <c r="BF40" i="6" s="1"/>
  <c r="BT40" i="6" s="1"/>
  <c r="CH40" i="6" s="1"/>
  <c r="CV40" i="6" s="1"/>
  <c r="DJ40" i="6" s="1"/>
  <c r="DX40" i="6" s="1"/>
  <c r="AD41" i="6"/>
  <c r="AR41" i="6" s="1"/>
  <c r="BF41" i="6" s="1"/>
  <c r="BT41" i="6" s="1"/>
  <c r="CH41" i="6" s="1"/>
  <c r="CV41" i="6" s="1"/>
  <c r="DJ41" i="6" s="1"/>
  <c r="DX41" i="6" s="1"/>
  <c r="AD42" i="6"/>
  <c r="AR42" i="6" s="1"/>
  <c r="BF42" i="6" s="1"/>
  <c r="BT42" i="6" s="1"/>
  <c r="CH42" i="6" s="1"/>
  <c r="CV42" i="6" s="1"/>
  <c r="DJ42" i="6" s="1"/>
  <c r="DX42" i="6" s="1"/>
  <c r="AD43" i="6"/>
  <c r="AR43" i="6" s="1"/>
  <c r="BF43" i="6" s="1"/>
  <c r="BT43" i="6" s="1"/>
  <c r="CH43" i="6" s="1"/>
  <c r="CV43" i="6" s="1"/>
  <c r="DJ43" i="6" s="1"/>
  <c r="DX43" i="6" s="1"/>
  <c r="AD44" i="6"/>
  <c r="AR44" i="6" s="1"/>
  <c r="BF44" i="6" s="1"/>
  <c r="BT44" i="6" s="1"/>
  <c r="CH44" i="6" s="1"/>
  <c r="CV44" i="6" s="1"/>
  <c r="DJ44" i="6" s="1"/>
  <c r="DX44" i="6" s="1"/>
  <c r="AD45" i="6"/>
  <c r="AR45" i="6" s="1"/>
  <c r="BF45" i="6" s="1"/>
  <c r="BT45" i="6" s="1"/>
  <c r="CH45" i="6" s="1"/>
  <c r="CV45" i="6" s="1"/>
  <c r="DJ45" i="6" s="1"/>
  <c r="DX45" i="6" s="1"/>
  <c r="AD46" i="6"/>
  <c r="AR46" i="6" s="1"/>
  <c r="BF46" i="6" s="1"/>
  <c r="BT46" i="6" s="1"/>
  <c r="CH46" i="6" s="1"/>
  <c r="CV46" i="6" s="1"/>
  <c r="DJ46" i="6" s="1"/>
  <c r="DX46" i="6" s="1"/>
  <c r="AD47" i="6"/>
  <c r="AR47" i="6" s="1"/>
  <c r="BF47" i="6" s="1"/>
  <c r="BT47" i="6" s="1"/>
  <c r="CH47" i="6" s="1"/>
  <c r="CV47" i="6" s="1"/>
  <c r="DJ47" i="6" s="1"/>
  <c r="DX47" i="6" s="1"/>
  <c r="AD48" i="6"/>
  <c r="AR48" i="6" s="1"/>
  <c r="BF48" i="6" s="1"/>
  <c r="BT48" i="6" s="1"/>
  <c r="CH48" i="6" s="1"/>
  <c r="CV48" i="6" s="1"/>
  <c r="DJ48" i="6" s="1"/>
  <c r="DX48" i="6" s="1"/>
  <c r="AD49" i="6"/>
  <c r="AR49" i="6" s="1"/>
  <c r="BF49" i="6" s="1"/>
  <c r="BT49" i="6" s="1"/>
  <c r="CH49" i="6" s="1"/>
  <c r="CV49" i="6" s="1"/>
  <c r="DJ49" i="6" s="1"/>
  <c r="DX49" i="6" s="1"/>
  <c r="AD50" i="6"/>
  <c r="AR50" i="6" s="1"/>
  <c r="BF50" i="6" s="1"/>
  <c r="BT50" i="6" s="1"/>
  <c r="CH50" i="6" s="1"/>
  <c r="CV50" i="6" s="1"/>
  <c r="DJ50" i="6" s="1"/>
  <c r="DX50" i="6" s="1"/>
  <c r="AD51" i="6"/>
  <c r="AR51" i="6" s="1"/>
  <c r="BF51" i="6" s="1"/>
  <c r="BT51" i="6" s="1"/>
  <c r="CH51" i="6" s="1"/>
  <c r="CV51" i="6" s="1"/>
  <c r="DJ51" i="6" s="1"/>
  <c r="DX51" i="6" s="1"/>
  <c r="AD52" i="6"/>
  <c r="AR52" i="6" s="1"/>
  <c r="BF52" i="6" s="1"/>
  <c r="BT52" i="6" s="1"/>
  <c r="CH52" i="6" s="1"/>
  <c r="CV52" i="6" s="1"/>
  <c r="DJ52" i="6" s="1"/>
  <c r="DX52" i="6" s="1"/>
  <c r="AD53" i="6"/>
  <c r="AR53" i="6" s="1"/>
  <c r="BF53" i="6" s="1"/>
  <c r="BT53" i="6" s="1"/>
  <c r="CH53" i="6" s="1"/>
  <c r="CV53" i="6" s="1"/>
  <c r="DJ53" i="6" s="1"/>
  <c r="DX53" i="6" s="1"/>
  <c r="AD54" i="6"/>
  <c r="AR54" i="6" s="1"/>
  <c r="BF54" i="6" s="1"/>
  <c r="BT54" i="6" s="1"/>
  <c r="CH54" i="6" s="1"/>
  <c r="CV54" i="6" s="1"/>
  <c r="DJ54" i="6" s="1"/>
  <c r="DX54" i="6" s="1"/>
  <c r="AD55" i="6"/>
  <c r="AR55" i="6" s="1"/>
  <c r="BF55" i="6" s="1"/>
  <c r="BT55" i="6" s="1"/>
  <c r="CH55" i="6" s="1"/>
  <c r="CV55" i="6" s="1"/>
  <c r="DJ55" i="6" s="1"/>
  <c r="DX55" i="6" s="1"/>
  <c r="AD56" i="6"/>
  <c r="AR56" i="6" s="1"/>
  <c r="BF56" i="6" s="1"/>
  <c r="BT56" i="6" s="1"/>
  <c r="CH56" i="6" s="1"/>
  <c r="CV56" i="6" s="1"/>
  <c r="DJ56" i="6" s="1"/>
  <c r="DX56" i="6" s="1"/>
  <c r="AD57" i="6"/>
  <c r="AR57" i="6" s="1"/>
  <c r="BF57" i="6" s="1"/>
  <c r="BT57" i="6" s="1"/>
  <c r="CH57" i="6" s="1"/>
  <c r="CV57" i="6" s="1"/>
  <c r="DJ57" i="6" s="1"/>
  <c r="DX57" i="6" s="1"/>
  <c r="AD58" i="6"/>
  <c r="AR58" i="6" s="1"/>
  <c r="BF58" i="6" s="1"/>
  <c r="BT58" i="6" s="1"/>
  <c r="CH58" i="6" s="1"/>
  <c r="CV58" i="6" s="1"/>
  <c r="DJ58" i="6" s="1"/>
  <c r="DX58" i="6" s="1"/>
  <c r="AD59" i="6"/>
  <c r="AR59" i="6" s="1"/>
  <c r="BF59" i="6" s="1"/>
  <c r="BT59" i="6" s="1"/>
  <c r="CH59" i="6" s="1"/>
  <c r="CV59" i="6" s="1"/>
  <c r="DJ59" i="6" s="1"/>
  <c r="DX59" i="6" s="1"/>
  <c r="AD60" i="6"/>
  <c r="AR60" i="6" s="1"/>
  <c r="BF60" i="6" s="1"/>
  <c r="BT60" i="6" s="1"/>
  <c r="CH60" i="6" s="1"/>
  <c r="CV60" i="6" s="1"/>
  <c r="DJ60" i="6" s="1"/>
  <c r="DX60" i="6" s="1"/>
  <c r="AD61" i="6"/>
  <c r="AR61" i="6" s="1"/>
  <c r="BF61" i="6" s="1"/>
  <c r="BT61" i="6" s="1"/>
  <c r="CH61" i="6" s="1"/>
  <c r="CV61" i="6" s="1"/>
  <c r="DJ61" i="6" s="1"/>
  <c r="DX61" i="6" s="1"/>
  <c r="AD62" i="6"/>
  <c r="AR62" i="6" s="1"/>
  <c r="BF62" i="6" s="1"/>
  <c r="BT62" i="6" s="1"/>
  <c r="CH62" i="6" s="1"/>
  <c r="CV62" i="6" s="1"/>
  <c r="DJ62" i="6" s="1"/>
  <c r="DX62" i="6" s="1"/>
  <c r="AD63" i="6"/>
  <c r="AR63" i="6" s="1"/>
  <c r="BF63" i="6" s="1"/>
  <c r="BT63" i="6" s="1"/>
  <c r="CH63" i="6" s="1"/>
  <c r="CV63" i="6" s="1"/>
  <c r="DJ63" i="6" s="1"/>
  <c r="DX63" i="6" s="1"/>
  <c r="AD64" i="6"/>
  <c r="AR64" i="6" s="1"/>
  <c r="BF64" i="6" s="1"/>
  <c r="BT64" i="6" s="1"/>
  <c r="CH64" i="6" s="1"/>
  <c r="CV64" i="6" s="1"/>
  <c r="DJ64" i="6" s="1"/>
  <c r="DX64" i="6" s="1"/>
  <c r="AD65" i="6"/>
  <c r="AR65" i="6" s="1"/>
  <c r="BF65" i="6" s="1"/>
  <c r="BT65" i="6" s="1"/>
  <c r="CH65" i="6" s="1"/>
  <c r="CV65" i="6" s="1"/>
  <c r="DJ65" i="6" s="1"/>
  <c r="DX65" i="6" s="1"/>
  <c r="AD66" i="6"/>
  <c r="AR66" i="6" s="1"/>
  <c r="BF66" i="6" s="1"/>
  <c r="BT66" i="6" s="1"/>
  <c r="CH66" i="6" s="1"/>
  <c r="CV66" i="6" s="1"/>
  <c r="DJ66" i="6" s="1"/>
  <c r="DX66" i="6" s="1"/>
  <c r="AD67" i="6"/>
  <c r="AR67" i="6" s="1"/>
  <c r="BF67" i="6" s="1"/>
  <c r="BT67" i="6" s="1"/>
  <c r="CH67" i="6" s="1"/>
  <c r="CV67" i="6" s="1"/>
  <c r="DJ67" i="6" s="1"/>
  <c r="DX67" i="6" s="1"/>
  <c r="AD68" i="6"/>
  <c r="AR68" i="6" s="1"/>
  <c r="BF68" i="6" s="1"/>
  <c r="BT68" i="6" s="1"/>
  <c r="CH68" i="6" s="1"/>
  <c r="CV68" i="6" s="1"/>
  <c r="DJ68" i="6" s="1"/>
  <c r="DX68" i="6" s="1"/>
  <c r="AD69" i="6"/>
  <c r="AR69" i="6" s="1"/>
  <c r="BF69" i="6" s="1"/>
  <c r="BT69" i="6" s="1"/>
  <c r="CH69" i="6" s="1"/>
  <c r="CV69" i="6" s="1"/>
  <c r="DJ69" i="6" s="1"/>
  <c r="DX69" i="6" s="1"/>
  <c r="AD70" i="6"/>
  <c r="AR70" i="6" s="1"/>
  <c r="BF70" i="6" s="1"/>
  <c r="BT70" i="6" s="1"/>
  <c r="CH70" i="6" s="1"/>
  <c r="CV70" i="6" s="1"/>
  <c r="DJ70" i="6" s="1"/>
  <c r="DX70" i="6" s="1"/>
  <c r="AD71" i="6"/>
  <c r="AR71" i="6" s="1"/>
  <c r="BF71" i="6" s="1"/>
  <c r="BT71" i="6" s="1"/>
  <c r="CH71" i="6" s="1"/>
  <c r="CV71" i="6" s="1"/>
  <c r="DJ71" i="6" s="1"/>
  <c r="DX71" i="6" s="1"/>
  <c r="AD72" i="6"/>
  <c r="AR72" i="6" s="1"/>
  <c r="BF72" i="6" s="1"/>
  <c r="BT72" i="6" s="1"/>
  <c r="CH72" i="6" s="1"/>
  <c r="CV72" i="6" s="1"/>
  <c r="DJ72" i="6" s="1"/>
  <c r="DX72" i="6" s="1"/>
  <c r="AD73" i="6"/>
  <c r="AR73" i="6" s="1"/>
  <c r="BF73" i="6" s="1"/>
  <c r="BT73" i="6" s="1"/>
  <c r="CH73" i="6" s="1"/>
  <c r="CV73" i="6" s="1"/>
  <c r="DJ73" i="6" s="1"/>
  <c r="DX73" i="6" s="1"/>
  <c r="AD74" i="6"/>
  <c r="AR74" i="6" s="1"/>
  <c r="BF74" i="6" s="1"/>
  <c r="BT74" i="6" s="1"/>
  <c r="CH74" i="6" s="1"/>
  <c r="CV74" i="6" s="1"/>
  <c r="DJ74" i="6" s="1"/>
  <c r="DX74" i="6" s="1"/>
  <c r="AD75" i="6"/>
  <c r="AR75" i="6" s="1"/>
  <c r="BF75" i="6" s="1"/>
  <c r="BT75" i="6" s="1"/>
  <c r="CH75" i="6" s="1"/>
  <c r="CV75" i="6" s="1"/>
  <c r="DJ75" i="6" s="1"/>
  <c r="DX75" i="6" s="1"/>
  <c r="AD76" i="6"/>
  <c r="AR76" i="6" s="1"/>
  <c r="BF76" i="6" s="1"/>
  <c r="BT76" i="6" s="1"/>
  <c r="CH76" i="6" s="1"/>
  <c r="CV76" i="6" s="1"/>
  <c r="DJ76" i="6" s="1"/>
  <c r="DX76" i="6" s="1"/>
  <c r="AD77" i="6"/>
  <c r="AR77" i="6" s="1"/>
  <c r="BF77" i="6" s="1"/>
  <c r="BT77" i="6" s="1"/>
  <c r="CH77" i="6" s="1"/>
  <c r="CV77" i="6" s="1"/>
  <c r="DJ77" i="6" s="1"/>
  <c r="DX77" i="6" s="1"/>
  <c r="AD78" i="6"/>
  <c r="AR78" i="6" s="1"/>
  <c r="BF78" i="6" s="1"/>
  <c r="BT78" i="6" s="1"/>
  <c r="CH78" i="6" s="1"/>
  <c r="CV78" i="6" s="1"/>
  <c r="DJ78" i="6" s="1"/>
  <c r="DX78" i="6" s="1"/>
  <c r="AD79" i="6"/>
  <c r="AR79" i="6" s="1"/>
  <c r="BF79" i="6" s="1"/>
  <c r="BT79" i="6" s="1"/>
  <c r="CH79" i="6" s="1"/>
  <c r="CV79" i="6" s="1"/>
  <c r="DJ79" i="6" s="1"/>
  <c r="DX79" i="6" s="1"/>
  <c r="AD80" i="6"/>
  <c r="AR80" i="6" s="1"/>
  <c r="BF80" i="6" s="1"/>
  <c r="BT80" i="6" s="1"/>
  <c r="CH80" i="6" s="1"/>
  <c r="CV80" i="6" s="1"/>
  <c r="DJ80" i="6" s="1"/>
  <c r="DX80" i="6" s="1"/>
  <c r="AD81" i="6"/>
  <c r="AR81" i="6" s="1"/>
  <c r="BF81" i="6" s="1"/>
  <c r="BT81" i="6" s="1"/>
  <c r="CH81" i="6" s="1"/>
  <c r="CV81" i="6" s="1"/>
  <c r="DJ81" i="6" s="1"/>
  <c r="DX81" i="6" s="1"/>
  <c r="AD82" i="6"/>
  <c r="AR82" i="6" s="1"/>
  <c r="BF82" i="6" s="1"/>
  <c r="BT82" i="6" s="1"/>
  <c r="CH82" i="6" s="1"/>
  <c r="CV82" i="6" s="1"/>
  <c r="DJ82" i="6" s="1"/>
  <c r="DX82" i="6" s="1"/>
  <c r="AD83" i="6"/>
  <c r="AR83" i="6" s="1"/>
  <c r="BF83" i="6" s="1"/>
  <c r="BT83" i="6" s="1"/>
  <c r="CH83" i="6" s="1"/>
  <c r="CV83" i="6" s="1"/>
  <c r="DJ83" i="6" s="1"/>
  <c r="DX83" i="6" s="1"/>
  <c r="AD84" i="6"/>
  <c r="AR84" i="6" s="1"/>
  <c r="BF84" i="6" s="1"/>
  <c r="BT84" i="6" s="1"/>
  <c r="CH84" i="6" s="1"/>
  <c r="CV84" i="6" s="1"/>
  <c r="DJ84" i="6" s="1"/>
  <c r="DX84" i="6" s="1"/>
  <c r="AD85" i="6"/>
  <c r="AR85" i="6" s="1"/>
  <c r="BF85" i="6" s="1"/>
  <c r="BT85" i="6" s="1"/>
  <c r="CH85" i="6" s="1"/>
  <c r="CV85" i="6" s="1"/>
  <c r="DJ85" i="6" s="1"/>
  <c r="DX85" i="6" s="1"/>
  <c r="AD86" i="6"/>
  <c r="AR86" i="6" s="1"/>
  <c r="BF86" i="6" s="1"/>
  <c r="BT86" i="6" s="1"/>
  <c r="CH86" i="6" s="1"/>
  <c r="CV86" i="6" s="1"/>
  <c r="DJ86" i="6" s="1"/>
  <c r="DX86" i="6" s="1"/>
  <c r="AD87" i="6"/>
  <c r="AR87" i="6" s="1"/>
  <c r="BF87" i="6" s="1"/>
  <c r="BT87" i="6" s="1"/>
  <c r="CH87" i="6" s="1"/>
  <c r="CV87" i="6" s="1"/>
  <c r="DJ87" i="6" s="1"/>
  <c r="DX87" i="6" s="1"/>
  <c r="AD88" i="6"/>
  <c r="AR88" i="6" s="1"/>
  <c r="BF88" i="6" s="1"/>
  <c r="BT88" i="6" s="1"/>
  <c r="CH88" i="6" s="1"/>
  <c r="CV88" i="6" s="1"/>
  <c r="DJ88" i="6" s="1"/>
  <c r="DX88" i="6" s="1"/>
  <c r="AD89" i="6"/>
  <c r="AR89" i="6" s="1"/>
  <c r="BF89" i="6" s="1"/>
  <c r="BT89" i="6" s="1"/>
  <c r="CH89" i="6" s="1"/>
  <c r="CV89" i="6" s="1"/>
  <c r="DJ89" i="6" s="1"/>
  <c r="DX89" i="6" s="1"/>
  <c r="AD90" i="6"/>
  <c r="AR90" i="6" s="1"/>
  <c r="BF90" i="6" s="1"/>
  <c r="BT90" i="6" s="1"/>
  <c r="CH90" i="6" s="1"/>
  <c r="CV90" i="6" s="1"/>
  <c r="DJ90" i="6" s="1"/>
  <c r="DX90" i="6" s="1"/>
  <c r="AD91" i="6"/>
  <c r="AR91" i="6" s="1"/>
  <c r="BF91" i="6" s="1"/>
  <c r="BT91" i="6" s="1"/>
  <c r="CH91" i="6" s="1"/>
  <c r="CV91" i="6" s="1"/>
  <c r="DJ91" i="6" s="1"/>
  <c r="DX91" i="6" s="1"/>
  <c r="AD92" i="6"/>
  <c r="AR92" i="6" s="1"/>
  <c r="BF92" i="6" s="1"/>
  <c r="BT92" i="6" s="1"/>
  <c r="CH92" i="6" s="1"/>
  <c r="CV92" i="6" s="1"/>
  <c r="DJ92" i="6" s="1"/>
  <c r="DX92" i="6" s="1"/>
  <c r="AD93" i="6"/>
  <c r="AR93" i="6" s="1"/>
  <c r="BF93" i="6" s="1"/>
  <c r="BT93" i="6" s="1"/>
  <c r="CH93" i="6" s="1"/>
  <c r="CV93" i="6" s="1"/>
  <c r="DJ93" i="6" s="1"/>
  <c r="DX93" i="6" s="1"/>
  <c r="AD94" i="6"/>
  <c r="AR94" i="6" s="1"/>
  <c r="BF94" i="6" s="1"/>
  <c r="BT94" i="6" s="1"/>
  <c r="CH94" i="6" s="1"/>
  <c r="CV94" i="6" s="1"/>
  <c r="DJ94" i="6" s="1"/>
  <c r="DX94" i="6" s="1"/>
  <c r="AD95" i="6"/>
  <c r="AR95" i="6" s="1"/>
  <c r="BF95" i="6" s="1"/>
  <c r="BT95" i="6" s="1"/>
  <c r="CH95" i="6" s="1"/>
  <c r="CV95" i="6" s="1"/>
  <c r="DJ95" i="6" s="1"/>
  <c r="DX95" i="6" s="1"/>
  <c r="AD96" i="6"/>
  <c r="AR96" i="6" s="1"/>
  <c r="BF96" i="6" s="1"/>
  <c r="BT96" i="6" s="1"/>
  <c r="CH96" i="6" s="1"/>
  <c r="CV96" i="6" s="1"/>
  <c r="DJ96" i="6" s="1"/>
  <c r="DX96" i="6" s="1"/>
  <c r="AD97" i="6"/>
  <c r="AR97" i="6" s="1"/>
  <c r="BF97" i="6" s="1"/>
  <c r="BT97" i="6" s="1"/>
  <c r="CH97" i="6" s="1"/>
  <c r="CV97" i="6" s="1"/>
  <c r="DJ97" i="6" s="1"/>
  <c r="DX97" i="6" s="1"/>
  <c r="AD98" i="6"/>
  <c r="AR98" i="6" s="1"/>
  <c r="BF98" i="6" s="1"/>
  <c r="BT98" i="6" s="1"/>
  <c r="CH98" i="6" s="1"/>
  <c r="CV98" i="6" s="1"/>
  <c r="DJ98" i="6" s="1"/>
  <c r="DX98" i="6" s="1"/>
  <c r="AD99" i="6"/>
  <c r="AR99" i="6" s="1"/>
  <c r="BF99" i="6" s="1"/>
  <c r="BT99" i="6" s="1"/>
  <c r="CH99" i="6" s="1"/>
  <c r="CV99" i="6" s="1"/>
  <c r="DJ99" i="6" s="1"/>
  <c r="DX99" i="6" s="1"/>
  <c r="AD100" i="6"/>
  <c r="AR100" i="6" s="1"/>
  <c r="BF100" i="6" s="1"/>
  <c r="BT100" i="6" s="1"/>
  <c r="CH100" i="6" s="1"/>
  <c r="CV100" i="6" s="1"/>
  <c r="DJ100" i="6" s="1"/>
  <c r="DX100" i="6" s="1"/>
  <c r="AD101" i="6"/>
  <c r="AR101" i="6" s="1"/>
  <c r="BF101" i="6" s="1"/>
  <c r="BT101" i="6" s="1"/>
  <c r="CH101" i="6" s="1"/>
  <c r="CV101" i="6" s="1"/>
  <c r="DJ101" i="6" s="1"/>
  <c r="DX101" i="6" s="1"/>
  <c r="AD102" i="6"/>
  <c r="AR102" i="6" s="1"/>
  <c r="BF102" i="6" s="1"/>
  <c r="BT102" i="6" s="1"/>
  <c r="CH102" i="6" s="1"/>
  <c r="CV102" i="6" s="1"/>
  <c r="DJ102" i="6" s="1"/>
  <c r="DX102" i="6" s="1"/>
  <c r="AD103" i="6"/>
  <c r="AR103" i="6" s="1"/>
  <c r="BF103" i="6" s="1"/>
  <c r="BT103" i="6" s="1"/>
  <c r="CH103" i="6" s="1"/>
  <c r="CV103" i="6" s="1"/>
  <c r="DJ103" i="6" s="1"/>
  <c r="DX103" i="6" s="1"/>
  <c r="AD104" i="6"/>
  <c r="AR104" i="6" s="1"/>
  <c r="BF104" i="6" s="1"/>
  <c r="BT104" i="6" s="1"/>
  <c r="CH104" i="6" s="1"/>
  <c r="CV104" i="6" s="1"/>
  <c r="DJ104" i="6" s="1"/>
  <c r="DX104" i="6" s="1"/>
  <c r="AD105" i="6"/>
  <c r="AR105" i="6" s="1"/>
  <c r="BF105" i="6" s="1"/>
  <c r="BT105" i="6" s="1"/>
  <c r="CH105" i="6" s="1"/>
  <c r="CV105" i="6" s="1"/>
  <c r="DJ105" i="6" s="1"/>
  <c r="DX105" i="6" s="1"/>
  <c r="AD106" i="6"/>
  <c r="AR106" i="6" s="1"/>
  <c r="BF106" i="6" s="1"/>
  <c r="BT106" i="6" s="1"/>
  <c r="CH106" i="6" s="1"/>
  <c r="CV106" i="6" s="1"/>
  <c r="DJ106" i="6" s="1"/>
  <c r="DX106" i="6" s="1"/>
  <c r="AD107" i="6"/>
  <c r="AR107" i="6" s="1"/>
  <c r="BF107" i="6" s="1"/>
  <c r="BT107" i="6" s="1"/>
  <c r="CH107" i="6" s="1"/>
  <c r="CV107" i="6" s="1"/>
  <c r="DJ107" i="6" s="1"/>
  <c r="DX107" i="6" s="1"/>
  <c r="AD108" i="6"/>
  <c r="AR108" i="6" s="1"/>
  <c r="BF108" i="6" s="1"/>
  <c r="BT108" i="6" s="1"/>
  <c r="CH108" i="6" s="1"/>
  <c r="CV108" i="6" s="1"/>
  <c r="DJ108" i="6" s="1"/>
  <c r="DX108" i="6" s="1"/>
  <c r="AD109" i="6"/>
  <c r="AR109" i="6" s="1"/>
  <c r="BF109" i="6" s="1"/>
  <c r="BT109" i="6" s="1"/>
  <c r="CH109" i="6" s="1"/>
  <c r="CV109" i="6" s="1"/>
  <c r="DJ109" i="6" s="1"/>
  <c r="DX109" i="6" s="1"/>
  <c r="AD110" i="6"/>
  <c r="AR110" i="6" s="1"/>
  <c r="BF110" i="6" s="1"/>
  <c r="BT110" i="6" s="1"/>
  <c r="CH110" i="6" s="1"/>
  <c r="CV110" i="6" s="1"/>
  <c r="DJ110" i="6" s="1"/>
  <c r="DX110" i="6" s="1"/>
  <c r="AD111" i="6"/>
  <c r="AR111" i="6" s="1"/>
  <c r="BF111" i="6" s="1"/>
  <c r="BT111" i="6" s="1"/>
  <c r="CH111" i="6" s="1"/>
  <c r="CV111" i="6" s="1"/>
  <c r="DJ111" i="6" s="1"/>
  <c r="DX111" i="6" s="1"/>
  <c r="AD112" i="6"/>
  <c r="AR112" i="6" s="1"/>
  <c r="BF112" i="6" s="1"/>
  <c r="BT112" i="6" s="1"/>
  <c r="CH112" i="6" s="1"/>
  <c r="CV112" i="6" s="1"/>
  <c r="DJ112" i="6" s="1"/>
  <c r="DX112" i="6" s="1"/>
  <c r="AD113" i="6"/>
  <c r="AR113" i="6" s="1"/>
  <c r="BF113" i="6" s="1"/>
  <c r="BT113" i="6" s="1"/>
  <c r="CH113" i="6" s="1"/>
  <c r="CV113" i="6" s="1"/>
  <c r="DJ113" i="6" s="1"/>
  <c r="DX113" i="6" s="1"/>
  <c r="AD114" i="6"/>
  <c r="AR114" i="6" s="1"/>
  <c r="BF114" i="6" s="1"/>
  <c r="BT114" i="6" s="1"/>
  <c r="CH114" i="6" s="1"/>
  <c r="CV114" i="6" s="1"/>
  <c r="DJ114" i="6" s="1"/>
  <c r="DX114" i="6" s="1"/>
  <c r="AD115" i="6"/>
  <c r="AR115" i="6" s="1"/>
  <c r="BF115" i="6" s="1"/>
  <c r="BT115" i="6" s="1"/>
  <c r="CH115" i="6" s="1"/>
  <c r="CV115" i="6" s="1"/>
  <c r="DJ115" i="6" s="1"/>
  <c r="DX115" i="6" s="1"/>
  <c r="AD116" i="6"/>
  <c r="AR116" i="6" s="1"/>
  <c r="BF116" i="6" s="1"/>
  <c r="BT116" i="6" s="1"/>
  <c r="CH116" i="6" s="1"/>
  <c r="CV116" i="6" s="1"/>
  <c r="DJ116" i="6" s="1"/>
  <c r="DX116" i="6" s="1"/>
  <c r="AD117" i="6"/>
  <c r="AR117" i="6" s="1"/>
  <c r="BF117" i="6" s="1"/>
  <c r="BT117" i="6" s="1"/>
  <c r="CH117" i="6" s="1"/>
  <c r="CV117" i="6" s="1"/>
  <c r="DJ117" i="6" s="1"/>
  <c r="DX117" i="6" s="1"/>
  <c r="AD118" i="6"/>
  <c r="AR118" i="6" s="1"/>
  <c r="BF118" i="6" s="1"/>
  <c r="BT118" i="6" s="1"/>
  <c r="CH118" i="6" s="1"/>
  <c r="CV118" i="6" s="1"/>
  <c r="DJ118" i="6" s="1"/>
  <c r="DX118" i="6" s="1"/>
  <c r="AD119" i="6"/>
  <c r="AR119" i="6" s="1"/>
  <c r="BF119" i="6" s="1"/>
  <c r="BT119" i="6" s="1"/>
  <c r="CH119" i="6" s="1"/>
  <c r="CV119" i="6" s="1"/>
  <c r="DJ119" i="6" s="1"/>
  <c r="DX119" i="6" s="1"/>
  <c r="AD120" i="6"/>
  <c r="AR120" i="6" s="1"/>
  <c r="BF120" i="6" s="1"/>
  <c r="BT120" i="6" s="1"/>
  <c r="CH120" i="6" s="1"/>
  <c r="CV120" i="6" s="1"/>
  <c r="DJ120" i="6" s="1"/>
  <c r="DX120" i="6" s="1"/>
  <c r="AD121" i="6"/>
  <c r="AR121" i="6" s="1"/>
  <c r="BF121" i="6" s="1"/>
  <c r="BT121" i="6" s="1"/>
  <c r="CH121" i="6" s="1"/>
  <c r="CV121" i="6" s="1"/>
  <c r="DJ121" i="6" s="1"/>
  <c r="DX121" i="6" s="1"/>
  <c r="AD122" i="6"/>
  <c r="AR122" i="6" s="1"/>
  <c r="BF122" i="6" s="1"/>
  <c r="BT122" i="6" s="1"/>
  <c r="CH122" i="6" s="1"/>
  <c r="CV122" i="6" s="1"/>
  <c r="DJ122" i="6" s="1"/>
  <c r="DX122" i="6" s="1"/>
  <c r="AD123" i="6"/>
  <c r="AR123" i="6" s="1"/>
  <c r="BF123" i="6" s="1"/>
  <c r="BT123" i="6" s="1"/>
  <c r="CH123" i="6" s="1"/>
  <c r="CV123" i="6" s="1"/>
  <c r="DJ123" i="6" s="1"/>
  <c r="DX123" i="6" s="1"/>
  <c r="AD124" i="6"/>
  <c r="AR124" i="6" s="1"/>
  <c r="BF124" i="6" s="1"/>
  <c r="BT124" i="6" s="1"/>
  <c r="CH124" i="6" s="1"/>
  <c r="CV124" i="6" s="1"/>
  <c r="DJ124" i="6" s="1"/>
  <c r="DX124" i="6" s="1"/>
  <c r="AD125" i="6"/>
  <c r="AR125" i="6" s="1"/>
  <c r="BF125" i="6" s="1"/>
  <c r="BT125" i="6" s="1"/>
  <c r="CH125" i="6" s="1"/>
  <c r="CV125" i="6" s="1"/>
  <c r="DJ125" i="6" s="1"/>
  <c r="DX125" i="6" s="1"/>
  <c r="AD126" i="6"/>
  <c r="AR126" i="6" s="1"/>
  <c r="BF126" i="6" s="1"/>
  <c r="BT126" i="6" s="1"/>
  <c r="CH126" i="6" s="1"/>
  <c r="CV126" i="6" s="1"/>
  <c r="DJ126" i="6" s="1"/>
  <c r="DX126" i="6" s="1"/>
  <c r="AD127" i="6"/>
  <c r="AR127" i="6" s="1"/>
  <c r="BF127" i="6" s="1"/>
  <c r="BT127" i="6" s="1"/>
  <c r="CH127" i="6" s="1"/>
  <c r="CV127" i="6" s="1"/>
  <c r="DJ127" i="6" s="1"/>
  <c r="DX127" i="6" s="1"/>
  <c r="AD128" i="6"/>
  <c r="AR128" i="6" s="1"/>
  <c r="BF128" i="6" s="1"/>
  <c r="BT128" i="6" s="1"/>
  <c r="CH128" i="6" s="1"/>
  <c r="CV128" i="6" s="1"/>
  <c r="DJ128" i="6" s="1"/>
  <c r="DX128" i="6" s="1"/>
  <c r="AD129" i="6"/>
  <c r="AR129" i="6" s="1"/>
  <c r="BF129" i="6" s="1"/>
  <c r="BT129" i="6" s="1"/>
  <c r="CH129" i="6" s="1"/>
  <c r="CV129" i="6" s="1"/>
  <c r="DJ129" i="6" s="1"/>
  <c r="DX129" i="6" s="1"/>
  <c r="AD131" i="6"/>
  <c r="AR131" i="6" s="1"/>
  <c r="BF131" i="6" s="1"/>
  <c r="BT131" i="6" s="1"/>
  <c r="CH131" i="6" s="1"/>
  <c r="CV131" i="6" s="1"/>
  <c r="DJ131" i="6" s="1"/>
  <c r="DX131" i="6" s="1"/>
  <c r="AD132" i="6"/>
  <c r="AR132" i="6" s="1"/>
  <c r="BF132" i="6" s="1"/>
  <c r="BT132" i="6" s="1"/>
  <c r="CH132" i="6" s="1"/>
  <c r="CV132" i="6" s="1"/>
  <c r="DJ132" i="6" s="1"/>
  <c r="DX132" i="6" s="1"/>
  <c r="AD133" i="6"/>
  <c r="AR133" i="6" s="1"/>
  <c r="BF133" i="6" s="1"/>
  <c r="BT133" i="6" s="1"/>
  <c r="CH133" i="6" s="1"/>
  <c r="CV133" i="6" s="1"/>
  <c r="DJ133" i="6" s="1"/>
  <c r="DX133" i="6" s="1"/>
  <c r="AD134" i="6"/>
  <c r="AR134" i="6" s="1"/>
  <c r="BF134" i="6" s="1"/>
  <c r="BT134" i="6" s="1"/>
  <c r="CH134" i="6" s="1"/>
  <c r="CV134" i="6" s="1"/>
  <c r="DJ134" i="6" s="1"/>
  <c r="DX134" i="6" s="1"/>
  <c r="AD135" i="6"/>
  <c r="AR135" i="6" s="1"/>
  <c r="BF135" i="6" s="1"/>
  <c r="BT135" i="6" s="1"/>
  <c r="CH135" i="6" s="1"/>
  <c r="CV135" i="6" s="1"/>
  <c r="DJ135" i="6" s="1"/>
  <c r="DX135" i="6" s="1"/>
  <c r="AD136" i="6"/>
  <c r="AR136" i="6" s="1"/>
  <c r="BF136" i="6" s="1"/>
  <c r="BT136" i="6" s="1"/>
  <c r="CH136" i="6" s="1"/>
  <c r="CV136" i="6" s="1"/>
  <c r="DJ136" i="6" s="1"/>
  <c r="DX136" i="6" s="1"/>
  <c r="AD137" i="6"/>
  <c r="AR137" i="6" s="1"/>
  <c r="BF137" i="6" s="1"/>
  <c r="BT137" i="6" s="1"/>
  <c r="CH137" i="6" s="1"/>
  <c r="CV137" i="6" s="1"/>
  <c r="DJ137" i="6" s="1"/>
  <c r="DX137" i="6" s="1"/>
  <c r="AD138" i="6"/>
  <c r="AR138" i="6" s="1"/>
  <c r="BF138" i="6" s="1"/>
  <c r="BT138" i="6" s="1"/>
  <c r="CH138" i="6" s="1"/>
  <c r="CV138" i="6" s="1"/>
  <c r="DJ138" i="6" s="1"/>
  <c r="DX138" i="6" s="1"/>
  <c r="AD139" i="6"/>
  <c r="AR139" i="6" s="1"/>
  <c r="BF139" i="6" s="1"/>
  <c r="BT139" i="6" s="1"/>
  <c r="CH139" i="6" s="1"/>
  <c r="CV139" i="6" s="1"/>
  <c r="DJ139" i="6" s="1"/>
  <c r="DX139" i="6" s="1"/>
  <c r="AD140" i="6"/>
  <c r="AR140" i="6" s="1"/>
  <c r="BF140" i="6" s="1"/>
  <c r="BT140" i="6" s="1"/>
  <c r="CH140" i="6" s="1"/>
  <c r="CV140" i="6" s="1"/>
  <c r="DJ140" i="6" s="1"/>
  <c r="DX140" i="6" s="1"/>
  <c r="AD141" i="6"/>
  <c r="AR141" i="6" s="1"/>
  <c r="BF141" i="6" s="1"/>
  <c r="BT141" i="6" s="1"/>
  <c r="CH141" i="6" s="1"/>
  <c r="CV141" i="6" s="1"/>
  <c r="DJ141" i="6" s="1"/>
  <c r="DX141" i="6" s="1"/>
  <c r="AD142" i="6"/>
  <c r="AR142" i="6" s="1"/>
  <c r="BF142" i="6" s="1"/>
  <c r="BT142" i="6" s="1"/>
  <c r="CH142" i="6" s="1"/>
  <c r="CV142" i="6" s="1"/>
  <c r="DJ142" i="6" s="1"/>
  <c r="DX142" i="6" s="1"/>
  <c r="AD143" i="6"/>
  <c r="AR143" i="6" s="1"/>
  <c r="BF143" i="6" s="1"/>
  <c r="BT143" i="6" s="1"/>
  <c r="CH143" i="6" s="1"/>
  <c r="CV143" i="6" s="1"/>
  <c r="DJ143" i="6" s="1"/>
  <c r="DX143" i="6" s="1"/>
  <c r="AD144" i="6"/>
  <c r="AR144" i="6" s="1"/>
  <c r="BF144" i="6" s="1"/>
  <c r="BT144" i="6" s="1"/>
  <c r="CH144" i="6" s="1"/>
  <c r="CV144" i="6" s="1"/>
  <c r="DJ144" i="6" s="1"/>
  <c r="DX144" i="6" s="1"/>
  <c r="AD145" i="6"/>
  <c r="AR145" i="6" s="1"/>
  <c r="BF145" i="6" s="1"/>
  <c r="BT145" i="6" s="1"/>
  <c r="CH145" i="6" s="1"/>
  <c r="CV145" i="6" s="1"/>
  <c r="DJ145" i="6" s="1"/>
  <c r="DX145" i="6" s="1"/>
  <c r="AD146" i="6"/>
  <c r="AR146" i="6" s="1"/>
  <c r="BF146" i="6" s="1"/>
  <c r="BT146" i="6" s="1"/>
  <c r="CH146" i="6" s="1"/>
  <c r="CV146" i="6" s="1"/>
  <c r="DJ146" i="6" s="1"/>
  <c r="DX146" i="6" s="1"/>
  <c r="AD147" i="6"/>
  <c r="AR147" i="6" s="1"/>
  <c r="BF147" i="6" s="1"/>
  <c r="BT147" i="6" s="1"/>
  <c r="CH147" i="6" s="1"/>
  <c r="CV147" i="6" s="1"/>
  <c r="DJ147" i="6" s="1"/>
  <c r="DX147" i="6" s="1"/>
  <c r="AD148" i="6"/>
  <c r="AR148" i="6" s="1"/>
  <c r="BF148" i="6" s="1"/>
  <c r="BT148" i="6" s="1"/>
  <c r="CH148" i="6" s="1"/>
  <c r="CV148" i="6" s="1"/>
  <c r="DJ148" i="6" s="1"/>
  <c r="DX148" i="6" s="1"/>
  <c r="AD149" i="6"/>
  <c r="AR149" i="6" s="1"/>
  <c r="BF149" i="6" s="1"/>
  <c r="BT149" i="6" s="1"/>
  <c r="CH149" i="6" s="1"/>
  <c r="CV149" i="6" s="1"/>
  <c r="DJ149" i="6" s="1"/>
  <c r="DX149" i="6" s="1"/>
  <c r="AD150" i="6"/>
  <c r="AR150" i="6" s="1"/>
  <c r="BF150" i="6" s="1"/>
  <c r="BT150" i="6" s="1"/>
  <c r="CH150" i="6" s="1"/>
  <c r="CV150" i="6" s="1"/>
  <c r="DJ150" i="6" s="1"/>
  <c r="DX150" i="6" s="1"/>
  <c r="AD151" i="6"/>
  <c r="AR151" i="6" s="1"/>
  <c r="BF151" i="6" s="1"/>
  <c r="BT151" i="6" s="1"/>
  <c r="CH151" i="6" s="1"/>
  <c r="CV151" i="6" s="1"/>
  <c r="DJ151" i="6" s="1"/>
  <c r="DX151" i="6" s="1"/>
  <c r="AD152" i="6"/>
  <c r="AR152" i="6" s="1"/>
  <c r="BF152" i="6" s="1"/>
  <c r="BT152" i="6" s="1"/>
  <c r="CH152" i="6" s="1"/>
  <c r="CV152" i="6" s="1"/>
  <c r="DJ152" i="6" s="1"/>
  <c r="DX152" i="6" s="1"/>
  <c r="AD153" i="6"/>
  <c r="AR153" i="6" s="1"/>
  <c r="BF153" i="6" s="1"/>
  <c r="BT153" i="6" s="1"/>
  <c r="CH153" i="6" s="1"/>
  <c r="CV153" i="6" s="1"/>
  <c r="DJ153" i="6" s="1"/>
  <c r="DX153" i="6" s="1"/>
  <c r="AD154" i="6"/>
  <c r="AR154" i="6" s="1"/>
  <c r="BF154" i="6" s="1"/>
  <c r="BT154" i="6" s="1"/>
  <c r="CH154" i="6" s="1"/>
  <c r="CV154" i="6" s="1"/>
  <c r="DJ154" i="6" s="1"/>
  <c r="DX154" i="6" s="1"/>
  <c r="AD155" i="6"/>
  <c r="AR155" i="6" s="1"/>
  <c r="BF155" i="6" s="1"/>
  <c r="BT155" i="6" s="1"/>
  <c r="CH155" i="6" s="1"/>
  <c r="CV155" i="6" s="1"/>
  <c r="DJ155" i="6" s="1"/>
  <c r="DX155" i="6" s="1"/>
  <c r="AD156" i="6"/>
  <c r="AR156" i="6" s="1"/>
  <c r="BF156" i="6" s="1"/>
  <c r="BT156" i="6" s="1"/>
  <c r="CH156" i="6" s="1"/>
  <c r="CV156" i="6" s="1"/>
  <c r="DJ156" i="6" s="1"/>
  <c r="DX156" i="6" s="1"/>
  <c r="AD157" i="6"/>
  <c r="AR157" i="6" s="1"/>
  <c r="BF157" i="6" s="1"/>
  <c r="BT157" i="6" s="1"/>
  <c r="CH157" i="6" s="1"/>
  <c r="CV157" i="6" s="1"/>
  <c r="DJ157" i="6" s="1"/>
  <c r="DX157" i="6" s="1"/>
  <c r="AD158" i="6"/>
  <c r="AR158" i="6" s="1"/>
  <c r="BF158" i="6" s="1"/>
  <c r="BT158" i="6" s="1"/>
  <c r="CH158" i="6" s="1"/>
  <c r="CV158" i="6" s="1"/>
  <c r="DJ158" i="6" s="1"/>
  <c r="DX158" i="6" s="1"/>
  <c r="AD159" i="6"/>
  <c r="AR159" i="6" s="1"/>
  <c r="BF159" i="6" s="1"/>
  <c r="BT159" i="6" s="1"/>
  <c r="CH159" i="6" s="1"/>
  <c r="CV159" i="6" s="1"/>
  <c r="DJ159" i="6" s="1"/>
  <c r="DX159" i="6" s="1"/>
  <c r="AD160" i="6"/>
  <c r="AR160" i="6" s="1"/>
  <c r="BF160" i="6" s="1"/>
  <c r="BT160" i="6" s="1"/>
  <c r="CH160" i="6" s="1"/>
  <c r="CV160" i="6" s="1"/>
  <c r="DJ160" i="6" s="1"/>
  <c r="DX160" i="6" s="1"/>
  <c r="AD161" i="6"/>
  <c r="AR161" i="6" s="1"/>
  <c r="BF161" i="6" s="1"/>
  <c r="BT161" i="6" s="1"/>
  <c r="CH161" i="6" s="1"/>
  <c r="CV161" i="6" s="1"/>
  <c r="DJ161" i="6" s="1"/>
  <c r="DX161" i="6" s="1"/>
  <c r="AD162" i="6"/>
  <c r="AR162" i="6" s="1"/>
  <c r="BF162" i="6" s="1"/>
  <c r="BT162" i="6" s="1"/>
  <c r="CH162" i="6" s="1"/>
  <c r="CV162" i="6" s="1"/>
  <c r="DJ162" i="6" s="1"/>
  <c r="DX162" i="6" s="1"/>
  <c r="AD163" i="6"/>
  <c r="AR163" i="6" s="1"/>
  <c r="BF163" i="6" s="1"/>
  <c r="BT163" i="6" s="1"/>
  <c r="CH163" i="6" s="1"/>
  <c r="CV163" i="6" s="1"/>
  <c r="DJ163" i="6" s="1"/>
  <c r="DX163" i="6" s="1"/>
  <c r="AD164" i="6"/>
  <c r="AR164" i="6" s="1"/>
  <c r="BF164" i="6" s="1"/>
  <c r="BT164" i="6" s="1"/>
  <c r="CH164" i="6" s="1"/>
  <c r="CV164" i="6" s="1"/>
  <c r="DJ164" i="6" s="1"/>
  <c r="DX164" i="6" s="1"/>
  <c r="AD165" i="6"/>
  <c r="AR165" i="6" s="1"/>
  <c r="BF165" i="6" s="1"/>
  <c r="BT165" i="6" s="1"/>
  <c r="CH165" i="6" s="1"/>
  <c r="CV165" i="6" s="1"/>
  <c r="DJ165" i="6" s="1"/>
  <c r="DX165" i="6" s="1"/>
  <c r="AD166" i="6"/>
  <c r="AR166" i="6" s="1"/>
  <c r="BF166" i="6" s="1"/>
  <c r="BT166" i="6" s="1"/>
  <c r="CH166" i="6" s="1"/>
  <c r="CV166" i="6" s="1"/>
  <c r="DJ166" i="6" s="1"/>
  <c r="DX166" i="6" s="1"/>
  <c r="AD167" i="6"/>
  <c r="AR167" i="6" s="1"/>
  <c r="BF167" i="6" s="1"/>
  <c r="BT167" i="6" s="1"/>
  <c r="CH167" i="6" s="1"/>
  <c r="CV167" i="6" s="1"/>
  <c r="DJ167" i="6" s="1"/>
  <c r="DX167" i="6" s="1"/>
  <c r="AD168" i="6"/>
  <c r="AR168" i="6" s="1"/>
  <c r="BF168" i="6" s="1"/>
  <c r="BT168" i="6" s="1"/>
  <c r="CH168" i="6" s="1"/>
  <c r="CV168" i="6" s="1"/>
  <c r="DJ168" i="6" s="1"/>
  <c r="DX168" i="6" s="1"/>
  <c r="AD169" i="6"/>
  <c r="AR169" i="6" s="1"/>
  <c r="BF169" i="6" s="1"/>
  <c r="BT169" i="6" s="1"/>
  <c r="CH169" i="6" s="1"/>
  <c r="CV169" i="6" s="1"/>
  <c r="DJ169" i="6" s="1"/>
  <c r="DX169" i="6" s="1"/>
  <c r="AD170" i="6"/>
  <c r="AR170" i="6" s="1"/>
  <c r="BF170" i="6" s="1"/>
  <c r="BT170" i="6" s="1"/>
  <c r="CH170" i="6" s="1"/>
  <c r="CV170" i="6" s="1"/>
  <c r="DJ170" i="6" s="1"/>
  <c r="DX170" i="6" s="1"/>
  <c r="AD171" i="6"/>
  <c r="AR171" i="6" s="1"/>
  <c r="BF171" i="6" s="1"/>
  <c r="BT171" i="6" s="1"/>
  <c r="CH171" i="6" s="1"/>
  <c r="CV171" i="6" s="1"/>
  <c r="DJ171" i="6" s="1"/>
  <c r="DX171" i="6" s="1"/>
  <c r="AD172" i="6"/>
  <c r="AR172" i="6" s="1"/>
  <c r="BF172" i="6" s="1"/>
  <c r="BT172" i="6" s="1"/>
  <c r="CH172" i="6" s="1"/>
  <c r="CV172" i="6" s="1"/>
  <c r="DJ172" i="6" s="1"/>
  <c r="DX172" i="6" s="1"/>
  <c r="AD173" i="6"/>
  <c r="AR173" i="6" s="1"/>
  <c r="BF173" i="6" s="1"/>
  <c r="BT173" i="6" s="1"/>
  <c r="CH173" i="6" s="1"/>
  <c r="CV173" i="6" s="1"/>
  <c r="DJ173" i="6" s="1"/>
  <c r="DX173" i="6" s="1"/>
  <c r="AD174" i="6"/>
  <c r="AR174" i="6" s="1"/>
  <c r="BF174" i="6" s="1"/>
  <c r="BT174" i="6" s="1"/>
  <c r="CH174" i="6" s="1"/>
  <c r="CV174" i="6" s="1"/>
  <c r="DJ174" i="6" s="1"/>
  <c r="DX174" i="6" s="1"/>
  <c r="AD175" i="6"/>
  <c r="AR175" i="6" s="1"/>
  <c r="BF175" i="6" s="1"/>
  <c r="BT175" i="6" s="1"/>
  <c r="CH175" i="6" s="1"/>
  <c r="CV175" i="6" s="1"/>
  <c r="DJ175" i="6" s="1"/>
  <c r="DX175" i="6" s="1"/>
  <c r="AD176" i="6"/>
  <c r="AR176" i="6" s="1"/>
  <c r="BF176" i="6" s="1"/>
  <c r="BT176" i="6" s="1"/>
  <c r="CH176" i="6" s="1"/>
  <c r="CV176" i="6" s="1"/>
  <c r="DJ176" i="6" s="1"/>
  <c r="DX176" i="6" s="1"/>
  <c r="AD177" i="6"/>
  <c r="AR177" i="6" s="1"/>
  <c r="BF177" i="6" s="1"/>
  <c r="BT177" i="6" s="1"/>
  <c r="CH177" i="6" s="1"/>
  <c r="CV177" i="6" s="1"/>
  <c r="DJ177" i="6" s="1"/>
  <c r="DX177" i="6" s="1"/>
  <c r="AD178" i="6"/>
  <c r="AR178" i="6" s="1"/>
  <c r="BF178" i="6" s="1"/>
  <c r="BT178" i="6" s="1"/>
  <c r="CH178" i="6" s="1"/>
  <c r="CV178" i="6" s="1"/>
  <c r="DJ178" i="6" s="1"/>
  <c r="DX178" i="6" s="1"/>
  <c r="AD179" i="6"/>
  <c r="AR179" i="6" s="1"/>
  <c r="BF179" i="6" s="1"/>
  <c r="BT179" i="6" s="1"/>
  <c r="CH179" i="6" s="1"/>
  <c r="CV179" i="6" s="1"/>
  <c r="DJ179" i="6" s="1"/>
  <c r="DX179" i="6" s="1"/>
  <c r="AD180" i="6"/>
  <c r="AR180" i="6" s="1"/>
  <c r="BF180" i="6" s="1"/>
  <c r="BT180" i="6" s="1"/>
  <c r="CH180" i="6" s="1"/>
  <c r="CV180" i="6" s="1"/>
  <c r="DJ180" i="6" s="1"/>
  <c r="DX180" i="6" s="1"/>
  <c r="AD181" i="6"/>
  <c r="AR181" i="6" s="1"/>
  <c r="BF181" i="6" s="1"/>
  <c r="BT181" i="6" s="1"/>
  <c r="CH181" i="6" s="1"/>
  <c r="CV181" i="6" s="1"/>
  <c r="DJ181" i="6" s="1"/>
  <c r="DX181" i="6" s="1"/>
  <c r="AD182" i="6"/>
  <c r="AR182" i="6" s="1"/>
  <c r="BF182" i="6" s="1"/>
  <c r="BT182" i="6" s="1"/>
  <c r="CH182" i="6" s="1"/>
  <c r="CV182" i="6" s="1"/>
  <c r="DJ182" i="6" s="1"/>
  <c r="DX182" i="6" s="1"/>
  <c r="AD183" i="6"/>
  <c r="AR183" i="6" s="1"/>
  <c r="BF183" i="6" s="1"/>
  <c r="BT183" i="6" s="1"/>
  <c r="CH183" i="6" s="1"/>
  <c r="CV183" i="6" s="1"/>
  <c r="DJ183" i="6" s="1"/>
  <c r="DX183" i="6" s="1"/>
  <c r="AD184" i="6"/>
  <c r="AR184" i="6" s="1"/>
  <c r="BF184" i="6" s="1"/>
  <c r="BT184" i="6" s="1"/>
  <c r="CH184" i="6" s="1"/>
  <c r="CV184" i="6" s="1"/>
  <c r="DJ184" i="6" s="1"/>
  <c r="DX184" i="6" s="1"/>
  <c r="AD185" i="6"/>
  <c r="AR185" i="6" s="1"/>
  <c r="BF185" i="6" s="1"/>
  <c r="BT185" i="6" s="1"/>
  <c r="CH185" i="6" s="1"/>
  <c r="CV185" i="6" s="1"/>
  <c r="DJ185" i="6" s="1"/>
  <c r="DX185" i="6" s="1"/>
  <c r="AD186" i="6"/>
  <c r="AR186" i="6" s="1"/>
  <c r="BF186" i="6" s="1"/>
  <c r="BT186" i="6" s="1"/>
  <c r="CH186" i="6" s="1"/>
  <c r="CV186" i="6" s="1"/>
  <c r="DJ186" i="6" s="1"/>
  <c r="DX186" i="6" s="1"/>
  <c r="AD187" i="6"/>
  <c r="AR187" i="6" s="1"/>
  <c r="BF187" i="6" s="1"/>
  <c r="BT187" i="6" s="1"/>
  <c r="CH187" i="6" s="1"/>
  <c r="CV187" i="6" s="1"/>
  <c r="DJ187" i="6" s="1"/>
  <c r="DX187" i="6" s="1"/>
  <c r="AD188" i="6"/>
  <c r="AR188" i="6" s="1"/>
  <c r="BF188" i="6" s="1"/>
  <c r="BT188" i="6" s="1"/>
  <c r="CH188" i="6" s="1"/>
  <c r="CV188" i="6" s="1"/>
  <c r="DJ188" i="6" s="1"/>
  <c r="DX188" i="6" s="1"/>
  <c r="AD189" i="6"/>
  <c r="AR189" i="6" s="1"/>
  <c r="BF189" i="6" s="1"/>
  <c r="BT189" i="6" s="1"/>
  <c r="CH189" i="6" s="1"/>
  <c r="CV189" i="6" s="1"/>
  <c r="DJ189" i="6" s="1"/>
  <c r="DX189" i="6" s="1"/>
  <c r="AD190" i="6"/>
  <c r="AR190" i="6" s="1"/>
  <c r="BF190" i="6" s="1"/>
  <c r="BT190" i="6" s="1"/>
  <c r="CH190" i="6" s="1"/>
  <c r="CV190" i="6" s="1"/>
  <c r="DJ190" i="6" s="1"/>
  <c r="DX190" i="6" s="1"/>
  <c r="AD191" i="6"/>
  <c r="AR191" i="6" s="1"/>
  <c r="BF191" i="6" s="1"/>
  <c r="BT191" i="6" s="1"/>
  <c r="CH191" i="6" s="1"/>
  <c r="CV191" i="6" s="1"/>
  <c r="DJ191" i="6" s="1"/>
  <c r="DX191" i="6" s="1"/>
  <c r="AD192" i="6"/>
  <c r="AR192" i="6" s="1"/>
  <c r="BF192" i="6" s="1"/>
  <c r="BT192" i="6" s="1"/>
  <c r="CH192" i="6" s="1"/>
  <c r="CV192" i="6" s="1"/>
  <c r="DJ192" i="6" s="1"/>
  <c r="DX192" i="6" s="1"/>
  <c r="AD193" i="6"/>
  <c r="AR193" i="6" s="1"/>
  <c r="BF193" i="6" s="1"/>
  <c r="BT193" i="6" s="1"/>
  <c r="CH193" i="6" s="1"/>
  <c r="CV193" i="6" s="1"/>
  <c r="DJ193" i="6" s="1"/>
  <c r="DX193" i="6" s="1"/>
  <c r="AD194" i="6"/>
  <c r="AR194" i="6" s="1"/>
  <c r="BF194" i="6" s="1"/>
  <c r="BT194" i="6" s="1"/>
  <c r="CH194" i="6" s="1"/>
  <c r="CV194" i="6" s="1"/>
  <c r="DJ194" i="6" s="1"/>
  <c r="DX194" i="6" s="1"/>
  <c r="AD195" i="6"/>
  <c r="AR195" i="6" s="1"/>
  <c r="BF195" i="6" s="1"/>
  <c r="BT195" i="6" s="1"/>
  <c r="CH195" i="6" s="1"/>
  <c r="CV195" i="6" s="1"/>
  <c r="DJ195" i="6" s="1"/>
  <c r="DX195" i="6" s="1"/>
  <c r="AD196" i="6"/>
  <c r="AR196" i="6" s="1"/>
  <c r="BF196" i="6" s="1"/>
  <c r="BT196" i="6" s="1"/>
  <c r="CH196" i="6" s="1"/>
  <c r="CV196" i="6" s="1"/>
  <c r="DJ196" i="6" s="1"/>
  <c r="DX196" i="6" s="1"/>
  <c r="AD197" i="6"/>
  <c r="AR197" i="6" s="1"/>
  <c r="BF197" i="6" s="1"/>
  <c r="BT197" i="6" s="1"/>
  <c r="CH197" i="6" s="1"/>
  <c r="CV197" i="6" s="1"/>
  <c r="DJ197" i="6" s="1"/>
  <c r="DX197" i="6" s="1"/>
  <c r="AD198" i="6"/>
  <c r="AR198" i="6" s="1"/>
  <c r="BF198" i="6" s="1"/>
  <c r="BT198" i="6" s="1"/>
  <c r="CH198" i="6" s="1"/>
  <c r="CV198" i="6" s="1"/>
  <c r="DJ198" i="6" s="1"/>
  <c r="DX198" i="6" s="1"/>
  <c r="AD199" i="6"/>
  <c r="AR199" i="6" s="1"/>
  <c r="BF199" i="6" s="1"/>
  <c r="BT199" i="6" s="1"/>
  <c r="CH199" i="6" s="1"/>
  <c r="CV199" i="6" s="1"/>
  <c r="DJ199" i="6" s="1"/>
  <c r="DX199" i="6" s="1"/>
  <c r="AD200" i="6"/>
  <c r="AR200" i="6" s="1"/>
  <c r="BF200" i="6" s="1"/>
  <c r="BT200" i="6" s="1"/>
  <c r="CH200" i="6" s="1"/>
  <c r="CV200" i="6" s="1"/>
  <c r="DJ200" i="6" s="1"/>
  <c r="DX200" i="6" s="1"/>
  <c r="AD201" i="6"/>
  <c r="AR201" i="6" s="1"/>
  <c r="BF201" i="6" s="1"/>
  <c r="BT201" i="6" s="1"/>
  <c r="CH201" i="6" s="1"/>
  <c r="CV201" i="6" s="1"/>
  <c r="DJ201" i="6" s="1"/>
  <c r="DX201" i="6" s="1"/>
  <c r="AD202" i="6"/>
  <c r="AR202" i="6" s="1"/>
  <c r="BF202" i="6" s="1"/>
  <c r="BT202" i="6" s="1"/>
  <c r="CH202" i="6" s="1"/>
  <c r="CV202" i="6" s="1"/>
  <c r="DJ202" i="6" s="1"/>
  <c r="DX202" i="6" s="1"/>
  <c r="AD203" i="6"/>
  <c r="AR203" i="6" s="1"/>
  <c r="BF203" i="6" s="1"/>
  <c r="BT203" i="6" s="1"/>
  <c r="CH203" i="6" s="1"/>
  <c r="CV203" i="6" s="1"/>
  <c r="DJ203" i="6" s="1"/>
  <c r="DX203" i="6" s="1"/>
  <c r="AD204" i="6"/>
  <c r="AR204" i="6" s="1"/>
  <c r="BF204" i="6" s="1"/>
  <c r="BT204" i="6" s="1"/>
  <c r="CH204" i="6" s="1"/>
  <c r="CV204" i="6" s="1"/>
  <c r="DJ204" i="6" s="1"/>
  <c r="DX204" i="6" s="1"/>
  <c r="AD205" i="6"/>
  <c r="AR205" i="6" s="1"/>
  <c r="BF205" i="6" s="1"/>
  <c r="BT205" i="6" s="1"/>
  <c r="CH205" i="6" s="1"/>
  <c r="CV205" i="6" s="1"/>
  <c r="DJ205" i="6" s="1"/>
  <c r="DX205" i="6" s="1"/>
  <c r="AD206" i="6"/>
  <c r="AR206" i="6" s="1"/>
  <c r="BF206" i="6" s="1"/>
  <c r="BT206" i="6" s="1"/>
  <c r="CH206" i="6" s="1"/>
  <c r="CV206" i="6" s="1"/>
  <c r="DJ206" i="6" s="1"/>
  <c r="DX206" i="6" s="1"/>
  <c r="AD207" i="6"/>
  <c r="AR207" i="6" s="1"/>
  <c r="BF207" i="6" s="1"/>
  <c r="BT207" i="6" s="1"/>
  <c r="CH207" i="6" s="1"/>
  <c r="CV207" i="6" s="1"/>
  <c r="DJ207" i="6" s="1"/>
  <c r="DX207" i="6" s="1"/>
  <c r="AD208" i="6"/>
  <c r="AR208" i="6" s="1"/>
  <c r="BF208" i="6" s="1"/>
  <c r="BT208" i="6" s="1"/>
  <c r="CH208" i="6" s="1"/>
  <c r="CV208" i="6" s="1"/>
  <c r="DJ208" i="6" s="1"/>
  <c r="DX208" i="6" s="1"/>
  <c r="AD209" i="6"/>
  <c r="AR209" i="6" s="1"/>
  <c r="BF209" i="6" s="1"/>
  <c r="BT209" i="6" s="1"/>
  <c r="CH209" i="6" s="1"/>
  <c r="CV209" i="6" s="1"/>
  <c r="DJ209" i="6" s="1"/>
  <c r="DX209" i="6" s="1"/>
  <c r="AD210" i="6"/>
  <c r="AR210" i="6" s="1"/>
  <c r="BF210" i="6" s="1"/>
  <c r="BT210" i="6" s="1"/>
  <c r="CH210" i="6" s="1"/>
  <c r="CV210" i="6" s="1"/>
  <c r="DJ210" i="6" s="1"/>
  <c r="DX210" i="6" s="1"/>
  <c r="AD211" i="6"/>
  <c r="AR211" i="6" s="1"/>
  <c r="BF211" i="6" s="1"/>
  <c r="BT211" i="6" s="1"/>
  <c r="CH211" i="6" s="1"/>
  <c r="CV211" i="6" s="1"/>
  <c r="DJ211" i="6" s="1"/>
  <c r="DX211" i="6" s="1"/>
  <c r="AD212" i="6"/>
  <c r="AR212" i="6" s="1"/>
  <c r="BF212" i="6" s="1"/>
  <c r="BT212" i="6" s="1"/>
  <c r="CH212" i="6" s="1"/>
  <c r="CV212" i="6" s="1"/>
  <c r="DJ212" i="6" s="1"/>
  <c r="DX212" i="6" s="1"/>
  <c r="AD213" i="6"/>
  <c r="AR213" i="6" s="1"/>
  <c r="BF213" i="6" s="1"/>
  <c r="BT213" i="6" s="1"/>
  <c r="CH213" i="6" s="1"/>
  <c r="CV213" i="6" s="1"/>
  <c r="DJ213" i="6" s="1"/>
  <c r="DX213" i="6" s="1"/>
  <c r="AD214" i="6"/>
  <c r="AR214" i="6" s="1"/>
  <c r="BF214" i="6" s="1"/>
  <c r="BT214" i="6" s="1"/>
  <c r="CH214" i="6" s="1"/>
  <c r="CV214" i="6" s="1"/>
  <c r="DJ214" i="6" s="1"/>
  <c r="DX214" i="6" s="1"/>
  <c r="AD215" i="6"/>
  <c r="AR215" i="6" s="1"/>
  <c r="BF215" i="6" s="1"/>
  <c r="BT215" i="6" s="1"/>
  <c r="CH215" i="6" s="1"/>
  <c r="CV215" i="6" s="1"/>
  <c r="DJ215" i="6" s="1"/>
  <c r="DX215" i="6" s="1"/>
  <c r="AD216" i="6"/>
  <c r="AR216" i="6" s="1"/>
  <c r="BF216" i="6" s="1"/>
  <c r="BT216" i="6" s="1"/>
  <c r="CH216" i="6" s="1"/>
  <c r="CV216" i="6" s="1"/>
  <c r="DJ216" i="6" s="1"/>
  <c r="DX216" i="6" s="1"/>
  <c r="AD217" i="6"/>
  <c r="AR217" i="6" s="1"/>
  <c r="BF217" i="6" s="1"/>
  <c r="BT217" i="6" s="1"/>
  <c r="CH217" i="6" s="1"/>
  <c r="CV217" i="6" s="1"/>
  <c r="DJ217" i="6" s="1"/>
  <c r="DX217" i="6" s="1"/>
  <c r="AD218" i="6"/>
  <c r="AR218" i="6" s="1"/>
  <c r="BF218" i="6" s="1"/>
  <c r="BT218" i="6" s="1"/>
  <c r="CH218" i="6" s="1"/>
  <c r="CV218" i="6" s="1"/>
  <c r="DJ218" i="6" s="1"/>
  <c r="DX218" i="6" s="1"/>
  <c r="AD219" i="6"/>
  <c r="AR219" i="6" s="1"/>
  <c r="BF219" i="6" s="1"/>
  <c r="BT219" i="6" s="1"/>
  <c r="CH219" i="6" s="1"/>
  <c r="CV219" i="6" s="1"/>
  <c r="DJ219" i="6" s="1"/>
  <c r="DX219" i="6" s="1"/>
  <c r="AD220" i="6"/>
  <c r="AR220" i="6" s="1"/>
  <c r="BF220" i="6" s="1"/>
  <c r="BT220" i="6" s="1"/>
  <c r="CH220" i="6" s="1"/>
  <c r="CV220" i="6" s="1"/>
  <c r="DJ220" i="6" s="1"/>
  <c r="DX220" i="6" s="1"/>
  <c r="AD221" i="6"/>
  <c r="AR221" i="6" s="1"/>
  <c r="BF221" i="6" s="1"/>
  <c r="BT221" i="6" s="1"/>
  <c r="CH221" i="6" s="1"/>
  <c r="CV221" i="6" s="1"/>
  <c r="DJ221" i="6" s="1"/>
  <c r="DX221" i="6" s="1"/>
  <c r="AD222" i="6"/>
  <c r="AR222" i="6" s="1"/>
  <c r="BF222" i="6" s="1"/>
  <c r="BT222" i="6" s="1"/>
  <c r="CH222" i="6" s="1"/>
  <c r="CV222" i="6" s="1"/>
  <c r="DJ222" i="6" s="1"/>
  <c r="DX222" i="6" s="1"/>
  <c r="AD223" i="6"/>
  <c r="AR223" i="6" s="1"/>
  <c r="BF223" i="6" s="1"/>
  <c r="BT223" i="6" s="1"/>
  <c r="CH223" i="6" s="1"/>
  <c r="CV223" i="6" s="1"/>
  <c r="DJ223" i="6" s="1"/>
  <c r="DX223" i="6" s="1"/>
  <c r="AD224" i="6"/>
  <c r="AR224" i="6" s="1"/>
  <c r="BF224" i="6" s="1"/>
  <c r="BT224" i="6" s="1"/>
  <c r="CH224" i="6" s="1"/>
  <c r="CV224" i="6" s="1"/>
  <c r="DJ224" i="6" s="1"/>
  <c r="DX224" i="6" s="1"/>
  <c r="AD225" i="6"/>
  <c r="AR225" i="6" s="1"/>
  <c r="BF225" i="6" s="1"/>
  <c r="BT225" i="6" s="1"/>
  <c r="CH225" i="6" s="1"/>
  <c r="CV225" i="6" s="1"/>
  <c r="DJ225" i="6" s="1"/>
  <c r="DX225" i="6" s="1"/>
  <c r="AD226" i="6"/>
  <c r="AR226" i="6" s="1"/>
  <c r="BF226" i="6" s="1"/>
  <c r="BT226" i="6" s="1"/>
  <c r="CH226" i="6" s="1"/>
  <c r="CV226" i="6" s="1"/>
  <c r="DJ226" i="6" s="1"/>
  <c r="DX226" i="6" s="1"/>
  <c r="AD227" i="6"/>
  <c r="AR227" i="6" s="1"/>
  <c r="BF227" i="6" s="1"/>
  <c r="BT227" i="6" s="1"/>
  <c r="CH227" i="6" s="1"/>
  <c r="CV227" i="6" s="1"/>
  <c r="DJ227" i="6" s="1"/>
  <c r="DX227" i="6" s="1"/>
  <c r="AD228" i="6"/>
  <c r="AR228" i="6" s="1"/>
  <c r="BF228" i="6" s="1"/>
  <c r="BT228" i="6" s="1"/>
  <c r="CH228" i="6" s="1"/>
  <c r="CV228" i="6" s="1"/>
  <c r="DJ228" i="6" s="1"/>
  <c r="DX228" i="6" s="1"/>
  <c r="AD229" i="6"/>
  <c r="AR229" i="6" s="1"/>
  <c r="BF229" i="6" s="1"/>
  <c r="BT229" i="6" s="1"/>
  <c r="CH229" i="6" s="1"/>
  <c r="CV229" i="6" s="1"/>
  <c r="DJ229" i="6" s="1"/>
  <c r="DX229" i="6" s="1"/>
  <c r="AD230" i="6"/>
  <c r="AR230" i="6" s="1"/>
  <c r="BF230" i="6" s="1"/>
  <c r="BT230" i="6" s="1"/>
  <c r="CH230" i="6" s="1"/>
  <c r="CV230" i="6" s="1"/>
  <c r="DJ230" i="6" s="1"/>
  <c r="DX230" i="6" s="1"/>
  <c r="AD231" i="6"/>
  <c r="AR231" i="6" s="1"/>
  <c r="BF231" i="6" s="1"/>
  <c r="BT231" i="6" s="1"/>
  <c r="CH231" i="6" s="1"/>
  <c r="CV231" i="6" s="1"/>
  <c r="DJ231" i="6" s="1"/>
  <c r="DX231" i="6" s="1"/>
  <c r="AD232" i="6"/>
  <c r="AR232" i="6" s="1"/>
  <c r="BF232" i="6" s="1"/>
  <c r="BT232" i="6" s="1"/>
  <c r="CH232" i="6" s="1"/>
  <c r="CV232" i="6" s="1"/>
  <c r="DJ232" i="6" s="1"/>
  <c r="DX232" i="6" s="1"/>
  <c r="AD233" i="6"/>
  <c r="AR233" i="6" s="1"/>
  <c r="BF233" i="6" s="1"/>
  <c r="BT233" i="6" s="1"/>
  <c r="CH233" i="6" s="1"/>
  <c r="CV233" i="6" s="1"/>
  <c r="DJ233" i="6" s="1"/>
  <c r="DX233" i="6" s="1"/>
  <c r="AD234" i="6"/>
  <c r="AR234" i="6" s="1"/>
  <c r="BF234" i="6" s="1"/>
  <c r="BT234" i="6" s="1"/>
  <c r="CH234" i="6" s="1"/>
  <c r="CV234" i="6" s="1"/>
  <c r="DJ234" i="6" s="1"/>
  <c r="DX234" i="6" s="1"/>
  <c r="AD235" i="6"/>
  <c r="AR235" i="6" s="1"/>
  <c r="BF235" i="6" s="1"/>
  <c r="BT235" i="6" s="1"/>
  <c r="CH235" i="6" s="1"/>
  <c r="CV235" i="6" s="1"/>
  <c r="DJ235" i="6" s="1"/>
  <c r="DX235" i="6" s="1"/>
  <c r="AD236" i="6"/>
  <c r="AR236" i="6" s="1"/>
  <c r="BF236" i="6" s="1"/>
  <c r="BT236" i="6" s="1"/>
  <c r="CH236" i="6" s="1"/>
  <c r="CV236" i="6" s="1"/>
  <c r="DJ236" i="6" s="1"/>
  <c r="DX236" i="6" s="1"/>
  <c r="AD237" i="6"/>
  <c r="AR237" i="6" s="1"/>
  <c r="BF237" i="6" s="1"/>
  <c r="BT237" i="6" s="1"/>
  <c r="CH237" i="6" s="1"/>
  <c r="CV237" i="6" s="1"/>
  <c r="DJ237" i="6" s="1"/>
  <c r="DX237" i="6" s="1"/>
  <c r="AD238" i="6"/>
  <c r="AR238" i="6" s="1"/>
  <c r="BF238" i="6" s="1"/>
  <c r="BT238" i="6" s="1"/>
  <c r="CH238" i="6" s="1"/>
  <c r="CV238" i="6" s="1"/>
  <c r="DJ238" i="6" s="1"/>
  <c r="DX238" i="6" s="1"/>
  <c r="AD239" i="6"/>
  <c r="AR239" i="6" s="1"/>
  <c r="BF239" i="6" s="1"/>
  <c r="BT239" i="6" s="1"/>
  <c r="CH239" i="6" s="1"/>
  <c r="CV239" i="6" s="1"/>
  <c r="DJ239" i="6" s="1"/>
  <c r="DX239" i="6" s="1"/>
  <c r="AD240" i="6"/>
  <c r="AR240" i="6" s="1"/>
  <c r="BF240" i="6" s="1"/>
  <c r="BT240" i="6" s="1"/>
  <c r="CH240" i="6" s="1"/>
  <c r="CV240" i="6" s="1"/>
  <c r="DJ240" i="6" s="1"/>
  <c r="DX240" i="6" s="1"/>
  <c r="AD241" i="6"/>
  <c r="AR241" i="6" s="1"/>
  <c r="BF241" i="6" s="1"/>
  <c r="BT241" i="6" s="1"/>
  <c r="CH241" i="6" s="1"/>
  <c r="CV241" i="6" s="1"/>
  <c r="DJ241" i="6" s="1"/>
  <c r="DX241" i="6" s="1"/>
  <c r="AD242" i="6"/>
  <c r="AR242" i="6" s="1"/>
  <c r="BF242" i="6" s="1"/>
  <c r="BT242" i="6" s="1"/>
  <c r="CH242" i="6" s="1"/>
  <c r="CV242" i="6" s="1"/>
  <c r="DJ242" i="6" s="1"/>
  <c r="DX242" i="6" s="1"/>
  <c r="AD243" i="6"/>
  <c r="AR243" i="6" s="1"/>
  <c r="BF243" i="6" s="1"/>
  <c r="BT243" i="6" s="1"/>
  <c r="CH243" i="6" s="1"/>
  <c r="CV243" i="6" s="1"/>
  <c r="DJ243" i="6" s="1"/>
  <c r="DX243" i="6" s="1"/>
  <c r="AD28" i="6"/>
  <c r="AR28" i="6" s="1"/>
  <c r="BF28" i="6" s="1"/>
  <c r="BT28" i="6" s="1"/>
  <c r="Z29" i="6"/>
  <c r="AA29" i="6" s="1"/>
  <c r="Z31" i="6"/>
  <c r="AB31" i="6" s="1"/>
  <c r="AC31" i="6" s="1"/>
  <c r="Z32" i="6"/>
  <c r="AA32" i="6" s="1"/>
  <c r="Z33" i="6"/>
  <c r="AB33" i="6" s="1"/>
  <c r="AC33" i="6" s="1"/>
  <c r="Z34" i="6"/>
  <c r="AB34" i="6" s="1"/>
  <c r="AC34" i="6" s="1"/>
  <c r="Z35" i="6"/>
  <c r="AB35" i="6" s="1"/>
  <c r="AC35" i="6" s="1"/>
  <c r="Z36" i="6"/>
  <c r="AA36" i="6" s="1"/>
  <c r="Z37" i="6"/>
  <c r="AB37" i="6" s="1"/>
  <c r="AC37" i="6" s="1"/>
  <c r="Z38" i="6"/>
  <c r="AA38" i="6" s="1"/>
  <c r="Z39" i="6"/>
  <c r="AA39" i="6" s="1"/>
  <c r="Z40" i="6"/>
  <c r="AB40" i="6" s="1"/>
  <c r="AC40" i="6" s="1"/>
  <c r="Z41" i="6"/>
  <c r="AB41" i="6" s="1"/>
  <c r="Z43" i="6"/>
  <c r="AA43" i="6" s="1"/>
  <c r="Z44" i="6"/>
  <c r="AA44" i="6" s="1"/>
  <c r="Z45" i="6"/>
  <c r="AB45" i="6" s="1"/>
  <c r="AC45" i="6" s="1"/>
  <c r="Z51" i="6"/>
  <c r="Z52" i="6"/>
  <c r="AB52" i="6" s="1"/>
  <c r="AC52" i="6" s="1"/>
  <c r="Z53" i="6"/>
  <c r="AB53" i="6" s="1"/>
  <c r="AC53" i="6" s="1"/>
  <c r="Z54" i="6"/>
  <c r="AA54" i="6" s="1"/>
  <c r="Z55" i="6"/>
  <c r="AB55" i="6" s="1"/>
  <c r="AC55" i="6" s="1"/>
  <c r="Z56" i="6"/>
  <c r="AB56" i="6" s="1"/>
  <c r="AC56" i="6" s="1"/>
  <c r="Z58" i="6"/>
  <c r="AA58" i="6" s="1"/>
  <c r="Z59" i="6"/>
  <c r="AB59" i="6" s="1"/>
  <c r="AC59" i="6" s="1"/>
  <c r="Z60" i="6"/>
  <c r="AB60" i="6" s="1"/>
  <c r="AC60" i="6" s="1"/>
  <c r="Z61" i="6"/>
  <c r="AB61" i="6" s="1"/>
  <c r="AC61" i="6" s="1"/>
  <c r="Z63" i="6"/>
  <c r="AB63" i="6" s="1"/>
  <c r="AC63" i="6" s="1"/>
  <c r="Z64" i="6"/>
  <c r="AA64" i="6" s="1"/>
  <c r="Z65" i="6"/>
  <c r="AB65" i="6" s="1"/>
  <c r="AC65" i="6" s="1"/>
  <c r="Z66" i="6"/>
  <c r="AB66" i="6" s="1"/>
  <c r="AC66" i="6" s="1"/>
  <c r="Z67" i="6"/>
  <c r="AB67" i="6" s="1"/>
  <c r="AC67" i="6" s="1"/>
  <c r="Z68" i="6"/>
  <c r="AA68" i="6" s="1"/>
  <c r="Z69" i="6"/>
  <c r="AB69" i="6" s="1"/>
  <c r="AC69" i="6" s="1"/>
  <c r="Z70" i="6"/>
  <c r="AB70" i="6" s="1"/>
  <c r="AC70" i="6" s="1"/>
  <c r="Z71" i="6"/>
  <c r="AA71" i="6" s="1"/>
  <c r="Z72" i="6"/>
  <c r="AB72" i="6" s="1"/>
  <c r="AC72" i="6" s="1"/>
  <c r="Z73" i="6"/>
  <c r="AB73" i="6" s="1"/>
  <c r="AC73" i="6" s="1"/>
  <c r="Z75" i="6"/>
  <c r="AB75" i="6" s="1"/>
  <c r="AC75" i="6" s="1"/>
  <c r="Z77" i="6"/>
  <c r="AB77" i="6" s="1"/>
  <c r="Z78" i="6"/>
  <c r="AA78" i="6" s="1"/>
  <c r="Z79" i="6"/>
  <c r="AB79" i="6" s="1"/>
  <c r="AC79" i="6" s="1"/>
  <c r="Z81" i="6"/>
  <c r="AA81" i="6" s="1"/>
  <c r="Z83" i="6"/>
  <c r="AB83" i="6" s="1"/>
  <c r="AC83" i="6" s="1"/>
  <c r="Z84" i="6"/>
  <c r="AB84" i="6" s="1"/>
  <c r="AC84" i="6" s="1"/>
  <c r="Z86" i="6"/>
  <c r="AB86" i="6" s="1"/>
  <c r="AC86" i="6" s="1"/>
  <c r="Z87" i="6"/>
  <c r="AA87" i="6" s="1"/>
  <c r="Z89" i="6"/>
  <c r="AB89" i="6" s="1"/>
  <c r="AC89" i="6" s="1"/>
  <c r="Z90" i="6"/>
  <c r="AB90" i="6" s="1"/>
  <c r="AC90" i="6" s="1"/>
  <c r="Z91" i="6"/>
  <c r="AB91" i="6" s="1"/>
  <c r="AC91" i="6" s="1"/>
  <c r="Z92" i="6"/>
  <c r="AA92" i="6" s="1"/>
  <c r="Z94" i="6"/>
  <c r="AA94" i="6" s="1"/>
  <c r="Z95" i="6"/>
  <c r="AB95" i="6" s="1"/>
  <c r="AC95" i="6" s="1"/>
  <c r="Z96" i="6"/>
  <c r="AB96" i="6" s="1"/>
  <c r="AC96" i="6" s="1"/>
  <c r="Z97" i="6"/>
  <c r="AB97" i="6" s="1"/>
  <c r="Z98" i="6"/>
  <c r="AB98" i="6" s="1"/>
  <c r="AC98" i="6" s="1"/>
  <c r="Z99" i="6"/>
  <c r="AA99" i="6" s="1"/>
  <c r="Z100" i="6"/>
  <c r="AB100" i="6" s="1"/>
  <c r="AC100" i="6" s="1"/>
  <c r="Z101" i="6"/>
  <c r="AA101" i="6" s="1"/>
  <c r="Z103" i="6"/>
  <c r="AB103" i="6" s="1"/>
  <c r="AC103" i="6" s="1"/>
  <c r="Z106" i="6"/>
  <c r="AA106" i="6" s="1"/>
  <c r="Z107" i="6"/>
  <c r="AB107" i="6" s="1"/>
  <c r="AC107" i="6" s="1"/>
  <c r="Z108" i="6"/>
  <c r="AA108" i="6" s="1"/>
  <c r="Z109" i="6"/>
  <c r="AB109" i="6" s="1"/>
  <c r="AC109" i="6" s="1"/>
  <c r="Z111" i="6"/>
  <c r="AB111" i="6" s="1"/>
  <c r="AC111" i="6" s="1"/>
  <c r="Z112" i="6"/>
  <c r="AB112" i="6" s="1"/>
  <c r="AC112" i="6" s="1"/>
  <c r="Z113" i="6"/>
  <c r="AA113" i="6" s="1"/>
  <c r="Z114" i="6"/>
  <c r="AA114" i="6" s="1"/>
  <c r="Z115" i="6"/>
  <c r="AA115" i="6" s="1"/>
  <c r="Z116" i="6"/>
  <c r="AB116" i="6" s="1"/>
  <c r="AC116" i="6" s="1"/>
  <c r="Z117" i="6"/>
  <c r="AA117" i="6" s="1"/>
  <c r="Z118" i="6"/>
  <c r="AB118" i="6" s="1"/>
  <c r="AC118" i="6" s="1"/>
  <c r="Z119" i="6"/>
  <c r="AB119" i="6" s="1"/>
  <c r="AC119" i="6" s="1"/>
  <c r="Z120" i="6"/>
  <c r="AA120" i="6" s="1"/>
  <c r="Z121" i="6"/>
  <c r="AA121" i="6" s="1"/>
  <c r="Z122" i="6"/>
  <c r="AA122" i="6" s="1"/>
  <c r="Z125" i="6"/>
  <c r="AB125" i="6" s="1"/>
  <c r="Z126" i="6"/>
  <c r="AB126" i="6" s="1"/>
  <c r="AC126" i="6" s="1"/>
  <c r="Z127" i="6"/>
  <c r="AA127" i="6" s="1"/>
  <c r="Z128" i="6"/>
  <c r="AB128" i="6" s="1"/>
  <c r="AC128" i="6" s="1"/>
  <c r="Z129" i="6"/>
  <c r="AA129" i="6" s="1"/>
  <c r="Z131" i="6"/>
  <c r="AA131" i="6" s="1"/>
  <c r="Z132" i="6"/>
  <c r="Z133" i="6"/>
  <c r="AB133" i="6" s="1"/>
  <c r="AC133" i="6" s="1"/>
  <c r="Z136" i="6"/>
  <c r="AA136" i="6" s="1"/>
  <c r="Z137" i="6"/>
  <c r="AA137" i="6" s="1"/>
  <c r="Z138" i="6"/>
  <c r="AA138" i="6" s="1"/>
  <c r="Z139" i="6"/>
  <c r="AB139" i="6" s="1"/>
  <c r="AC139" i="6" s="1"/>
  <c r="Z140" i="6"/>
  <c r="AB140" i="6" s="1"/>
  <c r="AC140" i="6" s="1"/>
  <c r="Z141" i="6"/>
  <c r="AB141" i="6" s="1"/>
  <c r="AC141" i="6" s="1"/>
  <c r="Z142" i="6"/>
  <c r="AA142" i="6" s="1"/>
  <c r="Z143" i="6"/>
  <c r="AB143" i="6" s="1"/>
  <c r="AC143" i="6" s="1"/>
  <c r="Z146" i="6"/>
  <c r="AB146" i="6" s="1"/>
  <c r="AC146" i="6" s="1"/>
  <c r="Z148" i="6"/>
  <c r="AB148" i="6" s="1"/>
  <c r="AC148" i="6" s="1"/>
  <c r="Z149" i="6"/>
  <c r="AA149" i="6" s="1"/>
  <c r="Z150" i="6"/>
  <c r="AB150" i="6" s="1"/>
  <c r="AC150" i="6" s="1"/>
  <c r="Z151" i="6"/>
  <c r="Z152" i="6"/>
  <c r="AB152" i="6" s="1"/>
  <c r="AC152" i="6" s="1"/>
  <c r="Z153" i="6"/>
  <c r="AB153" i="6" s="1"/>
  <c r="AC153" i="6" s="1"/>
  <c r="Z154" i="6"/>
  <c r="AB154" i="6" s="1"/>
  <c r="AC154" i="6" s="1"/>
  <c r="Z157" i="6"/>
  <c r="AB157" i="6" s="1"/>
  <c r="AC157" i="6" s="1"/>
  <c r="Z158" i="6"/>
  <c r="AA158" i="6" s="1"/>
  <c r="Z159" i="6"/>
  <c r="AA159" i="6" s="1"/>
  <c r="Z160" i="6"/>
  <c r="AB160" i="6" s="1"/>
  <c r="AC160" i="6" s="1"/>
  <c r="Z162" i="6"/>
  <c r="AB162" i="6" s="1"/>
  <c r="AC162" i="6" s="1"/>
  <c r="Z166" i="6"/>
  <c r="Z167" i="6"/>
  <c r="AB167" i="6" s="1"/>
  <c r="AC167" i="6" s="1"/>
  <c r="Z168" i="6"/>
  <c r="AB168" i="6" s="1"/>
  <c r="Z169" i="6"/>
  <c r="AB169" i="6" s="1"/>
  <c r="AC169" i="6" s="1"/>
  <c r="Z171" i="6"/>
  <c r="AA171" i="6" s="1"/>
  <c r="Z172" i="6"/>
  <c r="AA172" i="6" s="1"/>
  <c r="Z173" i="6"/>
  <c r="AA173" i="6" s="1"/>
  <c r="Z174" i="6"/>
  <c r="Z175" i="6"/>
  <c r="AB175" i="6" s="1"/>
  <c r="AC175" i="6" s="1"/>
  <c r="Z176" i="6"/>
  <c r="AB176" i="6" s="1"/>
  <c r="AC176" i="6" s="1"/>
  <c r="Z177" i="6"/>
  <c r="AA177" i="6" s="1"/>
  <c r="Z178" i="6"/>
  <c r="AB178" i="6" s="1"/>
  <c r="AC178" i="6" s="1"/>
  <c r="Z179" i="6"/>
  <c r="AA179" i="6" s="1"/>
  <c r="Z180" i="6"/>
  <c r="AA180" i="6" s="1"/>
  <c r="Z181" i="6"/>
  <c r="AB181" i="6" s="1"/>
  <c r="AC181" i="6" s="1"/>
  <c r="Z182" i="6"/>
  <c r="AB182" i="6" s="1"/>
  <c r="AC182" i="6" s="1"/>
  <c r="Z184" i="6"/>
  <c r="AA184" i="6" s="1"/>
  <c r="Z185" i="6"/>
  <c r="AB185" i="6" s="1"/>
  <c r="AC185" i="6" s="1"/>
  <c r="Z186" i="6"/>
  <c r="AA186" i="6" s="1"/>
  <c r="Z188" i="6"/>
  <c r="AB188" i="6" s="1"/>
  <c r="AC188" i="6" s="1"/>
  <c r="Z193" i="6"/>
  <c r="AA193" i="6" s="1"/>
  <c r="Z194" i="6"/>
  <c r="AB194" i="6" s="1"/>
  <c r="AC194" i="6" s="1"/>
  <c r="Z195" i="6"/>
  <c r="AB195" i="6" s="1"/>
  <c r="AC195" i="6" s="1"/>
  <c r="Z196" i="6"/>
  <c r="AB196" i="6" s="1"/>
  <c r="AC196" i="6" s="1"/>
  <c r="Z197" i="6"/>
  <c r="AB197" i="6" s="1"/>
  <c r="AC197" i="6" s="1"/>
  <c r="Z199" i="6"/>
  <c r="AB199" i="6" s="1"/>
  <c r="AC199" i="6" s="1"/>
  <c r="Z202" i="6"/>
  <c r="AB202" i="6" s="1"/>
  <c r="AC202" i="6" s="1"/>
  <c r="Z203" i="6"/>
  <c r="AB203" i="6" s="1"/>
  <c r="AC203" i="6" s="1"/>
  <c r="Z204" i="6"/>
  <c r="AB204" i="6" s="1"/>
  <c r="Z205" i="6"/>
  <c r="AA205" i="6" s="1"/>
  <c r="Z207" i="6"/>
  <c r="AA207" i="6" s="1"/>
  <c r="Z208" i="6"/>
  <c r="AB208" i="6" s="1"/>
  <c r="AC208" i="6" s="1"/>
  <c r="Z209" i="6"/>
  <c r="AA209" i="6" s="1"/>
  <c r="Z210" i="6"/>
  <c r="AB210" i="6" s="1"/>
  <c r="AC210" i="6" s="1"/>
  <c r="Z212" i="6"/>
  <c r="AA212" i="6" s="1"/>
  <c r="Z213" i="6"/>
  <c r="AA213" i="6" s="1"/>
  <c r="Z214" i="6"/>
  <c r="AA214" i="6" s="1"/>
  <c r="Z215" i="6"/>
  <c r="AA215" i="6" s="1"/>
  <c r="Z216" i="6"/>
  <c r="AB216" i="6" s="1"/>
  <c r="AC216" i="6" s="1"/>
  <c r="Z217" i="6"/>
  <c r="AB217" i="6" s="1"/>
  <c r="AC217" i="6" s="1"/>
  <c r="Z218" i="6"/>
  <c r="AB218" i="6" s="1"/>
  <c r="AC218" i="6" s="1"/>
  <c r="Z219" i="6"/>
  <c r="AA219" i="6" s="1"/>
  <c r="Z220" i="6"/>
  <c r="AA220" i="6" s="1"/>
  <c r="Z221" i="6"/>
  <c r="AA221" i="6" s="1"/>
  <c r="Z222" i="6"/>
  <c r="AB222" i="6" s="1"/>
  <c r="AC222" i="6" s="1"/>
  <c r="Z223" i="6"/>
  <c r="AB223" i="6" s="1"/>
  <c r="AC223" i="6" s="1"/>
  <c r="Z224" i="6"/>
  <c r="AB224" i="6" s="1"/>
  <c r="AC224" i="6" s="1"/>
  <c r="Z225" i="6"/>
  <c r="AB225" i="6" s="1"/>
  <c r="AC225" i="6" s="1"/>
  <c r="Z227" i="6"/>
  <c r="AB227" i="6" s="1"/>
  <c r="AC227" i="6" s="1"/>
  <c r="Z228" i="6"/>
  <c r="AA228" i="6" s="1"/>
  <c r="Z229" i="6"/>
  <c r="AA229" i="6" s="1"/>
  <c r="Z230" i="6"/>
  <c r="AB230" i="6" s="1"/>
  <c r="AC230" i="6" s="1"/>
  <c r="Z231" i="6"/>
  <c r="AB231" i="6" s="1"/>
  <c r="Z232" i="6"/>
  <c r="AB232" i="6" s="1"/>
  <c r="AC232" i="6" s="1"/>
  <c r="Z233" i="6"/>
  <c r="AA233" i="6" s="1"/>
  <c r="Z236" i="6"/>
  <c r="AB236" i="6" s="1"/>
  <c r="AC236" i="6" s="1"/>
  <c r="Z237" i="6"/>
  <c r="AB237" i="6" s="1"/>
  <c r="AC237" i="6" s="1"/>
  <c r="Z238" i="6"/>
  <c r="AB238" i="6" s="1"/>
  <c r="AC238" i="6" s="1"/>
  <c r="Z239" i="6"/>
  <c r="AB239" i="6" s="1"/>
  <c r="AC239" i="6" s="1"/>
  <c r="Z240" i="6"/>
  <c r="AA240" i="6" s="1"/>
  <c r="Z241" i="6"/>
  <c r="AB241" i="6" s="1"/>
  <c r="AC241" i="6" s="1"/>
  <c r="Z242" i="6"/>
  <c r="AA242" i="6" s="1"/>
  <c r="Z88" i="6"/>
  <c r="AA88" i="6" s="1"/>
  <c r="Z110" i="6"/>
  <c r="AA110" i="6" s="1"/>
  <c r="Z164" i="6"/>
  <c r="Z201" i="6"/>
  <c r="AB201" i="6" s="1"/>
  <c r="AC201" i="6" s="1"/>
  <c r="Z198" i="6"/>
  <c r="AA198" i="6" s="1"/>
  <c r="Z190" i="6"/>
  <c r="AB190" i="6" s="1"/>
  <c r="AC190" i="6" s="1"/>
  <c r="Z189" i="6"/>
  <c r="AB189" i="6" s="1"/>
  <c r="AC189" i="6" s="1"/>
  <c r="Z187" i="6"/>
  <c r="AA187" i="6" s="1"/>
  <c r="Z147" i="6"/>
  <c r="AB147" i="6" s="1"/>
  <c r="AC147" i="6" s="1"/>
  <c r="Z145" i="6"/>
  <c r="AB145" i="6" s="1"/>
  <c r="AC145" i="6" s="1"/>
  <c r="Z105" i="6"/>
  <c r="AB105" i="6" s="1"/>
  <c r="AC105" i="6" s="1"/>
  <c r="Z104" i="6"/>
  <c r="AB104" i="6" s="1"/>
  <c r="AC104" i="6" s="1"/>
  <c r="Z102" i="6"/>
  <c r="AA102" i="6" s="1"/>
  <c r="Z82" i="6"/>
  <c r="AA82" i="6" s="1"/>
  <c r="Z76" i="6"/>
  <c r="AB76" i="6" s="1"/>
  <c r="AC76" i="6" s="1"/>
  <c r="Z74" i="6"/>
  <c r="AA74" i="6" s="1"/>
  <c r="Z57" i="6"/>
  <c r="AA57" i="6" s="1"/>
  <c r="Z48" i="6"/>
  <c r="AB48" i="6" s="1"/>
  <c r="AC48" i="6" s="1"/>
  <c r="Z47" i="6"/>
  <c r="AB47" i="6" s="1"/>
  <c r="AC47" i="6" s="1"/>
  <c r="Z46" i="6"/>
  <c r="AB46" i="6" s="1"/>
  <c r="AC46" i="6" s="1"/>
  <c r="AI25" i="6"/>
  <c r="AG25" i="6"/>
  <c r="AF25" i="6"/>
  <c r="AE25" i="6"/>
  <c r="AD25" i="6"/>
  <c r="AB25" i="6"/>
  <c r="Z25" i="6"/>
  <c r="Y25" i="6"/>
  <c r="X25" i="6"/>
  <c r="Y24" i="6"/>
  <c r="Y23" i="6"/>
  <c r="Y22" i="6"/>
  <c r="Y21" i="6"/>
  <c r="AJ20" i="6"/>
  <c r="AI20" i="6"/>
  <c r="AH20" i="6"/>
  <c r="AG20" i="6"/>
  <c r="AF20" i="6"/>
  <c r="AE20" i="6"/>
  <c r="AD20" i="6"/>
  <c r="AC20" i="6"/>
  <c r="AB20" i="6"/>
  <c r="AA20" i="6"/>
  <c r="Z20" i="6"/>
  <c r="Y20" i="6"/>
  <c r="X20" i="6"/>
  <c r="Y18" i="6"/>
  <c r="Y17" i="6"/>
  <c r="Y16" i="6"/>
  <c r="Y15" i="6"/>
  <c r="Y14" i="6"/>
  <c r="Y13" i="6"/>
  <c r="Y12" i="6"/>
  <c r="Y11" i="6"/>
  <c r="Y10" i="6"/>
  <c r="Y9" i="6"/>
  <c r="Y8" i="6"/>
  <c r="Y7" i="6"/>
  <c r="DV124" i="6" l="1"/>
  <c r="DW124" i="6" s="1"/>
  <c r="DU49" i="6"/>
  <c r="DU135" i="6"/>
  <c r="DV41" i="6"/>
  <c r="DW41" i="6" s="1"/>
  <c r="DU37" i="6"/>
  <c r="DU180" i="6"/>
  <c r="DV38" i="6"/>
  <c r="DW38" i="6" s="1"/>
  <c r="DU65" i="6"/>
  <c r="DU205" i="6"/>
  <c r="DU190" i="6"/>
  <c r="DT17" i="6"/>
  <c r="DU94" i="6"/>
  <c r="DU51" i="6"/>
  <c r="DU121" i="6"/>
  <c r="DV225" i="6"/>
  <c r="DW225" i="6" s="1"/>
  <c r="DU71" i="6"/>
  <c r="DU157" i="6"/>
  <c r="DV50" i="6"/>
  <c r="DW50" i="6" s="1"/>
  <c r="DU104" i="6"/>
  <c r="DU219" i="6"/>
  <c r="DV36" i="6"/>
  <c r="DW36" i="6" s="1"/>
  <c r="DU200" i="6"/>
  <c r="DU33" i="6"/>
  <c r="DV218" i="6"/>
  <c r="DW218" i="6" s="1"/>
  <c r="DT7" i="6"/>
  <c r="DU74" i="6"/>
  <c r="DV59" i="6"/>
  <c r="DW59" i="6" s="1"/>
  <c r="DV34" i="6"/>
  <c r="DW34" i="6" s="1"/>
  <c r="DU62" i="6"/>
  <c r="DU78" i="6"/>
  <c r="DU136" i="6"/>
  <c r="DV146" i="6"/>
  <c r="DW146" i="6" s="1"/>
  <c r="DV156" i="6"/>
  <c r="DW156" i="6" s="1"/>
  <c r="DU108" i="6"/>
  <c r="DT9" i="6"/>
  <c r="DU147" i="6"/>
  <c r="DV204" i="6"/>
  <c r="DW204" i="6" s="1"/>
  <c r="DU29" i="6"/>
  <c r="DT8" i="6"/>
  <c r="DU28" i="6"/>
  <c r="DU95" i="6"/>
  <c r="DT15" i="6"/>
  <c r="DT18" i="6"/>
  <c r="DU159" i="6"/>
  <c r="DU199" i="6"/>
  <c r="DU193" i="6"/>
  <c r="DU197" i="6"/>
  <c r="DV197" i="6"/>
  <c r="DW197" i="6" s="1"/>
  <c r="DT13" i="6"/>
  <c r="DV143" i="6"/>
  <c r="DW143" i="6" s="1"/>
  <c r="DT14" i="6"/>
  <c r="DT12" i="6"/>
  <c r="DV16" i="6"/>
  <c r="DT10" i="6"/>
  <c r="DT23" i="6"/>
  <c r="DV139" i="6"/>
  <c r="DW139" i="6" s="1"/>
  <c r="DU81" i="6"/>
  <c r="DR26" i="6"/>
  <c r="DT21" i="6"/>
  <c r="DV82" i="6"/>
  <c r="DW82" i="6" s="1"/>
  <c r="DV9" i="6"/>
  <c r="DT22" i="6"/>
  <c r="DV226" i="6"/>
  <c r="DW226" i="6" s="1"/>
  <c r="DT11" i="6"/>
  <c r="DV18" i="6"/>
  <c r="DR6" i="6"/>
  <c r="DZ22" i="6"/>
  <c r="DW174" i="6"/>
  <c r="DW58" i="6"/>
  <c r="DZ21" i="6"/>
  <c r="DW42" i="6"/>
  <c r="DW28" i="6"/>
  <c r="DZ24" i="6"/>
  <c r="DX21" i="6"/>
  <c r="DW191" i="6"/>
  <c r="DV17" i="6"/>
  <c r="DV24" i="6"/>
  <c r="DW230" i="6"/>
  <c r="DW66" i="6"/>
  <c r="DW227" i="6"/>
  <c r="DV15" i="6"/>
  <c r="DX24" i="6"/>
  <c r="DW135" i="6"/>
  <c r="DX23" i="6"/>
  <c r="DZ23" i="6"/>
  <c r="DD7" i="6"/>
  <c r="BR130" i="6"/>
  <c r="BS130" i="6" s="1"/>
  <c r="CF130" i="6"/>
  <c r="CG130" i="6" s="1"/>
  <c r="DK31" i="6"/>
  <c r="DY31" i="6" s="1"/>
  <c r="CT130" i="6"/>
  <c r="CU130" i="6" s="1"/>
  <c r="BD130" i="6"/>
  <c r="BE130" i="6" s="1"/>
  <c r="AG130" i="6"/>
  <c r="DK130" i="6"/>
  <c r="DY130" i="6" s="1"/>
  <c r="DG130" i="6"/>
  <c r="DH130" i="6"/>
  <c r="DI130" i="6" s="1"/>
  <c r="AP130" i="6"/>
  <c r="AQ130" i="6" s="1"/>
  <c r="AB130" i="6"/>
  <c r="AC130" i="6" s="1"/>
  <c r="DF83" i="6"/>
  <c r="DG83" i="6" s="1"/>
  <c r="DF235" i="6"/>
  <c r="DH235" i="6" s="1"/>
  <c r="DI235" i="6" s="1"/>
  <c r="DD16" i="6"/>
  <c r="DF163" i="6"/>
  <c r="DH163" i="6" s="1"/>
  <c r="DI163" i="6" s="1"/>
  <c r="DF64" i="6"/>
  <c r="DG64" i="6" s="1"/>
  <c r="DF219" i="6"/>
  <c r="DG219" i="6" s="1"/>
  <c r="DF191" i="6"/>
  <c r="DH191" i="6" s="1"/>
  <c r="DI191" i="6" s="1"/>
  <c r="DF128" i="6"/>
  <c r="DH128" i="6" s="1"/>
  <c r="DI128" i="6" s="1"/>
  <c r="DL23" i="6"/>
  <c r="DF212" i="6"/>
  <c r="DH212" i="6" s="1"/>
  <c r="DI212" i="6" s="1"/>
  <c r="DF85" i="6"/>
  <c r="DH85" i="6" s="1"/>
  <c r="DI85" i="6" s="1"/>
  <c r="DK43" i="6"/>
  <c r="DY43" i="6" s="1"/>
  <c r="DF135" i="6"/>
  <c r="DG135" i="6" s="1"/>
  <c r="DK44" i="6"/>
  <c r="DY44" i="6" s="1"/>
  <c r="DN25" i="6"/>
  <c r="DF144" i="6"/>
  <c r="DH144" i="6" s="1"/>
  <c r="DI144" i="6" s="1"/>
  <c r="DF199" i="6"/>
  <c r="DG199" i="6" s="1"/>
  <c r="DK100" i="6"/>
  <c r="DY100" i="6" s="1"/>
  <c r="DP25" i="6"/>
  <c r="DK114" i="6"/>
  <c r="DY114" i="6" s="1"/>
  <c r="DK29" i="6"/>
  <c r="DY29" i="6" s="1"/>
  <c r="DF78" i="6"/>
  <c r="DH78" i="6" s="1"/>
  <c r="DI78" i="6" s="1"/>
  <c r="DK30" i="6"/>
  <c r="DY30" i="6" s="1"/>
  <c r="DK199" i="6"/>
  <c r="DY199" i="6" s="1"/>
  <c r="DF30" i="6"/>
  <c r="DH30" i="6" s="1"/>
  <c r="DF74" i="6"/>
  <c r="DH74" i="6" s="1"/>
  <c r="DI74" i="6" s="1"/>
  <c r="DF187" i="6"/>
  <c r="DH187" i="6" s="1"/>
  <c r="DI187" i="6" s="1"/>
  <c r="DK72" i="6"/>
  <c r="DY72" i="6" s="1"/>
  <c r="DK143" i="6"/>
  <c r="DY143" i="6" s="1"/>
  <c r="DK58" i="6"/>
  <c r="DY58" i="6" s="1"/>
  <c r="DF32" i="6"/>
  <c r="DH32" i="6" s="1"/>
  <c r="DI32" i="6" s="1"/>
  <c r="DF59" i="6"/>
  <c r="DH59" i="6" s="1"/>
  <c r="DI59" i="6" s="1"/>
  <c r="DF243" i="6"/>
  <c r="DH243" i="6" s="1"/>
  <c r="DI243" i="6" s="1"/>
  <c r="DK185" i="6"/>
  <c r="DY185" i="6" s="1"/>
  <c r="DK86" i="6"/>
  <c r="DY86" i="6" s="1"/>
  <c r="DF36" i="6"/>
  <c r="DH36" i="6" s="1"/>
  <c r="DI36" i="6" s="1"/>
  <c r="DK128" i="6"/>
  <c r="DY128" i="6" s="1"/>
  <c r="DF218" i="6"/>
  <c r="DH218" i="6" s="1"/>
  <c r="DI218" i="6" s="1"/>
  <c r="DF241" i="6"/>
  <c r="DH241" i="6" s="1"/>
  <c r="DI241" i="6" s="1"/>
  <c r="DD23" i="6"/>
  <c r="DF37" i="6"/>
  <c r="DG37" i="6" s="1"/>
  <c r="DF66" i="6"/>
  <c r="DH66" i="6" s="1"/>
  <c r="DI66" i="6" s="1"/>
  <c r="DF170" i="6"/>
  <c r="DG170" i="6" s="1"/>
  <c r="DF152" i="6"/>
  <c r="DG152" i="6" s="1"/>
  <c r="DF67" i="6"/>
  <c r="DH67" i="6" s="1"/>
  <c r="DI67" i="6" s="1"/>
  <c r="DF171" i="6"/>
  <c r="DH171" i="6" s="1"/>
  <c r="DI171" i="6" s="1"/>
  <c r="DF208" i="6"/>
  <c r="DG208" i="6" s="1"/>
  <c r="DF33" i="6"/>
  <c r="DG33" i="6" s="1"/>
  <c r="DF95" i="6"/>
  <c r="DH95" i="6" s="1"/>
  <c r="DI95" i="6" s="1"/>
  <c r="DD18" i="6"/>
  <c r="DF222" i="6"/>
  <c r="DH222" i="6" s="1"/>
  <c r="DI222" i="6" s="1"/>
  <c r="DH228" i="6"/>
  <c r="DI228" i="6" s="1"/>
  <c r="DF81" i="6"/>
  <c r="DG57" i="6"/>
  <c r="DF65" i="6"/>
  <c r="DG65" i="6" s="1"/>
  <c r="DF207" i="6"/>
  <c r="DH207" i="6" s="1"/>
  <c r="DI207" i="6" s="1"/>
  <c r="DF94" i="6"/>
  <c r="DH94" i="6" s="1"/>
  <c r="DI94" i="6" s="1"/>
  <c r="DF146" i="6"/>
  <c r="DH146" i="6" s="1"/>
  <c r="DI146" i="6" s="1"/>
  <c r="DF77" i="6"/>
  <c r="DH77" i="6" s="1"/>
  <c r="DI77" i="6" s="1"/>
  <c r="DF202" i="6"/>
  <c r="DH202" i="6" s="1"/>
  <c r="DI202" i="6" s="1"/>
  <c r="DD13" i="6"/>
  <c r="DF79" i="6"/>
  <c r="DG79" i="6" s="1"/>
  <c r="DD21" i="6"/>
  <c r="DD11" i="6"/>
  <c r="DD17" i="6"/>
  <c r="DF230" i="6"/>
  <c r="DH230" i="6" s="1"/>
  <c r="DI230" i="6" s="1"/>
  <c r="DG196" i="6"/>
  <c r="DH196" i="6"/>
  <c r="DI196" i="6" s="1"/>
  <c r="DF14" i="6"/>
  <c r="DG97" i="6"/>
  <c r="DH97" i="6"/>
  <c r="DI97" i="6" s="1"/>
  <c r="DH159" i="6"/>
  <c r="DI159" i="6" s="1"/>
  <c r="DG159" i="6"/>
  <c r="DG200" i="6"/>
  <c r="DH200" i="6"/>
  <c r="DI200" i="6" s="1"/>
  <c r="DG209" i="6"/>
  <c r="DH209" i="6"/>
  <c r="DI209" i="6" s="1"/>
  <c r="DH194" i="6"/>
  <c r="DI194" i="6" s="1"/>
  <c r="DG194" i="6"/>
  <c r="DG186" i="6"/>
  <c r="DH71" i="6"/>
  <c r="DI71" i="6" s="1"/>
  <c r="DF174" i="6"/>
  <c r="DH174" i="6" s="1"/>
  <c r="DI174" i="6" s="1"/>
  <c r="DD22" i="6"/>
  <c r="DD8" i="6"/>
  <c r="DD15" i="6"/>
  <c r="DF139" i="6"/>
  <c r="DH139" i="6" s="1"/>
  <c r="DI139" i="6" s="1"/>
  <c r="DD14" i="6"/>
  <c r="DG132" i="6"/>
  <c r="DD9" i="6"/>
  <c r="DF15" i="6"/>
  <c r="DF124" i="6"/>
  <c r="DG166" i="6"/>
  <c r="DD24" i="6"/>
  <c r="DD12" i="6"/>
  <c r="DH156" i="6"/>
  <c r="DI156" i="6" s="1"/>
  <c r="DG185" i="6"/>
  <c r="DH141" i="6"/>
  <c r="DI141" i="6" s="1"/>
  <c r="DG141" i="6"/>
  <c r="DG179" i="6"/>
  <c r="DH179" i="6"/>
  <c r="DI179" i="6" s="1"/>
  <c r="DH165" i="6"/>
  <c r="DI165" i="6" s="1"/>
  <c r="DG165" i="6"/>
  <c r="DH151" i="6"/>
  <c r="DI151" i="6" s="1"/>
  <c r="DG151" i="6"/>
  <c r="DG137" i="6"/>
  <c r="DH137" i="6"/>
  <c r="DI137" i="6" s="1"/>
  <c r="DH108" i="6"/>
  <c r="DI108" i="6" s="1"/>
  <c r="DG108" i="6"/>
  <c r="DH220" i="6"/>
  <c r="DI220" i="6" s="1"/>
  <c r="DG220" i="6"/>
  <c r="DH150" i="6"/>
  <c r="DI150" i="6" s="1"/>
  <c r="DG150" i="6"/>
  <c r="DH121" i="6"/>
  <c r="DI121" i="6" s="1"/>
  <c r="DG121" i="6"/>
  <c r="DH107" i="6"/>
  <c r="DI107" i="6" s="1"/>
  <c r="DG107" i="6"/>
  <c r="DH56" i="6"/>
  <c r="DI56" i="6" s="1"/>
  <c r="DG56" i="6"/>
  <c r="DH183" i="6"/>
  <c r="DI183" i="6" s="1"/>
  <c r="DG183" i="6"/>
  <c r="DG162" i="6"/>
  <c r="DH162" i="6"/>
  <c r="DI162" i="6" s="1"/>
  <c r="DG134" i="6"/>
  <c r="DH134" i="6"/>
  <c r="DI134" i="6" s="1"/>
  <c r="DH49" i="6"/>
  <c r="DI49" i="6" s="1"/>
  <c r="DG49" i="6"/>
  <c r="DG118" i="6"/>
  <c r="DH118" i="6"/>
  <c r="DI118" i="6" s="1"/>
  <c r="DG90" i="6"/>
  <c r="DH90" i="6"/>
  <c r="DI90" i="6" s="1"/>
  <c r="DG225" i="6"/>
  <c r="DH225" i="6"/>
  <c r="DI225" i="6" s="1"/>
  <c r="DH98" i="6"/>
  <c r="DI98" i="6" s="1"/>
  <c r="DG98" i="6"/>
  <c r="DH201" i="6"/>
  <c r="DI201" i="6" s="1"/>
  <c r="DG201" i="6"/>
  <c r="DG240" i="6"/>
  <c r="DH240" i="6"/>
  <c r="DI240" i="6" s="1"/>
  <c r="DG42" i="6"/>
  <c r="DF50" i="6"/>
  <c r="DH99" i="6"/>
  <c r="DI99" i="6" s="1"/>
  <c r="DF229" i="6"/>
  <c r="DG73" i="6"/>
  <c r="DH127" i="6"/>
  <c r="DI127" i="6" s="1"/>
  <c r="DG100" i="6"/>
  <c r="DG43" i="6"/>
  <c r="DG181" i="6"/>
  <c r="DG53" i="6"/>
  <c r="DH68" i="6"/>
  <c r="DI68" i="6" s="1"/>
  <c r="DG86" i="6"/>
  <c r="DH131" i="6"/>
  <c r="DI131" i="6" s="1"/>
  <c r="DG205" i="6"/>
  <c r="DG175" i="6"/>
  <c r="DG215" i="6"/>
  <c r="DF192" i="6"/>
  <c r="DF18" i="6" s="1"/>
  <c r="DG157" i="6"/>
  <c r="DH62" i="6"/>
  <c r="DI62" i="6" s="1"/>
  <c r="DH114" i="6"/>
  <c r="DI114" i="6" s="1"/>
  <c r="DH167" i="6"/>
  <c r="DI167" i="6" s="1"/>
  <c r="DG176" i="6"/>
  <c r="DG227" i="6"/>
  <c r="DG173" i="6"/>
  <c r="DH190" i="6"/>
  <c r="DI190" i="6" s="1"/>
  <c r="DH75" i="6"/>
  <c r="DI75" i="6" s="1"/>
  <c r="DG149" i="6"/>
  <c r="DD10" i="6"/>
  <c r="DH45" i="6"/>
  <c r="DI45" i="6" s="1"/>
  <c r="DG93" i="6"/>
  <c r="DG102" i="6"/>
  <c r="DH160" i="6"/>
  <c r="DI160" i="6" s="1"/>
  <c r="DG123" i="6"/>
  <c r="DG28" i="6"/>
  <c r="DH34" i="6"/>
  <c r="DI34" i="6" s="1"/>
  <c r="DH41" i="6"/>
  <c r="DI41" i="6" s="1"/>
  <c r="DG70" i="6"/>
  <c r="DG76" i="6"/>
  <c r="DG88" i="6"/>
  <c r="DH103" i="6"/>
  <c r="DI103" i="6" s="1"/>
  <c r="DG161" i="6"/>
  <c r="DH178" i="6"/>
  <c r="DI178" i="6" s="1"/>
  <c r="DH193" i="6"/>
  <c r="DI193" i="6" s="1"/>
  <c r="DG210" i="6"/>
  <c r="DH224" i="6"/>
  <c r="DI224" i="6" s="1"/>
  <c r="DG239" i="6"/>
  <c r="DG111" i="6"/>
  <c r="DG117" i="6"/>
  <c r="DG193" i="6"/>
  <c r="DG147" i="6"/>
  <c r="DG29" i="6"/>
  <c r="DG48" i="6"/>
  <c r="DG60" i="6"/>
  <c r="DG84" i="6"/>
  <c r="DG96" i="6"/>
  <c r="DH105" i="6"/>
  <c r="DI105" i="6" s="1"/>
  <c r="DG112" i="6"/>
  <c r="DG206" i="6"/>
  <c r="DG46" i="6"/>
  <c r="DH172" i="6"/>
  <c r="DI172" i="6" s="1"/>
  <c r="DG54" i="6"/>
  <c r="DG158" i="6"/>
  <c r="DG169" i="6"/>
  <c r="DG180" i="6"/>
  <c r="DG195" i="6"/>
  <c r="DH110" i="6"/>
  <c r="DI110" i="6" s="1"/>
  <c r="DH91" i="6"/>
  <c r="DI91" i="6" s="1"/>
  <c r="DG113" i="6"/>
  <c r="DG145" i="6"/>
  <c r="DH214" i="6"/>
  <c r="DI214" i="6" s="1"/>
  <c r="DG221" i="6"/>
  <c r="DG242" i="6"/>
  <c r="DH182" i="6"/>
  <c r="DI182" i="6" s="1"/>
  <c r="DI40" i="6"/>
  <c r="DH115" i="6"/>
  <c r="DG115" i="6"/>
  <c r="DH35" i="6"/>
  <c r="DI35" i="6" s="1"/>
  <c r="DG35" i="6"/>
  <c r="DL22" i="6"/>
  <c r="DH31" i="6"/>
  <c r="DI31" i="6" s="1"/>
  <c r="DG31" i="6"/>
  <c r="DJ21" i="6"/>
  <c r="DE6" i="6"/>
  <c r="DH133" i="6"/>
  <c r="DI133" i="6" s="1"/>
  <c r="DG133" i="6"/>
  <c r="DL24" i="6"/>
  <c r="DH80" i="6"/>
  <c r="DI80" i="6" s="1"/>
  <c r="DG80" i="6"/>
  <c r="DH109" i="6"/>
  <c r="DI109" i="6" s="1"/>
  <c r="DG109" i="6"/>
  <c r="DJ23" i="6"/>
  <c r="DH177" i="6"/>
  <c r="DG177" i="6"/>
  <c r="DH106" i="6"/>
  <c r="DI106" i="6" s="1"/>
  <c r="DG106" i="6"/>
  <c r="DG119" i="6"/>
  <c r="DH119" i="6"/>
  <c r="DI119" i="6" s="1"/>
  <c r="DG154" i="6"/>
  <c r="DH188" i="6"/>
  <c r="DI188" i="6" s="1"/>
  <c r="DG188" i="6"/>
  <c r="DH211" i="6"/>
  <c r="DI211" i="6" s="1"/>
  <c r="DH231" i="6"/>
  <c r="DI231" i="6" s="1"/>
  <c r="DG231" i="6"/>
  <c r="DG52" i="6"/>
  <c r="DH72" i="6"/>
  <c r="DG72" i="6"/>
  <c r="DG82" i="6"/>
  <c r="DH89" i="6"/>
  <c r="DI89" i="6" s="1"/>
  <c r="DG116" i="6"/>
  <c r="DG129" i="6"/>
  <c r="DH129" i="6"/>
  <c r="DI129" i="6" s="1"/>
  <c r="DG138" i="6"/>
  <c r="DG155" i="6"/>
  <c r="DH155" i="6"/>
  <c r="DI155" i="6" s="1"/>
  <c r="DH236" i="6"/>
  <c r="DI236" i="6" s="1"/>
  <c r="DG236" i="6"/>
  <c r="DI52" i="6"/>
  <c r="DH58" i="6"/>
  <c r="DG58" i="6"/>
  <c r="DH92" i="6"/>
  <c r="DI92" i="6" s="1"/>
  <c r="DG92" i="6"/>
  <c r="DH204" i="6"/>
  <c r="DJ24" i="6"/>
  <c r="DF9" i="6"/>
  <c r="DH44" i="6"/>
  <c r="DI44" i="6" s="1"/>
  <c r="DG44" i="6"/>
  <c r="DE26" i="6"/>
  <c r="DG38" i="6"/>
  <c r="DG40" i="6"/>
  <c r="DH87" i="6"/>
  <c r="DI87" i="6" s="1"/>
  <c r="DG87" i="6"/>
  <c r="DG143" i="6"/>
  <c r="DH233" i="6"/>
  <c r="DI233" i="6" s="1"/>
  <c r="DG233" i="6"/>
  <c r="DH125" i="6"/>
  <c r="DG125" i="6"/>
  <c r="DG238" i="6"/>
  <c r="DH238" i="6"/>
  <c r="DI238" i="6" s="1"/>
  <c r="DG126" i="6"/>
  <c r="DH126" i="6"/>
  <c r="DI126" i="6" s="1"/>
  <c r="DH61" i="6"/>
  <c r="DI61" i="6" s="1"/>
  <c r="DH69" i="6"/>
  <c r="DI69" i="6" s="1"/>
  <c r="DG140" i="6"/>
  <c r="DH140" i="6"/>
  <c r="DI140" i="6" s="1"/>
  <c r="DL21" i="6"/>
  <c r="DH47" i="6"/>
  <c r="DI47" i="6" s="1"/>
  <c r="DH51" i="6"/>
  <c r="DH55" i="6"/>
  <c r="DI55" i="6" s="1"/>
  <c r="DG63" i="6"/>
  <c r="DG39" i="6"/>
  <c r="DG122" i="6"/>
  <c r="DG164" i="6"/>
  <c r="DH216" i="6"/>
  <c r="DI216" i="6" s="1"/>
  <c r="DG216" i="6"/>
  <c r="DH120" i="6"/>
  <c r="DI120" i="6" s="1"/>
  <c r="DG120" i="6"/>
  <c r="DH101" i="6"/>
  <c r="DI101" i="6" s="1"/>
  <c r="DG101" i="6"/>
  <c r="DH168" i="6"/>
  <c r="DG168" i="6"/>
  <c r="DG198" i="6"/>
  <c r="DH198" i="6"/>
  <c r="DI198" i="6" s="1"/>
  <c r="DG213" i="6"/>
  <c r="DH213" i="6"/>
  <c r="DI213" i="6" s="1"/>
  <c r="DG184" i="6"/>
  <c r="DH184" i="6"/>
  <c r="DI184" i="6" s="1"/>
  <c r="DH226" i="6"/>
  <c r="DI226" i="6" s="1"/>
  <c r="DG237" i="6"/>
  <c r="DH148" i="6"/>
  <c r="DI148" i="6" s="1"/>
  <c r="DH197" i="6"/>
  <c r="DI197" i="6" s="1"/>
  <c r="DG217" i="6"/>
  <c r="DH142" i="6"/>
  <c r="DI142" i="6" s="1"/>
  <c r="DG104" i="6"/>
  <c r="DH136" i="6"/>
  <c r="DI136" i="6" s="1"/>
  <c r="DG153" i="6"/>
  <c r="DG203" i="6"/>
  <c r="DH223" i="6"/>
  <c r="DI223" i="6" s="1"/>
  <c r="DG232" i="6"/>
  <c r="DH234" i="6"/>
  <c r="DI234" i="6" s="1"/>
  <c r="DH189" i="6"/>
  <c r="DI189" i="6" s="1"/>
  <c r="DG189" i="6"/>
  <c r="CT117" i="6"/>
  <c r="CU117" i="6" s="1"/>
  <c r="CS153" i="6"/>
  <c r="CS160" i="6"/>
  <c r="CS215" i="6"/>
  <c r="CT111" i="6"/>
  <c r="CU111" i="6" s="1"/>
  <c r="CT93" i="6"/>
  <c r="CU93" i="6" s="1"/>
  <c r="CT134" i="6"/>
  <c r="CU134" i="6" s="1"/>
  <c r="CS167" i="6"/>
  <c r="CS209" i="6"/>
  <c r="CS223" i="6"/>
  <c r="CT237" i="6"/>
  <c r="CU237" i="6" s="1"/>
  <c r="CS70" i="6"/>
  <c r="CS87" i="6"/>
  <c r="CS112" i="6"/>
  <c r="CR24" i="6"/>
  <c r="CZ25" i="6"/>
  <c r="CS48" i="6"/>
  <c r="CS94" i="6"/>
  <c r="CT183" i="6"/>
  <c r="CU183" i="6" s="1"/>
  <c r="CS205" i="6"/>
  <c r="CS224" i="6"/>
  <c r="CT238" i="6"/>
  <c r="CU238" i="6" s="1"/>
  <c r="CT32" i="6"/>
  <c r="CU32" i="6" s="1"/>
  <c r="CR18" i="6"/>
  <c r="CS151" i="6"/>
  <c r="CT163" i="6"/>
  <c r="CU163" i="6" s="1"/>
  <c r="CT18" i="6"/>
  <c r="CS71" i="6"/>
  <c r="CT77" i="6"/>
  <c r="CU77" i="6" s="1"/>
  <c r="CT83" i="6"/>
  <c r="CU83" i="6" s="1"/>
  <c r="CS95" i="6"/>
  <c r="CS170" i="6"/>
  <c r="CS192" i="6"/>
  <c r="CT152" i="6"/>
  <c r="CU152" i="6" s="1"/>
  <c r="CS240" i="6"/>
  <c r="CD12" i="6"/>
  <c r="CT37" i="6"/>
  <c r="CU37" i="6" s="1"/>
  <c r="CS72" i="6"/>
  <c r="CT78" i="6"/>
  <c r="CU78" i="6" s="1"/>
  <c r="CS96" i="6"/>
  <c r="CS103" i="6"/>
  <c r="CS147" i="6"/>
  <c r="CR23" i="6"/>
  <c r="CS88" i="6"/>
  <c r="CT125" i="6"/>
  <c r="CU125" i="6" s="1"/>
  <c r="CS200" i="6"/>
  <c r="CS241" i="6"/>
  <c r="CR8" i="6"/>
  <c r="CQ26" i="6"/>
  <c r="DB25" i="6"/>
  <c r="CS54" i="6"/>
  <c r="CT67" i="6"/>
  <c r="CU67" i="6" s="1"/>
  <c r="CT142" i="6"/>
  <c r="CU142" i="6" s="1"/>
  <c r="CS201" i="6"/>
  <c r="CT206" i="6"/>
  <c r="CU206" i="6" s="1"/>
  <c r="CS232" i="6"/>
  <c r="CX24" i="6"/>
  <c r="CR16" i="6"/>
  <c r="CS62" i="6"/>
  <c r="CT91" i="6"/>
  <c r="CU91" i="6" s="1"/>
  <c r="CS143" i="6"/>
  <c r="CT214" i="6"/>
  <c r="CU214" i="6" s="1"/>
  <c r="CS233" i="6"/>
  <c r="CV23" i="6"/>
  <c r="CS30" i="6"/>
  <c r="CT150" i="6"/>
  <c r="CU150" i="6" s="1"/>
  <c r="CS166" i="6"/>
  <c r="CS191" i="6"/>
  <c r="CV21" i="6"/>
  <c r="CR11" i="6"/>
  <c r="CV24" i="6"/>
  <c r="CQ6" i="6"/>
  <c r="CR14" i="6"/>
  <c r="CR17" i="6"/>
  <c r="CU229" i="6"/>
  <c r="CU181" i="6"/>
  <c r="CR21" i="6"/>
  <c r="CS39" i="6"/>
  <c r="CT45" i="6"/>
  <c r="CU45" i="6" s="1"/>
  <c r="CT75" i="6"/>
  <c r="CU75" i="6" s="1"/>
  <c r="CS79" i="6"/>
  <c r="CT101" i="6"/>
  <c r="CU101" i="6" s="1"/>
  <c r="CS104" i="6"/>
  <c r="CT108" i="6"/>
  <c r="CU108" i="6" s="1"/>
  <c r="CS120" i="6"/>
  <c r="CS128" i="6"/>
  <c r="CS137" i="6"/>
  <c r="CS145" i="6"/>
  <c r="CS171" i="6"/>
  <c r="CS197" i="6"/>
  <c r="CS229" i="6"/>
  <c r="CP6" i="6"/>
  <c r="CR9" i="6"/>
  <c r="CS40" i="6"/>
  <c r="CS46" i="6"/>
  <c r="CS55" i="6"/>
  <c r="CT59" i="6"/>
  <c r="CU59" i="6" s="1"/>
  <c r="CS63" i="6"/>
  <c r="CS80" i="6"/>
  <c r="CT85" i="6"/>
  <c r="CU85" i="6" s="1"/>
  <c r="CS102" i="6"/>
  <c r="CT109" i="6"/>
  <c r="CU109" i="6" s="1"/>
  <c r="CT158" i="6"/>
  <c r="CU158" i="6" s="1"/>
  <c r="CS161" i="6"/>
  <c r="CS164" i="6"/>
  <c r="CS176" i="6"/>
  <c r="CS181" i="6"/>
  <c r="CS189" i="6"/>
  <c r="CS221" i="6"/>
  <c r="CR12" i="6"/>
  <c r="CR22" i="6"/>
  <c r="CS118" i="6"/>
  <c r="CS122" i="6"/>
  <c r="CS126" i="6"/>
  <c r="CS131" i="6"/>
  <c r="CS135" i="6"/>
  <c r="CS139" i="6"/>
  <c r="CS172" i="6"/>
  <c r="CS184" i="6"/>
  <c r="CS193" i="6"/>
  <c r="CT198" i="6"/>
  <c r="CU198" i="6" s="1"/>
  <c r="CS207" i="6"/>
  <c r="CS216" i="6"/>
  <c r="CS225" i="6"/>
  <c r="CT230" i="6"/>
  <c r="CU230" i="6" s="1"/>
  <c r="CS239" i="6"/>
  <c r="CR7" i="6"/>
  <c r="CS64" i="6"/>
  <c r="CT69" i="6"/>
  <c r="CU69" i="6" s="1"/>
  <c r="CS86" i="6"/>
  <c r="CS110" i="6"/>
  <c r="CS114" i="6"/>
  <c r="CS159" i="6"/>
  <c r="CS213" i="6"/>
  <c r="CS28" i="6"/>
  <c r="CR10" i="6"/>
  <c r="CR15" i="6"/>
  <c r="CS38" i="6"/>
  <c r="CS47" i="6"/>
  <c r="CT53" i="6"/>
  <c r="CU53" i="6" s="1"/>
  <c r="CS56" i="6"/>
  <c r="CT61" i="6"/>
  <c r="CU61" i="6" s="1"/>
  <c r="CS155" i="6"/>
  <c r="CS165" i="6"/>
  <c r="CS177" i="6"/>
  <c r="CT182" i="6"/>
  <c r="CU182" i="6" s="1"/>
  <c r="CS185" i="6"/>
  <c r="CT190" i="6"/>
  <c r="CU190" i="6" s="1"/>
  <c r="CS199" i="6"/>
  <c r="CS208" i="6"/>
  <c r="CS217" i="6"/>
  <c r="CT222" i="6"/>
  <c r="CU222" i="6" s="1"/>
  <c r="CS231" i="6"/>
  <c r="CR13" i="6"/>
  <c r="CT15" i="6"/>
  <c r="CP26" i="6"/>
  <c r="CT107" i="6"/>
  <c r="CU107" i="6" s="1"/>
  <c r="CT119" i="6"/>
  <c r="CU119" i="6" s="1"/>
  <c r="CT123" i="6"/>
  <c r="CU123" i="6" s="1"/>
  <c r="CT127" i="6"/>
  <c r="CU127" i="6" s="1"/>
  <c r="CT132" i="6"/>
  <c r="CU132" i="6" s="1"/>
  <c r="CT136" i="6"/>
  <c r="CU136" i="6" s="1"/>
  <c r="CT140" i="6"/>
  <c r="CU140" i="6" s="1"/>
  <c r="CT144" i="6"/>
  <c r="CU144" i="6" s="1"/>
  <c r="CT148" i="6"/>
  <c r="CU148" i="6" s="1"/>
  <c r="CT29" i="6"/>
  <c r="CU29" i="6" s="1"/>
  <c r="CX21" i="6"/>
  <c r="CX22" i="6"/>
  <c r="CX23" i="6"/>
  <c r="CT34" i="6"/>
  <c r="CU34" i="6" s="1"/>
  <c r="CS34" i="6"/>
  <c r="CT42" i="6"/>
  <c r="CS42" i="6"/>
  <c r="CT50" i="6"/>
  <c r="CS50" i="6"/>
  <c r="CT99" i="6"/>
  <c r="CU99" i="6" s="1"/>
  <c r="CT116" i="6"/>
  <c r="CU116" i="6" s="1"/>
  <c r="CS116" i="6"/>
  <c r="CT124" i="6"/>
  <c r="CS124" i="6"/>
  <c r="CT133" i="6"/>
  <c r="CU133" i="6" s="1"/>
  <c r="CS133" i="6"/>
  <c r="CT141" i="6"/>
  <c r="CS141" i="6"/>
  <c r="CT149" i="6"/>
  <c r="CU149" i="6" s="1"/>
  <c r="CS149" i="6"/>
  <c r="CT58" i="6"/>
  <c r="CS58" i="6"/>
  <c r="CT66" i="6"/>
  <c r="CS66" i="6"/>
  <c r="CT74" i="6"/>
  <c r="CU74" i="6" s="1"/>
  <c r="CS74" i="6"/>
  <c r="CT82" i="6"/>
  <c r="CU82" i="6" s="1"/>
  <c r="CS82" i="6"/>
  <c r="CT90" i="6"/>
  <c r="CU90" i="6" s="1"/>
  <c r="CS90" i="6"/>
  <c r="CT157" i="6"/>
  <c r="CU157" i="6" s="1"/>
  <c r="CS157" i="6"/>
  <c r="CS33" i="6"/>
  <c r="CT98" i="6"/>
  <c r="CU98" i="6" s="1"/>
  <c r="CS98" i="6"/>
  <c r="CS113" i="6"/>
  <c r="CS121" i="6"/>
  <c r="CS129" i="6"/>
  <c r="CS138" i="6"/>
  <c r="CS146" i="6"/>
  <c r="CS41" i="6"/>
  <c r="CS49" i="6"/>
  <c r="CT106" i="6"/>
  <c r="CU106" i="6" s="1"/>
  <c r="CS106" i="6"/>
  <c r="CS154" i="6"/>
  <c r="CS31" i="6"/>
  <c r="CT36" i="6"/>
  <c r="CU36" i="6" s="1"/>
  <c r="CT44" i="6"/>
  <c r="CU44" i="6" s="1"/>
  <c r="CT52" i="6"/>
  <c r="CS57" i="6"/>
  <c r="CS65" i="6"/>
  <c r="CS73" i="6"/>
  <c r="CS81" i="6"/>
  <c r="CS89" i="6"/>
  <c r="CT115" i="6"/>
  <c r="CT60" i="6"/>
  <c r="CU60" i="6" s="1"/>
  <c r="CT68" i="6"/>
  <c r="CU68" i="6" s="1"/>
  <c r="CT76" i="6"/>
  <c r="CU76" i="6" s="1"/>
  <c r="CT84" i="6"/>
  <c r="CU84" i="6" s="1"/>
  <c r="CT92" i="6"/>
  <c r="CU92" i="6" s="1"/>
  <c r="CS97" i="6"/>
  <c r="CT156" i="6"/>
  <c r="CU156" i="6" s="1"/>
  <c r="CS162" i="6"/>
  <c r="CT175" i="6"/>
  <c r="CU175" i="6" s="1"/>
  <c r="CT35" i="6"/>
  <c r="CU35" i="6" s="1"/>
  <c r="CT43" i="6"/>
  <c r="CU43" i="6" s="1"/>
  <c r="CT51" i="6"/>
  <c r="CT100" i="6"/>
  <c r="CU100" i="6" s="1"/>
  <c r="CS105" i="6"/>
  <c r="CS174" i="6"/>
  <c r="CT168" i="6"/>
  <c r="CT169" i="6"/>
  <c r="CU169" i="6" s="1"/>
  <c r="CT173" i="6"/>
  <c r="CU173" i="6" s="1"/>
  <c r="CS173" i="6"/>
  <c r="CS180" i="6"/>
  <c r="CS188" i="6"/>
  <c r="CS196" i="6"/>
  <c r="CS204" i="6"/>
  <c r="CS212" i="6"/>
  <c r="CS220" i="6"/>
  <c r="CS228" i="6"/>
  <c r="CS236" i="6"/>
  <c r="CS178" i="6"/>
  <c r="CS186" i="6"/>
  <c r="CS194" i="6"/>
  <c r="CS202" i="6"/>
  <c r="CS210" i="6"/>
  <c r="CS218" i="6"/>
  <c r="CS226" i="6"/>
  <c r="CS234" i="6"/>
  <c r="CS242" i="6"/>
  <c r="CS179" i="6"/>
  <c r="CS187" i="6"/>
  <c r="CS195" i="6"/>
  <c r="CS203" i="6"/>
  <c r="CS211" i="6"/>
  <c r="CS219" i="6"/>
  <c r="CS227" i="6"/>
  <c r="CS235" i="6"/>
  <c r="CS243" i="6"/>
  <c r="CL25" i="6"/>
  <c r="BX25" i="6"/>
  <c r="CN25" i="6"/>
  <c r="CE117" i="6"/>
  <c r="CE124" i="6"/>
  <c r="CH23" i="6"/>
  <c r="CH21" i="6"/>
  <c r="CH28" i="6"/>
  <c r="CV28" i="6" s="1"/>
  <c r="CF154" i="6"/>
  <c r="CG154" i="6" s="1"/>
  <c r="CE154" i="6"/>
  <c r="CF192" i="6"/>
  <c r="CG192" i="6" s="1"/>
  <c r="CD18" i="6"/>
  <c r="CE190" i="6"/>
  <c r="CD17" i="6"/>
  <c r="CB17" i="6"/>
  <c r="CE61" i="6"/>
  <c r="CD242" i="6"/>
  <c r="CD16" i="6" s="1"/>
  <c r="CD15" i="6"/>
  <c r="CD157" i="6"/>
  <c r="CF157" i="6" s="1"/>
  <c r="CI171" i="6"/>
  <c r="CW171" i="6" s="1"/>
  <c r="DK171" i="6" s="1"/>
  <c r="DY171" i="6" s="1"/>
  <c r="CF32" i="6"/>
  <c r="CG32" i="6" s="1"/>
  <c r="CB10" i="6"/>
  <c r="CB8" i="6"/>
  <c r="CF173" i="6"/>
  <c r="CG173" i="6" s="1"/>
  <c r="CE173" i="6"/>
  <c r="CE219" i="6"/>
  <c r="CF219" i="6"/>
  <c r="CG219" i="6" s="1"/>
  <c r="CE56" i="6"/>
  <c r="CF85" i="6"/>
  <c r="CG85" i="6" s="1"/>
  <c r="CE138" i="6"/>
  <c r="CE199" i="6"/>
  <c r="CD229" i="6"/>
  <c r="CD8" i="6" s="1"/>
  <c r="CF95" i="6"/>
  <c r="CG95" i="6" s="1"/>
  <c r="CD14" i="6"/>
  <c r="CE223" i="6"/>
  <c r="CD9" i="6"/>
  <c r="CE45" i="6"/>
  <c r="CI213" i="6"/>
  <c r="CW213" i="6" s="1"/>
  <c r="DK213" i="6" s="1"/>
  <c r="DY213" i="6" s="1"/>
  <c r="CI157" i="6"/>
  <c r="CW157" i="6" s="1"/>
  <c r="DK157" i="6" s="1"/>
  <c r="DY157" i="6" s="1"/>
  <c r="CD13" i="6"/>
  <c r="CE40" i="6"/>
  <c r="CF143" i="6"/>
  <c r="CG143" i="6" s="1"/>
  <c r="CD28" i="6"/>
  <c r="CD22" i="6" s="1"/>
  <c r="CE44" i="6"/>
  <c r="CF90" i="6"/>
  <c r="CG90" i="6" s="1"/>
  <c r="CF198" i="6"/>
  <c r="CG198" i="6" s="1"/>
  <c r="CF211" i="6"/>
  <c r="CG211" i="6" s="1"/>
  <c r="CE77" i="6"/>
  <c r="CE96" i="6"/>
  <c r="CF179" i="6"/>
  <c r="CG179" i="6" s="1"/>
  <c r="CE185" i="6"/>
  <c r="CE231" i="6"/>
  <c r="CF64" i="6"/>
  <c r="CG64" i="6" s="1"/>
  <c r="CF111" i="6"/>
  <c r="CG111" i="6" s="1"/>
  <c r="CE207" i="6"/>
  <c r="CE239" i="6"/>
  <c r="CE36" i="6"/>
  <c r="CF93" i="6"/>
  <c r="CG93" i="6" s="1"/>
  <c r="CF227" i="6"/>
  <c r="CG227" i="6" s="1"/>
  <c r="CD11" i="6"/>
  <c r="CE60" i="6"/>
  <c r="CF106" i="6"/>
  <c r="CG106" i="6" s="1"/>
  <c r="CE182" i="6"/>
  <c r="CE215" i="6"/>
  <c r="CD23" i="6"/>
  <c r="CE37" i="6"/>
  <c r="CF48" i="6"/>
  <c r="CG48" i="6" s="1"/>
  <c r="CF235" i="6"/>
  <c r="CG235" i="6" s="1"/>
  <c r="CE29" i="6"/>
  <c r="CC6" i="6"/>
  <c r="CG193" i="6"/>
  <c r="CE53" i="6"/>
  <c r="CE74" i="6"/>
  <c r="CF79" i="6"/>
  <c r="CG79" i="6" s="1"/>
  <c r="CF87" i="6"/>
  <c r="CG87" i="6" s="1"/>
  <c r="CF103" i="6"/>
  <c r="CG103" i="6" s="1"/>
  <c r="CE120" i="6"/>
  <c r="CE127" i="6"/>
  <c r="CF159" i="6"/>
  <c r="CG159" i="6" s="1"/>
  <c r="CE168" i="6"/>
  <c r="CE177" i="6"/>
  <c r="CE191" i="6"/>
  <c r="CF195" i="6"/>
  <c r="CG195" i="6" s="1"/>
  <c r="CD7" i="6"/>
  <c r="CF34" i="6"/>
  <c r="CG34" i="6" s="1"/>
  <c r="CF50" i="6"/>
  <c r="CG50" i="6" s="1"/>
  <c r="CF58" i="6"/>
  <c r="CG58" i="6" s="1"/>
  <c r="CE70" i="6"/>
  <c r="CE80" i="6"/>
  <c r="CE88" i="6"/>
  <c r="CF135" i="6"/>
  <c r="CG135" i="6" s="1"/>
  <c r="CE160" i="6"/>
  <c r="CE165" i="6"/>
  <c r="CE169" i="6"/>
  <c r="CF204" i="6"/>
  <c r="CG204" i="6" s="1"/>
  <c r="CE209" i="6"/>
  <c r="CE217" i="6"/>
  <c r="CE225" i="6"/>
  <c r="CE233" i="6"/>
  <c r="CE241" i="6"/>
  <c r="CJ21" i="6"/>
  <c r="CF42" i="6"/>
  <c r="CG42" i="6" s="1"/>
  <c r="CE66" i="6"/>
  <c r="CE101" i="6"/>
  <c r="CE104" i="6"/>
  <c r="CE109" i="6"/>
  <c r="CE122" i="6"/>
  <c r="CE125" i="6"/>
  <c r="CE129" i="6"/>
  <c r="CE146" i="6"/>
  <c r="CE193" i="6"/>
  <c r="CF196" i="6"/>
  <c r="CG196" i="6" s="1"/>
  <c r="CF71" i="6"/>
  <c r="CE75" i="6"/>
  <c r="CE114" i="6"/>
  <c r="CF151" i="6"/>
  <c r="CG151" i="6" s="1"/>
  <c r="CE170" i="6"/>
  <c r="CE201" i="6"/>
  <c r="CE214" i="6"/>
  <c r="CE222" i="6"/>
  <c r="CE230" i="6"/>
  <c r="CE238" i="6"/>
  <c r="CE35" i="6"/>
  <c r="CE59" i="6"/>
  <c r="CE78" i="6"/>
  <c r="CE82" i="6"/>
  <c r="CE98" i="6"/>
  <c r="CF119" i="6"/>
  <c r="CG119" i="6" s="1"/>
  <c r="CE137" i="6"/>
  <c r="CE162" i="6"/>
  <c r="CF175" i="6"/>
  <c r="CG175" i="6" s="1"/>
  <c r="CF206" i="6"/>
  <c r="CG206" i="6" s="1"/>
  <c r="CJ23" i="6"/>
  <c r="CE52" i="6"/>
  <c r="CF126" i="6"/>
  <c r="CG126" i="6" s="1"/>
  <c r="CF167" i="6"/>
  <c r="CG167" i="6" s="1"/>
  <c r="CF190" i="6"/>
  <c r="CG190" i="6" s="1"/>
  <c r="CJ22" i="6"/>
  <c r="CF30" i="6"/>
  <c r="CE30" i="6"/>
  <c r="CE51" i="6"/>
  <c r="BZ25" i="6"/>
  <c r="CE43" i="6"/>
  <c r="CJ24" i="6"/>
  <c r="CF62" i="6"/>
  <c r="CE62" i="6"/>
  <c r="CB26" i="6"/>
  <c r="CF54" i="6"/>
  <c r="CG54" i="6" s="1"/>
  <c r="CE54" i="6"/>
  <c r="CH24" i="6"/>
  <c r="CC26" i="6"/>
  <c r="CF46" i="6"/>
  <c r="CE46" i="6"/>
  <c r="CF38" i="6"/>
  <c r="CG38" i="6" s="1"/>
  <c r="CE38" i="6"/>
  <c r="CE65" i="6"/>
  <c r="CF76" i="6"/>
  <c r="CG76" i="6" s="1"/>
  <c r="CE76" i="6"/>
  <c r="CF107" i="6"/>
  <c r="CE107" i="6"/>
  <c r="CF128" i="6"/>
  <c r="CG128" i="6" s="1"/>
  <c r="CE128" i="6"/>
  <c r="CE81" i="6"/>
  <c r="CE112" i="6"/>
  <c r="CE141" i="6"/>
  <c r="CE33" i="6"/>
  <c r="CE41" i="6"/>
  <c r="CE49" i="6"/>
  <c r="CE57" i="6"/>
  <c r="CE67" i="6"/>
  <c r="CF68" i="6"/>
  <c r="CG68" i="6" s="1"/>
  <c r="CE68" i="6"/>
  <c r="CE69" i="6"/>
  <c r="CE83" i="6"/>
  <c r="CE91" i="6"/>
  <c r="CE99" i="6"/>
  <c r="CF102" i="6"/>
  <c r="CE102" i="6"/>
  <c r="CF86" i="6"/>
  <c r="CG86" i="6" s="1"/>
  <c r="CE86" i="6"/>
  <c r="CF94" i="6"/>
  <c r="CG94" i="6" s="1"/>
  <c r="CE94" i="6"/>
  <c r="CE31" i="6"/>
  <c r="CE39" i="6"/>
  <c r="CE47" i="6"/>
  <c r="CE55" i="6"/>
  <c r="CE63" i="6"/>
  <c r="CE72" i="6"/>
  <c r="CF115" i="6"/>
  <c r="CE115" i="6"/>
  <c r="CE73" i="6"/>
  <c r="CF155" i="6"/>
  <c r="CG155" i="6" s="1"/>
  <c r="CE155" i="6"/>
  <c r="CF123" i="6"/>
  <c r="CE123" i="6"/>
  <c r="CF142" i="6"/>
  <c r="CG142" i="6" s="1"/>
  <c r="CE142" i="6"/>
  <c r="CF163" i="6"/>
  <c r="CG163" i="6" s="1"/>
  <c r="CE163" i="6"/>
  <c r="CF186" i="6"/>
  <c r="CE186" i="6"/>
  <c r="CF202" i="6"/>
  <c r="CG202" i="6" s="1"/>
  <c r="CE202" i="6"/>
  <c r="CE110" i="6"/>
  <c r="CE118" i="6"/>
  <c r="CE131" i="6"/>
  <c r="CF132" i="6"/>
  <c r="CG132" i="6" s="1"/>
  <c r="CE132" i="6"/>
  <c r="CE133" i="6"/>
  <c r="CE144" i="6"/>
  <c r="CF147" i="6"/>
  <c r="CG147" i="6" s="1"/>
  <c r="CE147" i="6"/>
  <c r="CE152" i="6"/>
  <c r="CF188" i="6"/>
  <c r="CG188" i="6" s="1"/>
  <c r="CE188" i="6"/>
  <c r="CF194" i="6"/>
  <c r="CG194" i="6" s="1"/>
  <c r="CE194" i="6"/>
  <c r="CE89" i="6"/>
  <c r="CE97" i="6"/>
  <c r="CE105" i="6"/>
  <c r="CE113" i="6"/>
  <c r="CE121" i="6"/>
  <c r="CE134" i="6"/>
  <c r="CE149" i="6"/>
  <c r="CE180" i="6"/>
  <c r="CE84" i="6"/>
  <c r="CE92" i="6"/>
  <c r="CE100" i="6"/>
  <c r="CE108" i="6"/>
  <c r="CE116" i="6"/>
  <c r="CE136" i="6"/>
  <c r="CE139" i="6"/>
  <c r="CF171" i="6"/>
  <c r="CG171" i="6" s="1"/>
  <c r="CE171" i="6"/>
  <c r="CF176" i="6"/>
  <c r="CG176" i="6" s="1"/>
  <c r="CE236" i="6"/>
  <c r="CF236" i="6"/>
  <c r="CG236" i="6" s="1"/>
  <c r="CF234" i="6"/>
  <c r="CE234" i="6"/>
  <c r="CE150" i="6"/>
  <c r="CE158" i="6"/>
  <c r="CE166" i="6"/>
  <c r="CE174" i="6"/>
  <c r="CE183" i="6"/>
  <c r="CF226" i="6"/>
  <c r="CG226" i="6" s="1"/>
  <c r="CE226" i="6"/>
  <c r="CF228" i="6"/>
  <c r="CG228" i="6" s="1"/>
  <c r="CE145" i="6"/>
  <c r="CE153" i="6"/>
  <c r="CE161" i="6"/>
  <c r="CF218" i="6"/>
  <c r="CG218" i="6" s="1"/>
  <c r="CE218" i="6"/>
  <c r="CF220" i="6"/>
  <c r="CG220" i="6" s="1"/>
  <c r="CE140" i="6"/>
  <c r="CE148" i="6"/>
  <c r="CE156" i="6"/>
  <c r="CE164" i="6"/>
  <c r="CE172" i="6"/>
  <c r="CF178" i="6"/>
  <c r="CE178" i="6"/>
  <c r="CF210" i="6"/>
  <c r="CG210" i="6" s="1"/>
  <c r="CE210" i="6"/>
  <c r="CF212" i="6"/>
  <c r="CG212" i="6" s="1"/>
  <c r="CE181" i="6"/>
  <c r="CE189" i="6"/>
  <c r="CE197" i="6"/>
  <c r="CE205" i="6"/>
  <c r="CE213" i="6"/>
  <c r="CE221" i="6"/>
  <c r="CE237" i="6"/>
  <c r="CE184" i="6"/>
  <c r="CE192" i="6"/>
  <c r="CE200" i="6"/>
  <c r="CE208" i="6"/>
  <c r="CE216" i="6"/>
  <c r="CE224" i="6"/>
  <c r="CE232" i="6"/>
  <c r="CE240" i="6"/>
  <c r="CE187" i="6"/>
  <c r="CE203" i="6"/>
  <c r="CE243" i="6"/>
  <c r="BO26" i="6"/>
  <c r="BO6" i="6"/>
  <c r="BP189" i="6"/>
  <c r="BR189" i="6" s="1"/>
  <c r="BS189" i="6" s="1"/>
  <c r="BP161" i="6"/>
  <c r="BR161" i="6" s="1"/>
  <c r="BS161" i="6" s="1"/>
  <c r="BN18" i="6"/>
  <c r="BP163" i="6"/>
  <c r="BR163" i="6" s="1"/>
  <c r="BS163" i="6" s="1"/>
  <c r="BP34" i="6"/>
  <c r="BQ34" i="6" s="1"/>
  <c r="BP62" i="6"/>
  <c r="BQ62" i="6" s="1"/>
  <c r="BP207" i="6"/>
  <c r="BQ207" i="6" s="1"/>
  <c r="BP37" i="6"/>
  <c r="BR37" i="6" s="1"/>
  <c r="BS37" i="6" s="1"/>
  <c r="BP175" i="6"/>
  <c r="BQ175" i="6" s="1"/>
  <c r="BT24" i="6"/>
  <c r="BQ51" i="6"/>
  <c r="BR51" i="6"/>
  <c r="BS51" i="6" s="1"/>
  <c r="BP190" i="6"/>
  <c r="BR190" i="6" s="1"/>
  <c r="BS190" i="6" s="1"/>
  <c r="BN15" i="6"/>
  <c r="BP129" i="6"/>
  <c r="BR129" i="6" s="1"/>
  <c r="BS129" i="6" s="1"/>
  <c r="BP192" i="6"/>
  <c r="BP18" i="6" s="1"/>
  <c r="BP218" i="6"/>
  <c r="BR218" i="6" s="1"/>
  <c r="BS218" i="6" s="1"/>
  <c r="BN24" i="6"/>
  <c r="BN22" i="6"/>
  <c r="BR113" i="6"/>
  <c r="BS113" i="6" s="1"/>
  <c r="BP49" i="6"/>
  <c r="BR49" i="6" s="1"/>
  <c r="BS49" i="6" s="1"/>
  <c r="BP16" i="6"/>
  <c r="BN8" i="6"/>
  <c r="BN14" i="6"/>
  <c r="BP205" i="6"/>
  <c r="BR205" i="6" s="1"/>
  <c r="BS205" i="6" s="1"/>
  <c r="BN13" i="6"/>
  <c r="BN12" i="6"/>
  <c r="BN7" i="6"/>
  <c r="BR197" i="6"/>
  <c r="BS197" i="6" s="1"/>
  <c r="BQ197" i="6"/>
  <c r="BR70" i="6"/>
  <c r="BS70" i="6" s="1"/>
  <c r="BQ70" i="6"/>
  <c r="BR182" i="6"/>
  <c r="BS182" i="6" s="1"/>
  <c r="BQ182" i="6"/>
  <c r="BR166" i="6"/>
  <c r="BS166" i="6" s="1"/>
  <c r="BQ166" i="6"/>
  <c r="BQ177" i="6"/>
  <c r="BR177" i="6"/>
  <c r="BS177" i="6" s="1"/>
  <c r="BQ135" i="6"/>
  <c r="BR135" i="6"/>
  <c r="BS135" i="6" s="1"/>
  <c r="BR106" i="6"/>
  <c r="BS106" i="6" s="1"/>
  <c r="BQ106" i="6"/>
  <c r="BR123" i="6"/>
  <c r="BS123" i="6" s="1"/>
  <c r="BQ123" i="6"/>
  <c r="BR95" i="6"/>
  <c r="BS95" i="6" s="1"/>
  <c r="BQ95" i="6"/>
  <c r="BR53" i="6"/>
  <c r="BS53" i="6" s="1"/>
  <c r="BQ53" i="6"/>
  <c r="BR211" i="6"/>
  <c r="BS211" i="6" s="1"/>
  <c r="BQ211" i="6"/>
  <c r="BQ238" i="6"/>
  <c r="BR238" i="6"/>
  <c r="BS238" i="6" s="1"/>
  <c r="BR196" i="6"/>
  <c r="BS196" i="6" s="1"/>
  <c r="BQ196" i="6"/>
  <c r="BR67" i="6"/>
  <c r="BS67" i="6" s="1"/>
  <c r="BQ67" i="6"/>
  <c r="BR160" i="6"/>
  <c r="BS160" i="6" s="1"/>
  <c r="BQ160" i="6"/>
  <c r="BR126" i="6"/>
  <c r="BS126" i="6" s="1"/>
  <c r="BQ126" i="6"/>
  <c r="BQ131" i="6"/>
  <c r="BR131" i="6"/>
  <c r="BS131" i="6" s="1"/>
  <c r="BR227" i="6"/>
  <c r="BS227" i="6" s="1"/>
  <c r="BQ35" i="6"/>
  <c r="BQ194" i="6"/>
  <c r="BP82" i="6"/>
  <c r="BQ82" i="6" s="1"/>
  <c r="BR116" i="6"/>
  <c r="BS116" i="6" s="1"/>
  <c r="BR216" i="6"/>
  <c r="BS216" i="6" s="1"/>
  <c r="BP229" i="6"/>
  <c r="BR229" i="6" s="1"/>
  <c r="BS229" i="6" s="1"/>
  <c r="BR240" i="6"/>
  <c r="BS240" i="6" s="1"/>
  <c r="BQ215" i="6"/>
  <c r="BN9" i="6"/>
  <c r="BR104" i="6"/>
  <c r="BS104" i="6" s="1"/>
  <c r="BR57" i="6"/>
  <c r="BS57" i="6" s="1"/>
  <c r="BQ81" i="6"/>
  <c r="BN11" i="6"/>
  <c r="BN17" i="6"/>
  <c r="BQ188" i="6"/>
  <c r="BP15" i="6"/>
  <c r="BN21" i="6"/>
  <c r="BP40" i="6"/>
  <c r="BR85" i="6"/>
  <c r="BS85" i="6" s="1"/>
  <c r="BP168" i="6"/>
  <c r="BP181" i="6"/>
  <c r="BR181" i="6" s="1"/>
  <c r="BS181" i="6" s="1"/>
  <c r="BR99" i="6"/>
  <c r="BS99" i="6" s="1"/>
  <c r="BN23" i="6"/>
  <c r="BR200" i="6"/>
  <c r="BS200" i="6" s="1"/>
  <c r="BQ183" i="6"/>
  <c r="BR213" i="6"/>
  <c r="BS213" i="6" s="1"/>
  <c r="BN10" i="6"/>
  <c r="BP28" i="6"/>
  <c r="BR28" i="6" s="1"/>
  <c r="BS28" i="6" s="1"/>
  <c r="BR157" i="6"/>
  <c r="BS157" i="6" s="1"/>
  <c r="BQ225" i="6"/>
  <c r="BR29" i="6"/>
  <c r="BS29" i="6" s="1"/>
  <c r="BR71" i="6"/>
  <c r="BS71" i="6" s="1"/>
  <c r="BR80" i="6"/>
  <c r="BS80" i="6" s="1"/>
  <c r="BQ94" i="6"/>
  <c r="BR122" i="6"/>
  <c r="BS122" i="6" s="1"/>
  <c r="BR128" i="6"/>
  <c r="BS128" i="6" s="1"/>
  <c r="BR165" i="6"/>
  <c r="BS165" i="6" s="1"/>
  <c r="BQ185" i="6"/>
  <c r="BR193" i="6"/>
  <c r="BS193" i="6" s="1"/>
  <c r="BQ199" i="6"/>
  <c r="BQ219" i="6"/>
  <c r="BQ226" i="6"/>
  <c r="BQ239" i="6"/>
  <c r="BQ143" i="6"/>
  <c r="BR54" i="6"/>
  <c r="BS54" i="6" s="1"/>
  <c r="BQ39" i="6"/>
  <c r="BQ88" i="6"/>
  <c r="BQ102" i="6"/>
  <c r="BQ109" i="6"/>
  <c r="BQ138" i="6"/>
  <c r="BR145" i="6"/>
  <c r="BS145" i="6" s="1"/>
  <c r="BQ152" i="6"/>
  <c r="BQ158" i="6"/>
  <c r="BQ233" i="6"/>
  <c r="BR100" i="6"/>
  <c r="BS100" i="6" s="1"/>
  <c r="BR107" i="6"/>
  <c r="BS107" i="6" s="1"/>
  <c r="BR46" i="6"/>
  <c r="BS46" i="6" s="1"/>
  <c r="BR212" i="6"/>
  <c r="BS212" i="6" s="1"/>
  <c r="BR30" i="6"/>
  <c r="BS30" i="6" s="1"/>
  <c r="BR173" i="6"/>
  <c r="BS173" i="6" s="1"/>
  <c r="BQ180" i="6"/>
  <c r="BQ63" i="6"/>
  <c r="BQ71" i="6"/>
  <c r="BQ74" i="6"/>
  <c r="BR110" i="6"/>
  <c r="BS110" i="6" s="1"/>
  <c r="BQ140" i="6"/>
  <c r="BR146" i="6"/>
  <c r="BS146" i="6" s="1"/>
  <c r="BQ154" i="6"/>
  <c r="BR159" i="6"/>
  <c r="BS159" i="6" s="1"/>
  <c r="BQ174" i="6"/>
  <c r="BR187" i="6"/>
  <c r="BS187" i="6" s="1"/>
  <c r="BQ208" i="6"/>
  <c r="BQ198" i="6"/>
  <c r="BP9" i="6"/>
  <c r="BQ32" i="6"/>
  <c r="BR68" i="6"/>
  <c r="BS68" i="6" s="1"/>
  <c r="BQ89" i="6"/>
  <c r="BR96" i="6"/>
  <c r="BS96" i="6" s="1"/>
  <c r="BQ117" i="6"/>
  <c r="BQ124" i="6"/>
  <c r="BQ132" i="6"/>
  <c r="BQ201" i="6"/>
  <c r="BQ222" i="6"/>
  <c r="BQ228" i="6"/>
  <c r="BQ236" i="6"/>
  <c r="BR241" i="6"/>
  <c r="BS241" i="6" s="1"/>
  <c r="BQ171" i="6"/>
  <c r="BQ43" i="6"/>
  <c r="BQ69" i="6"/>
  <c r="BQ112" i="6"/>
  <c r="BQ125" i="6"/>
  <c r="BQ210" i="6"/>
  <c r="BR191" i="6"/>
  <c r="BS191" i="6" s="1"/>
  <c r="BR179" i="6"/>
  <c r="BS179" i="6" s="1"/>
  <c r="BQ77" i="6"/>
  <c r="BQ91" i="6"/>
  <c r="BQ105" i="6"/>
  <c r="BQ141" i="6"/>
  <c r="BQ149" i="6"/>
  <c r="BQ155" i="6"/>
  <c r="BQ202" i="6"/>
  <c r="BQ224" i="6"/>
  <c r="BQ243" i="6"/>
  <c r="BR230" i="6"/>
  <c r="BS230" i="6" s="1"/>
  <c r="BQ184" i="6"/>
  <c r="BQ119" i="6"/>
  <c r="BQ169" i="6"/>
  <c r="BV24" i="6"/>
  <c r="BV22" i="6"/>
  <c r="BT23" i="6"/>
  <c r="BT21" i="6"/>
  <c r="BS41" i="6"/>
  <c r="BS50" i="6"/>
  <c r="BT22" i="6"/>
  <c r="BS186" i="6"/>
  <c r="BV23" i="6"/>
  <c r="BV21" i="6"/>
  <c r="BS52" i="6"/>
  <c r="BR48" i="6"/>
  <c r="BS48" i="6" s="1"/>
  <c r="BR59" i="6"/>
  <c r="BS59" i="6" s="1"/>
  <c r="BQ59" i="6"/>
  <c r="BR66" i="6"/>
  <c r="BR176" i="6"/>
  <c r="BS176" i="6" s="1"/>
  <c r="BQ176" i="6"/>
  <c r="BR217" i="6"/>
  <c r="BS217" i="6" s="1"/>
  <c r="BQ217" i="6"/>
  <c r="BR234" i="6"/>
  <c r="BS234" i="6" s="1"/>
  <c r="BQ234" i="6"/>
  <c r="BR237" i="6"/>
  <c r="BS237" i="6" s="1"/>
  <c r="BQ237" i="6"/>
  <c r="BQ38" i="6"/>
  <c r="BQ61" i="6"/>
  <c r="BQ84" i="6"/>
  <c r="BQ97" i="6"/>
  <c r="BR114" i="6"/>
  <c r="BS114" i="6" s="1"/>
  <c r="BQ214" i="6"/>
  <c r="BQ33" i="6"/>
  <c r="BQ47" i="6"/>
  <c r="BQ56" i="6"/>
  <c r="BR73" i="6"/>
  <c r="BS73" i="6" s="1"/>
  <c r="BQ73" i="6"/>
  <c r="BR86" i="6"/>
  <c r="BS86" i="6" s="1"/>
  <c r="BR101" i="6"/>
  <c r="BS101" i="6" s="1"/>
  <c r="BQ101" i="6"/>
  <c r="BR118" i="6"/>
  <c r="BS118" i="6" s="1"/>
  <c r="BQ42" i="6"/>
  <c r="BQ75" i="6"/>
  <c r="BR90" i="6"/>
  <c r="BS90" i="6" s="1"/>
  <c r="BQ103" i="6"/>
  <c r="BQ186" i="6"/>
  <c r="BQ120" i="6"/>
  <c r="BR231" i="6"/>
  <c r="BQ231" i="6"/>
  <c r="BR133" i="6"/>
  <c r="BS133" i="6" s="1"/>
  <c r="BQ133" i="6"/>
  <c r="BR147" i="6"/>
  <c r="BS147" i="6" s="1"/>
  <c r="BQ147" i="6"/>
  <c r="BR206" i="6"/>
  <c r="BS206" i="6" s="1"/>
  <c r="BQ206" i="6"/>
  <c r="BQ41" i="6"/>
  <c r="BQ50" i="6"/>
  <c r="BR58" i="6"/>
  <c r="BQ65" i="6"/>
  <c r="BR79" i="6"/>
  <c r="BS79" i="6" s="1"/>
  <c r="BQ92" i="6"/>
  <c r="BR164" i="6"/>
  <c r="BS164" i="6" s="1"/>
  <c r="BQ164" i="6"/>
  <c r="BQ209" i="6"/>
  <c r="BQ36" i="6"/>
  <c r="BQ111" i="6"/>
  <c r="BR144" i="6"/>
  <c r="BS144" i="6" s="1"/>
  <c r="BQ144" i="6"/>
  <c r="BQ167" i="6"/>
  <c r="BQ31" i="6"/>
  <c r="BQ45" i="6"/>
  <c r="BQ52" i="6"/>
  <c r="BQ55" i="6"/>
  <c r="BQ60" i="6"/>
  <c r="BR72" i="6"/>
  <c r="BQ83" i="6"/>
  <c r="BQ98" i="6"/>
  <c r="BR115" i="6"/>
  <c r="BQ115" i="6"/>
  <c r="BR134" i="6"/>
  <c r="BQ134" i="6"/>
  <c r="BR148" i="6"/>
  <c r="BS148" i="6" s="1"/>
  <c r="BQ148" i="6"/>
  <c r="BR223" i="6"/>
  <c r="BS223" i="6" s="1"/>
  <c r="BQ223" i="6"/>
  <c r="BR87" i="6"/>
  <c r="BS87" i="6" s="1"/>
  <c r="BQ87" i="6"/>
  <c r="BR242" i="6"/>
  <c r="BS242" i="6" s="1"/>
  <c r="BQ242" i="6"/>
  <c r="BQ44" i="6"/>
  <c r="BR76" i="6"/>
  <c r="BS76" i="6" s="1"/>
  <c r="BQ108" i="6"/>
  <c r="BR121" i="6"/>
  <c r="BS121" i="6" s="1"/>
  <c r="BQ64" i="6"/>
  <c r="BQ78" i="6"/>
  <c r="BR93" i="6"/>
  <c r="BS93" i="6" s="1"/>
  <c r="BR139" i="6"/>
  <c r="BS139" i="6" s="1"/>
  <c r="BQ139" i="6"/>
  <c r="BR153" i="6"/>
  <c r="BS153" i="6" s="1"/>
  <c r="BQ153" i="6"/>
  <c r="BQ172" i="6"/>
  <c r="BR195" i="6"/>
  <c r="BS195" i="6" s="1"/>
  <c r="BQ195" i="6"/>
  <c r="BR136" i="6"/>
  <c r="BS136" i="6" s="1"/>
  <c r="BQ136" i="6"/>
  <c r="BR204" i="6"/>
  <c r="BS204" i="6" s="1"/>
  <c r="BQ204" i="6"/>
  <c r="BR162" i="6"/>
  <c r="BS162" i="6" s="1"/>
  <c r="BQ162" i="6"/>
  <c r="BR232" i="6"/>
  <c r="BS232" i="6" s="1"/>
  <c r="BQ232" i="6"/>
  <c r="BR150" i="6"/>
  <c r="BS150" i="6" s="1"/>
  <c r="BQ150" i="6"/>
  <c r="BR178" i="6"/>
  <c r="BQ178" i="6"/>
  <c r="BR220" i="6"/>
  <c r="BS220" i="6" s="1"/>
  <c r="BQ220" i="6"/>
  <c r="BR203" i="6"/>
  <c r="BS203" i="6" s="1"/>
  <c r="BQ203" i="6"/>
  <c r="BR127" i="6"/>
  <c r="BQ137" i="6"/>
  <c r="BR142" i="6"/>
  <c r="BQ151" i="6"/>
  <c r="BR156" i="6"/>
  <c r="BS156" i="6" s="1"/>
  <c r="BR170" i="6"/>
  <c r="BS170" i="6" s="1"/>
  <c r="BQ221" i="6"/>
  <c r="BQ235" i="6"/>
  <c r="BB234" i="6"/>
  <c r="BD234" i="6" s="1"/>
  <c r="BE234" i="6" s="1"/>
  <c r="BG170" i="6"/>
  <c r="BU170" i="6" s="1"/>
  <c r="CI170" i="6" s="1"/>
  <c r="CW170" i="6" s="1"/>
  <c r="DK170" i="6" s="1"/>
  <c r="DY170" i="6" s="1"/>
  <c r="BG156" i="6"/>
  <c r="BU156" i="6" s="1"/>
  <c r="CI156" i="6" s="1"/>
  <c r="CW156" i="6" s="1"/>
  <c r="DK156" i="6" s="1"/>
  <c r="DY156" i="6" s="1"/>
  <c r="BG142" i="6"/>
  <c r="BU142" i="6" s="1"/>
  <c r="CI142" i="6" s="1"/>
  <c r="CW142" i="6" s="1"/>
  <c r="DK142" i="6" s="1"/>
  <c r="DY142" i="6" s="1"/>
  <c r="BG127" i="6"/>
  <c r="BU127" i="6" s="1"/>
  <c r="CI127" i="6" s="1"/>
  <c r="CW127" i="6" s="1"/>
  <c r="DK127" i="6" s="1"/>
  <c r="DY127" i="6" s="1"/>
  <c r="BG113" i="6"/>
  <c r="BU113" i="6" s="1"/>
  <c r="CI113" i="6" s="1"/>
  <c r="CW113" i="6" s="1"/>
  <c r="DK113" i="6" s="1"/>
  <c r="DY113" i="6" s="1"/>
  <c r="BG99" i="6"/>
  <c r="BU99" i="6" s="1"/>
  <c r="CI99" i="6" s="1"/>
  <c r="CW99" i="6" s="1"/>
  <c r="DK99" i="6" s="1"/>
  <c r="DY99" i="6" s="1"/>
  <c r="BG85" i="6"/>
  <c r="BU85" i="6" s="1"/>
  <c r="CI85" i="6" s="1"/>
  <c r="CW85" i="6" s="1"/>
  <c r="DK85" i="6" s="1"/>
  <c r="DY85" i="6" s="1"/>
  <c r="BG71" i="6"/>
  <c r="BU71" i="6" s="1"/>
  <c r="CI71" i="6" s="1"/>
  <c r="CW71" i="6" s="1"/>
  <c r="DK71" i="6" s="1"/>
  <c r="DY71" i="6" s="1"/>
  <c r="BG57" i="6"/>
  <c r="BU57" i="6" s="1"/>
  <c r="CI57" i="6" s="1"/>
  <c r="CW57" i="6" s="1"/>
  <c r="DK57" i="6" s="1"/>
  <c r="DY57" i="6" s="1"/>
  <c r="BB80" i="6"/>
  <c r="BD80" i="6" s="1"/>
  <c r="BE80" i="6" s="1"/>
  <c r="AZ16" i="6"/>
  <c r="BB235" i="6"/>
  <c r="BD235" i="6" s="1"/>
  <c r="BE235" i="6" s="1"/>
  <c r="BB37" i="6"/>
  <c r="BC37" i="6" s="1"/>
  <c r="BB94" i="6"/>
  <c r="BD94" i="6" s="1"/>
  <c r="BE94" i="6" s="1"/>
  <c r="BB67" i="6"/>
  <c r="BC67" i="6" s="1"/>
  <c r="BB81" i="6"/>
  <c r="BC81" i="6" s="1"/>
  <c r="BB165" i="6"/>
  <c r="BC165" i="6" s="1"/>
  <c r="BB206" i="6"/>
  <c r="BD206" i="6" s="1"/>
  <c r="BE206" i="6" s="1"/>
  <c r="BB74" i="6"/>
  <c r="BD74" i="6" s="1"/>
  <c r="BE74" i="6" s="1"/>
  <c r="AZ15" i="6"/>
  <c r="BB50" i="6"/>
  <c r="BD50" i="6" s="1"/>
  <c r="BE50" i="6" s="1"/>
  <c r="BB135" i="6"/>
  <c r="BC135" i="6" s="1"/>
  <c r="BB170" i="6"/>
  <c r="BC170" i="6" s="1"/>
  <c r="BG50" i="6"/>
  <c r="BU50" i="6" s="1"/>
  <c r="CI50" i="6" s="1"/>
  <c r="CW50" i="6" s="1"/>
  <c r="DK50" i="6" s="1"/>
  <c r="DY50" i="6" s="1"/>
  <c r="BB219" i="6"/>
  <c r="BC219" i="6" s="1"/>
  <c r="AZ18" i="6"/>
  <c r="BB226" i="6"/>
  <c r="BC226" i="6" s="1"/>
  <c r="BG226" i="6"/>
  <c r="BU226" i="6" s="1"/>
  <c r="CI226" i="6" s="1"/>
  <c r="CW226" i="6" s="1"/>
  <c r="DK226" i="6" s="1"/>
  <c r="DY226" i="6" s="1"/>
  <c r="BG212" i="6"/>
  <c r="BU212" i="6" s="1"/>
  <c r="CI212" i="6" s="1"/>
  <c r="CW212" i="6" s="1"/>
  <c r="DK212" i="6" s="1"/>
  <c r="DY212" i="6" s="1"/>
  <c r="BG198" i="6"/>
  <c r="BU198" i="6" s="1"/>
  <c r="CI198" i="6" s="1"/>
  <c r="CW198" i="6" s="1"/>
  <c r="DK198" i="6" s="1"/>
  <c r="DY198" i="6" s="1"/>
  <c r="BB185" i="6"/>
  <c r="BC185" i="6" s="1"/>
  <c r="BG227" i="6"/>
  <c r="BU227" i="6" s="1"/>
  <c r="CI227" i="6" s="1"/>
  <c r="CW227" i="6" s="1"/>
  <c r="DK227" i="6" s="1"/>
  <c r="DY227" i="6" s="1"/>
  <c r="BB36" i="6"/>
  <c r="BD36" i="6" s="1"/>
  <c r="BE36" i="6" s="1"/>
  <c r="BB72" i="6"/>
  <c r="BD72" i="6" s="1"/>
  <c r="BE72" i="6" s="1"/>
  <c r="BB151" i="6"/>
  <c r="BC151" i="6" s="1"/>
  <c r="BG184" i="6"/>
  <c r="BU184" i="6" s="1"/>
  <c r="CI184" i="6" s="1"/>
  <c r="CW184" i="6" s="1"/>
  <c r="DK184" i="6" s="1"/>
  <c r="DY184" i="6" s="1"/>
  <c r="BB199" i="6"/>
  <c r="BD199" i="6" s="1"/>
  <c r="BE199" i="6" s="1"/>
  <c r="BB104" i="6"/>
  <c r="BD104" i="6" s="1"/>
  <c r="BE104" i="6" s="1"/>
  <c r="BG129" i="6"/>
  <c r="BU129" i="6" s="1"/>
  <c r="CI129" i="6" s="1"/>
  <c r="CW129" i="6" s="1"/>
  <c r="DK129" i="6" s="1"/>
  <c r="DY129" i="6" s="1"/>
  <c r="BG115" i="6"/>
  <c r="BU115" i="6" s="1"/>
  <c r="CI115" i="6" s="1"/>
  <c r="CW115" i="6" s="1"/>
  <c r="DK115" i="6" s="1"/>
  <c r="DY115" i="6" s="1"/>
  <c r="BG87" i="6"/>
  <c r="BU87" i="6" s="1"/>
  <c r="CI87" i="6" s="1"/>
  <c r="CW87" i="6" s="1"/>
  <c r="DK87" i="6" s="1"/>
  <c r="DY87" i="6" s="1"/>
  <c r="BG59" i="6"/>
  <c r="BU59" i="6" s="1"/>
  <c r="CI59" i="6" s="1"/>
  <c r="CW59" i="6" s="1"/>
  <c r="DK59" i="6" s="1"/>
  <c r="DY59" i="6" s="1"/>
  <c r="BG45" i="6"/>
  <c r="BU45" i="6" s="1"/>
  <c r="CI45" i="6" s="1"/>
  <c r="CW45" i="6" s="1"/>
  <c r="DK45" i="6" s="1"/>
  <c r="DY45" i="6" s="1"/>
  <c r="BB175" i="6"/>
  <c r="BD175" i="6" s="1"/>
  <c r="BE175" i="6" s="1"/>
  <c r="BB186" i="6"/>
  <c r="BC186" i="6" s="1"/>
  <c r="AZ24" i="6"/>
  <c r="BB187" i="6"/>
  <c r="BD187" i="6" s="1"/>
  <c r="BE187" i="6" s="1"/>
  <c r="BB159" i="6"/>
  <c r="BD159" i="6" s="1"/>
  <c r="BE159" i="6" s="1"/>
  <c r="BD30" i="6"/>
  <c r="BE30" i="6" s="1"/>
  <c r="BH24" i="6"/>
  <c r="AZ17" i="6"/>
  <c r="BJ25" i="6"/>
  <c r="BB129" i="6"/>
  <c r="BC129" i="6" s="1"/>
  <c r="BB214" i="6"/>
  <c r="BC214" i="6" s="1"/>
  <c r="BB138" i="6"/>
  <c r="BC138" i="6" s="1"/>
  <c r="BA6" i="6"/>
  <c r="BL25" i="6"/>
  <c r="AZ8" i="6"/>
  <c r="BB39" i="6"/>
  <c r="BC39" i="6" s="1"/>
  <c r="AZ23" i="6"/>
  <c r="AZ9" i="6"/>
  <c r="BA26" i="6"/>
  <c r="BF21" i="6"/>
  <c r="BF22" i="6"/>
  <c r="AZ11" i="6"/>
  <c r="AZ21" i="6"/>
  <c r="BC79" i="6"/>
  <c r="BD114" i="6"/>
  <c r="BE114" i="6" s="1"/>
  <c r="BB238" i="6"/>
  <c r="BD238" i="6" s="1"/>
  <c r="BE238" i="6" s="1"/>
  <c r="BG35" i="6"/>
  <c r="BU35" i="6" s="1"/>
  <c r="CI35" i="6" s="1"/>
  <c r="CW35" i="6" s="1"/>
  <c r="DK35" i="6" s="1"/>
  <c r="DY35" i="6" s="1"/>
  <c r="BC178" i="6"/>
  <c r="BG176" i="6"/>
  <c r="BU176" i="6" s="1"/>
  <c r="CI176" i="6" s="1"/>
  <c r="CW176" i="6" s="1"/>
  <c r="DK176" i="6" s="1"/>
  <c r="DY176" i="6" s="1"/>
  <c r="BG162" i="6"/>
  <c r="BU162" i="6" s="1"/>
  <c r="CI162" i="6" s="1"/>
  <c r="CW162" i="6" s="1"/>
  <c r="DK162" i="6" s="1"/>
  <c r="DY162" i="6" s="1"/>
  <c r="BG148" i="6"/>
  <c r="BU148" i="6" s="1"/>
  <c r="CI148" i="6" s="1"/>
  <c r="CW148" i="6" s="1"/>
  <c r="DK148" i="6" s="1"/>
  <c r="DY148" i="6" s="1"/>
  <c r="BG134" i="6"/>
  <c r="BU134" i="6" s="1"/>
  <c r="CI134" i="6" s="1"/>
  <c r="CW134" i="6" s="1"/>
  <c r="DK134" i="6" s="1"/>
  <c r="DY134" i="6" s="1"/>
  <c r="BG119" i="6"/>
  <c r="BU119" i="6" s="1"/>
  <c r="CI119" i="6" s="1"/>
  <c r="CW119" i="6" s="1"/>
  <c r="DK119" i="6" s="1"/>
  <c r="DY119" i="6" s="1"/>
  <c r="BG105" i="6"/>
  <c r="BU105" i="6" s="1"/>
  <c r="CI105" i="6" s="1"/>
  <c r="CW105" i="6" s="1"/>
  <c r="DK105" i="6" s="1"/>
  <c r="DY105" i="6" s="1"/>
  <c r="BG91" i="6"/>
  <c r="BU91" i="6" s="1"/>
  <c r="CI91" i="6" s="1"/>
  <c r="CW91" i="6" s="1"/>
  <c r="DK91" i="6" s="1"/>
  <c r="DY91" i="6" s="1"/>
  <c r="BG77" i="6"/>
  <c r="BU77" i="6" s="1"/>
  <c r="CI77" i="6" s="1"/>
  <c r="CW77" i="6" s="1"/>
  <c r="DK77" i="6" s="1"/>
  <c r="DY77" i="6" s="1"/>
  <c r="BG63" i="6"/>
  <c r="BU63" i="6" s="1"/>
  <c r="CI63" i="6" s="1"/>
  <c r="CW63" i="6" s="1"/>
  <c r="DK63" i="6" s="1"/>
  <c r="DY63" i="6" s="1"/>
  <c r="BG49" i="6"/>
  <c r="BU49" i="6" s="1"/>
  <c r="CI49" i="6" s="1"/>
  <c r="CW49" i="6" s="1"/>
  <c r="DK49" i="6" s="1"/>
  <c r="DY49" i="6" s="1"/>
  <c r="AZ12" i="6"/>
  <c r="BD60" i="6"/>
  <c r="BE60" i="6" s="1"/>
  <c r="AZ13" i="6"/>
  <c r="BC32" i="6"/>
  <c r="BC88" i="6"/>
  <c r="BB68" i="6"/>
  <c r="BC68" i="6" s="1"/>
  <c r="BB12" i="6"/>
  <c r="BC180" i="6"/>
  <c r="BD180" i="6"/>
  <c r="BE180" i="6" s="1"/>
  <c r="BD98" i="6"/>
  <c r="BE98" i="6" s="1"/>
  <c r="BC98" i="6"/>
  <c r="BC154" i="6"/>
  <c r="BD154" i="6"/>
  <c r="BE154" i="6" s="1"/>
  <c r="BC110" i="6"/>
  <c r="BD110" i="6"/>
  <c r="BE110" i="6" s="1"/>
  <c r="BC183" i="6"/>
  <c r="BD183" i="6"/>
  <c r="BE183" i="6" s="1"/>
  <c r="BC84" i="6"/>
  <c r="BD84" i="6"/>
  <c r="BE84" i="6" s="1"/>
  <c r="BC70" i="6"/>
  <c r="BD70" i="6"/>
  <c r="BE70" i="6" s="1"/>
  <c r="BC168" i="6"/>
  <c r="BD168" i="6"/>
  <c r="BE168" i="6" s="1"/>
  <c r="BD195" i="6"/>
  <c r="BE195" i="6" s="1"/>
  <c r="BC195" i="6"/>
  <c r="BD54" i="6"/>
  <c r="BE54" i="6" s="1"/>
  <c r="BC54" i="6"/>
  <c r="BD161" i="6"/>
  <c r="BE161" i="6" s="1"/>
  <c r="BC161" i="6"/>
  <c r="BC160" i="6"/>
  <c r="BD160" i="6"/>
  <c r="BE160" i="6" s="1"/>
  <c r="BD190" i="6"/>
  <c r="BE190" i="6" s="1"/>
  <c r="BC190" i="6"/>
  <c r="BD47" i="6"/>
  <c r="BE47" i="6" s="1"/>
  <c r="BD191" i="6"/>
  <c r="BE191" i="6" s="1"/>
  <c r="BD57" i="6"/>
  <c r="BE57" i="6" s="1"/>
  <c r="BD65" i="6"/>
  <c r="BE65" i="6" s="1"/>
  <c r="BD76" i="6"/>
  <c r="BE76" i="6" s="1"/>
  <c r="BD163" i="6"/>
  <c r="BE163" i="6" s="1"/>
  <c r="BD202" i="6"/>
  <c r="BE202" i="6" s="1"/>
  <c r="BD107" i="6"/>
  <c r="BE107" i="6" s="1"/>
  <c r="BC144" i="6"/>
  <c r="AZ14" i="6"/>
  <c r="BB40" i="6"/>
  <c r="BC52" i="6"/>
  <c r="BD157" i="6"/>
  <c r="BE157" i="6" s="1"/>
  <c r="BD177" i="6"/>
  <c r="BE177" i="6" s="1"/>
  <c r="BD205" i="6"/>
  <c r="BE205" i="6" s="1"/>
  <c r="BC230" i="6"/>
  <c r="BD200" i="6"/>
  <c r="BE200" i="6" s="1"/>
  <c r="BD137" i="6"/>
  <c r="BE137" i="6" s="1"/>
  <c r="BC44" i="6"/>
  <c r="BD149" i="6"/>
  <c r="BE149" i="6" s="1"/>
  <c r="BD172" i="6"/>
  <c r="BE172" i="6" s="1"/>
  <c r="BB16" i="6"/>
  <c r="AZ10" i="6"/>
  <c r="AZ22" i="6"/>
  <c r="BG28" i="6"/>
  <c r="BU28" i="6" s="1"/>
  <c r="CI28" i="6" s="1"/>
  <c r="CW28" i="6" s="1"/>
  <c r="DK28" i="6" s="1"/>
  <c r="DY28" i="6" s="1"/>
  <c r="BD18" i="6"/>
  <c r="BE193" i="6"/>
  <c r="BD236" i="6"/>
  <c r="BE236" i="6" s="1"/>
  <c r="BC209" i="6"/>
  <c r="BC82" i="6"/>
  <c r="BD89" i="6"/>
  <c r="BE89" i="6" s="1"/>
  <c r="BC96" i="6"/>
  <c r="BD111" i="6"/>
  <c r="BE111" i="6" s="1"/>
  <c r="BD148" i="6"/>
  <c r="BE148" i="6" s="1"/>
  <c r="BD158" i="6"/>
  <c r="BE158" i="6" s="1"/>
  <c r="BD197" i="6"/>
  <c r="BE197" i="6" s="1"/>
  <c r="BD28" i="6"/>
  <c r="BE28" i="6" s="1"/>
  <c r="BC43" i="6"/>
  <c r="BC56" i="6"/>
  <c r="BD77" i="6"/>
  <c r="BE77" i="6" s="1"/>
  <c r="BD103" i="6"/>
  <c r="BE103" i="6" s="1"/>
  <c r="BC164" i="6"/>
  <c r="BC176" i="6"/>
  <c r="BC182" i="6"/>
  <c r="BC193" i="6"/>
  <c r="BD216" i="6"/>
  <c r="BE216" i="6" s="1"/>
  <c r="BC48" i="6"/>
  <c r="BD223" i="6"/>
  <c r="BE223" i="6" s="1"/>
  <c r="BD153" i="6"/>
  <c r="BE153" i="6" s="1"/>
  <c r="BD169" i="6"/>
  <c r="BE169" i="6" s="1"/>
  <c r="BD237" i="6"/>
  <c r="BE237" i="6" s="1"/>
  <c r="BD35" i="6"/>
  <c r="BE35" i="6" s="1"/>
  <c r="BC112" i="6"/>
  <c r="BC120" i="6"/>
  <c r="BC143" i="6"/>
  <c r="BC211" i="6"/>
  <c r="BD117" i="6"/>
  <c r="BE117" i="6" s="1"/>
  <c r="BC134" i="6"/>
  <c r="BD141" i="6"/>
  <c r="BE141" i="6" s="1"/>
  <c r="BC203" i="6"/>
  <c r="BC28" i="6"/>
  <c r="BC231" i="6"/>
  <c r="BC64" i="6"/>
  <c r="BC78" i="6"/>
  <c r="BC90" i="6"/>
  <c r="BC136" i="6"/>
  <c r="BD232" i="6"/>
  <c r="BE232" i="6" s="1"/>
  <c r="BC239" i="6"/>
  <c r="BD152" i="6"/>
  <c r="BE152" i="6" s="1"/>
  <c r="BB18" i="6"/>
  <c r="BC91" i="6"/>
  <c r="BD212" i="6"/>
  <c r="BE212" i="6" s="1"/>
  <c r="BD233" i="6"/>
  <c r="BE233" i="6" s="1"/>
  <c r="BD92" i="6"/>
  <c r="BE92" i="6" s="1"/>
  <c r="BD213" i="6"/>
  <c r="BE213" i="6" s="1"/>
  <c r="BC228" i="6"/>
  <c r="BC242" i="6"/>
  <c r="BD31" i="6"/>
  <c r="BE31" i="6" s="1"/>
  <c r="BD53" i="6"/>
  <c r="BE53" i="6" s="1"/>
  <c r="BC59" i="6"/>
  <c r="BC93" i="6"/>
  <c r="BC100" i="6"/>
  <c r="BD123" i="6"/>
  <c r="BE123" i="6" s="1"/>
  <c r="BD132" i="6"/>
  <c r="BE132" i="6" s="1"/>
  <c r="BD162" i="6"/>
  <c r="BE162" i="6" s="1"/>
  <c r="BC174" i="6"/>
  <c r="BD179" i="6"/>
  <c r="BE179" i="6" s="1"/>
  <c r="BC207" i="6"/>
  <c r="BD221" i="6"/>
  <c r="BE221" i="6" s="1"/>
  <c r="BD46" i="6"/>
  <c r="BE46" i="6" s="1"/>
  <c r="BD156" i="6"/>
  <c r="BE156" i="6" s="1"/>
  <c r="BC167" i="6"/>
  <c r="BD184" i="6"/>
  <c r="BE184" i="6" s="1"/>
  <c r="BC116" i="6"/>
  <c r="BD196" i="6"/>
  <c r="BE196" i="6" s="1"/>
  <c r="BE29" i="6"/>
  <c r="BE51" i="6"/>
  <c r="BF24" i="6"/>
  <c r="BH23" i="6"/>
  <c r="BE71" i="6"/>
  <c r="BH21" i="6"/>
  <c r="BF23" i="6"/>
  <c r="BH22" i="6"/>
  <c r="BE66" i="6"/>
  <c r="BE115" i="6"/>
  <c r="BC86" i="6"/>
  <c r="BD139" i="6"/>
  <c r="BC147" i="6"/>
  <c r="BD181" i="6"/>
  <c r="BC69" i="6"/>
  <c r="BD69" i="6"/>
  <c r="BE69" i="6" s="1"/>
  <c r="BD97" i="6"/>
  <c r="BC97" i="6"/>
  <c r="BD241" i="6"/>
  <c r="BE241" i="6" s="1"/>
  <c r="BC241" i="6"/>
  <c r="BC42" i="6"/>
  <c r="BC49" i="6"/>
  <c r="BC61" i="6"/>
  <c r="BC71" i="6"/>
  <c r="BC119" i="6"/>
  <c r="BC192" i="6"/>
  <c r="BC198" i="6"/>
  <c r="BD198" i="6"/>
  <c r="BE198" i="6" s="1"/>
  <c r="BC204" i="6"/>
  <c r="BD218" i="6"/>
  <c r="BE218" i="6" s="1"/>
  <c r="BC218" i="6"/>
  <c r="BC34" i="6"/>
  <c r="BC38" i="6"/>
  <c r="BC55" i="6"/>
  <c r="BD58" i="6"/>
  <c r="BC58" i="6"/>
  <c r="BD95" i="6"/>
  <c r="BE95" i="6" s="1"/>
  <c r="BC95" i="6"/>
  <c r="BC106" i="6"/>
  <c r="BD131" i="6"/>
  <c r="BE131" i="6" s="1"/>
  <c r="BC131" i="6"/>
  <c r="BC155" i="6"/>
  <c r="BC29" i="6"/>
  <c r="BC66" i="6"/>
  <c r="BC115" i="6"/>
  <c r="BD124" i="6"/>
  <c r="BC124" i="6"/>
  <c r="BC127" i="6"/>
  <c r="BD127" i="6"/>
  <c r="BE127" i="6" s="1"/>
  <c r="BC194" i="6"/>
  <c r="BD201" i="6"/>
  <c r="BE201" i="6" s="1"/>
  <c r="BC201" i="6"/>
  <c r="BC227" i="6"/>
  <c r="BC45" i="6"/>
  <c r="BD73" i="6"/>
  <c r="BE73" i="6" s="1"/>
  <c r="BC87" i="6"/>
  <c r="BC102" i="6"/>
  <c r="BD145" i="6"/>
  <c r="BE145" i="6" s="1"/>
  <c r="BC145" i="6"/>
  <c r="BD150" i="6"/>
  <c r="BE150" i="6" s="1"/>
  <c r="BC150" i="6"/>
  <c r="BC33" i="6"/>
  <c r="BC41" i="6"/>
  <c r="BC51" i="6"/>
  <c r="BC63" i="6"/>
  <c r="BC83" i="6"/>
  <c r="BD188" i="6"/>
  <c r="BE188" i="6" s="1"/>
  <c r="BC188" i="6"/>
  <c r="BD75" i="6"/>
  <c r="BE75" i="6" s="1"/>
  <c r="BC75" i="6"/>
  <c r="BD85" i="6"/>
  <c r="BE85" i="6" s="1"/>
  <c r="BC85" i="6"/>
  <c r="BD222" i="6"/>
  <c r="BE222" i="6" s="1"/>
  <c r="BC222" i="6"/>
  <c r="BD166" i="6"/>
  <c r="BE166" i="6" s="1"/>
  <c r="BC166" i="6"/>
  <c r="BD243" i="6"/>
  <c r="BE243" i="6" s="1"/>
  <c r="BC243" i="6"/>
  <c r="BC109" i="6"/>
  <c r="BC118" i="6"/>
  <c r="BD225" i="6"/>
  <c r="BC225" i="6"/>
  <c r="BD62" i="6"/>
  <c r="BE62" i="6" s="1"/>
  <c r="BC62" i="6"/>
  <c r="BD105" i="6"/>
  <c r="BE105" i="6" s="1"/>
  <c r="BC105" i="6"/>
  <c r="BD208" i="6"/>
  <c r="BE208" i="6" s="1"/>
  <c r="BC208" i="6"/>
  <c r="BD101" i="6"/>
  <c r="BE101" i="6" s="1"/>
  <c r="BC101" i="6"/>
  <c r="BD121" i="6"/>
  <c r="BE121" i="6" s="1"/>
  <c r="BC121" i="6"/>
  <c r="BC133" i="6"/>
  <c r="BC220" i="6"/>
  <c r="BC240" i="6"/>
  <c r="BD240" i="6"/>
  <c r="BE240" i="6" s="1"/>
  <c r="BD171" i="6"/>
  <c r="BE171" i="6" s="1"/>
  <c r="BC171" i="6"/>
  <c r="BC189" i="6"/>
  <c r="BD146" i="6"/>
  <c r="BE146" i="6" s="1"/>
  <c r="BC146" i="6"/>
  <c r="BD113" i="6"/>
  <c r="BE113" i="6" s="1"/>
  <c r="BC113" i="6"/>
  <c r="BD126" i="6"/>
  <c r="BE126" i="6" s="1"/>
  <c r="BC126" i="6"/>
  <c r="BD99" i="6"/>
  <c r="BE99" i="6" s="1"/>
  <c r="BC99" i="6"/>
  <c r="BD142" i="6"/>
  <c r="BE142" i="6" s="1"/>
  <c r="BD215" i="6"/>
  <c r="BE215" i="6" s="1"/>
  <c r="BC215" i="6"/>
  <c r="BC108" i="6"/>
  <c r="BC122" i="6"/>
  <c r="BC128" i="6"/>
  <c r="BC217" i="6"/>
  <c r="BD229" i="6"/>
  <c r="BC229" i="6"/>
  <c r="BD173" i="6"/>
  <c r="BE173" i="6" s="1"/>
  <c r="BC173" i="6"/>
  <c r="BC125" i="6"/>
  <c r="BC140" i="6"/>
  <c r="BC210" i="6"/>
  <c r="BC224" i="6"/>
  <c r="AV25" i="6"/>
  <c r="AX25" i="6"/>
  <c r="AS75" i="6"/>
  <c r="BG75" i="6" s="1"/>
  <c r="BU75" i="6" s="1"/>
  <c r="CI75" i="6" s="1"/>
  <c r="CW75" i="6" s="1"/>
  <c r="DK75" i="6" s="1"/>
  <c r="DY75" i="6" s="1"/>
  <c r="AN205" i="6"/>
  <c r="AP205" i="6" s="1"/>
  <c r="AQ205" i="6" s="1"/>
  <c r="AT24" i="6"/>
  <c r="AS154" i="6"/>
  <c r="BG154" i="6" s="1"/>
  <c r="BU154" i="6" s="1"/>
  <c r="CI154" i="6" s="1"/>
  <c r="CW154" i="6" s="1"/>
  <c r="DK154" i="6" s="1"/>
  <c r="DY154" i="6" s="1"/>
  <c r="AS210" i="6"/>
  <c r="BG210" i="6" s="1"/>
  <c r="BU210" i="6" s="1"/>
  <c r="CI210" i="6" s="1"/>
  <c r="CW210" i="6" s="1"/>
  <c r="DK210" i="6" s="1"/>
  <c r="DY210" i="6" s="1"/>
  <c r="AS182" i="6"/>
  <c r="BG182" i="6" s="1"/>
  <c r="BU182" i="6" s="1"/>
  <c r="CI182" i="6" s="1"/>
  <c r="CW182" i="6" s="1"/>
  <c r="DK182" i="6" s="1"/>
  <c r="DY182" i="6" s="1"/>
  <c r="AS125" i="6"/>
  <c r="BG125" i="6" s="1"/>
  <c r="BU125" i="6" s="1"/>
  <c r="CI125" i="6" s="1"/>
  <c r="CW125" i="6" s="1"/>
  <c r="DK125" i="6" s="1"/>
  <c r="DY125" i="6" s="1"/>
  <c r="AS140" i="6"/>
  <c r="BG140" i="6" s="1"/>
  <c r="BU140" i="6" s="1"/>
  <c r="CI140" i="6" s="1"/>
  <c r="CW140" i="6" s="1"/>
  <c r="DK140" i="6" s="1"/>
  <c r="DY140" i="6" s="1"/>
  <c r="AS168" i="6"/>
  <c r="BG168" i="6" s="1"/>
  <c r="BU168" i="6" s="1"/>
  <c r="CI168" i="6" s="1"/>
  <c r="CW168" i="6" s="1"/>
  <c r="DK168" i="6" s="1"/>
  <c r="DY168" i="6" s="1"/>
  <c r="AS196" i="6"/>
  <c r="BG196" i="6" s="1"/>
  <c r="BU196" i="6" s="1"/>
  <c r="CI196" i="6" s="1"/>
  <c r="CW196" i="6" s="1"/>
  <c r="DK196" i="6" s="1"/>
  <c r="DY196" i="6" s="1"/>
  <c r="AN226" i="6"/>
  <c r="AO226" i="6" s="1"/>
  <c r="AN170" i="6"/>
  <c r="AP170" i="6" s="1"/>
  <c r="AQ170" i="6" s="1"/>
  <c r="AS214" i="6"/>
  <c r="BG214" i="6" s="1"/>
  <c r="BU214" i="6" s="1"/>
  <c r="CI214" i="6" s="1"/>
  <c r="CW214" i="6" s="1"/>
  <c r="DK214" i="6" s="1"/>
  <c r="DY214" i="6" s="1"/>
  <c r="AS73" i="6"/>
  <c r="BG73" i="6" s="1"/>
  <c r="BU73" i="6" s="1"/>
  <c r="CI73" i="6" s="1"/>
  <c r="CW73" i="6" s="1"/>
  <c r="DK73" i="6" s="1"/>
  <c r="DY73" i="6" s="1"/>
  <c r="AL17" i="6"/>
  <c r="AS241" i="6"/>
  <c r="BG241" i="6" s="1"/>
  <c r="BU241" i="6" s="1"/>
  <c r="CI241" i="6" s="1"/>
  <c r="CW241" i="6" s="1"/>
  <c r="DK241" i="6" s="1"/>
  <c r="DY241" i="6" s="1"/>
  <c r="AR24" i="6"/>
  <c r="AN195" i="6"/>
  <c r="AP195" i="6" s="1"/>
  <c r="AQ195" i="6" s="1"/>
  <c r="AN215" i="6"/>
  <c r="AP215" i="6" s="1"/>
  <c r="AQ215" i="6" s="1"/>
  <c r="AS111" i="6"/>
  <c r="BG111" i="6" s="1"/>
  <c r="BU111" i="6" s="1"/>
  <c r="CI111" i="6" s="1"/>
  <c r="CW111" i="6" s="1"/>
  <c r="DK111" i="6" s="1"/>
  <c r="DY111" i="6" s="1"/>
  <c r="AS97" i="6"/>
  <c r="BG97" i="6" s="1"/>
  <c r="BU97" i="6" s="1"/>
  <c r="CI97" i="6" s="1"/>
  <c r="CW97" i="6" s="1"/>
  <c r="DK97" i="6" s="1"/>
  <c r="DY97" i="6" s="1"/>
  <c r="AS83" i="6"/>
  <c r="BG83" i="6" s="1"/>
  <c r="BU83" i="6" s="1"/>
  <c r="CI83" i="6" s="1"/>
  <c r="CW83" i="6" s="1"/>
  <c r="DK83" i="6" s="1"/>
  <c r="DY83" i="6" s="1"/>
  <c r="AS69" i="6"/>
  <c r="BG69" i="6" s="1"/>
  <c r="BU69" i="6" s="1"/>
  <c r="CI69" i="6" s="1"/>
  <c r="CW69" i="6" s="1"/>
  <c r="DK69" i="6" s="1"/>
  <c r="DY69" i="6" s="1"/>
  <c r="AS55" i="6"/>
  <c r="BG55" i="6" s="1"/>
  <c r="BU55" i="6" s="1"/>
  <c r="CI55" i="6" s="1"/>
  <c r="CW55" i="6" s="1"/>
  <c r="DK55" i="6" s="1"/>
  <c r="DY55" i="6" s="1"/>
  <c r="AN74" i="6"/>
  <c r="AP74" i="6" s="1"/>
  <c r="AQ74" i="6" s="1"/>
  <c r="AS138" i="6"/>
  <c r="BG138" i="6" s="1"/>
  <c r="BU138" i="6" s="1"/>
  <c r="CI138" i="6" s="1"/>
  <c r="CW138" i="6" s="1"/>
  <c r="DK138" i="6" s="1"/>
  <c r="DY138" i="6" s="1"/>
  <c r="AS53" i="6"/>
  <c r="BG53" i="6" s="1"/>
  <c r="BU53" i="6" s="1"/>
  <c r="CI53" i="6" s="1"/>
  <c r="CW53" i="6" s="1"/>
  <c r="DK53" i="6" s="1"/>
  <c r="DY53" i="6" s="1"/>
  <c r="AM6" i="6"/>
  <c r="AN60" i="6"/>
  <c r="AP60" i="6" s="1"/>
  <c r="AQ60" i="6" s="1"/>
  <c r="AS131" i="6"/>
  <c r="BG131" i="6" s="1"/>
  <c r="BU131" i="6" s="1"/>
  <c r="CI131" i="6" s="1"/>
  <c r="CW131" i="6" s="1"/>
  <c r="DK131" i="6" s="1"/>
  <c r="DY131" i="6" s="1"/>
  <c r="AS116" i="6"/>
  <c r="BG116" i="6" s="1"/>
  <c r="BU116" i="6" s="1"/>
  <c r="CI116" i="6" s="1"/>
  <c r="CW116" i="6" s="1"/>
  <c r="DK116" i="6" s="1"/>
  <c r="DY116" i="6" s="1"/>
  <c r="AS102" i="6"/>
  <c r="BG102" i="6" s="1"/>
  <c r="BU102" i="6" s="1"/>
  <c r="CI102" i="6" s="1"/>
  <c r="CW102" i="6" s="1"/>
  <c r="DK102" i="6" s="1"/>
  <c r="DY102" i="6" s="1"/>
  <c r="AS88" i="6"/>
  <c r="BG88" i="6" s="1"/>
  <c r="BU88" i="6" s="1"/>
  <c r="CI88" i="6" s="1"/>
  <c r="CW88" i="6" s="1"/>
  <c r="DK88" i="6" s="1"/>
  <c r="DY88" i="6" s="1"/>
  <c r="AS74" i="6"/>
  <c r="BG74" i="6" s="1"/>
  <c r="BU74" i="6" s="1"/>
  <c r="CI74" i="6" s="1"/>
  <c r="CW74" i="6" s="1"/>
  <c r="DK74" i="6" s="1"/>
  <c r="DY74" i="6" s="1"/>
  <c r="AS60" i="6"/>
  <c r="BG60" i="6" s="1"/>
  <c r="BU60" i="6" s="1"/>
  <c r="CI60" i="6" s="1"/>
  <c r="CW60" i="6" s="1"/>
  <c r="DK60" i="6" s="1"/>
  <c r="DY60" i="6" s="1"/>
  <c r="AO49" i="6"/>
  <c r="AN234" i="6"/>
  <c r="AP234" i="6" s="1"/>
  <c r="AQ234" i="6" s="1"/>
  <c r="AS34" i="6"/>
  <c r="BG34" i="6" s="1"/>
  <c r="BU34" i="6" s="1"/>
  <c r="CI34" i="6" s="1"/>
  <c r="CW34" i="6" s="1"/>
  <c r="DK34" i="6" s="1"/>
  <c r="DY34" i="6" s="1"/>
  <c r="AN136" i="6"/>
  <c r="AP136" i="6" s="1"/>
  <c r="AQ136" i="6" s="1"/>
  <c r="AS189" i="6"/>
  <c r="BG189" i="6" s="1"/>
  <c r="BU189" i="6" s="1"/>
  <c r="CI189" i="6" s="1"/>
  <c r="CW189" i="6" s="1"/>
  <c r="DK189" i="6" s="1"/>
  <c r="DY189" i="6" s="1"/>
  <c r="AS161" i="6"/>
  <c r="BG161" i="6" s="1"/>
  <c r="BU161" i="6" s="1"/>
  <c r="CI161" i="6" s="1"/>
  <c r="CW161" i="6" s="1"/>
  <c r="DK161" i="6" s="1"/>
  <c r="DY161" i="6" s="1"/>
  <c r="AS133" i="6"/>
  <c r="BG133" i="6" s="1"/>
  <c r="BU133" i="6" s="1"/>
  <c r="CI133" i="6" s="1"/>
  <c r="CW133" i="6" s="1"/>
  <c r="DK133" i="6" s="1"/>
  <c r="DY133" i="6" s="1"/>
  <c r="AS118" i="6"/>
  <c r="BG118" i="6" s="1"/>
  <c r="BU118" i="6" s="1"/>
  <c r="CI118" i="6" s="1"/>
  <c r="CW118" i="6" s="1"/>
  <c r="DK118" i="6" s="1"/>
  <c r="DY118" i="6" s="1"/>
  <c r="AS104" i="6"/>
  <c r="BG104" i="6" s="1"/>
  <c r="BU104" i="6" s="1"/>
  <c r="CI104" i="6" s="1"/>
  <c r="CW104" i="6" s="1"/>
  <c r="DK104" i="6" s="1"/>
  <c r="DY104" i="6" s="1"/>
  <c r="AS76" i="6"/>
  <c r="BG76" i="6" s="1"/>
  <c r="BU76" i="6" s="1"/>
  <c r="CI76" i="6" s="1"/>
  <c r="CW76" i="6" s="1"/>
  <c r="DK76" i="6" s="1"/>
  <c r="DY76" i="6" s="1"/>
  <c r="AS62" i="6"/>
  <c r="BG62" i="6" s="1"/>
  <c r="BU62" i="6" s="1"/>
  <c r="CI62" i="6" s="1"/>
  <c r="CW62" i="6" s="1"/>
  <c r="DK62" i="6" s="1"/>
  <c r="DY62" i="6" s="1"/>
  <c r="AS48" i="6"/>
  <c r="BG48" i="6" s="1"/>
  <c r="BU48" i="6" s="1"/>
  <c r="CI48" i="6" s="1"/>
  <c r="CW48" i="6" s="1"/>
  <c r="DK48" i="6" s="1"/>
  <c r="DY48" i="6" s="1"/>
  <c r="AS33" i="6"/>
  <c r="BG33" i="6" s="1"/>
  <c r="BU33" i="6" s="1"/>
  <c r="CI33" i="6" s="1"/>
  <c r="CW33" i="6" s="1"/>
  <c r="DK33" i="6" s="1"/>
  <c r="DY33" i="6" s="1"/>
  <c r="AN88" i="6"/>
  <c r="AP88" i="6" s="1"/>
  <c r="AQ88" i="6" s="1"/>
  <c r="AS203" i="6"/>
  <c r="BG203" i="6" s="1"/>
  <c r="BU203" i="6" s="1"/>
  <c r="CI203" i="6" s="1"/>
  <c r="CW203" i="6" s="1"/>
  <c r="DK203" i="6" s="1"/>
  <c r="DY203" i="6" s="1"/>
  <c r="AS175" i="6"/>
  <c r="BG175" i="6" s="1"/>
  <c r="BU175" i="6" s="1"/>
  <c r="CI175" i="6" s="1"/>
  <c r="CW175" i="6" s="1"/>
  <c r="DK175" i="6" s="1"/>
  <c r="DY175" i="6" s="1"/>
  <c r="AS147" i="6"/>
  <c r="BG147" i="6" s="1"/>
  <c r="BU147" i="6" s="1"/>
  <c r="CI147" i="6" s="1"/>
  <c r="CW147" i="6" s="1"/>
  <c r="DK147" i="6" s="1"/>
  <c r="DY147" i="6" s="1"/>
  <c r="AS90" i="6"/>
  <c r="BG90" i="6" s="1"/>
  <c r="BU90" i="6" s="1"/>
  <c r="CI90" i="6" s="1"/>
  <c r="CW90" i="6" s="1"/>
  <c r="DK90" i="6" s="1"/>
  <c r="DY90" i="6" s="1"/>
  <c r="AS89" i="6"/>
  <c r="BG89" i="6" s="1"/>
  <c r="BU89" i="6" s="1"/>
  <c r="CI89" i="6" s="1"/>
  <c r="CW89" i="6" s="1"/>
  <c r="DK89" i="6" s="1"/>
  <c r="DY89" i="6" s="1"/>
  <c r="AS61" i="6"/>
  <c r="BG61" i="6" s="1"/>
  <c r="BU61" i="6" s="1"/>
  <c r="CI61" i="6" s="1"/>
  <c r="CW61" i="6" s="1"/>
  <c r="DK61" i="6" s="1"/>
  <c r="DY61" i="6" s="1"/>
  <c r="AS47" i="6"/>
  <c r="BG47" i="6" s="1"/>
  <c r="BU47" i="6" s="1"/>
  <c r="CI47" i="6" s="1"/>
  <c r="CW47" i="6" s="1"/>
  <c r="DK47" i="6" s="1"/>
  <c r="DY47" i="6" s="1"/>
  <c r="AS32" i="6"/>
  <c r="BG32" i="6" s="1"/>
  <c r="BU32" i="6" s="1"/>
  <c r="CI32" i="6" s="1"/>
  <c r="CW32" i="6" s="1"/>
  <c r="DK32" i="6" s="1"/>
  <c r="DY32" i="6" s="1"/>
  <c r="AN34" i="6"/>
  <c r="AP34" i="6" s="1"/>
  <c r="AQ34" i="6" s="1"/>
  <c r="AN55" i="6"/>
  <c r="AO55" i="6" s="1"/>
  <c r="AN137" i="6"/>
  <c r="AP137" i="6" s="1"/>
  <c r="AQ137" i="6" s="1"/>
  <c r="AP171" i="6"/>
  <c r="AQ171" i="6" s="1"/>
  <c r="AN204" i="6"/>
  <c r="AO204" i="6" s="1"/>
  <c r="AN218" i="6"/>
  <c r="AO218" i="6" s="1"/>
  <c r="AN150" i="6"/>
  <c r="AP150" i="6" s="1"/>
  <c r="AQ150" i="6" s="1"/>
  <c r="AN216" i="6"/>
  <c r="AP216" i="6" s="1"/>
  <c r="AQ216" i="6" s="1"/>
  <c r="AL18" i="6"/>
  <c r="AS238" i="6"/>
  <c r="BG238" i="6" s="1"/>
  <c r="BU238" i="6" s="1"/>
  <c r="CI238" i="6" s="1"/>
  <c r="CW238" i="6" s="1"/>
  <c r="DK238" i="6" s="1"/>
  <c r="DY238" i="6" s="1"/>
  <c r="AL16" i="6"/>
  <c r="AO63" i="6"/>
  <c r="AN187" i="6"/>
  <c r="AO187" i="6" s="1"/>
  <c r="AS224" i="6"/>
  <c r="BG224" i="6" s="1"/>
  <c r="BU224" i="6" s="1"/>
  <c r="CI224" i="6" s="1"/>
  <c r="CW224" i="6" s="1"/>
  <c r="DK224" i="6" s="1"/>
  <c r="DY224" i="6" s="1"/>
  <c r="AN222" i="6"/>
  <c r="AP222" i="6" s="1"/>
  <c r="AQ222" i="6" s="1"/>
  <c r="AS230" i="6"/>
  <c r="BG230" i="6" s="1"/>
  <c r="BU230" i="6" s="1"/>
  <c r="CI230" i="6" s="1"/>
  <c r="CW230" i="6" s="1"/>
  <c r="DK230" i="6" s="1"/>
  <c r="DY230" i="6" s="1"/>
  <c r="AS216" i="6"/>
  <c r="BG216" i="6" s="1"/>
  <c r="BU216" i="6" s="1"/>
  <c r="CI216" i="6" s="1"/>
  <c r="CW216" i="6" s="1"/>
  <c r="DK216" i="6" s="1"/>
  <c r="DY216" i="6" s="1"/>
  <c r="AS202" i="6"/>
  <c r="BG202" i="6" s="1"/>
  <c r="BU202" i="6" s="1"/>
  <c r="CI202" i="6" s="1"/>
  <c r="CW202" i="6" s="1"/>
  <c r="DK202" i="6" s="1"/>
  <c r="DY202" i="6" s="1"/>
  <c r="AS188" i="6"/>
  <c r="BG188" i="6" s="1"/>
  <c r="BU188" i="6" s="1"/>
  <c r="CI188" i="6" s="1"/>
  <c r="CW188" i="6" s="1"/>
  <c r="DK188" i="6" s="1"/>
  <c r="DY188" i="6" s="1"/>
  <c r="AS174" i="6"/>
  <c r="BG174" i="6" s="1"/>
  <c r="BU174" i="6" s="1"/>
  <c r="CI174" i="6" s="1"/>
  <c r="CW174" i="6" s="1"/>
  <c r="DK174" i="6" s="1"/>
  <c r="DY174" i="6" s="1"/>
  <c r="AS160" i="6"/>
  <c r="BG160" i="6" s="1"/>
  <c r="BU160" i="6" s="1"/>
  <c r="CI160" i="6" s="1"/>
  <c r="CW160" i="6" s="1"/>
  <c r="DK160" i="6" s="1"/>
  <c r="DY160" i="6" s="1"/>
  <c r="AS146" i="6"/>
  <c r="BG146" i="6" s="1"/>
  <c r="BU146" i="6" s="1"/>
  <c r="CI146" i="6" s="1"/>
  <c r="CW146" i="6" s="1"/>
  <c r="DK146" i="6" s="1"/>
  <c r="DY146" i="6" s="1"/>
  <c r="AS132" i="6"/>
  <c r="BG132" i="6" s="1"/>
  <c r="BU132" i="6" s="1"/>
  <c r="CI132" i="6" s="1"/>
  <c r="CW132" i="6" s="1"/>
  <c r="DK132" i="6" s="1"/>
  <c r="DY132" i="6" s="1"/>
  <c r="AS117" i="6"/>
  <c r="BG117" i="6" s="1"/>
  <c r="BU117" i="6" s="1"/>
  <c r="CI117" i="6" s="1"/>
  <c r="CW117" i="6" s="1"/>
  <c r="DK117" i="6" s="1"/>
  <c r="DY117" i="6" s="1"/>
  <c r="AS103" i="6"/>
  <c r="BG103" i="6" s="1"/>
  <c r="BU103" i="6" s="1"/>
  <c r="CI103" i="6" s="1"/>
  <c r="CW103" i="6" s="1"/>
  <c r="DK103" i="6" s="1"/>
  <c r="DY103" i="6" s="1"/>
  <c r="AS152" i="6"/>
  <c r="BG152" i="6" s="1"/>
  <c r="BU152" i="6" s="1"/>
  <c r="CI152" i="6" s="1"/>
  <c r="CW152" i="6" s="1"/>
  <c r="DK152" i="6" s="1"/>
  <c r="DY152" i="6" s="1"/>
  <c r="AS172" i="6"/>
  <c r="BG172" i="6" s="1"/>
  <c r="BU172" i="6" s="1"/>
  <c r="CI172" i="6" s="1"/>
  <c r="CW172" i="6" s="1"/>
  <c r="DK172" i="6" s="1"/>
  <c r="DY172" i="6" s="1"/>
  <c r="AN152" i="6"/>
  <c r="AP152" i="6" s="1"/>
  <c r="AQ152" i="6" s="1"/>
  <c r="AS243" i="6"/>
  <c r="BG243" i="6" s="1"/>
  <c r="BU243" i="6" s="1"/>
  <c r="CI243" i="6" s="1"/>
  <c r="CW243" i="6" s="1"/>
  <c r="DK243" i="6" s="1"/>
  <c r="DY243" i="6" s="1"/>
  <c r="AS229" i="6"/>
  <c r="BG229" i="6" s="1"/>
  <c r="BU229" i="6" s="1"/>
  <c r="CI229" i="6" s="1"/>
  <c r="CW229" i="6" s="1"/>
  <c r="DK229" i="6" s="1"/>
  <c r="DY229" i="6" s="1"/>
  <c r="AS215" i="6"/>
  <c r="BG215" i="6" s="1"/>
  <c r="BU215" i="6" s="1"/>
  <c r="CI215" i="6" s="1"/>
  <c r="CW215" i="6" s="1"/>
  <c r="DK215" i="6" s="1"/>
  <c r="DY215" i="6" s="1"/>
  <c r="AS201" i="6"/>
  <c r="BG201" i="6" s="1"/>
  <c r="BU201" i="6" s="1"/>
  <c r="CI201" i="6" s="1"/>
  <c r="CW201" i="6" s="1"/>
  <c r="DK201" i="6" s="1"/>
  <c r="DY201" i="6" s="1"/>
  <c r="AS187" i="6"/>
  <c r="BG187" i="6" s="1"/>
  <c r="BU187" i="6" s="1"/>
  <c r="CI187" i="6" s="1"/>
  <c r="CW187" i="6" s="1"/>
  <c r="DK187" i="6" s="1"/>
  <c r="DY187" i="6" s="1"/>
  <c r="AS173" i="6"/>
  <c r="BG173" i="6" s="1"/>
  <c r="BU173" i="6" s="1"/>
  <c r="CI173" i="6" s="1"/>
  <c r="CW173" i="6" s="1"/>
  <c r="DK173" i="6" s="1"/>
  <c r="DY173" i="6" s="1"/>
  <c r="AS159" i="6"/>
  <c r="BG159" i="6" s="1"/>
  <c r="BU159" i="6" s="1"/>
  <c r="CI159" i="6" s="1"/>
  <c r="CW159" i="6" s="1"/>
  <c r="DK159" i="6" s="1"/>
  <c r="DY159" i="6" s="1"/>
  <c r="AS145" i="6"/>
  <c r="BG145" i="6" s="1"/>
  <c r="BU145" i="6" s="1"/>
  <c r="CI145" i="6" s="1"/>
  <c r="CW145" i="6" s="1"/>
  <c r="DK145" i="6" s="1"/>
  <c r="DY145" i="6" s="1"/>
  <c r="AN45" i="6"/>
  <c r="AP45" i="6" s="1"/>
  <c r="AQ45" i="6" s="1"/>
  <c r="AN199" i="6"/>
  <c r="AO199" i="6" s="1"/>
  <c r="AN46" i="6"/>
  <c r="AO46" i="6" s="1"/>
  <c r="AS242" i="6"/>
  <c r="BG242" i="6" s="1"/>
  <c r="BU242" i="6" s="1"/>
  <c r="CI242" i="6" s="1"/>
  <c r="CW242" i="6" s="1"/>
  <c r="DK242" i="6" s="1"/>
  <c r="DY242" i="6" s="1"/>
  <c r="AS228" i="6"/>
  <c r="BG228" i="6" s="1"/>
  <c r="BU228" i="6" s="1"/>
  <c r="CI228" i="6" s="1"/>
  <c r="CW228" i="6" s="1"/>
  <c r="DK228" i="6" s="1"/>
  <c r="DY228" i="6" s="1"/>
  <c r="AS200" i="6"/>
  <c r="BG200" i="6" s="1"/>
  <c r="BU200" i="6" s="1"/>
  <c r="CI200" i="6" s="1"/>
  <c r="CW200" i="6" s="1"/>
  <c r="DK200" i="6" s="1"/>
  <c r="DY200" i="6" s="1"/>
  <c r="AS186" i="6"/>
  <c r="BG186" i="6" s="1"/>
  <c r="BU186" i="6" s="1"/>
  <c r="CI186" i="6" s="1"/>
  <c r="CW186" i="6" s="1"/>
  <c r="DK186" i="6" s="1"/>
  <c r="DY186" i="6" s="1"/>
  <c r="AS158" i="6"/>
  <c r="BG158" i="6" s="1"/>
  <c r="BU158" i="6" s="1"/>
  <c r="CI158" i="6" s="1"/>
  <c r="CW158" i="6" s="1"/>
  <c r="DK158" i="6" s="1"/>
  <c r="DY158" i="6" s="1"/>
  <c r="AS144" i="6"/>
  <c r="BG144" i="6" s="1"/>
  <c r="BU144" i="6" s="1"/>
  <c r="CI144" i="6" s="1"/>
  <c r="CW144" i="6" s="1"/>
  <c r="DK144" i="6" s="1"/>
  <c r="DY144" i="6" s="1"/>
  <c r="AS101" i="6"/>
  <c r="BG101" i="6" s="1"/>
  <c r="BU101" i="6" s="1"/>
  <c r="CI101" i="6" s="1"/>
  <c r="CW101" i="6" s="1"/>
  <c r="DK101" i="6" s="1"/>
  <c r="DY101" i="6" s="1"/>
  <c r="AN75" i="6"/>
  <c r="AO75" i="6" s="1"/>
  <c r="AN94" i="6"/>
  <c r="AP94" i="6" s="1"/>
  <c r="AQ94" i="6" s="1"/>
  <c r="AN138" i="6"/>
  <c r="AP138" i="6" s="1"/>
  <c r="AQ138" i="6" s="1"/>
  <c r="AL14" i="6"/>
  <c r="AN80" i="6"/>
  <c r="AP80" i="6" s="1"/>
  <c r="AQ80" i="6" s="1"/>
  <c r="AN180" i="6"/>
  <c r="AP180" i="6" s="1"/>
  <c r="AQ180" i="6" s="1"/>
  <c r="AN53" i="6"/>
  <c r="AP53" i="6" s="1"/>
  <c r="AQ53" i="6" s="1"/>
  <c r="AS39" i="6"/>
  <c r="BG39" i="6" s="1"/>
  <c r="BU39" i="6" s="1"/>
  <c r="CI39" i="6" s="1"/>
  <c r="CW39" i="6" s="1"/>
  <c r="DK39" i="6" s="1"/>
  <c r="DY39" i="6" s="1"/>
  <c r="AS236" i="6"/>
  <c r="BG236" i="6" s="1"/>
  <c r="BU236" i="6" s="1"/>
  <c r="CI236" i="6" s="1"/>
  <c r="CW236" i="6" s="1"/>
  <c r="DK236" i="6" s="1"/>
  <c r="DY236" i="6" s="1"/>
  <c r="AS222" i="6"/>
  <c r="BG222" i="6" s="1"/>
  <c r="BU222" i="6" s="1"/>
  <c r="CI222" i="6" s="1"/>
  <c r="CW222" i="6" s="1"/>
  <c r="DK222" i="6" s="1"/>
  <c r="DY222" i="6" s="1"/>
  <c r="AS208" i="6"/>
  <c r="BG208" i="6" s="1"/>
  <c r="BU208" i="6" s="1"/>
  <c r="CI208" i="6" s="1"/>
  <c r="CW208" i="6" s="1"/>
  <c r="DK208" i="6" s="1"/>
  <c r="DY208" i="6" s="1"/>
  <c r="AS194" i="6"/>
  <c r="BG194" i="6" s="1"/>
  <c r="BU194" i="6" s="1"/>
  <c r="CI194" i="6" s="1"/>
  <c r="CW194" i="6" s="1"/>
  <c r="DK194" i="6" s="1"/>
  <c r="DY194" i="6" s="1"/>
  <c r="AS180" i="6"/>
  <c r="BG180" i="6" s="1"/>
  <c r="BU180" i="6" s="1"/>
  <c r="CI180" i="6" s="1"/>
  <c r="CW180" i="6" s="1"/>
  <c r="DK180" i="6" s="1"/>
  <c r="DY180" i="6" s="1"/>
  <c r="AS166" i="6"/>
  <c r="BG166" i="6" s="1"/>
  <c r="BU166" i="6" s="1"/>
  <c r="CI166" i="6" s="1"/>
  <c r="CW166" i="6" s="1"/>
  <c r="DK166" i="6" s="1"/>
  <c r="DY166" i="6" s="1"/>
  <c r="AS123" i="6"/>
  <c r="BG123" i="6" s="1"/>
  <c r="BU123" i="6" s="1"/>
  <c r="CI123" i="6" s="1"/>
  <c r="CW123" i="6" s="1"/>
  <c r="DK123" i="6" s="1"/>
  <c r="DY123" i="6" s="1"/>
  <c r="AS109" i="6"/>
  <c r="BG109" i="6" s="1"/>
  <c r="BU109" i="6" s="1"/>
  <c r="CI109" i="6" s="1"/>
  <c r="CW109" i="6" s="1"/>
  <c r="DK109" i="6" s="1"/>
  <c r="DY109" i="6" s="1"/>
  <c r="AS95" i="6"/>
  <c r="BG95" i="6" s="1"/>
  <c r="BU95" i="6" s="1"/>
  <c r="CI95" i="6" s="1"/>
  <c r="CW95" i="6" s="1"/>
  <c r="DK95" i="6" s="1"/>
  <c r="DY95" i="6" s="1"/>
  <c r="AS81" i="6"/>
  <c r="BG81" i="6" s="1"/>
  <c r="BU81" i="6" s="1"/>
  <c r="CI81" i="6" s="1"/>
  <c r="CW81" i="6" s="1"/>
  <c r="DK81" i="6" s="1"/>
  <c r="DY81" i="6" s="1"/>
  <c r="AS67" i="6"/>
  <c r="BG67" i="6" s="1"/>
  <c r="BU67" i="6" s="1"/>
  <c r="CI67" i="6" s="1"/>
  <c r="CW67" i="6" s="1"/>
  <c r="DK67" i="6" s="1"/>
  <c r="DY67" i="6" s="1"/>
  <c r="AS38" i="6"/>
  <c r="BG38" i="6" s="1"/>
  <c r="BU38" i="6" s="1"/>
  <c r="CI38" i="6" s="1"/>
  <c r="CW38" i="6" s="1"/>
  <c r="DK38" i="6" s="1"/>
  <c r="DY38" i="6" s="1"/>
  <c r="AO129" i="6"/>
  <c r="AO30" i="6"/>
  <c r="AS207" i="6"/>
  <c r="BG207" i="6" s="1"/>
  <c r="BU207" i="6" s="1"/>
  <c r="CI207" i="6" s="1"/>
  <c r="CW207" i="6" s="1"/>
  <c r="DK207" i="6" s="1"/>
  <c r="DY207" i="6" s="1"/>
  <c r="AS108" i="6"/>
  <c r="BG108" i="6" s="1"/>
  <c r="BU108" i="6" s="1"/>
  <c r="CI108" i="6" s="1"/>
  <c r="CW108" i="6" s="1"/>
  <c r="DK108" i="6" s="1"/>
  <c r="DY108" i="6" s="1"/>
  <c r="AL22" i="6"/>
  <c r="AS235" i="6"/>
  <c r="BG235" i="6" s="1"/>
  <c r="BU235" i="6" s="1"/>
  <c r="CI235" i="6" s="1"/>
  <c r="CW235" i="6" s="1"/>
  <c r="DK235" i="6" s="1"/>
  <c r="DY235" i="6" s="1"/>
  <c r="AS221" i="6"/>
  <c r="BG221" i="6" s="1"/>
  <c r="BU221" i="6" s="1"/>
  <c r="CI221" i="6" s="1"/>
  <c r="CW221" i="6" s="1"/>
  <c r="DK221" i="6" s="1"/>
  <c r="DY221" i="6" s="1"/>
  <c r="AS193" i="6"/>
  <c r="BG193" i="6" s="1"/>
  <c r="BU193" i="6" s="1"/>
  <c r="CI193" i="6" s="1"/>
  <c r="CW193" i="6" s="1"/>
  <c r="DK193" i="6" s="1"/>
  <c r="DY193" i="6" s="1"/>
  <c r="AS179" i="6"/>
  <c r="BG179" i="6" s="1"/>
  <c r="BU179" i="6" s="1"/>
  <c r="CI179" i="6" s="1"/>
  <c r="CW179" i="6" s="1"/>
  <c r="DK179" i="6" s="1"/>
  <c r="DY179" i="6" s="1"/>
  <c r="AS165" i="6"/>
  <c r="BG165" i="6" s="1"/>
  <c r="BU165" i="6" s="1"/>
  <c r="CI165" i="6" s="1"/>
  <c r="CW165" i="6" s="1"/>
  <c r="DK165" i="6" s="1"/>
  <c r="DY165" i="6" s="1"/>
  <c r="AS151" i="6"/>
  <c r="BG151" i="6" s="1"/>
  <c r="BU151" i="6" s="1"/>
  <c r="CI151" i="6" s="1"/>
  <c r="CW151" i="6" s="1"/>
  <c r="DK151" i="6" s="1"/>
  <c r="DY151" i="6" s="1"/>
  <c r="AS137" i="6"/>
  <c r="BG137" i="6" s="1"/>
  <c r="BU137" i="6" s="1"/>
  <c r="CI137" i="6" s="1"/>
  <c r="CW137" i="6" s="1"/>
  <c r="DK137" i="6" s="1"/>
  <c r="DY137" i="6" s="1"/>
  <c r="AS122" i="6"/>
  <c r="BG122" i="6" s="1"/>
  <c r="BU122" i="6" s="1"/>
  <c r="CI122" i="6" s="1"/>
  <c r="CW122" i="6" s="1"/>
  <c r="DK122" i="6" s="1"/>
  <c r="DY122" i="6" s="1"/>
  <c r="AS94" i="6"/>
  <c r="BG94" i="6" s="1"/>
  <c r="BU94" i="6" s="1"/>
  <c r="CI94" i="6" s="1"/>
  <c r="CW94" i="6" s="1"/>
  <c r="DK94" i="6" s="1"/>
  <c r="DY94" i="6" s="1"/>
  <c r="AS80" i="6"/>
  <c r="BG80" i="6" s="1"/>
  <c r="BU80" i="6" s="1"/>
  <c r="CI80" i="6" s="1"/>
  <c r="CW80" i="6" s="1"/>
  <c r="DK80" i="6" s="1"/>
  <c r="DY80" i="6" s="1"/>
  <c r="AS66" i="6"/>
  <c r="BG66" i="6" s="1"/>
  <c r="BU66" i="6" s="1"/>
  <c r="CI66" i="6" s="1"/>
  <c r="CW66" i="6" s="1"/>
  <c r="DK66" i="6" s="1"/>
  <c r="DY66" i="6" s="1"/>
  <c r="AS52" i="6"/>
  <c r="BG52" i="6" s="1"/>
  <c r="BU52" i="6" s="1"/>
  <c r="CI52" i="6" s="1"/>
  <c r="CW52" i="6" s="1"/>
  <c r="DK52" i="6" s="1"/>
  <c r="DY52" i="6" s="1"/>
  <c r="AL21" i="6"/>
  <c r="AL11" i="6"/>
  <c r="AO169" i="6"/>
  <c r="AP169" i="6"/>
  <c r="AQ169" i="6" s="1"/>
  <c r="AO188" i="6"/>
  <c r="AP188" i="6"/>
  <c r="AQ188" i="6" s="1"/>
  <c r="AS42" i="6"/>
  <c r="BG42" i="6" s="1"/>
  <c r="BU42" i="6" s="1"/>
  <c r="CI42" i="6" s="1"/>
  <c r="CW42" i="6" s="1"/>
  <c r="DK42" i="6" s="1"/>
  <c r="DY42" i="6" s="1"/>
  <c r="AS240" i="6"/>
  <c r="BG240" i="6" s="1"/>
  <c r="BU240" i="6" s="1"/>
  <c r="CI240" i="6" s="1"/>
  <c r="CW240" i="6" s="1"/>
  <c r="DK240" i="6" s="1"/>
  <c r="DY240" i="6" s="1"/>
  <c r="AP44" i="6"/>
  <c r="AQ44" i="6" s="1"/>
  <c r="AP179" i="6"/>
  <c r="AQ179" i="6" s="1"/>
  <c r="AN69" i="6"/>
  <c r="AP69" i="6" s="1"/>
  <c r="AQ69" i="6" s="1"/>
  <c r="AN140" i="6"/>
  <c r="AP140" i="6" s="1"/>
  <c r="AQ140" i="6" s="1"/>
  <c r="AL13" i="6"/>
  <c r="AN125" i="6"/>
  <c r="AP125" i="6" s="1"/>
  <c r="AQ125" i="6" s="1"/>
  <c r="AP207" i="6"/>
  <c r="AQ207" i="6" s="1"/>
  <c r="AL9" i="6"/>
  <c r="AP194" i="6"/>
  <c r="AQ194" i="6" s="1"/>
  <c r="AN82" i="6"/>
  <c r="AP82" i="6" s="1"/>
  <c r="AQ82" i="6" s="1"/>
  <c r="AO143" i="6"/>
  <c r="AL23" i="6"/>
  <c r="AO71" i="6"/>
  <c r="AP81" i="6"/>
  <c r="AQ81" i="6" s="1"/>
  <c r="AP200" i="6"/>
  <c r="AQ200" i="6" s="1"/>
  <c r="AN83" i="6"/>
  <c r="AP83" i="6" s="1"/>
  <c r="AQ83" i="6" s="1"/>
  <c r="AN97" i="6"/>
  <c r="AP97" i="6" s="1"/>
  <c r="AQ97" i="6" s="1"/>
  <c r="AS239" i="6"/>
  <c r="BG239" i="6" s="1"/>
  <c r="BU239" i="6" s="1"/>
  <c r="CI239" i="6" s="1"/>
  <c r="CW239" i="6" s="1"/>
  <c r="DK239" i="6" s="1"/>
  <c r="DY239" i="6" s="1"/>
  <c r="AS225" i="6"/>
  <c r="BG225" i="6" s="1"/>
  <c r="BU225" i="6" s="1"/>
  <c r="CI225" i="6" s="1"/>
  <c r="CW225" i="6" s="1"/>
  <c r="DK225" i="6" s="1"/>
  <c r="DY225" i="6" s="1"/>
  <c r="AS211" i="6"/>
  <c r="BG211" i="6" s="1"/>
  <c r="BU211" i="6" s="1"/>
  <c r="CI211" i="6" s="1"/>
  <c r="CW211" i="6" s="1"/>
  <c r="DK211" i="6" s="1"/>
  <c r="DY211" i="6" s="1"/>
  <c r="AS197" i="6"/>
  <c r="BG197" i="6" s="1"/>
  <c r="BU197" i="6" s="1"/>
  <c r="CI197" i="6" s="1"/>
  <c r="CW197" i="6" s="1"/>
  <c r="DK197" i="6" s="1"/>
  <c r="DY197" i="6" s="1"/>
  <c r="AS183" i="6"/>
  <c r="BG183" i="6" s="1"/>
  <c r="BU183" i="6" s="1"/>
  <c r="CI183" i="6" s="1"/>
  <c r="CW183" i="6" s="1"/>
  <c r="DK183" i="6" s="1"/>
  <c r="DY183" i="6" s="1"/>
  <c r="AS169" i="6"/>
  <c r="BG169" i="6" s="1"/>
  <c r="BU169" i="6" s="1"/>
  <c r="CI169" i="6" s="1"/>
  <c r="CW169" i="6" s="1"/>
  <c r="DK169" i="6" s="1"/>
  <c r="DY169" i="6" s="1"/>
  <c r="AS155" i="6"/>
  <c r="BG155" i="6" s="1"/>
  <c r="BU155" i="6" s="1"/>
  <c r="CI155" i="6" s="1"/>
  <c r="CW155" i="6" s="1"/>
  <c r="DK155" i="6" s="1"/>
  <c r="DY155" i="6" s="1"/>
  <c r="AS141" i="6"/>
  <c r="BG141" i="6" s="1"/>
  <c r="BU141" i="6" s="1"/>
  <c r="CI141" i="6" s="1"/>
  <c r="CW141" i="6" s="1"/>
  <c r="DK141" i="6" s="1"/>
  <c r="DY141" i="6" s="1"/>
  <c r="AS126" i="6"/>
  <c r="BG126" i="6" s="1"/>
  <c r="BU126" i="6" s="1"/>
  <c r="CI126" i="6" s="1"/>
  <c r="CW126" i="6" s="1"/>
  <c r="DK126" i="6" s="1"/>
  <c r="DY126" i="6" s="1"/>
  <c r="AS112" i="6"/>
  <c r="BG112" i="6" s="1"/>
  <c r="BU112" i="6" s="1"/>
  <c r="CI112" i="6" s="1"/>
  <c r="CW112" i="6" s="1"/>
  <c r="DK112" i="6" s="1"/>
  <c r="DY112" i="6" s="1"/>
  <c r="AS98" i="6"/>
  <c r="BG98" i="6" s="1"/>
  <c r="BU98" i="6" s="1"/>
  <c r="CI98" i="6" s="1"/>
  <c r="CW98" i="6" s="1"/>
  <c r="DK98" i="6" s="1"/>
  <c r="DY98" i="6" s="1"/>
  <c r="AS84" i="6"/>
  <c r="BG84" i="6" s="1"/>
  <c r="BU84" i="6" s="1"/>
  <c r="CI84" i="6" s="1"/>
  <c r="CW84" i="6" s="1"/>
  <c r="DK84" i="6" s="1"/>
  <c r="DY84" i="6" s="1"/>
  <c r="AS70" i="6"/>
  <c r="BG70" i="6" s="1"/>
  <c r="BU70" i="6" s="1"/>
  <c r="CI70" i="6" s="1"/>
  <c r="CW70" i="6" s="1"/>
  <c r="DK70" i="6" s="1"/>
  <c r="DY70" i="6" s="1"/>
  <c r="AS56" i="6"/>
  <c r="BG56" i="6" s="1"/>
  <c r="BU56" i="6" s="1"/>
  <c r="CI56" i="6" s="1"/>
  <c r="CW56" i="6" s="1"/>
  <c r="DK56" i="6" s="1"/>
  <c r="DY56" i="6" s="1"/>
  <c r="AS41" i="6"/>
  <c r="BG41" i="6" s="1"/>
  <c r="BU41" i="6" s="1"/>
  <c r="CI41" i="6" s="1"/>
  <c r="CW41" i="6" s="1"/>
  <c r="DK41" i="6" s="1"/>
  <c r="DY41" i="6" s="1"/>
  <c r="AP181" i="6"/>
  <c r="AQ181" i="6" s="1"/>
  <c r="AO181" i="6"/>
  <c r="AP167" i="6"/>
  <c r="AQ167" i="6" s="1"/>
  <c r="AO167" i="6"/>
  <c r="AP153" i="6"/>
  <c r="AQ153" i="6" s="1"/>
  <c r="AO153" i="6"/>
  <c r="AO121" i="6"/>
  <c r="AP121" i="6"/>
  <c r="AQ121" i="6" s="1"/>
  <c r="AP93" i="6"/>
  <c r="AQ93" i="6" s="1"/>
  <c r="AO93" i="6"/>
  <c r="AO50" i="6"/>
  <c r="AP50" i="6"/>
  <c r="AQ50" i="6" s="1"/>
  <c r="AO156" i="6"/>
  <c r="AP156" i="6"/>
  <c r="AQ156" i="6" s="1"/>
  <c r="AO211" i="6"/>
  <c r="AP211" i="6"/>
  <c r="AQ211" i="6" s="1"/>
  <c r="AP237" i="6"/>
  <c r="AQ237" i="6" s="1"/>
  <c r="AO237" i="6"/>
  <c r="AO120" i="6"/>
  <c r="AP120" i="6"/>
  <c r="AQ120" i="6" s="1"/>
  <c r="AP78" i="6"/>
  <c r="AQ78" i="6" s="1"/>
  <c r="AO78" i="6"/>
  <c r="AO64" i="6"/>
  <c r="AP64" i="6"/>
  <c r="AQ64" i="6" s="1"/>
  <c r="AO160" i="6"/>
  <c r="AP160" i="6"/>
  <c r="AQ160" i="6" s="1"/>
  <c r="AP117" i="6"/>
  <c r="AQ117" i="6" s="1"/>
  <c r="AO117" i="6"/>
  <c r="AO47" i="6"/>
  <c r="AP47" i="6"/>
  <c r="AQ47" i="6" s="1"/>
  <c r="AS37" i="6"/>
  <c r="BG37" i="6" s="1"/>
  <c r="BU37" i="6" s="1"/>
  <c r="CI37" i="6" s="1"/>
  <c r="CW37" i="6" s="1"/>
  <c r="DK37" i="6" s="1"/>
  <c r="DY37" i="6" s="1"/>
  <c r="AL24" i="6"/>
  <c r="AN51" i="6"/>
  <c r="AP157" i="6"/>
  <c r="AQ157" i="6" s="1"/>
  <c r="AS181" i="6"/>
  <c r="BG181" i="6" s="1"/>
  <c r="BU181" i="6" s="1"/>
  <c r="CI181" i="6" s="1"/>
  <c r="CW181" i="6" s="1"/>
  <c r="DK181" i="6" s="1"/>
  <c r="DY181" i="6" s="1"/>
  <c r="AS234" i="6"/>
  <c r="BG234" i="6" s="1"/>
  <c r="BU234" i="6" s="1"/>
  <c r="CI234" i="6" s="1"/>
  <c r="CW234" i="6" s="1"/>
  <c r="DK234" i="6" s="1"/>
  <c r="DY234" i="6" s="1"/>
  <c r="AS220" i="6"/>
  <c r="BG220" i="6" s="1"/>
  <c r="BU220" i="6" s="1"/>
  <c r="CI220" i="6" s="1"/>
  <c r="CW220" i="6" s="1"/>
  <c r="DK220" i="6" s="1"/>
  <c r="DY220" i="6" s="1"/>
  <c r="AS206" i="6"/>
  <c r="BG206" i="6" s="1"/>
  <c r="BU206" i="6" s="1"/>
  <c r="CI206" i="6" s="1"/>
  <c r="CW206" i="6" s="1"/>
  <c r="DK206" i="6" s="1"/>
  <c r="DY206" i="6" s="1"/>
  <c r="AS192" i="6"/>
  <c r="BG192" i="6" s="1"/>
  <c r="BU192" i="6" s="1"/>
  <c r="CI192" i="6" s="1"/>
  <c r="CW192" i="6" s="1"/>
  <c r="DK192" i="6" s="1"/>
  <c r="DY192" i="6" s="1"/>
  <c r="AS178" i="6"/>
  <c r="BG178" i="6" s="1"/>
  <c r="BU178" i="6" s="1"/>
  <c r="CI178" i="6" s="1"/>
  <c r="CW178" i="6" s="1"/>
  <c r="DK178" i="6" s="1"/>
  <c r="DY178" i="6" s="1"/>
  <c r="AS164" i="6"/>
  <c r="BG164" i="6" s="1"/>
  <c r="BU164" i="6" s="1"/>
  <c r="CI164" i="6" s="1"/>
  <c r="CW164" i="6" s="1"/>
  <c r="DK164" i="6" s="1"/>
  <c r="DY164" i="6" s="1"/>
  <c r="AS150" i="6"/>
  <c r="BG150" i="6" s="1"/>
  <c r="BU150" i="6" s="1"/>
  <c r="CI150" i="6" s="1"/>
  <c r="CW150" i="6" s="1"/>
  <c r="DK150" i="6" s="1"/>
  <c r="DY150" i="6" s="1"/>
  <c r="AS136" i="6"/>
  <c r="BG136" i="6" s="1"/>
  <c r="BU136" i="6" s="1"/>
  <c r="CI136" i="6" s="1"/>
  <c r="CW136" i="6" s="1"/>
  <c r="DK136" i="6" s="1"/>
  <c r="DY136" i="6" s="1"/>
  <c r="AS121" i="6"/>
  <c r="BG121" i="6" s="1"/>
  <c r="BU121" i="6" s="1"/>
  <c r="CI121" i="6" s="1"/>
  <c r="CW121" i="6" s="1"/>
  <c r="DK121" i="6" s="1"/>
  <c r="DY121" i="6" s="1"/>
  <c r="AS107" i="6"/>
  <c r="BG107" i="6" s="1"/>
  <c r="BU107" i="6" s="1"/>
  <c r="CI107" i="6" s="1"/>
  <c r="CW107" i="6" s="1"/>
  <c r="DK107" i="6" s="1"/>
  <c r="DY107" i="6" s="1"/>
  <c r="AS93" i="6"/>
  <c r="BG93" i="6" s="1"/>
  <c r="BU93" i="6" s="1"/>
  <c r="CI93" i="6" s="1"/>
  <c r="CW93" i="6" s="1"/>
  <c r="DK93" i="6" s="1"/>
  <c r="DY93" i="6" s="1"/>
  <c r="AS79" i="6"/>
  <c r="BG79" i="6" s="1"/>
  <c r="BU79" i="6" s="1"/>
  <c r="CI79" i="6" s="1"/>
  <c r="CW79" i="6" s="1"/>
  <c r="DK79" i="6" s="1"/>
  <c r="DY79" i="6" s="1"/>
  <c r="AS65" i="6"/>
  <c r="BG65" i="6" s="1"/>
  <c r="BU65" i="6" s="1"/>
  <c r="CI65" i="6" s="1"/>
  <c r="CW65" i="6" s="1"/>
  <c r="DK65" i="6" s="1"/>
  <c r="DY65" i="6" s="1"/>
  <c r="AS51" i="6"/>
  <c r="BG51" i="6" s="1"/>
  <c r="BU51" i="6" s="1"/>
  <c r="CI51" i="6" s="1"/>
  <c r="CW51" i="6" s="1"/>
  <c r="DK51" i="6" s="1"/>
  <c r="DY51" i="6" s="1"/>
  <c r="AS36" i="6"/>
  <c r="BG36" i="6" s="1"/>
  <c r="BU36" i="6" s="1"/>
  <c r="CI36" i="6" s="1"/>
  <c r="CW36" i="6" s="1"/>
  <c r="DK36" i="6" s="1"/>
  <c r="DY36" i="6" s="1"/>
  <c r="AN192" i="6"/>
  <c r="AP192" i="6" s="1"/>
  <c r="AQ192" i="6" s="1"/>
  <c r="AS233" i="6"/>
  <c r="BG233" i="6" s="1"/>
  <c r="BU233" i="6" s="1"/>
  <c r="CI233" i="6" s="1"/>
  <c r="CW233" i="6" s="1"/>
  <c r="DK233" i="6" s="1"/>
  <c r="DY233" i="6" s="1"/>
  <c r="AS191" i="6"/>
  <c r="BG191" i="6" s="1"/>
  <c r="BU191" i="6" s="1"/>
  <c r="CI191" i="6" s="1"/>
  <c r="CW191" i="6" s="1"/>
  <c r="DK191" i="6" s="1"/>
  <c r="DY191" i="6" s="1"/>
  <c r="AS106" i="6"/>
  <c r="BG106" i="6" s="1"/>
  <c r="BU106" i="6" s="1"/>
  <c r="CI106" i="6" s="1"/>
  <c r="CW106" i="6" s="1"/>
  <c r="DK106" i="6" s="1"/>
  <c r="DY106" i="6" s="1"/>
  <c r="AS232" i="6"/>
  <c r="BG232" i="6" s="1"/>
  <c r="BU232" i="6" s="1"/>
  <c r="CI232" i="6" s="1"/>
  <c r="CW232" i="6" s="1"/>
  <c r="DK232" i="6" s="1"/>
  <c r="DY232" i="6" s="1"/>
  <c r="AS218" i="6"/>
  <c r="BG218" i="6" s="1"/>
  <c r="BU218" i="6" s="1"/>
  <c r="CI218" i="6" s="1"/>
  <c r="CW218" i="6" s="1"/>
  <c r="DK218" i="6" s="1"/>
  <c r="DY218" i="6" s="1"/>
  <c r="AS204" i="6"/>
  <c r="BG204" i="6" s="1"/>
  <c r="BU204" i="6" s="1"/>
  <c r="CI204" i="6" s="1"/>
  <c r="CW204" i="6" s="1"/>
  <c r="DK204" i="6" s="1"/>
  <c r="DY204" i="6" s="1"/>
  <c r="AS190" i="6"/>
  <c r="BG190" i="6" s="1"/>
  <c r="BU190" i="6" s="1"/>
  <c r="CI190" i="6" s="1"/>
  <c r="CW190" i="6" s="1"/>
  <c r="DK190" i="6" s="1"/>
  <c r="DY190" i="6" s="1"/>
  <c r="AL8" i="6"/>
  <c r="AO31" i="6"/>
  <c r="AP98" i="6"/>
  <c r="AQ98" i="6" s="1"/>
  <c r="AP232" i="6"/>
  <c r="AQ232" i="6" s="1"/>
  <c r="AS219" i="6"/>
  <c r="BG219" i="6" s="1"/>
  <c r="BU219" i="6" s="1"/>
  <c r="CI219" i="6" s="1"/>
  <c r="CW219" i="6" s="1"/>
  <c r="DK219" i="6" s="1"/>
  <c r="DY219" i="6" s="1"/>
  <c r="AS205" i="6"/>
  <c r="BG205" i="6" s="1"/>
  <c r="BU205" i="6" s="1"/>
  <c r="CI205" i="6" s="1"/>
  <c r="CW205" i="6" s="1"/>
  <c r="DK205" i="6" s="1"/>
  <c r="DY205" i="6" s="1"/>
  <c r="AS177" i="6"/>
  <c r="BG177" i="6" s="1"/>
  <c r="BU177" i="6" s="1"/>
  <c r="CI177" i="6" s="1"/>
  <c r="CW177" i="6" s="1"/>
  <c r="DK177" i="6" s="1"/>
  <c r="DY177" i="6" s="1"/>
  <c r="AS163" i="6"/>
  <c r="BG163" i="6" s="1"/>
  <c r="BU163" i="6" s="1"/>
  <c r="CI163" i="6" s="1"/>
  <c r="CW163" i="6" s="1"/>
  <c r="DK163" i="6" s="1"/>
  <c r="DY163" i="6" s="1"/>
  <c r="AS149" i="6"/>
  <c r="BG149" i="6" s="1"/>
  <c r="BU149" i="6" s="1"/>
  <c r="CI149" i="6" s="1"/>
  <c r="CW149" i="6" s="1"/>
  <c r="DK149" i="6" s="1"/>
  <c r="DY149" i="6" s="1"/>
  <c r="AS135" i="6"/>
  <c r="BG135" i="6" s="1"/>
  <c r="BU135" i="6" s="1"/>
  <c r="CI135" i="6" s="1"/>
  <c r="CW135" i="6" s="1"/>
  <c r="DK135" i="6" s="1"/>
  <c r="DY135" i="6" s="1"/>
  <c r="AS120" i="6"/>
  <c r="BG120" i="6" s="1"/>
  <c r="BU120" i="6" s="1"/>
  <c r="CI120" i="6" s="1"/>
  <c r="CW120" i="6" s="1"/>
  <c r="DK120" i="6" s="1"/>
  <c r="DY120" i="6" s="1"/>
  <c r="AS92" i="6"/>
  <c r="BG92" i="6" s="1"/>
  <c r="BU92" i="6" s="1"/>
  <c r="CI92" i="6" s="1"/>
  <c r="CW92" i="6" s="1"/>
  <c r="DK92" i="6" s="1"/>
  <c r="DY92" i="6" s="1"/>
  <c r="AS78" i="6"/>
  <c r="BG78" i="6" s="1"/>
  <c r="BU78" i="6" s="1"/>
  <c r="CI78" i="6" s="1"/>
  <c r="CW78" i="6" s="1"/>
  <c r="DK78" i="6" s="1"/>
  <c r="DY78" i="6" s="1"/>
  <c r="AS64" i="6"/>
  <c r="BG64" i="6" s="1"/>
  <c r="BU64" i="6" s="1"/>
  <c r="CI64" i="6" s="1"/>
  <c r="CW64" i="6" s="1"/>
  <c r="DK64" i="6" s="1"/>
  <c r="DY64" i="6" s="1"/>
  <c r="AS231" i="6"/>
  <c r="BG231" i="6" s="1"/>
  <c r="BU231" i="6" s="1"/>
  <c r="CI231" i="6" s="1"/>
  <c r="CW231" i="6" s="1"/>
  <c r="DK231" i="6" s="1"/>
  <c r="DY231" i="6" s="1"/>
  <c r="AS217" i="6"/>
  <c r="BG217" i="6" s="1"/>
  <c r="BU217" i="6" s="1"/>
  <c r="CI217" i="6" s="1"/>
  <c r="CW217" i="6" s="1"/>
  <c r="DK217" i="6" s="1"/>
  <c r="DY217" i="6" s="1"/>
  <c r="AO41" i="6"/>
  <c r="AP70" i="6"/>
  <c r="AQ70" i="6" s="1"/>
  <c r="AO84" i="6"/>
  <c r="AP203" i="6"/>
  <c r="AQ203" i="6" s="1"/>
  <c r="AP242" i="6"/>
  <c r="AQ242" i="6" s="1"/>
  <c r="AS40" i="6"/>
  <c r="BG40" i="6" s="1"/>
  <c r="BU40" i="6" s="1"/>
  <c r="CI40" i="6" s="1"/>
  <c r="CW40" i="6" s="1"/>
  <c r="DK40" i="6" s="1"/>
  <c r="DY40" i="6" s="1"/>
  <c r="AN15" i="6"/>
  <c r="AO165" i="6"/>
  <c r="AP198" i="6"/>
  <c r="AQ198" i="6" s="1"/>
  <c r="AS237" i="6"/>
  <c r="BG237" i="6" s="1"/>
  <c r="BU237" i="6" s="1"/>
  <c r="CI237" i="6" s="1"/>
  <c r="CW237" i="6" s="1"/>
  <c r="DK237" i="6" s="1"/>
  <c r="DY237" i="6" s="1"/>
  <c r="AS223" i="6"/>
  <c r="BG223" i="6" s="1"/>
  <c r="BU223" i="6" s="1"/>
  <c r="CI223" i="6" s="1"/>
  <c r="CW223" i="6" s="1"/>
  <c r="DK223" i="6" s="1"/>
  <c r="DY223" i="6" s="1"/>
  <c r="AS209" i="6"/>
  <c r="BG209" i="6" s="1"/>
  <c r="BU209" i="6" s="1"/>
  <c r="CI209" i="6" s="1"/>
  <c r="CW209" i="6" s="1"/>
  <c r="DK209" i="6" s="1"/>
  <c r="DY209" i="6" s="1"/>
  <c r="AS195" i="6"/>
  <c r="BG195" i="6" s="1"/>
  <c r="BU195" i="6" s="1"/>
  <c r="CI195" i="6" s="1"/>
  <c r="CW195" i="6" s="1"/>
  <c r="DK195" i="6" s="1"/>
  <c r="DY195" i="6" s="1"/>
  <c r="AS167" i="6"/>
  <c r="BG167" i="6" s="1"/>
  <c r="BU167" i="6" s="1"/>
  <c r="CI167" i="6" s="1"/>
  <c r="CW167" i="6" s="1"/>
  <c r="DK167" i="6" s="1"/>
  <c r="DY167" i="6" s="1"/>
  <c r="AS153" i="6"/>
  <c r="BG153" i="6" s="1"/>
  <c r="BU153" i="6" s="1"/>
  <c r="CI153" i="6" s="1"/>
  <c r="CW153" i="6" s="1"/>
  <c r="DK153" i="6" s="1"/>
  <c r="DY153" i="6" s="1"/>
  <c r="AS139" i="6"/>
  <c r="BG139" i="6" s="1"/>
  <c r="BU139" i="6" s="1"/>
  <c r="CI139" i="6" s="1"/>
  <c r="CW139" i="6" s="1"/>
  <c r="DK139" i="6" s="1"/>
  <c r="DY139" i="6" s="1"/>
  <c r="AS124" i="6"/>
  <c r="BG124" i="6" s="1"/>
  <c r="BU124" i="6" s="1"/>
  <c r="CI124" i="6" s="1"/>
  <c r="CW124" i="6" s="1"/>
  <c r="DK124" i="6" s="1"/>
  <c r="DY124" i="6" s="1"/>
  <c r="AS110" i="6"/>
  <c r="BG110" i="6" s="1"/>
  <c r="BU110" i="6" s="1"/>
  <c r="CI110" i="6" s="1"/>
  <c r="CW110" i="6" s="1"/>
  <c r="DK110" i="6" s="1"/>
  <c r="DY110" i="6" s="1"/>
  <c r="AS96" i="6"/>
  <c r="BG96" i="6" s="1"/>
  <c r="BU96" i="6" s="1"/>
  <c r="CI96" i="6" s="1"/>
  <c r="CW96" i="6" s="1"/>
  <c r="DK96" i="6" s="1"/>
  <c r="DY96" i="6" s="1"/>
  <c r="AS82" i="6"/>
  <c r="BG82" i="6" s="1"/>
  <c r="BU82" i="6" s="1"/>
  <c r="CI82" i="6" s="1"/>
  <c r="CW82" i="6" s="1"/>
  <c r="DK82" i="6" s="1"/>
  <c r="DY82" i="6" s="1"/>
  <c r="AS68" i="6"/>
  <c r="BG68" i="6" s="1"/>
  <c r="BU68" i="6" s="1"/>
  <c r="CI68" i="6" s="1"/>
  <c r="CW68" i="6" s="1"/>
  <c r="DK68" i="6" s="1"/>
  <c r="DY68" i="6" s="1"/>
  <c r="AS54" i="6"/>
  <c r="BG54" i="6" s="1"/>
  <c r="BU54" i="6" s="1"/>
  <c r="CI54" i="6" s="1"/>
  <c r="CW54" i="6" s="1"/>
  <c r="DK54" i="6" s="1"/>
  <c r="DY54" i="6" s="1"/>
  <c r="AS46" i="6"/>
  <c r="BG46" i="6" s="1"/>
  <c r="BU46" i="6" s="1"/>
  <c r="CI46" i="6" s="1"/>
  <c r="CW46" i="6" s="1"/>
  <c r="DK46" i="6" s="1"/>
  <c r="DY46" i="6" s="1"/>
  <c r="AP114" i="6"/>
  <c r="AQ114" i="6" s="1"/>
  <c r="AN28" i="6"/>
  <c r="AP28" i="6" s="1"/>
  <c r="AQ28" i="6" s="1"/>
  <c r="AL10" i="6"/>
  <c r="AO100" i="6"/>
  <c r="AP61" i="6"/>
  <c r="AQ61" i="6" s="1"/>
  <c r="AO76" i="6"/>
  <c r="AP106" i="6"/>
  <c r="AQ106" i="6" s="1"/>
  <c r="AO57" i="6"/>
  <c r="AO72" i="6"/>
  <c r="AO92" i="6"/>
  <c r="AP144" i="6"/>
  <c r="AQ144" i="6" s="1"/>
  <c r="AP158" i="6"/>
  <c r="AQ158" i="6" s="1"/>
  <c r="AP190" i="6"/>
  <c r="AQ190" i="6" s="1"/>
  <c r="AO208" i="6"/>
  <c r="AO221" i="6"/>
  <c r="AO235" i="6"/>
  <c r="AO65" i="6"/>
  <c r="AO86" i="6"/>
  <c r="AP43" i="6"/>
  <c r="AQ43" i="6" s="1"/>
  <c r="AP239" i="6"/>
  <c r="AQ239" i="6" s="1"/>
  <c r="AO32" i="6"/>
  <c r="AO52" i="6"/>
  <c r="AO62" i="6"/>
  <c r="AP72" i="6"/>
  <c r="AQ72" i="6" s="1"/>
  <c r="AO111" i="6"/>
  <c r="AO127" i="6"/>
  <c r="AP134" i="6"/>
  <c r="AQ134" i="6" s="1"/>
  <c r="AP172" i="6"/>
  <c r="AQ172" i="6" s="1"/>
  <c r="AO178" i="6"/>
  <c r="AO185" i="6"/>
  <c r="AP228" i="6"/>
  <c r="AQ228" i="6" s="1"/>
  <c r="AP240" i="6"/>
  <c r="AQ240" i="6" s="1"/>
  <c r="AO227" i="6"/>
  <c r="AP96" i="6"/>
  <c r="AQ96" i="6" s="1"/>
  <c r="AP166" i="6"/>
  <c r="AQ166" i="6" s="1"/>
  <c r="AP213" i="6"/>
  <c r="AQ213" i="6" s="1"/>
  <c r="AO68" i="6"/>
  <c r="AP214" i="6"/>
  <c r="AQ214" i="6" s="1"/>
  <c r="AO220" i="6"/>
  <c r="AP39" i="6"/>
  <c r="AQ39" i="6" s="1"/>
  <c r="AO107" i="6"/>
  <c r="AO139" i="6"/>
  <c r="AO209" i="6"/>
  <c r="AP230" i="6"/>
  <c r="AQ230" i="6" s="1"/>
  <c r="AO236" i="6"/>
  <c r="AO241" i="6"/>
  <c r="AP110" i="6"/>
  <c r="AQ110" i="6" s="1"/>
  <c r="AP33" i="6"/>
  <c r="AQ33" i="6" s="1"/>
  <c r="AO89" i="6"/>
  <c r="AP103" i="6"/>
  <c r="AQ103" i="6" s="1"/>
  <c r="AO112" i="6"/>
  <c r="AO128" i="6"/>
  <c r="AP147" i="6"/>
  <c r="AQ147" i="6" s="1"/>
  <c r="AP161" i="6"/>
  <c r="AQ161" i="6" s="1"/>
  <c r="AO223" i="6"/>
  <c r="AO59" i="6"/>
  <c r="AO79" i="6"/>
  <c r="AP148" i="6"/>
  <c r="AQ148" i="6" s="1"/>
  <c r="AP174" i="6"/>
  <c r="AQ174" i="6" s="1"/>
  <c r="AP186" i="6"/>
  <c r="AQ186" i="6" s="1"/>
  <c r="AO35" i="6"/>
  <c r="AO90" i="6"/>
  <c r="AO95" i="6"/>
  <c r="AO104" i="6"/>
  <c r="AO109" i="6"/>
  <c r="AO119" i="6"/>
  <c r="AO124" i="6"/>
  <c r="AO175" i="6"/>
  <c r="AR22" i="6"/>
  <c r="AT23" i="6"/>
  <c r="AP122" i="6"/>
  <c r="AQ122" i="6" s="1"/>
  <c r="AO122" i="6"/>
  <c r="AO132" i="6"/>
  <c r="AP159" i="6"/>
  <c r="AQ159" i="6" s="1"/>
  <c r="AO159" i="6"/>
  <c r="AO189" i="6"/>
  <c r="AT21" i="6"/>
  <c r="AQ115" i="6"/>
  <c r="AO99" i="6"/>
  <c r="AP118" i="6"/>
  <c r="AQ118" i="6" s="1"/>
  <c r="AO126" i="6"/>
  <c r="AP126" i="6"/>
  <c r="AQ126" i="6" s="1"/>
  <c r="AO212" i="6"/>
  <c r="AP212" i="6"/>
  <c r="AQ212" i="6" s="1"/>
  <c r="AP48" i="6"/>
  <c r="AQ48" i="6" s="1"/>
  <c r="AO48" i="6"/>
  <c r="AP133" i="6"/>
  <c r="AQ133" i="6" s="1"/>
  <c r="AO133" i="6"/>
  <c r="AO225" i="6"/>
  <c r="AP225" i="6"/>
  <c r="AR23" i="6"/>
  <c r="AP108" i="6"/>
  <c r="AQ108" i="6" s="1"/>
  <c r="AO108" i="6"/>
  <c r="AP123" i="6"/>
  <c r="AO123" i="6"/>
  <c r="AP142" i="6"/>
  <c r="AO142" i="6"/>
  <c r="AP206" i="6"/>
  <c r="AQ206" i="6" s="1"/>
  <c r="AO206" i="6"/>
  <c r="AP67" i="6"/>
  <c r="AQ67" i="6" s="1"/>
  <c r="AO67" i="6"/>
  <c r="AR21" i="6"/>
  <c r="AP29" i="6"/>
  <c r="AO29" i="6"/>
  <c r="Z42" i="6"/>
  <c r="AB42" i="6" s="1"/>
  <c r="AC42" i="6" s="1"/>
  <c r="AQ193" i="6"/>
  <c r="AP91" i="6"/>
  <c r="AQ91" i="6" s="1"/>
  <c r="AO91" i="6"/>
  <c r="AP183" i="6"/>
  <c r="AO193" i="6"/>
  <c r="AT22" i="6"/>
  <c r="AO36" i="6"/>
  <c r="AO113" i="6"/>
  <c r="AP176" i="6"/>
  <c r="AQ176" i="6" s="1"/>
  <c r="AO40" i="6"/>
  <c r="AO54" i="6"/>
  <c r="AP87" i="6"/>
  <c r="AQ87" i="6" s="1"/>
  <c r="AO87" i="6"/>
  <c r="AO146" i="6"/>
  <c r="AP56" i="6"/>
  <c r="AQ56" i="6" s="1"/>
  <c r="AO56" i="6"/>
  <c r="AN16" i="6"/>
  <c r="AP42" i="6"/>
  <c r="AO42" i="6"/>
  <c r="AO217" i="6"/>
  <c r="AO58" i="6"/>
  <c r="AP66" i="6"/>
  <c r="AO66" i="6"/>
  <c r="AP37" i="6"/>
  <c r="AQ37" i="6" s="1"/>
  <c r="AO37" i="6"/>
  <c r="AP151" i="6"/>
  <c r="AQ151" i="6" s="1"/>
  <c r="AO151" i="6"/>
  <c r="AP73" i="6"/>
  <c r="AO73" i="6"/>
  <c r="AO77" i="6"/>
  <c r="AO101" i="6"/>
  <c r="AO115" i="6"/>
  <c r="AO155" i="6"/>
  <c r="AM26" i="6"/>
  <c r="AP141" i="6"/>
  <c r="AO141" i="6"/>
  <c r="AP184" i="6"/>
  <c r="AQ184" i="6" s="1"/>
  <c r="AO184" i="6"/>
  <c r="AO38" i="6"/>
  <c r="AO105" i="6"/>
  <c r="AP145" i="6"/>
  <c r="AQ145" i="6" s="1"/>
  <c r="AO145" i="6"/>
  <c r="AO202" i="6"/>
  <c r="AO85" i="6"/>
  <c r="AP116" i="6"/>
  <c r="AQ116" i="6" s="1"/>
  <c r="AO116" i="6"/>
  <c r="AO164" i="6"/>
  <c r="AP197" i="6"/>
  <c r="AQ197" i="6" s="1"/>
  <c r="AO197" i="6"/>
  <c r="AP102" i="6"/>
  <c r="AO102" i="6"/>
  <c r="AO162" i="6"/>
  <c r="AP162" i="6"/>
  <c r="AQ162" i="6" s="1"/>
  <c r="AP131" i="6"/>
  <c r="AQ131" i="6" s="1"/>
  <c r="AO131" i="6"/>
  <c r="AP231" i="6"/>
  <c r="AQ231" i="6" s="1"/>
  <c r="AO231" i="6"/>
  <c r="AP201" i="6"/>
  <c r="AQ201" i="6" s="1"/>
  <c r="AO201" i="6"/>
  <c r="AP173" i="6"/>
  <c r="AQ173" i="6" s="1"/>
  <c r="AO173" i="6"/>
  <c r="AP229" i="6"/>
  <c r="AO229" i="6"/>
  <c r="AP243" i="6"/>
  <c r="AQ243" i="6" s="1"/>
  <c r="AO243" i="6"/>
  <c r="AO154" i="6"/>
  <c r="AO168" i="6"/>
  <c r="AO182" i="6"/>
  <c r="AO196" i="6"/>
  <c r="AO210" i="6"/>
  <c r="AO224" i="6"/>
  <c r="AO238" i="6"/>
  <c r="AO135" i="6"/>
  <c r="AO149" i="6"/>
  <c r="AO163" i="6"/>
  <c r="AO177" i="6"/>
  <c r="AO191" i="6"/>
  <c r="AO219" i="6"/>
  <c r="AO233" i="6"/>
  <c r="AH25" i="6"/>
  <c r="AJ25" i="6"/>
  <c r="AE21" i="6"/>
  <c r="AF24" i="6"/>
  <c r="AF23" i="6"/>
  <c r="AE22" i="6"/>
  <c r="AD24" i="6"/>
  <c r="AF21" i="6"/>
  <c r="AF22" i="6"/>
  <c r="AD23" i="6"/>
  <c r="AD21" i="6"/>
  <c r="AD22" i="6"/>
  <c r="AE24" i="6"/>
  <c r="AE23" i="6"/>
  <c r="Y26" i="6"/>
  <c r="Z85" i="6"/>
  <c r="AA85" i="6" s="1"/>
  <c r="Z170" i="6"/>
  <c r="AA170" i="6" s="1"/>
  <c r="Z144" i="6"/>
  <c r="AA144" i="6" s="1"/>
  <c r="Z200" i="6"/>
  <c r="AA200" i="6" s="1"/>
  <c r="Z156" i="6"/>
  <c r="AA156" i="6" s="1"/>
  <c r="Z93" i="6"/>
  <c r="AB93" i="6" s="1"/>
  <c r="AC93" i="6" s="1"/>
  <c r="Z135" i="6"/>
  <c r="AA135" i="6" s="1"/>
  <c r="Z165" i="6"/>
  <c r="AA165" i="6" s="1"/>
  <c r="Z50" i="6"/>
  <c r="AA50" i="6" s="1"/>
  <c r="Z161" i="6"/>
  <c r="AB161" i="6" s="1"/>
  <c r="AC161" i="6" s="1"/>
  <c r="Z234" i="6"/>
  <c r="AB234" i="6" s="1"/>
  <c r="AC234" i="6" s="1"/>
  <c r="Z206" i="6"/>
  <c r="AB206" i="6" s="1"/>
  <c r="AC206" i="6" s="1"/>
  <c r="Z49" i="6"/>
  <c r="AB49" i="6" s="1"/>
  <c r="AC49" i="6" s="1"/>
  <c r="X15" i="6"/>
  <c r="Z235" i="6"/>
  <c r="AA235" i="6" s="1"/>
  <c r="Z163" i="6"/>
  <c r="AA163" i="6" s="1"/>
  <c r="Z62" i="6"/>
  <c r="AB62" i="6" s="1"/>
  <c r="AC62" i="6" s="1"/>
  <c r="X12" i="6"/>
  <c r="Z80" i="6"/>
  <c r="AA80" i="6" s="1"/>
  <c r="Z192" i="6"/>
  <c r="Z18" i="6" s="1"/>
  <c r="Z191" i="6"/>
  <c r="AA191" i="6" s="1"/>
  <c r="Z226" i="6"/>
  <c r="AA226" i="6" s="1"/>
  <c r="Z134" i="6"/>
  <c r="AB134" i="6" s="1"/>
  <c r="AC134" i="6" s="1"/>
  <c r="Z155" i="6"/>
  <c r="AB155" i="6" s="1"/>
  <c r="AC155" i="6" s="1"/>
  <c r="X11" i="6"/>
  <c r="Z30" i="6"/>
  <c r="AB30" i="6" s="1"/>
  <c r="AC30" i="6" s="1"/>
  <c r="Z123" i="6"/>
  <c r="AB123" i="6" s="1"/>
  <c r="AC123" i="6" s="1"/>
  <c r="X21" i="6"/>
  <c r="Z211" i="6"/>
  <c r="AB211" i="6" s="1"/>
  <c r="AC211" i="6" s="1"/>
  <c r="Z183" i="6"/>
  <c r="AB183" i="6" s="1"/>
  <c r="AC183" i="6" s="1"/>
  <c r="X13" i="6"/>
  <c r="X16" i="6"/>
  <c r="AB132" i="6"/>
  <c r="AC132" i="6" s="1"/>
  <c r="AA132" i="6"/>
  <c r="AA67" i="6"/>
  <c r="X14" i="6"/>
  <c r="Z243" i="6"/>
  <c r="AB243" i="6" s="1"/>
  <c r="AC243" i="6" s="1"/>
  <c r="X10" i="6"/>
  <c r="X24" i="6"/>
  <c r="X8" i="6"/>
  <c r="AA151" i="6"/>
  <c r="AB151" i="6"/>
  <c r="AC151" i="6" s="1"/>
  <c r="AA164" i="6"/>
  <c r="AB164" i="6"/>
  <c r="AC164" i="6" s="1"/>
  <c r="X7" i="6"/>
  <c r="X9" i="6"/>
  <c r="AA53" i="6"/>
  <c r="AA143" i="6"/>
  <c r="X23" i="6"/>
  <c r="AA222" i="6"/>
  <c r="AA237" i="6"/>
  <c r="AB171" i="6"/>
  <c r="AC171" i="6" s="1"/>
  <c r="AA47" i="6"/>
  <c r="AA72" i="6"/>
  <c r="Z124" i="6"/>
  <c r="AB124" i="6" s="1"/>
  <c r="AC124" i="6" s="1"/>
  <c r="AA216" i="6"/>
  <c r="X17" i="6"/>
  <c r="X18" i="6"/>
  <c r="AB82" i="6"/>
  <c r="AC82" i="6" s="1"/>
  <c r="Z28" i="6"/>
  <c r="AB28" i="6" s="1"/>
  <c r="X22" i="6"/>
  <c r="AB117" i="6"/>
  <c r="AC117" i="6" s="1"/>
  <c r="AB138" i="6"/>
  <c r="AC138" i="6" s="1"/>
  <c r="AA202" i="6"/>
  <c r="AB54" i="6"/>
  <c r="AC54" i="6" s="1"/>
  <c r="AA66" i="6"/>
  <c r="AA86" i="6"/>
  <c r="AB131" i="6"/>
  <c r="AC131" i="6" s="1"/>
  <c r="AA139" i="6"/>
  <c r="AB159" i="6"/>
  <c r="AC159" i="6" s="1"/>
  <c r="AB215" i="6"/>
  <c r="AC215" i="6" s="1"/>
  <c r="AA236" i="6"/>
  <c r="AA109" i="6"/>
  <c r="AA37" i="6"/>
  <c r="AB110" i="6"/>
  <c r="AC110" i="6" s="1"/>
  <c r="AB229" i="6"/>
  <c r="AC229" i="6" s="1"/>
  <c r="AA73" i="6"/>
  <c r="AA152" i="6"/>
  <c r="AB172" i="6"/>
  <c r="AC172" i="6" s="1"/>
  <c r="AA185" i="6"/>
  <c r="AA195" i="6"/>
  <c r="AB58" i="6"/>
  <c r="AC58" i="6" s="1"/>
  <c r="AA89" i="6"/>
  <c r="AB122" i="6"/>
  <c r="AC122" i="6" s="1"/>
  <c r="AA230" i="6"/>
  <c r="AA33" i="6"/>
  <c r="AB39" i="6"/>
  <c r="AC39" i="6" s="1"/>
  <c r="AB102" i="6"/>
  <c r="AC102" i="6" s="1"/>
  <c r="AB209" i="6"/>
  <c r="AC209" i="6" s="1"/>
  <c r="Z9" i="6"/>
  <c r="AA52" i="6"/>
  <c r="AB136" i="6"/>
  <c r="AC136" i="6" s="1"/>
  <c r="AA61" i="6"/>
  <c r="AA100" i="6"/>
  <c r="AA146" i="6"/>
  <c r="AA166" i="6"/>
  <c r="AB179" i="6"/>
  <c r="AC179" i="6" s="1"/>
  <c r="AA153" i="6"/>
  <c r="AB166" i="6"/>
  <c r="AC166" i="6" s="1"/>
  <c r="Z15" i="6"/>
  <c r="AB101" i="6"/>
  <c r="AC101" i="6" s="1"/>
  <c r="AA167" i="6"/>
  <c r="AB32" i="6"/>
  <c r="AC32" i="6" s="1"/>
  <c r="AA45" i="6"/>
  <c r="AB51" i="6"/>
  <c r="AC51" i="6" s="1"/>
  <c r="AA75" i="6"/>
  <c r="AB88" i="6"/>
  <c r="AC88" i="6" s="1"/>
  <c r="AA95" i="6"/>
  <c r="AB108" i="6"/>
  <c r="AC108" i="6" s="1"/>
  <c r="AB121" i="6"/>
  <c r="AC121" i="6" s="1"/>
  <c r="AA128" i="6"/>
  <c r="AA174" i="6"/>
  <c r="AB187" i="6"/>
  <c r="AC187" i="6" s="1"/>
  <c r="AA194" i="6"/>
  <c r="AB207" i="6"/>
  <c r="AC207" i="6" s="1"/>
  <c r="AB220" i="6"/>
  <c r="AC220" i="6" s="1"/>
  <c r="AA227" i="6"/>
  <c r="AA199" i="6"/>
  <c r="AA160" i="6"/>
  <c r="AB173" i="6"/>
  <c r="AC173" i="6" s="1"/>
  <c r="AB38" i="6"/>
  <c r="AC38" i="6" s="1"/>
  <c r="AB68" i="6"/>
  <c r="AC68" i="6" s="1"/>
  <c r="AB114" i="6"/>
  <c r="AC114" i="6" s="1"/>
  <c r="AB213" i="6"/>
  <c r="AC213" i="6" s="1"/>
  <c r="AB115" i="6"/>
  <c r="AB174" i="6"/>
  <c r="AC174" i="6" s="1"/>
  <c r="AA181" i="6"/>
  <c r="AA201" i="6"/>
  <c r="AB214" i="6"/>
  <c r="AC214" i="6" s="1"/>
  <c r="AA188" i="6"/>
  <c r="AA208" i="6"/>
  <c r="AB221" i="6"/>
  <c r="AC221" i="6" s="1"/>
  <c r="AA241" i="6"/>
  <c r="AA107" i="6"/>
  <c r="AB81" i="6"/>
  <c r="AC81" i="6" s="1"/>
  <c r="AA46" i="6"/>
  <c r="AA65" i="6"/>
  <c r="AA96" i="6"/>
  <c r="AA116" i="6"/>
  <c r="AB129" i="6"/>
  <c r="AC129" i="6" s="1"/>
  <c r="AA150" i="6"/>
  <c r="AB228" i="6"/>
  <c r="AC228" i="6" s="1"/>
  <c r="AA31" i="6"/>
  <c r="AB74" i="6"/>
  <c r="AC74" i="6" s="1"/>
  <c r="AA51" i="6"/>
  <c r="AB180" i="6"/>
  <c r="AC180" i="6" s="1"/>
  <c r="Z12" i="6"/>
  <c r="AA40" i="6"/>
  <c r="AA59" i="6"/>
  <c r="AA103" i="6"/>
  <c r="AB137" i="6"/>
  <c r="AC137" i="6" s="1"/>
  <c r="AA157" i="6"/>
  <c r="AB193" i="6"/>
  <c r="AC193" i="6" s="1"/>
  <c r="Y6" i="6"/>
  <c r="AB242" i="6"/>
  <c r="AC242" i="6" s="1"/>
  <c r="AB44" i="6"/>
  <c r="AC44" i="6" s="1"/>
  <c r="AB87" i="6"/>
  <c r="AC87" i="6" s="1"/>
  <c r="AB186" i="6"/>
  <c r="AC186" i="6" s="1"/>
  <c r="AA60" i="6"/>
  <c r="AA79" i="6"/>
  <c r="AA145" i="6"/>
  <c r="AB158" i="6"/>
  <c r="AC158" i="6" s="1"/>
  <c r="AA178" i="6"/>
  <c r="AA223" i="6"/>
  <c r="AB94" i="6"/>
  <c r="AC94" i="6" s="1"/>
  <c r="AC231" i="6"/>
  <c r="AC168" i="6"/>
  <c r="AC125" i="6"/>
  <c r="AC77" i="6"/>
  <c r="AC97" i="6"/>
  <c r="AC41" i="6"/>
  <c r="AC204" i="6"/>
  <c r="AB29" i="6"/>
  <c r="AC29" i="6" s="1"/>
  <c r="AB36" i="6"/>
  <c r="AC36" i="6" s="1"/>
  <c r="AB43" i="6"/>
  <c r="AC43" i="6" s="1"/>
  <c r="AB57" i="6"/>
  <c r="AC57" i="6" s="1"/>
  <c r="AB64" i="6"/>
  <c r="AC64" i="6" s="1"/>
  <c r="AB71" i="6"/>
  <c r="AB78" i="6"/>
  <c r="AC78" i="6" s="1"/>
  <c r="AB92" i="6"/>
  <c r="AC92" i="6" s="1"/>
  <c r="AB99" i="6"/>
  <c r="AC99" i="6" s="1"/>
  <c r="AB106" i="6"/>
  <c r="AB113" i="6"/>
  <c r="AC113" i="6" s="1"/>
  <c r="AB120" i="6"/>
  <c r="AC120" i="6" s="1"/>
  <c r="AB127" i="6"/>
  <c r="AC127" i="6" s="1"/>
  <c r="AB142" i="6"/>
  <c r="AB149" i="6"/>
  <c r="AC149" i="6" s="1"/>
  <c r="AB177" i="6"/>
  <c r="AB184" i="6"/>
  <c r="AC184" i="6" s="1"/>
  <c r="AB198" i="6"/>
  <c r="AC198" i="6" s="1"/>
  <c r="AB205" i="6"/>
  <c r="AC205" i="6" s="1"/>
  <c r="AB212" i="6"/>
  <c r="AC212" i="6" s="1"/>
  <c r="AB219" i="6"/>
  <c r="AC219" i="6" s="1"/>
  <c r="AB233" i="6"/>
  <c r="AC233" i="6" s="1"/>
  <c r="AB240" i="6"/>
  <c r="AC240" i="6" s="1"/>
  <c r="AA34" i="6"/>
  <c r="AA41" i="6"/>
  <c r="AA48" i="6"/>
  <c r="AA55" i="6"/>
  <c r="AA69" i="6"/>
  <c r="AA76" i="6"/>
  <c r="AA83" i="6"/>
  <c r="AA90" i="6"/>
  <c r="AA97" i="6"/>
  <c r="AA104" i="6"/>
  <c r="AA111" i="6"/>
  <c r="AA118" i="6"/>
  <c r="AA125" i="6"/>
  <c r="AA133" i="6"/>
  <c r="AA140" i="6"/>
  <c r="AA147" i="6"/>
  <c r="AA154" i="6"/>
  <c r="AA168" i="6"/>
  <c r="AA175" i="6"/>
  <c r="AA182" i="6"/>
  <c r="AA189" i="6"/>
  <c r="AA196" i="6"/>
  <c r="AA203" i="6"/>
  <c r="AA210" i="6"/>
  <c r="AA217" i="6"/>
  <c r="AA224" i="6"/>
  <c r="AA231" i="6"/>
  <c r="AA238" i="6"/>
  <c r="AA35" i="6"/>
  <c r="AA56" i="6"/>
  <c r="AA63" i="6"/>
  <c r="AA70" i="6"/>
  <c r="AA77" i="6"/>
  <c r="AA84" i="6"/>
  <c r="AA91" i="6"/>
  <c r="AA98" i="6"/>
  <c r="AA105" i="6"/>
  <c r="AA112" i="6"/>
  <c r="AA119" i="6"/>
  <c r="AA126" i="6"/>
  <c r="AA141" i="6"/>
  <c r="AA148" i="6"/>
  <c r="AA162" i="6"/>
  <c r="AA169" i="6"/>
  <c r="AA176" i="6"/>
  <c r="AA190" i="6"/>
  <c r="AA197" i="6"/>
  <c r="AA204" i="6"/>
  <c r="AA218" i="6"/>
  <c r="AA225" i="6"/>
  <c r="AA232" i="6"/>
  <c r="AA239" i="6"/>
  <c r="DV8" i="6" l="1"/>
  <c r="DV7" i="6"/>
  <c r="DV11" i="6"/>
  <c r="DV10" i="6"/>
  <c r="DV21" i="6"/>
  <c r="DV22" i="6"/>
  <c r="DT26" i="6"/>
  <c r="DV23" i="6"/>
  <c r="DV12" i="6"/>
  <c r="DV13" i="6"/>
  <c r="DT6" i="6"/>
  <c r="DV14" i="6"/>
  <c r="DY24" i="6"/>
  <c r="DY21" i="6"/>
  <c r="DY22" i="6"/>
  <c r="DZ26" i="6"/>
  <c r="DY23" i="6"/>
  <c r="DJ28" i="6"/>
  <c r="BQ161" i="6"/>
  <c r="AH130" i="6"/>
  <c r="AI130" i="6"/>
  <c r="AJ130" i="6" s="1"/>
  <c r="AU130" i="6"/>
  <c r="DH83" i="6"/>
  <c r="DI83" i="6" s="1"/>
  <c r="DG235" i="6"/>
  <c r="DG163" i="6"/>
  <c r="DG187" i="6"/>
  <c r="DH219" i="6"/>
  <c r="DI219" i="6" s="1"/>
  <c r="DH64" i="6"/>
  <c r="DI64" i="6" s="1"/>
  <c r="DF16" i="6"/>
  <c r="DG85" i="6"/>
  <c r="DG212" i="6"/>
  <c r="DG95" i="6"/>
  <c r="DG243" i="6"/>
  <c r="DG78" i="6"/>
  <c r="DG30" i="6"/>
  <c r="DG74" i="6"/>
  <c r="DH33" i="6"/>
  <c r="DI33" i="6" s="1"/>
  <c r="DG218" i="6"/>
  <c r="DH135" i="6"/>
  <c r="DI135" i="6" s="1"/>
  <c r="DG191" i="6"/>
  <c r="DH208" i="6"/>
  <c r="DI208" i="6" s="1"/>
  <c r="DG36" i="6"/>
  <c r="DF17" i="6"/>
  <c r="DG128" i="6"/>
  <c r="DG66" i="6"/>
  <c r="DG222" i="6"/>
  <c r="DH37" i="6"/>
  <c r="DI37" i="6" s="1"/>
  <c r="DH199" i="6"/>
  <c r="DI199" i="6" s="1"/>
  <c r="DG202" i="6"/>
  <c r="DG207" i="6"/>
  <c r="DF7" i="6"/>
  <c r="DG59" i="6"/>
  <c r="DG144" i="6"/>
  <c r="DG32" i="6"/>
  <c r="DH65" i="6"/>
  <c r="DI65" i="6" s="1"/>
  <c r="DG241" i="6"/>
  <c r="DH79" i="6"/>
  <c r="DI79" i="6" s="1"/>
  <c r="DG230" i="6"/>
  <c r="DG171" i="6"/>
  <c r="DH170" i="6"/>
  <c r="DI170" i="6" s="1"/>
  <c r="DG81" i="6"/>
  <c r="DH81" i="6"/>
  <c r="DI81" i="6" s="1"/>
  <c r="DG174" i="6"/>
  <c r="DH152" i="6"/>
  <c r="DI152" i="6" s="1"/>
  <c r="DF12" i="6"/>
  <c r="DF13" i="6"/>
  <c r="DG67" i="6"/>
  <c r="DD26" i="6"/>
  <c r="DF24" i="6"/>
  <c r="DG77" i="6"/>
  <c r="DF21" i="6"/>
  <c r="DF23" i="6"/>
  <c r="DG139" i="6"/>
  <c r="DG146" i="6"/>
  <c r="DF11" i="6"/>
  <c r="DF10" i="6"/>
  <c r="DG94" i="6"/>
  <c r="DF8" i="6"/>
  <c r="DD6" i="6"/>
  <c r="DH124" i="6"/>
  <c r="DI124" i="6" s="1"/>
  <c r="DG124" i="6"/>
  <c r="DF22" i="6"/>
  <c r="DG192" i="6"/>
  <c r="DH192" i="6"/>
  <c r="DI192" i="6" s="1"/>
  <c r="DG229" i="6"/>
  <c r="DH229" i="6"/>
  <c r="DI229" i="6" s="1"/>
  <c r="DH50" i="6"/>
  <c r="DI50" i="6" s="1"/>
  <c r="DG50" i="6"/>
  <c r="DK22" i="6"/>
  <c r="DH9" i="6"/>
  <c r="DI168" i="6"/>
  <c r="DH14" i="6"/>
  <c r="DI51" i="6"/>
  <c r="DH17" i="6"/>
  <c r="CF242" i="6"/>
  <c r="CG242" i="6" s="1"/>
  <c r="DI204" i="6"/>
  <c r="DI58" i="6"/>
  <c r="DH12" i="6"/>
  <c r="DI72" i="6"/>
  <c r="DH15" i="6"/>
  <c r="DI115" i="6"/>
  <c r="DH16" i="6"/>
  <c r="DK21" i="6"/>
  <c r="DL26" i="6"/>
  <c r="DI177" i="6"/>
  <c r="DK23" i="6"/>
  <c r="DI125" i="6"/>
  <c r="DI30" i="6"/>
  <c r="DK24" i="6"/>
  <c r="CD10" i="6"/>
  <c r="CD6" i="6" s="1"/>
  <c r="CE242" i="6"/>
  <c r="BC94" i="6"/>
  <c r="CD21" i="6"/>
  <c r="BR175" i="6"/>
  <c r="BS175" i="6" s="1"/>
  <c r="BQ189" i="6"/>
  <c r="CR6" i="6"/>
  <c r="CR26" i="6"/>
  <c r="CT13" i="6"/>
  <c r="CT24" i="6"/>
  <c r="CW24" i="6"/>
  <c r="CU42" i="6"/>
  <c r="CT7" i="6"/>
  <c r="CH22" i="6"/>
  <c r="CH26" i="6" s="1"/>
  <c r="CV22" i="6"/>
  <c r="CV26" i="6" s="1"/>
  <c r="CU58" i="6"/>
  <c r="CT12" i="6"/>
  <c r="CU124" i="6"/>
  <c r="CT11" i="6"/>
  <c r="CW22" i="6"/>
  <c r="CW21" i="6"/>
  <c r="CT17" i="6"/>
  <c r="CU51" i="6"/>
  <c r="CT22" i="6"/>
  <c r="CW23" i="6"/>
  <c r="CU52" i="6"/>
  <c r="CT9" i="6"/>
  <c r="CT10" i="6"/>
  <c r="CU141" i="6"/>
  <c r="CT21" i="6"/>
  <c r="CX26" i="6"/>
  <c r="CU168" i="6"/>
  <c r="CT14" i="6"/>
  <c r="CU115" i="6"/>
  <c r="CT16" i="6"/>
  <c r="CT8" i="6"/>
  <c r="CU50" i="6"/>
  <c r="CU66" i="6"/>
  <c r="CT23" i="6"/>
  <c r="CE229" i="6"/>
  <c r="BT26" i="6"/>
  <c r="CB6" i="6"/>
  <c r="CE157" i="6"/>
  <c r="CF23" i="6"/>
  <c r="CF229" i="6"/>
  <c r="CG229" i="6" s="1"/>
  <c r="CD24" i="6"/>
  <c r="CF28" i="6"/>
  <c r="CG28" i="6" s="1"/>
  <c r="CE28" i="6"/>
  <c r="CJ26" i="6"/>
  <c r="CG71" i="6"/>
  <c r="CF15" i="6"/>
  <c r="CF18" i="6"/>
  <c r="CI23" i="6"/>
  <c r="CG46" i="6"/>
  <c r="CF7" i="6"/>
  <c r="CG62" i="6"/>
  <c r="CG123" i="6"/>
  <c r="CF11" i="6"/>
  <c r="CG102" i="6"/>
  <c r="CF9" i="6"/>
  <c r="CG157" i="6"/>
  <c r="CG30" i="6"/>
  <c r="CI24" i="6"/>
  <c r="CG234" i="6"/>
  <c r="CG186" i="6"/>
  <c r="CF13" i="6"/>
  <c r="CI22" i="6"/>
  <c r="CI21" i="6"/>
  <c r="BQ192" i="6"/>
  <c r="CF17" i="6"/>
  <c r="BR192" i="6"/>
  <c r="BR18" i="6" s="1"/>
  <c r="CG178" i="6"/>
  <c r="CF14" i="6"/>
  <c r="CG115" i="6"/>
  <c r="CG107" i="6"/>
  <c r="CF12" i="6"/>
  <c r="BR34" i="6"/>
  <c r="BS34" i="6" s="1"/>
  <c r="BP17" i="6"/>
  <c r="BP7" i="6"/>
  <c r="BQ163" i="6"/>
  <c r="BQ129" i="6"/>
  <c r="BQ28" i="6"/>
  <c r="BP11" i="6"/>
  <c r="BP10" i="6"/>
  <c r="BQ37" i="6"/>
  <c r="BQ205" i="6"/>
  <c r="BQ190" i="6"/>
  <c r="BR207" i="6"/>
  <c r="BS207" i="6" s="1"/>
  <c r="BR62" i="6"/>
  <c r="BS62" i="6" s="1"/>
  <c r="BQ49" i="6"/>
  <c r="BQ218" i="6"/>
  <c r="BN26" i="6"/>
  <c r="BP22" i="6"/>
  <c r="BP23" i="6"/>
  <c r="BP24" i="6"/>
  <c r="BP21" i="6"/>
  <c r="BN6" i="6"/>
  <c r="BP14" i="6"/>
  <c r="BP13" i="6"/>
  <c r="BQ181" i="6"/>
  <c r="BP8" i="6"/>
  <c r="BR168" i="6"/>
  <c r="BS168" i="6" s="1"/>
  <c r="BQ168" i="6"/>
  <c r="BQ229" i="6"/>
  <c r="BR82" i="6"/>
  <c r="BS82" i="6" s="1"/>
  <c r="BP12" i="6"/>
  <c r="BQ40" i="6"/>
  <c r="BR40" i="6"/>
  <c r="BS40" i="6" s="1"/>
  <c r="BR9" i="6"/>
  <c r="BU24" i="6"/>
  <c r="BS72" i="6"/>
  <c r="BR15" i="6"/>
  <c r="BS127" i="6"/>
  <c r="BR11" i="6"/>
  <c r="BS231" i="6"/>
  <c r="BR24" i="6"/>
  <c r="BU21" i="6"/>
  <c r="BS58" i="6"/>
  <c r="BV26" i="6"/>
  <c r="BS178" i="6"/>
  <c r="BS134" i="6"/>
  <c r="BS66" i="6"/>
  <c r="BU22" i="6"/>
  <c r="BU23" i="6"/>
  <c r="BS115" i="6"/>
  <c r="BR16" i="6"/>
  <c r="BS142" i="6"/>
  <c r="BR17" i="6"/>
  <c r="BD67" i="6"/>
  <c r="BE67" i="6" s="1"/>
  <c r="BD81" i="6"/>
  <c r="BE81" i="6" s="1"/>
  <c r="BB14" i="6"/>
  <c r="BD226" i="6"/>
  <c r="BE226" i="6" s="1"/>
  <c r="BC234" i="6"/>
  <c r="BD165" i="6"/>
  <c r="BE165" i="6" s="1"/>
  <c r="BC235" i="6"/>
  <c r="BB17" i="6"/>
  <c r="BD68" i="6"/>
  <c r="BE68" i="6" s="1"/>
  <c r="BB15" i="6"/>
  <c r="BC80" i="6"/>
  <c r="BC206" i="6"/>
  <c r="BD214" i="6"/>
  <c r="BE214" i="6" s="1"/>
  <c r="BD219" i="6"/>
  <c r="BE219" i="6" s="1"/>
  <c r="BC74" i="6"/>
  <c r="BD170" i="6"/>
  <c r="BE170" i="6" s="1"/>
  <c r="BD135" i="6"/>
  <c r="BE135" i="6" s="1"/>
  <c r="BC72" i="6"/>
  <c r="BD151" i="6"/>
  <c r="BE151" i="6" s="1"/>
  <c r="BC50" i="6"/>
  <c r="BD138" i="6"/>
  <c r="BE138" i="6" s="1"/>
  <c r="BD37" i="6"/>
  <c r="BE37" i="6" s="1"/>
  <c r="BD186" i="6"/>
  <c r="BE186" i="6" s="1"/>
  <c r="BC159" i="6"/>
  <c r="BC104" i="6"/>
  <c r="BD185" i="6"/>
  <c r="BE185" i="6" s="1"/>
  <c r="BC36" i="6"/>
  <c r="BD129" i="6"/>
  <c r="BE129" i="6" s="1"/>
  <c r="BC175" i="6"/>
  <c r="BB11" i="6"/>
  <c r="BB9" i="6"/>
  <c r="BC199" i="6"/>
  <c r="BB23" i="6"/>
  <c r="BC238" i="6"/>
  <c r="BB13" i="6"/>
  <c r="BB24" i="6"/>
  <c r="BC187" i="6"/>
  <c r="BB10" i="6"/>
  <c r="BB22" i="6"/>
  <c r="BD39" i="6"/>
  <c r="BE39" i="6" s="1"/>
  <c r="BB8" i="6"/>
  <c r="BB21" i="6"/>
  <c r="AZ26" i="6"/>
  <c r="BF26" i="6"/>
  <c r="AZ6" i="6"/>
  <c r="BD40" i="6"/>
  <c r="BE40" i="6" s="1"/>
  <c r="BC40" i="6"/>
  <c r="BB7" i="6"/>
  <c r="BG21" i="6"/>
  <c r="BG22" i="6"/>
  <c r="BG24" i="6"/>
  <c r="BD12" i="6"/>
  <c r="BE58" i="6"/>
  <c r="BE225" i="6"/>
  <c r="BE181" i="6"/>
  <c r="BE139" i="6"/>
  <c r="BH26" i="6"/>
  <c r="BG23" i="6"/>
  <c r="BE124" i="6"/>
  <c r="BD16" i="6"/>
  <c r="BD15" i="6"/>
  <c r="BD9" i="6"/>
  <c r="BE97" i="6"/>
  <c r="BE229" i="6"/>
  <c r="BD24" i="6"/>
  <c r="AO195" i="6"/>
  <c r="AO205" i="6"/>
  <c r="AO150" i="6"/>
  <c r="AO60" i="6"/>
  <c r="AO215" i="6"/>
  <c r="AR26" i="6"/>
  <c r="AO192" i="6"/>
  <c r="AO170" i="6"/>
  <c r="AP218" i="6"/>
  <c r="AQ218" i="6" s="1"/>
  <c r="AN17" i="6"/>
  <c r="AO136" i="6"/>
  <c r="AN24" i="6"/>
  <c r="AO34" i="6"/>
  <c r="AP187" i="6"/>
  <c r="AQ187" i="6" s="1"/>
  <c r="AN14" i="6"/>
  <c r="AP226" i="6"/>
  <c r="AQ226" i="6" s="1"/>
  <c r="AP46" i="6"/>
  <c r="AQ46" i="6" s="1"/>
  <c r="AO234" i="6"/>
  <c r="AP55" i="6"/>
  <c r="AQ55" i="6" s="1"/>
  <c r="AN13" i="6"/>
  <c r="AP199" i="6"/>
  <c r="AQ199" i="6" s="1"/>
  <c r="AB85" i="6"/>
  <c r="AC85" i="6" s="1"/>
  <c r="AO88" i="6"/>
  <c r="AO53" i="6"/>
  <c r="AO74" i="6"/>
  <c r="AO180" i="6"/>
  <c r="AP204" i="6"/>
  <c r="AQ204" i="6" s="1"/>
  <c r="AO80" i="6"/>
  <c r="AO222" i="6"/>
  <c r="AO137" i="6"/>
  <c r="AO216" i="6"/>
  <c r="AN18" i="6"/>
  <c r="AO152" i="6"/>
  <c r="AP16" i="6"/>
  <c r="AN7" i="6"/>
  <c r="AP75" i="6"/>
  <c r="AQ75" i="6" s="1"/>
  <c r="AN10" i="6"/>
  <c r="AS23" i="6"/>
  <c r="AO94" i="6"/>
  <c r="AN9" i="6"/>
  <c r="AS21" i="6"/>
  <c r="AS24" i="6"/>
  <c r="AN12" i="6"/>
  <c r="AO45" i="6"/>
  <c r="AO138" i="6"/>
  <c r="AO69" i="6"/>
  <c r="AN8" i="6"/>
  <c r="AO82" i="6"/>
  <c r="AO97" i="6"/>
  <c r="AN21" i="6"/>
  <c r="AL26" i="6"/>
  <c r="AS22" i="6"/>
  <c r="AN11" i="6"/>
  <c r="AN23" i="6"/>
  <c r="AO140" i="6"/>
  <c r="AO83" i="6"/>
  <c r="AO125" i="6"/>
  <c r="AN22" i="6"/>
  <c r="AO28" i="6"/>
  <c r="AL6" i="6"/>
  <c r="AP51" i="6"/>
  <c r="AQ51" i="6" s="1"/>
  <c r="AO51" i="6"/>
  <c r="AQ73" i="6"/>
  <c r="AP15" i="6"/>
  <c r="AQ141" i="6"/>
  <c r="AQ183" i="6"/>
  <c r="AQ225" i="6"/>
  <c r="AQ29" i="6"/>
  <c r="AP10" i="6"/>
  <c r="AQ229" i="6"/>
  <c r="AP24" i="6"/>
  <c r="AQ42" i="6"/>
  <c r="AQ66" i="6"/>
  <c r="AP23" i="6"/>
  <c r="AP12" i="6"/>
  <c r="AQ123" i="6"/>
  <c r="AP11" i="6"/>
  <c r="AQ102" i="6"/>
  <c r="AP9" i="6"/>
  <c r="AT26" i="6"/>
  <c r="AQ142" i="6"/>
  <c r="AB235" i="6"/>
  <c r="AC235" i="6" s="1"/>
  <c r="AA49" i="6"/>
  <c r="AD26" i="6"/>
  <c r="AE26" i="6"/>
  <c r="AF26" i="6"/>
  <c r="AB170" i="6"/>
  <c r="AC170" i="6" s="1"/>
  <c r="AB163" i="6"/>
  <c r="AC163" i="6" s="1"/>
  <c r="AA30" i="6"/>
  <c r="Z23" i="6"/>
  <c r="AC28" i="6"/>
  <c r="AA28" i="6"/>
  <c r="AB144" i="6"/>
  <c r="AC144" i="6" s="1"/>
  <c r="AB156" i="6"/>
  <c r="AC156" i="6" s="1"/>
  <c r="AB192" i="6"/>
  <c r="AC192" i="6" s="1"/>
  <c r="AA155" i="6"/>
  <c r="AA206" i="6"/>
  <c r="AA134" i="6"/>
  <c r="Z11" i="6"/>
  <c r="AB200" i="6"/>
  <c r="AC200" i="6" s="1"/>
  <c r="AA93" i="6"/>
  <c r="Z8" i="6"/>
  <c r="AA183" i="6"/>
  <c r="Z16" i="6"/>
  <c r="AB165" i="6"/>
  <c r="AC165" i="6" s="1"/>
  <c r="AA62" i="6"/>
  <c r="AA243" i="6"/>
  <c r="Z21" i="6"/>
  <c r="AB135" i="6"/>
  <c r="AC135" i="6" s="1"/>
  <c r="Z22" i="6"/>
  <c r="Z14" i="6"/>
  <c r="Z24" i="6"/>
  <c r="AB191" i="6"/>
  <c r="AC191" i="6" s="1"/>
  <c r="AA161" i="6"/>
  <c r="Z17" i="6"/>
  <c r="AB50" i="6"/>
  <c r="AC50" i="6" s="1"/>
  <c r="Z13" i="6"/>
  <c r="Z10" i="6"/>
  <c r="AA234" i="6"/>
  <c r="AA192" i="6"/>
  <c r="AB226" i="6"/>
  <c r="AC226" i="6" s="1"/>
  <c r="AB80" i="6"/>
  <c r="AC80" i="6" s="1"/>
  <c r="AA42" i="6"/>
  <c r="Z7" i="6"/>
  <c r="AA211" i="6"/>
  <c r="AA123" i="6"/>
  <c r="AA124" i="6"/>
  <c r="X6" i="6"/>
  <c r="X26" i="6"/>
  <c r="AB9" i="6"/>
  <c r="AC115" i="6"/>
  <c r="AB16" i="6"/>
  <c r="AC177" i="6"/>
  <c r="AC142" i="6"/>
  <c r="AB12" i="6"/>
  <c r="AC106" i="6"/>
  <c r="AB15" i="6"/>
  <c r="AC71" i="6"/>
  <c r="DV26" i="6" l="1"/>
  <c r="DV6" i="6"/>
  <c r="DJ22" i="6"/>
  <c r="DJ26" i="6" s="1"/>
  <c r="DX28" i="6"/>
  <c r="DX22" i="6" s="1"/>
  <c r="DX26" i="6" s="1"/>
  <c r="DY26" i="6"/>
  <c r="BI130" i="6"/>
  <c r="AW130" i="6"/>
  <c r="AX130" i="6" s="1"/>
  <c r="AV130" i="6"/>
  <c r="CD26" i="6"/>
  <c r="DH23" i="6"/>
  <c r="DH10" i="6"/>
  <c r="DH13" i="6"/>
  <c r="DF6" i="6"/>
  <c r="DH7" i="6"/>
  <c r="DH21" i="6"/>
  <c r="DH18" i="6"/>
  <c r="DF26" i="6"/>
  <c r="DH22" i="6"/>
  <c r="DH11" i="6"/>
  <c r="DH8" i="6"/>
  <c r="DH24" i="6"/>
  <c r="DK26" i="6"/>
  <c r="CF21" i="6"/>
  <c r="CF16" i="6"/>
  <c r="BS192" i="6"/>
  <c r="BR10" i="6"/>
  <c r="CF10" i="6"/>
  <c r="CF22" i="6"/>
  <c r="CF24" i="6"/>
  <c r="CW26" i="6"/>
  <c r="CT26" i="6"/>
  <c r="CT6" i="6"/>
  <c r="CF8" i="6"/>
  <c r="BD23" i="6"/>
  <c r="BR8" i="6"/>
  <c r="CI26" i="6"/>
  <c r="BR13" i="6"/>
  <c r="BR23" i="6"/>
  <c r="BP26" i="6"/>
  <c r="BP6" i="6"/>
  <c r="BR21" i="6"/>
  <c r="BR22" i="6"/>
  <c r="BR12" i="6"/>
  <c r="BR7" i="6"/>
  <c r="BR14" i="6"/>
  <c r="BU26" i="6"/>
  <c r="BD14" i="6"/>
  <c r="BD10" i="6"/>
  <c r="BD17" i="6"/>
  <c r="BD8" i="6"/>
  <c r="BD11" i="6"/>
  <c r="BD21" i="6"/>
  <c r="BD13" i="6"/>
  <c r="BB26" i="6"/>
  <c r="BD22" i="6"/>
  <c r="BB6" i="6"/>
  <c r="BD7" i="6"/>
  <c r="BG26" i="6"/>
  <c r="AP14" i="6"/>
  <c r="AP13" i="6"/>
  <c r="AP21" i="6"/>
  <c r="AS26" i="6"/>
  <c r="AP18" i="6"/>
  <c r="AP7" i="6"/>
  <c r="AN6" i="6"/>
  <c r="AP8" i="6"/>
  <c r="AP17" i="6"/>
  <c r="AN26" i="6"/>
  <c r="AP22" i="6"/>
  <c r="AB24" i="6"/>
  <c r="AB7" i="6"/>
  <c r="AB18" i="6"/>
  <c r="AB13" i="6"/>
  <c r="AB17" i="6"/>
  <c r="Z26" i="6"/>
  <c r="AB10" i="6"/>
  <c r="AB21" i="6"/>
  <c r="AB22" i="6"/>
  <c r="AB11" i="6"/>
  <c r="Z6" i="6"/>
  <c r="AB23" i="6"/>
  <c r="AB8" i="6"/>
  <c r="AB14" i="6"/>
  <c r="BJ130" i="6" l="1"/>
  <c r="BK130" i="6"/>
  <c r="BL130" i="6" s="1"/>
  <c r="BW130" i="6"/>
  <c r="CF26" i="6"/>
  <c r="DH6" i="6"/>
  <c r="DH26" i="6"/>
  <c r="CF6" i="6"/>
  <c r="BR26" i="6"/>
  <c r="BR6" i="6"/>
  <c r="BD26" i="6"/>
  <c r="BD6" i="6"/>
  <c r="AP26" i="6"/>
  <c r="AP6" i="6"/>
  <c r="AB26" i="6"/>
  <c r="AB6" i="6"/>
  <c r="O151" i="6"/>
  <c r="O127" i="6"/>
  <c r="N110" i="6"/>
  <c r="Q8" i="6"/>
  <c r="AE8" i="6" s="1"/>
  <c r="AS8" i="6" s="1"/>
  <c r="BG8" i="6" s="1"/>
  <c r="BU8" i="6" s="1"/>
  <c r="CI8" i="6" s="1"/>
  <c r="CW8" i="6" s="1"/>
  <c r="DK8" i="6" s="1"/>
  <c r="DY8" i="6" s="1"/>
  <c r="R8" i="6"/>
  <c r="AF8" i="6" s="1"/>
  <c r="AT8" i="6" s="1"/>
  <c r="BH8" i="6" s="1"/>
  <c r="BV8" i="6" s="1"/>
  <c r="CJ8" i="6" s="1"/>
  <c r="CX8" i="6" s="1"/>
  <c r="DL8" i="6" s="1"/>
  <c r="DZ8" i="6" s="1"/>
  <c r="Q9" i="6"/>
  <c r="AE9" i="6" s="1"/>
  <c r="AS9" i="6" s="1"/>
  <c r="BG9" i="6" s="1"/>
  <c r="BU9" i="6" s="1"/>
  <c r="CI9" i="6" s="1"/>
  <c r="CW9" i="6" s="1"/>
  <c r="DK9" i="6" s="1"/>
  <c r="DY9" i="6" s="1"/>
  <c r="R9" i="6"/>
  <c r="AF9" i="6" s="1"/>
  <c r="AT9" i="6" s="1"/>
  <c r="BH9" i="6" s="1"/>
  <c r="BV9" i="6" s="1"/>
  <c r="CJ9" i="6" s="1"/>
  <c r="CX9" i="6" s="1"/>
  <c r="DL9" i="6" s="1"/>
  <c r="DZ9" i="6" s="1"/>
  <c r="Q10" i="6"/>
  <c r="AE10" i="6" s="1"/>
  <c r="AS10" i="6" s="1"/>
  <c r="BG10" i="6" s="1"/>
  <c r="BU10" i="6" s="1"/>
  <c r="CI10" i="6" s="1"/>
  <c r="CW10" i="6" s="1"/>
  <c r="DK10" i="6" s="1"/>
  <c r="DY10" i="6" s="1"/>
  <c r="R10" i="6"/>
  <c r="AF10" i="6" s="1"/>
  <c r="AT10" i="6" s="1"/>
  <c r="BH10" i="6" s="1"/>
  <c r="BV10" i="6" s="1"/>
  <c r="CJ10" i="6" s="1"/>
  <c r="CX10" i="6" s="1"/>
  <c r="DL10" i="6" s="1"/>
  <c r="DZ10" i="6" s="1"/>
  <c r="Q11" i="6"/>
  <c r="AE11" i="6" s="1"/>
  <c r="AS11" i="6" s="1"/>
  <c r="BG11" i="6" s="1"/>
  <c r="BU11" i="6" s="1"/>
  <c r="CI11" i="6" s="1"/>
  <c r="CW11" i="6" s="1"/>
  <c r="DK11" i="6" s="1"/>
  <c r="DY11" i="6" s="1"/>
  <c r="R11" i="6"/>
  <c r="AF11" i="6" s="1"/>
  <c r="AT11" i="6" s="1"/>
  <c r="BH11" i="6" s="1"/>
  <c r="BV11" i="6" s="1"/>
  <c r="CJ11" i="6" s="1"/>
  <c r="CX11" i="6" s="1"/>
  <c r="DL11" i="6" s="1"/>
  <c r="DZ11" i="6" s="1"/>
  <c r="Q12" i="6"/>
  <c r="AE12" i="6" s="1"/>
  <c r="AS12" i="6" s="1"/>
  <c r="BG12" i="6" s="1"/>
  <c r="BU12" i="6" s="1"/>
  <c r="CI12" i="6" s="1"/>
  <c r="CW12" i="6" s="1"/>
  <c r="DK12" i="6" s="1"/>
  <c r="DY12" i="6" s="1"/>
  <c r="R12" i="6"/>
  <c r="AF12" i="6" s="1"/>
  <c r="AT12" i="6" s="1"/>
  <c r="BH12" i="6" s="1"/>
  <c r="BV12" i="6" s="1"/>
  <c r="CJ12" i="6" s="1"/>
  <c r="CX12" i="6" s="1"/>
  <c r="DL12" i="6" s="1"/>
  <c r="DZ12" i="6" s="1"/>
  <c r="Q13" i="6"/>
  <c r="AE13" i="6" s="1"/>
  <c r="AS13" i="6" s="1"/>
  <c r="BG13" i="6" s="1"/>
  <c r="BU13" i="6" s="1"/>
  <c r="CI13" i="6" s="1"/>
  <c r="CW13" i="6" s="1"/>
  <c r="DK13" i="6" s="1"/>
  <c r="DY13" i="6" s="1"/>
  <c r="R13" i="6"/>
  <c r="AF13" i="6" s="1"/>
  <c r="AT13" i="6" s="1"/>
  <c r="BH13" i="6" s="1"/>
  <c r="BV13" i="6" s="1"/>
  <c r="CJ13" i="6" s="1"/>
  <c r="CX13" i="6" s="1"/>
  <c r="DL13" i="6" s="1"/>
  <c r="DZ13" i="6" s="1"/>
  <c r="Q14" i="6"/>
  <c r="AE14" i="6" s="1"/>
  <c r="AS14" i="6" s="1"/>
  <c r="BG14" i="6" s="1"/>
  <c r="BU14" i="6" s="1"/>
  <c r="CI14" i="6" s="1"/>
  <c r="CW14" i="6" s="1"/>
  <c r="DK14" i="6" s="1"/>
  <c r="DY14" i="6" s="1"/>
  <c r="R14" i="6"/>
  <c r="AF14" i="6" s="1"/>
  <c r="AT14" i="6" s="1"/>
  <c r="BH14" i="6" s="1"/>
  <c r="BV14" i="6" s="1"/>
  <c r="CJ14" i="6" s="1"/>
  <c r="CX14" i="6" s="1"/>
  <c r="DL14" i="6" s="1"/>
  <c r="DZ14" i="6" s="1"/>
  <c r="Q15" i="6"/>
  <c r="AE15" i="6" s="1"/>
  <c r="AS15" i="6" s="1"/>
  <c r="BG15" i="6" s="1"/>
  <c r="BU15" i="6" s="1"/>
  <c r="CI15" i="6" s="1"/>
  <c r="CW15" i="6" s="1"/>
  <c r="DK15" i="6" s="1"/>
  <c r="DY15" i="6" s="1"/>
  <c r="R15" i="6"/>
  <c r="AF15" i="6" s="1"/>
  <c r="AT15" i="6" s="1"/>
  <c r="BH15" i="6" s="1"/>
  <c r="BV15" i="6" s="1"/>
  <c r="CJ15" i="6" s="1"/>
  <c r="CX15" i="6" s="1"/>
  <c r="DL15" i="6" s="1"/>
  <c r="DZ15" i="6" s="1"/>
  <c r="Q16" i="6"/>
  <c r="AE16" i="6" s="1"/>
  <c r="AS16" i="6" s="1"/>
  <c r="BG16" i="6" s="1"/>
  <c r="BU16" i="6" s="1"/>
  <c r="CI16" i="6" s="1"/>
  <c r="CW16" i="6" s="1"/>
  <c r="DK16" i="6" s="1"/>
  <c r="DY16" i="6" s="1"/>
  <c r="R16" i="6"/>
  <c r="AF16" i="6" s="1"/>
  <c r="AT16" i="6" s="1"/>
  <c r="BH16" i="6" s="1"/>
  <c r="BV16" i="6" s="1"/>
  <c r="CJ16" i="6" s="1"/>
  <c r="CX16" i="6" s="1"/>
  <c r="DL16" i="6" s="1"/>
  <c r="DZ16" i="6" s="1"/>
  <c r="Q17" i="6"/>
  <c r="AE17" i="6" s="1"/>
  <c r="AS17" i="6" s="1"/>
  <c r="BG17" i="6" s="1"/>
  <c r="BU17" i="6" s="1"/>
  <c r="CI17" i="6" s="1"/>
  <c r="CW17" i="6" s="1"/>
  <c r="DK17" i="6" s="1"/>
  <c r="DY17" i="6" s="1"/>
  <c r="R17" i="6"/>
  <c r="AF17" i="6" s="1"/>
  <c r="AT17" i="6" s="1"/>
  <c r="BH17" i="6" s="1"/>
  <c r="BV17" i="6" s="1"/>
  <c r="CJ17" i="6" s="1"/>
  <c r="CX17" i="6" s="1"/>
  <c r="DL17" i="6" s="1"/>
  <c r="DZ17" i="6" s="1"/>
  <c r="Q18" i="6"/>
  <c r="AE18" i="6" s="1"/>
  <c r="AS18" i="6" s="1"/>
  <c r="BG18" i="6" s="1"/>
  <c r="BU18" i="6" s="1"/>
  <c r="CI18" i="6" s="1"/>
  <c r="CW18" i="6" s="1"/>
  <c r="DK18" i="6" s="1"/>
  <c r="DY18" i="6" s="1"/>
  <c r="R18" i="6"/>
  <c r="AF18" i="6" s="1"/>
  <c r="AT18" i="6" s="1"/>
  <c r="BH18" i="6" s="1"/>
  <c r="BV18" i="6" s="1"/>
  <c r="CJ18" i="6" s="1"/>
  <c r="CX18" i="6" s="1"/>
  <c r="DL18" i="6" s="1"/>
  <c r="DZ18" i="6" s="1"/>
  <c r="R7" i="6"/>
  <c r="AF7" i="6" s="1"/>
  <c r="AT7" i="6" s="1"/>
  <c r="BH7" i="6" s="1"/>
  <c r="BV7" i="6" s="1"/>
  <c r="CJ7" i="6" s="1"/>
  <c r="CX7" i="6" s="1"/>
  <c r="DL7" i="6" s="1"/>
  <c r="DZ7" i="6" s="1"/>
  <c r="Q7" i="6"/>
  <c r="AE7" i="6" s="1"/>
  <c r="AS7" i="6" s="1"/>
  <c r="BG7" i="6" s="1"/>
  <c r="BU7" i="6" s="1"/>
  <c r="CI7" i="6" s="1"/>
  <c r="CW7" i="6" s="1"/>
  <c r="DK7" i="6" s="1"/>
  <c r="DY7" i="6" s="1"/>
  <c r="S29" i="6"/>
  <c r="AG29" i="6" s="1"/>
  <c r="AU29" i="6" s="1"/>
  <c r="BI29" i="6" s="1"/>
  <c r="BW29" i="6" s="1"/>
  <c r="CK29" i="6" s="1"/>
  <c r="CY29" i="6" s="1"/>
  <c r="DM29" i="6" s="1"/>
  <c r="EA29" i="6" s="1"/>
  <c r="S30" i="6"/>
  <c r="AG30" i="6" s="1"/>
  <c r="AU30" i="6" s="1"/>
  <c r="BI30" i="6" s="1"/>
  <c r="BW30" i="6" s="1"/>
  <c r="CK30" i="6" s="1"/>
  <c r="CY30" i="6" s="1"/>
  <c r="DM30" i="6" s="1"/>
  <c r="EA30" i="6" s="1"/>
  <c r="S31" i="6"/>
  <c r="AG31" i="6" s="1"/>
  <c r="AU31" i="6" s="1"/>
  <c r="BI31" i="6" s="1"/>
  <c r="BW31" i="6" s="1"/>
  <c r="CK31" i="6" s="1"/>
  <c r="CY31" i="6" s="1"/>
  <c r="DM31" i="6" s="1"/>
  <c r="EA31" i="6" s="1"/>
  <c r="S32" i="6"/>
  <c r="S33" i="6"/>
  <c r="S34" i="6"/>
  <c r="S35" i="6"/>
  <c r="S36" i="6"/>
  <c r="S37" i="6"/>
  <c r="S38" i="6"/>
  <c r="S39" i="6"/>
  <c r="S40" i="6"/>
  <c r="S41" i="6"/>
  <c r="S42" i="6"/>
  <c r="S43" i="6"/>
  <c r="AG43" i="6" s="1"/>
  <c r="AU43" i="6" s="1"/>
  <c r="BI43" i="6" s="1"/>
  <c r="BW43" i="6" s="1"/>
  <c r="CK43" i="6" s="1"/>
  <c r="CY43" i="6" s="1"/>
  <c r="DM43" i="6" s="1"/>
  <c r="EA43" i="6" s="1"/>
  <c r="S44" i="6"/>
  <c r="AG44" i="6" s="1"/>
  <c r="AU44" i="6" s="1"/>
  <c r="BI44" i="6" s="1"/>
  <c r="BW44" i="6" s="1"/>
  <c r="CK44" i="6" s="1"/>
  <c r="CY44" i="6" s="1"/>
  <c r="DM44" i="6" s="1"/>
  <c r="EA44" i="6" s="1"/>
  <c r="S45" i="6"/>
  <c r="AG45" i="6" s="1"/>
  <c r="AU45" i="6" s="1"/>
  <c r="BI45" i="6" s="1"/>
  <c r="BW45" i="6" s="1"/>
  <c r="CK45" i="6" s="1"/>
  <c r="CY45" i="6" s="1"/>
  <c r="DM45" i="6" s="1"/>
  <c r="EA45" i="6" s="1"/>
  <c r="S46" i="6"/>
  <c r="S47" i="6"/>
  <c r="S48" i="6"/>
  <c r="S49" i="6"/>
  <c r="S50" i="6"/>
  <c r="S51" i="6"/>
  <c r="S52" i="6"/>
  <c r="AG52" i="6" s="1"/>
  <c r="AU52" i="6" s="1"/>
  <c r="BI52" i="6" s="1"/>
  <c r="BW52" i="6" s="1"/>
  <c r="CK52" i="6" s="1"/>
  <c r="CY52" i="6" s="1"/>
  <c r="DM52" i="6" s="1"/>
  <c r="EA52" i="6" s="1"/>
  <c r="S53" i="6"/>
  <c r="S54" i="6"/>
  <c r="S55" i="6"/>
  <c r="S56" i="6"/>
  <c r="S57" i="6"/>
  <c r="AG57" i="6" s="1"/>
  <c r="AU57" i="6" s="1"/>
  <c r="BI57" i="6" s="1"/>
  <c r="BW57" i="6" s="1"/>
  <c r="CK57" i="6" s="1"/>
  <c r="CY57" i="6" s="1"/>
  <c r="DM57" i="6" s="1"/>
  <c r="EA57" i="6" s="1"/>
  <c r="S58" i="6"/>
  <c r="AG58" i="6" s="1"/>
  <c r="AU58" i="6" s="1"/>
  <c r="BI58" i="6" s="1"/>
  <c r="BW58" i="6" s="1"/>
  <c r="CK58" i="6" s="1"/>
  <c r="CY58" i="6" s="1"/>
  <c r="DM58" i="6" s="1"/>
  <c r="EA58" i="6" s="1"/>
  <c r="S59" i="6"/>
  <c r="AG59" i="6" s="1"/>
  <c r="AU59" i="6" s="1"/>
  <c r="BI59" i="6" s="1"/>
  <c r="BW59" i="6" s="1"/>
  <c r="CK59" i="6" s="1"/>
  <c r="CY59" i="6" s="1"/>
  <c r="DM59" i="6" s="1"/>
  <c r="EA59" i="6" s="1"/>
  <c r="S60" i="6"/>
  <c r="S61" i="6"/>
  <c r="S62" i="6"/>
  <c r="S63" i="6"/>
  <c r="S64" i="6"/>
  <c r="S65" i="6"/>
  <c r="S66" i="6"/>
  <c r="S67" i="6"/>
  <c r="S68" i="6"/>
  <c r="S69" i="6"/>
  <c r="S70" i="6"/>
  <c r="S71" i="6"/>
  <c r="AG71" i="6" s="1"/>
  <c r="AU71" i="6" s="1"/>
  <c r="BI71" i="6" s="1"/>
  <c r="BW71" i="6" s="1"/>
  <c r="CK71" i="6" s="1"/>
  <c r="CY71" i="6" s="1"/>
  <c r="DM71" i="6" s="1"/>
  <c r="EA71" i="6" s="1"/>
  <c r="S72" i="6"/>
  <c r="AG72" i="6" s="1"/>
  <c r="AU72" i="6" s="1"/>
  <c r="BI72" i="6" s="1"/>
  <c r="BW72" i="6" s="1"/>
  <c r="CK72" i="6" s="1"/>
  <c r="CY72" i="6" s="1"/>
  <c r="DM72" i="6" s="1"/>
  <c r="EA72" i="6" s="1"/>
  <c r="S73" i="6"/>
  <c r="AG73" i="6" s="1"/>
  <c r="AU73" i="6" s="1"/>
  <c r="BI73" i="6" s="1"/>
  <c r="BW73" i="6" s="1"/>
  <c r="CK73" i="6" s="1"/>
  <c r="CY73" i="6" s="1"/>
  <c r="DM73" i="6" s="1"/>
  <c r="EA73" i="6" s="1"/>
  <c r="S74" i="6"/>
  <c r="S75" i="6"/>
  <c r="S76" i="6"/>
  <c r="S77" i="6"/>
  <c r="S78" i="6"/>
  <c r="S79" i="6"/>
  <c r="S80" i="6"/>
  <c r="S81" i="6"/>
  <c r="S82" i="6"/>
  <c r="S83" i="6"/>
  <c r="S84" i="6"/>
  <c r="S85" i="6"/>
  <c r="AG85" i="6" s="1"/>
  <c r="AU85" i="6" s="1"/>
  <c r="BI85" i="6" s="1"/>
  <c r="BW85" i="6" s="1"/>
  <c r="CK85" i="6" s="1"/>
  <c r="CY85" i="6" s="1"/>
  <c r="DM85" i="6" s="1"/>
  <c r="EA85" i="6" s="1"/>
  <c r="S86" i="6"/>
  <c r="AG86" i="6" s="1"/>
  <c r="AU86" i="6" s="1"/>
  <c r="BI86" i="6" s="1"/>
  <c r="BW86" i="6" s="1"/>
  <c r="CK86" i="6" s="1"/>
  <c r="CY86" i="6" s="1"/>
  <c r="DM86" i="6" s="1"/>
  <c r="EA86" i="6" s="1"/>
  <c r="S87" i="6"/>
  <c r="AG87" i="6" s="1"/>
  <c r="AU87" i="6" s="1"/>
  <c r="BI87" i="6" s="1"/>
  <c r="BW87" i="6" s="1"/>
  <c r="CK87" i="6" s="1"/>
  <c r="CY87" i="6" s="1"/>
  <c r="DM87" i="6" s="1"/>
  <c r="EA87" i="6" s="1"/>
  <c r="S88" i="6"/>
  <c r="S89" i="6"/>
  <c r="S90" i="6"/>
  <c r="S91" i="6"/>
  <c r="S92" i="6"/>
  <c r="S93" i="6"/>
  <c r="S94" i="6"/>
  <c r="S95" i="6"/>
  <c r="S96" i="6"/>
  <c r="S97" i="6"/>
  <c r="S98" i="6"/>
  <c r="S99" i="6"/>
  <c r="AG99" i="6" s="1"/>
  <c r="AU99" i="6" s="1"/>
  <c r="BI99" i="6" s="1"/>
  <c r="BW99" i="6" s="1"/>
  <c r="CK99" i="6" s="1"/>
  <c r="CY99" i="6" s="1"/>
  <c r="DM99" i="6" s="1"/>
  <c r="EA99" i="6" s="1"/>
  <c r="S100" i="6"/>
  <c r="AG100" i="6" s="1"/>
  <c r="AU100" i="6" s="1"/>
  <c r="BI100" i="6" s="1"/>
  <c r="BW100" i="6" s="1"/>
  <c r="CK100" i="6" s="1"/>
  <c r="CY100" i="6" s="1"/>
  <c r="DM100" i="6" s="1"/>
  <c r="EA100" i="6" s="1"/>
  <c r="S101" i="6"/>
  <c r="AG101" i="6" s="1"/>
  <c r="AU101" i="6" s="1"/>
  <c r="BI101" i="6" s="1"/>
  <c r="BW101" i="6" s="1"/>
  <c r="CK101" i="6" s="1"/>
  <c r="CY101" i="6" s="1"/>
  <c r="DM101" i="6" s="1"/>
  <c r="EA101" i="6" s="1"/>
  <c r="S102" i="6"/>
  <c r="S103" i="6"/>
  <c r="S104" i="6"/>
  <c r="S105" i="6"/>
  <c r="S106" i="6"/>
  <c r="S107" i="6"/>
  <c r="S108" i="6"/>
  <c r="S109" i="6"/>
  <c r="S110" i="6"/>
  <c r="S111" i="6"/>
  <c r="S112" i="6"/>
  <c r="S113" i="6"/>
  <c r="AG113" i="6" s="1"/>
  <c r="AU113" i="6" s="1"/>
  <c r="BI113" i="6" s="1"/>
  <c r="BW113" i="6" s="1"/>
  <c r="CK113" i="6" s="1"/>
  <c r="CY113" i="6" s="1"/>
  <c r="DM113" i="6" s="1"/>
  <c r="EA113" i="6" s="1"/>
  <c r="S114" i="6"/>
  <c r="AG114" i="6" s="1"/>
  <c r="AU114" i="6" s="1"/>
  <c r="BI114" i="6" s="1"/>
  <c r="BW114" i="6" s="1"/>
  <c r="CK114" i="6" s="1"/>
  <c r="CY114" i="6" s="1"/>
  <c r="DM114" i="6" s="1"/>
  <c r="EA114" i="6" s="1"/>
  <c r="S115" i="6"/>
  <c r="AG115" i="6" s="1"/>
  <c r="AU115" i="6" s="1"/>
  <c r="BI115" i="6" s="1"/>
  <c r="BW115" i="6" s="1"/>
  <c r="CK115" i="6" s="1"/>
  <c r="CY115" i="6" s="1"/>
  <c r="DM115" i="6" s="1"/>
  <c r="EA115" i="6" s="1"/>
  <c r="S116" i="6"/>
  <c r="S117" i="6"/>
  <c r="S118" i="6"/>
  <c r="S119" i="6"/>
  <c r="S120" i="6"/>
  <c r="S121" i="6"/>
  <c r="S122" i="6"/>
  <c r="S123" i="6"/>
  <c r="S124" i="6"/>
  <c r="S125" i="6"/>
  <c r="S126" i="6"/>
  <c r="S127" i="6"/>
  <c r="AG127" i="6" s="1"/>
  <c r="AU127" i="6" s="1"/>
  <c r="BI127" i="6" s="1"/>
  <c r="BW127" i="6" s="1"/>
  <c r="CK127" i="6" s="1"/>
  <c r="CY127" i="6" s="1"/>
  <c r="DM127" i="6" s="1"/>
  <c r="EA127" i="6" s="1"/>
  <c r="S128" i="6"/>
  <c r="AG128" i="6" s="1"/>
  <c r="AU128" i="6" s="1"/>
  <c r="BI128" i="6" s="1"/>
  <c r="BW128" i="6" s="1"/>
  <c r="CK128" i="6" s="1"/>
  <c r="CY128" i="6" s="1"/>
  <c r="DM128" i="6" s="1"/>
  <c r="EA128" i="6" s="1"/>
  <c r="S129" i="6"/>
  <c r="AG129" i="6" s="1"/>
  <c r="AU129" i="6" s="1"/>
  <c r="BI129" i="6" s="1"/>
  <c r="BW129" i="6" s="1"/>
  <c r="CK129" i="6" s="1"/>
  <c r="CY129" i="6" s="1"/>
  <c r="DM129" i="6" s="1"/>
  <c r="EA129" i="6" s="1"/>
  <c r="S131" i="6"/>
  <c r="S132" i="6"/>
  <c r="S133" i="6"/>
  <c r="S134" i="6"/>
  <c r="S135" i="6"/>
  <c r="S136" i="6"/>
  <c r="S137" i="6"/>
  <c r="S138" i="6"/>
  <c r="S139" i="6"/>
  <c r="S140" i="6"/>
  <c r="S141" i="6"/>
  <c r="S142" i="6"/>
  <c r="AG142" i="6" s="1"/>
  <c r="AU142" i="6" s="1"/>
  <c r="BI142" i="6" s="1"/>
  <c r="BW142" i="6" s="1"/>
  <c r="CK142" i="6" s="1"/>
  <c r="CY142" i="6" s="1"/>
  <c r="DM142" i="6" s="1"/>
  <c r="EA142" i="6" s="1"/>
  <c r="S143" i="6"/>
  <c r="AG143" i="6" s="1"/>
  <c r="AU143" i="6" s="1"/>
  <c r="BI143" i="6" s="1"/>
  <c r="BW143" i="6" s="1"/>
  <c r="CK143" i="6" s="1"/>
  <c r="CY143" i="6" s="1"/>
  <c r="DM143" i="6" s="1"/>
  <c r="EA143" i="6" s="1"/>
  <c r="S144" i="6"/>
  <c r="AG144" i="6" s="1"/>
  <c r="AU144" i="6" s="1"/>
  <c r="BI144" i="6" s="1"/>
  <c r="BW144" i="6" s="1"/>
  <c r="CK144" i="6" s="1"/>
  <c r="CY144" i="6" s="1"/>
  <c r="DM144" i="6" s="1"/>
  <c r="EA144" i="6" s="1"/>
  <c r="S145" i="6"/>
  <c r="S146" i="6"/>
  <c r="S147" i="6"/>
  <c r="S148" i="6"/>
  <c r="S149" i="6"/>
  <c r="S150" i="6"/>
  <c r="S151" i="6"/>
  <c r="S152" i="6"/>
  <c r="S153" i="6"/>
  <c r="S154" i="6"/>
  <c r="S155" i="6"/>
  <c r="S156" i="6"/>
  <c r="AG156" i="6" s="1"/>
  <c r="AU156" i="6" s="1"/>
  <c r="BI156" i="6" s="1"/>
  <c r="BW156" i="6" s="1"/>
  <c r="CK156" i="6" s="1"/>
  <c r="CY156" i="6" s="1"/>
  <c r="DM156" i="6" s="1"/>
  <c r="EA156" i="6" s="1"/>
  <c r="S157" i="6"/>
  <c r="AG157" i="6" s="1"/>
  <c r="AU157" i="6" s="1"/>
  <c r="BI157" i="6" s="1"/>
  <c r="BW157" i="6" s="1"/>
  <c r="CK157" i="6" s="1"/>
  <c r="CY157" i="6" s="1"/>
  <c r="DM157" i="6" s="1"/>
  <c r="EA157" i="6" s="1"/>
  <c r="S158" i="6"/>
  <c r="AG158" i="6" s="1"/>
  <c r="AU158" i="6" s="1"/>
  <c r="BI158" i="6" s="1"/>
  <c r="BW158" i="6" s="1"/>
  <c r="CK158" i="6" s="1"/>
  <c r="CY158" i="6" s="1"/>
  <c r="DM158" i="6" s="1"/>
  <c r="EA158" i="6" s="1"/>
  <c r="S159" i="6"/>
  <c r="S160" i="6"/>
  <c r="S161" i="6"/>
  <c r="S162" i="6"/>
  <c r="S163" i="6"/>
  <c r="S164" i="6"/>
  <c r="S165" i="6"/>
  <c r="S166" i="6"/>
  <c r="S167" i="6"/>
  <c r="S168" i="6"/>
  <c r="S169" i="6"/>
  <c r="S170" i="6"/>
  <c r="AG170" i="6" s="1"/>
  <c r="AU170" i="6" s="1"/>
  <c r="BI170" i="6" s="1"/>
  <c r="BW170" i="6" s="1"/>
  <c r="CK170" i="6" s="1"/>
  <c r="CY170" i="6" s="1"/>
  <c r="DM170" i="6" s="1"/>
  <c r="EA170" i="6" s="1"/>
  <c r="S171" i="6"/>
  <c r="AG171" i="6" s="1"/>
  <c r="AU171" i="6" s="1"/>
  <c r="BI171" i="6" s="1"/>
  <c r="BW171" i="6" s="1"/>
  <c r="CK171" i="6" s="1"/>
  <c r="CY171" i="6" s="1"/>
  <c r="DM171" i="6" s="1"/>
  <c r="EA171" i="6" s="1"/>
  <c r="S172" i="6"/>
  <c r="AG172" i="6" s="1"/>
  <c r="AU172" i="6" s="1"/>
  <c r="BI172" i="6" s="1"/>
  <c r="BW172" i="6" s="1"/>
  <c r="CK172" i="6" s="1"/>
  <c r="CY172" i="6" s="1"/>
  <c r="DM172" i="6" s="1"/>
  <c r="EA172" i="6" s="1"/>
  <c r="S173" i="6"/>
  <c r="S174" i="6"/>
  <c r="S175" i="6"/>
  <c r="S176" i="6"/>
  <c r="S177" i="6"/>
  <c r="S178" i="6"/>
  <c r="S179" i="6"/>
  <c r="S180" i="6"/>
  <c r="S181" i="6"/>
  <c r="S182" i="6"/>
  <c r="S183" i="6"/>
  <c r="S184" i="6"/>
  <c r="AG184" i="6" s="1"/>
  <c r="AU184" i="6" s="1"/>
  <c r="BI184" i="6" s="1"/>
  <c r="BW184" i="6" s="1"/>
  <c r="CK184" i="6" s="1"/>
  <c r="CY184" i="6" s="1"/>
  <c r="DM184" i="6" s="1"/>
  <c r="EA184" i="6" s="1"/>
  <c r="S185" i="6"/>
  <c r="AG185" i="6" s="1"/>
  <c r="AU185" i="6" s="1"/>
  <c r="BI185" i="6" s="1"/>
  <c r="BW185" i="6" s="1"/>
  <c r="CK185" i="6" s="1"/>
  <c r="CY185" i="6" s="1"/>
  <c r="DM185" i="6" s="1"/>
  <c r="EA185" i="6" s="1"/>
  <c r="S186" i="6"/>
  <c r="AG186" i="6" s="1"/>
  <c r="AU186" i="6" s="1"/>
  <c r="BI186" i="6" s="1"/>
  <c r="BW186" i="6" s="1"/>
  <c r="CK186" i="6" s="1"/>
  <c r="CY186" i="6" s="1"/>
  <c r="DM186" i="6" s="1"/>
  <c r="EA186" i="6" s="1"/>
  <c r="S187" i="6"/>
  <c r="S188" i="6"/>
  <c r="S189" i="6"/>
  <c r="S190" i="6"/>
  <c r="S191" i="6"/>
  <c r="S192" i="6"/>
  <c r="S193" i="6"/>
  <c r="S194" i="6"/>
  <c r="S195" i="6"/>
  <c r="S196" i="6"/>
  <c r="S197" i="6"/>
  <c r="S198" i="6"/>
  <c r="AG198" i="6" s="1"/>
  <c r="AU198" i="6" s="1"/>
  <c r="BI198" i="6" s="1"/>
  <c r="BW198" i="6" s="1"/>
  <c r="CK198" i="6" s="1"/>
  <c r="CY198" i="6" s="1"/>
  <c r="DM198" i="6" s="1"/>
  <c r="EA198" i="6" s="1"/>
  <c r="S199" i="6"/>
  <c r="AG199" i="6" s="1"/>
  <c r="AU199" i="6" s="1"/>
  <c r="BI199" i="6" s="1"/>
  <c r="BW199" i="6" s="1"/>
  <c r="CK199" i="6" s="1"/>
  <c r="CY199" i="6" s="1"/>
  <c r="DM199" i="6" s="1"/>
  <c r="EA199" i="6" s="1"/>
  <c r="S200" i="6"/>
  <c r="AG200" i="6" s="1"/>
  <c r="AU200" i="6" s="1"/>
  <c r="BI200" i="6" s="1"/>
  <c r="BW200" i="6" s="1"/>
  <c r="CK200" i="6" s="1"/>
  <c r="CY200" i="6" s="1"/>
  <c r="DM200" i="6" s="1"/>
  <c r="EA200" i="6" s="1"/>
  <c r="S201" i="6"/>
  <c r="S202" i="6"/>
  <c r="S203" i="6"/>
  <c r="S204" i="6"/>
  <c r="S205" i="6"/>
  <c r="S206" i="6"/>
  <c r="S207" i="6"/>
  <c r="S208" i="6"/>
  <c r="S209" i="6"/>
  <c r="S210" i="6"/>
  <c r="S211" i="6"/>
  <c r="S212" i="6"/>
  <c r="S213" i="6"/>
  <c r="AG213" i="6" s="1"/>
  <c r="AU213" i="6" s="1"/>
  <c r="BI213" i="6" s="1"/>
  <c r="BW213" i="6" s="1"/>
  <c r="CK213" i="6" s="1"/>
  <c r="CY213" i="6" s="1"/>
  <c r="DM213" i="6" s="1"/>
  <c r="EA213" i="6" s="1"/>
  <c r="S214" i="6"/>
  <c r="AG214" i="6" s="1"/>
  <c r="AU214" i="6" s="1"/>
  <c r="BI214" i="6" s="1"/>
  <c r="BW214" i="6" s="1"/>
  <c r="CK214" i="6" s="1"/>
  <c r="CY214" i="6" s="1"/>
  <c r="DM214" i="6" s="1"/>
  <c r="EA214" i="6" s="1"/>
  <c r="S215" i="6"/>
  <c r="S216" i="6"/>
  <c r="S217" i="6"/>
  <c r="S218" i="6"/>
  <c r="S219" i="6"/>
  <c r="S220" i="6"/>
  <c r="S221" i="6"/>
  <c r="S222" i="6"/>
  <c r="S223" i="6"/>
  <c r="S224" i="6"/>
  <c r="S225" i="6"/>
  <c r="S226" i="6"/>
  <c r="S227" i="6"/>
  <c r="AG227" i="6" s="1"/>
  <c r="AU227" i="6" s="1"/>
  <c r="BI227" i="6" s="1"/>
  <c r="BW227" i="6" s="1"/>
  <c r="CK227" i="6" s="1"/>
  <c r="CY227" i="6" s="1"/>
  <c r="DM227" i="6" s="1"/>
  <c r="EA227" i="6" s="1"/>
  <c r="S228" i="6"/>
  <c r="AG228" i="6" s="1"/>
  <c r="AU228" i="6" s="1"/>
  <c r="BI228" i="6" s="1"/>
  <c r="BW228" i="6" s="1"/>
  <c r="CK228" i="6" s="1"/>
  <c r="CY228" i="6" s="1"/>
  <c r="DM228" i="6" s="1"/>
  <c r="EA228" i="6" s="1"/>
  <c r="S229" i="6"/>
  <c r="S230" i="6"/>
  <c r="S231" i="6"/>
  <c r="S232" i="6"/>
  <c r="S233" i="6"/>
  <c r="S234" i="6"/>
  <c r="S235" i="6"/>
  <c r="S236" i="6"/>
  <c r="S237" i="6"/>
  <c r="S238" i="6"/>
  <c r="S239" i="6"/>
  <c r="S240" i="6"/>
  <c r="S241" i="6"/>
  <c r="AG241" i="6" s="1"/>
  <c r="AU241" i="6" s="1"/>
  <c r="BI241" i="6" s="1"/>
  <c r="BW241" i="6" s="1"/>
  <c r="CK241" i="6" s="1"/>
  <c r="CY241" i="6" s="1"/>
  <c r="DM241" i="6" s="1"/>
  <c r="EA241" i="6" s="1"/>
  <c r="S242" i="6"/>
  <c r="AG242" i="6" s="1"/>
  <c r="AU242" i="6" s="1"/>
  <c r="BI242" i="6" s="1"/>
  <c r="BW242" i="6" s="1"/>
  <c r="CK242" i="6" s="1"/>
  <c r="CY242" i="6" s="1"/>
  <c r="DM242" i="6" s="1"/>
  <c r="EA242" i="6" s="1"/>
  <c r="S243" i="6"/>
  <c r="S28" i="6"/>
  <c r="R21" i="6"/>
  <c r="R22" i="6"/>
  <c r="R23" i="6"/>
  <c r="R24" i="6"/>
  <c r="Q25" i="6"/>
  <c r="R25" i="6"/>
  <c r="S25" i="6"/>
  <c r="U25" i="6"/>
  <c r="AK20" i="6"/>
  <c r="AY20" i="6"/>
  <c r="BM20" i="6"/>
  <c r="CA20" i="6"/>
  <c r="CO20" i="6"/>
  <c r="DC20" i="6"/>
  <c r="DQ20" i="6"/>
  <c r="EE20" i="6"/>
  <c r="EF20" i="6"/>
  <c r="EG20" i="6"/>
  <c r="W20" i="6"/>
  <c r="P20" i="6"/>
  <c r="R20" i="6"/>
  <c r="S20" i="6"/>
  <c r="T20" i="6"/>
  <c r="U20" i="6"/>
  <c r="V20" i="6"/>
  <c r="Q20" i="6"/>
  <c r="EC128" i="6" l="1"/>
  <c r="ED128" i="6" s="1"/>
  <c r="EB128" i="6"/>
  <c r="EB127" i="6"/>
  <c r="EC127" i="6"/>
  <c r="ED127" i="6" s="1"/>
  <c r="DY6" i="6"/>
  <c r="DZ6" i="6"/>
  <c r="EC143" i="6"/>
  <c r="ED143" i="6" s="1"/>
  <c r="EB143" i="6"/>
  <c r="EC156" i="6"/>
  <c r="ED156" i="6" s="1"/>
  <c r="EB156" i="6"/>
  <c r="EC227" i="6"/>
  <c r="ED227" i="6" s="1"/>
  <c r="EB227" i="6"/>
  <c r="EB171" i="6"/>
  <c r="EC171" i="6"/>
  <c r="ED171" i="6" s="1"/>
  <c r="EC198" i="6"/>
  <c r="ED198" i="6" s="1"/>
  <c r="EB198" i="6"/>
  <c r="EC113" i="6"/>
  <c r="ED113" i="6" s="1"/>
  <c r="EB113" i="6"/>
  <c r="EC57" i="6"/>
  <c r="ED57" i="6" s="1"/>
  <c r="EB57" i="6"/>
  <c r="EB199" i="6"/>
  <c r="EC199" i="6"/>
  <c r="ED199" i="6" s="1"/>
  <c r="EB99" i="6"/>
  <c r="EC99" i="6"/>
  <c r="ED99" i="6" s="1"/>
  <c r="EC43" i="6"/>
  <c r="ED43" i="6" s="1"/>
  <c r="EB43" i="6"/>
  <c r="EB52" i="6"/>
  <c r="EC52" i="6"/>
  <c r="ED52" i="6" s="1"/>
  <c r="EC213" i="6"/>
  <c r="ED213" i="6" s="1"/>
  <c r="EB213" i="6"/>
  <c r="EC157" i="6"/>
  <c r="ED157" i="6" s="1"/>
  <c r="EB157" i="6"/>
  <c r="EC184" i="6"/>
  <c r="ED184" i="6" s="1"/>
  <c r="EB184" i="6"/>
  <c r="EC71" i="6"/>
  <c r="ED71" i="6" s="1"/>
  <c r="EB71" i="6"/>
  <c r="EC114" i="6"/>
  <c r="ED114" i="6" s="1"/>
  <c r="EB114" i="6"/>
  <c r="EC142" i="6"/>
  <c r="ED142" i="6" s="1"/>
  <c r="EB142" i="6"/>
  <c r="EC185" i="6"/>
  <c r="ED185" i="6" s="1"/>
  <c r="EB185" i="6"/>
  <c r="EC170" i="6"/>
  <c r="ED170" i="6" s="1"/>
  <c r="EB170" i="6"/>
  <c r="EB85" i="6"/>
  <c r="EC85" i="6"/>
  <c r="ED85" i="6" s="1"/>
  <c r="EC29" i="6"/>
  <c r="ED29" i="6" s="1"/>
  <c r="EB29" i="6"/>
  <c r="EC242" i="6"/>
  <c r="ED242" i="6" s="1"/>
  <c r="EB242" i="6"/>
  <c r="EC228" i="6"/>
  <c r="ED228" i="6" s="1"/>
  <c r="EB228" i="6"/>
  <c r="EC214" i="6"/>
  <c r="ED214" i="6" s="1"/>
  <c r="EB214" i="6"/>
  <c r="EC200" i="6"/>
  <c r="ED200" i="6" s="1"/>
  <c r="EB200" i="6"/>
  <c r="EC186" i="6"/>
  <c r="ED186" i="6" s="1"/>
  <c r="EB186" i="6"/>
  <c r="EC172" i="6"/>
  <c r="ED172" i="6" s="1"/>
  <c r="EB172" i="6"/>
  <c r="EC158" i="6"/>
  <c r="ED158" i="6" s="1"/>
  <c r="EB158" i="6"/>
  <c r="EC144" i="6"/>
  <c r="ED144" i="6" s="1"/>
  <c r="EB144" i="6"/>
  <c r="EC129" i="6"/>
  <c r="ED129" i="6" s="1"/>
  <c r="EB129" i="6"/>
  <c r="EC115" i="6"/>
  <c r="ED115" i="6" s="1"/>
  <c r="EB115" i="6"/>
  <c r="EC101" i="6"/>
  <c r="ED101" i="6" s="1"/>
  <c r="EB101" i="6"/>
  <c r="EC87" i="6"/>
  <c r="ED87" i="6" s="1"/>
  <c r="EB87" i="6"/>
  <c r="EC73" i="6"/>
  <c r="ED73" i="6" s="1"/>
  <c r="EB73" i="6"/>
  <c r="EC59" i="6"/>
  <c r="ED59" i="6" s="1"/>
  <c r="EB59" i="6"/>
  <c r="EB45" i="6"/>
  <c r="EC45" i="6"/>
  <c r="ED45" i="6" s="1"/>
  <c r="EB31" i="6"/>
  <c r="EC31" i="6"/>
  <c r="ED31" i="6" s="1"/>
  <c r="EC241" i="6"/>
  <c r="ED241" i="6" s="1"/>
  <c r="EB241" i="6"/>
  <c r="EB100" i="6"/>
  <c r="EC100" i="6"/>
  <c r="ED100" i="6" s="1"/>
  <c r="EB86" i="6"/>
  <c r="EC86" i="6"/>
  <c r="ED86" i="6" s="1"/>
  <c r="EC72" i="6"/>
  <c r="ED72" i="6" s="1"/>
  <c r="EB72" i="6"/>
  <c r="EC58" i="6"/>
  <c r="ED58" i="6" s="1"/>
  <c r="EB58" i="6"/>
  <c r="EC44" i="6"/>
  <c r="ED44" i="6" s="1"/>
  <c r="EB44" i="6"/>
  <c r="EC30" i="6"/>
  <c r="ED30" i="6" s="1"/>
  <c r="EB30" i="6"/>
  <c r="BX130" i="6"/>
  <c r="BY130" i="6"/>
  <c r="BZ130" i="6" s="1"/>
  <c r="CK130" i="6"/>
  <c r="DO172" i="6"/>
  <c r="DP172" i="6" s="1"/>
  <c r="DN172" i="6"/>
  <c r="DO144" i="6"/>
  <c r="DP144" i="6" s="1"/>
  <c r="DN144" i="6"/>
  <c r="DO101" i="6"/>
  <c r="DP101" i="6" s="1"/>
  <c r="DN101" i="6"/>
  <c r="DO31" i="6"/>
  <c r="DP31" i="6" s="1"/>
  <c r="DN31" i="6"/>
  <c r="DO213" i="6"/>
  <c r="DP213" i="6" s="1"/>
  <c r="DN213" i="6"/>
  <c r="DO199" i="6"/>
  <c r="DP199" i="6" s="1"/>
  <c r="DN199" i="6"/>
  <c r="DO185" i="6"/>
  <c r="DP185" i="6" s="1"/>
  <c r="DN185" i="6"/>
  <c r="DO171" i="6"/>
  <c r="DP171" i="6" s="1"/>
  <c r="DN171" i="6"/>
  <c r="DO157" i="6"/>
  <c r="DP157" i="6" s="1"/>
  <c r="DN157" i="6"/>
  <c r="DO143" i="6"/>
  <c r="DP143" i="6" s="1"/>
  <c r="DN143" i="6"/>
  <c r="DO128" i="6"/>
  <c r="DP128" i="6" s="1"/>
  <c r="DN128" i="6"/>
  <c r="DN114" i="6"/>
  <c r="DO114" i="6"/>
  <c r="DP114" i="6" s="1"/>
  <c r="DN100" i="6"/>
  <c r="DO100" i="6"/>
  <c r="DP100" i="6" s="1"/>
  <c r="DN86" i="6"/>
  <c r="DO86" i="6"/>
  <c r="DP86" i="6" s="1"/>
  <c r="DN72" i="6"/>
  <c r="DO72" i="6"/>
  <c r="DP72" i="6" s="1"/>
  <c r="DN58" i="6"/>
  <c r="DO58" i="6"/>
  <c r="DP58" i="6" s="1"/>
  <c r="DN44" i="6"/>
  <c r="DO44" i="6"/>
  <c r="DP44" i="6" s="1"/>
  <c r="DN30" i="6"/>
  <c r="DO30" i="6"/>
  <c r="DP30" i="6" s="1"/>
  <c r="DN227" i="6"/>
  <c r="DO227" i="6"/>
  <c r="DP227" i="6" s="1"/>
  <c r="DO184" i="6"/>
  <c r="DP184" i="6" s="1"/>
  <c r="DN184" i="6"/>
  <c r="DN156" i="6"/>
  <c r="DO156" i="6"/>
  <c r="DP156" i="6" s="1"/>
  <c r="DO142" i="6"/>
  <c r="DP142" i="6" s="1"/>
  <c r="DN142" i="6"/>
  <c r="DO127" i="6"/>
  <c r="DP127" i="6" s="1"/>
  <c r="DN127" i="6"/>
  <c r="DO113" i="6"/>
  <c r="DP113" i="6" s="1"/>
  <c r="DN113" i="6"/>
  <c r="DO99" i="6"/>
  <c r="DP99" i="6" s="1"/>
  <c r="DN99" i="6"/>
  <c r="DO85" i="6"/>
  <c r="DP85" i="6" s="1"/>
  <c r="DN85" i="6"/>
  <c r="DO71" i="6"/>
  <c r="DP71" i="6" s="1"/>
  <c r="DN71" i="6"/>
  <c r="DO57" i="6"/>
  <c r="DP57" i="6" s="1"/>
  <c r="DN57" i="6"/>
  <c r="DO43" i="6"/>
  <c r="DP43" i="6" s="1"/>
  <c r="DN43" i="6"/>
  <c r="DO29" i="6"/>
  <c r="DP29" i="6" s="1"/>
  <c r="DN29" i="6"/>
  <c r="DN242" i="6"/>
  <c r="DO242" i="6"/>
  <c r="DP242" i="6" s="1"/>
  <c r="DO158" i="6"/>
  <c r="DP158" i="6" s="1"/>
  <c r="DN158" i="6"/>
  <c r="DO129" i="6"/>
  <c r="DP129" i="6" s="1"/>
  <c r="DN129" i="6"/>
  <c r="DO59" i="6"/>
  <c r="DP59" i="6" s="1"/>
  <c r="DN59" i="6"/>
  <c r="DN241" i="6"/>
  <c r="DO241" i="6"/>
  <c r="DP241" i="6" s="1"/>
  <c r="DO198" i="6"/>
  <c r="DP198" i="6" s="1"/>
  <c r="DN198" i="6"/>
  <c r="DN170" i="6"/>
  <c r="DO170" i="6"/>
  <c r="DP170" i="6" s="1"/>
  <c r="DK6" i="6"/>
  <c r="DN228" i="6"/>
  <c r="DO228" i="6"/>
  <c r="DP228" i="6" s="1"/>
  <c r="DO115" i="6"/>
  <c r="DP115" i="6" s="1"/>
  <c r="DN115" i="6"/>
  <c r="DL6" i="6"/>
  <c r="DO200" i="6"/>
  <c r="DP200" i="6" s="1"/>
  <c r="DN200" i="6"/>
  <c r="DO73" i="6"/>
  <c r="DP73" i="6" s="1"/>
  <c r="DN73" i="6"/>
  <c r="DO214" i="6"/>
  <c r="DP214" i="6" s="1"/>
  <c r="DN214" i="6"/>
  <c r="DO45" i="6"/>
  <c r="DP45" i="6" s="1"/>
  <c r="DN45" i="6"/>
  <c r="DO186" i="6"/>
  <c r="DP186" i="6" s="1"/>
  <c r="DN186" i="6"/>
  <c r="DO87" i="6"/>
  <c r="DP87" i="6" s="1"/>
  <c r="DN87" i="6"/>
  <c r="DO52" i="6"/>
  <c r="DP52" i="6" s="1"/>
  <c r="DN52" i="6"/>
  <c r="CX6" i="6"/>
  <c r="DA200" i="6"/>
  <c r="DB200" i="6" s="1"/>
  <c r="CZ200" i="6"/>
  <c r="DA184" i="6"/>
  <c r="DB184" i="6" s="1"/>
  <c r="CZ184" i="6"/>
  <c r="DA144" i="6"/>
  <c r="DB144" i="6" s="1"/>
  <c r="CZ144" i="6"/>
  <c r="DA127" i="6"/>
  <c r="DB127" i="6" s="1"/>
  <c r="CZ127" i="6"/>
  <c r="CZ87" i="6"/>
  <c r="DA87" i="6"/>
  <c r="DB87" i="6" s="1"/>
  <c r="CZ71" i="6"/>
  <c r="DA71" i="6"/>
  <c r="DB71" i="6" s="1"/>
  <c r="DA31" i="6"/>
  <c r="DB31" i="6" s="1"/>
  <c r="CZ31" i="6"/>
  <c r="DA199" i="6"/>
  <c r="DB199" i="6" s="1"/>
  <c r="CZ199" i="6"/>
  <c r="CZ143" i="6"/>
  <c r="DA143" i="6"/>
  <c r="DB143" i="6" s="1"/>
  <c r="CZ86" i="6"/>
  <c r="DA86" i="6"/>
  <c r="DB86" i="6" s="1"/>
  <c r="DA30" i="6"/>
  <c r="DB30" i="6" s="1"/>
  <c r="CZ30" i="6"/>
  <c r="DA214" i="6"/>
  <c r="DB214" i="6" s="1"/>
  <c r="CZ214" i="6"/>
  <c r="DA198" i="6"/>
  <c r="DB198" i="6" s="1"/>
  <c r="CZ198" i="6"/>
  <c r="DA158" i="6"/>
  <c r="DB158" i="6" s="1"/>
  <c r="CZ158" i="6"/>
  <c r="DA142" i="6"/>
  <c r="DB142" i="6" s="1"/>
  <c r="CZ142" i="6"/>
  <c r="DA101" i="6"/>
  <c r="DB101" i="6" s="1"/>
  <c r="CZ101" i="6"/>
  <c r="DA85" i="6"/>
  <c r="DB85" i="6" s="1"/>
  <c r="CZ85" i="6"/>
  <c r="DA45" i="6"/>
  <c r="DB45" i="6" s="1"/>
  <c r="CZ45" i="6"/>
  <c r="DA29" i="6"/>
  <c r="DB29" i="6" s="1"/>
  <c r="CZ29" i="6"/>
  <c r="DA213" i="6"/>
  <c r="DB213" i="6" s="1"/>
  <c r="CZ213" i="6"/>
  <c r="DA157" i="6"/>
  <c r="DB157" i="6" s="1"/>
  <c r="CZ157" i="6"/>
  <c r="DA100" i="6"/>
  <c r="DB100" i="6" s="1"/>
  <c r="CZ100" i="6"/>
  <c r="DA52" i="6"/>
  <c r="DB52" i="6" s="1"/>
  <c r="CZ52" i="6"/>
  <c r="DA44" i="6"/>
  <c r="DB44" i="6" s="1"/>
  <c r="CZ44" i="6"/>
  <c r="CW6" i="6"/>
  <c r="DA228" i="6"/>
  <c r="DB228" i="6" s="1"/>
  <c r="CZ228" i="6"/>
  <c r="CZ172" i="6"/>
  <c r="DA172" i="6"/>
  <c r="DB172" i="6" s="1"/>
  <c r="DA156" i="6"/>
  <c r="DB156" i="6" s="1"/>
  <c r="CZ156" i="6"/>
  <c r="DA115" i="6"/>
  <c r="DB115" i="6" s="1"/>
  <c r="CZ115" i="6"/>
  <c r="DA99" i="6"/>
  <c r="DB99" i="6" s="1"/>
  <c r="CZ99" i="6"/>
  <c r="DA59" i="6"/>
  <c r="DB59" i="6" s="1"/>
  <c r="CZ59" i="6"/>
  <c r="DA43" i="6"/>
  <c r="DB43" i="6" s="1"/>
  <c r="CZ43" i="6"/>
  <c r="DA227" i="6"/>
  <c r="DB227" i="6" s="1"/>
  <c r="CZ227" i="6"/>
  <c r="CZ171" i="6"/>
  <c r="DA171" i="6"/>
  <c r="DB171" i="6" s="1"/>
  <c r="DA114" i="6"/>
  <c r="DB114" i="6" s="1"/>
  <c r="CZ114" i="6"/>
  <c r="DA58" i="6"/>
  <c r="DB58" i="6" s="1"/>
  <c r="CZ58" i="6"/>
  <c r="DA242" i="6"/>
  <c r="DB242" i="6" s="1"/>
  <c r="CZ242" i="6"/>
  <c r="DA186" i="6"/>
  <c r="DB186" i="6" s="1"/>
  <c r="CZ186" i="6"/>
  <c r="CZ170" i="6"/>
  <c r="DA170" i="6"/>
  <c r="DB170" i="6" s="1"/>
  <c r="DA129" i="6"/>
  <c r="DB129" i="6" s="1"/>
  <c r="CZ129" i="6"/>
  <c r="DA113" i="6"/>
  <c r="DB113" i="6" s="1"/>
  <c r="CZ113" i="6"/>
  <c r="DA73" i="6"/>
  <c r="DB73" i="6" s="1"/>
  <c r="CZ73" i="6"/>
  <c r="DA57" i="6"/>
  <c r="DB57" i="6" s="1"/>
  <c r="CZ57" i="6"/>
  <c r="CZ241" i="6"/>
  <c r="DA241" i="6"/>
  <c r="DB241" i="6" s="1"/>
  <c r="CZ185" i="6"/>
  <c r="DA185" i="6"/>
  <c r="DB185" i="6" s="1"/>
  <c r="CZ128" i="6"/>
  <c r="DA128" i="6"/>
  <c r="DB128" i="6" s="1"/>
  <c r="CZ72" i="6"/>
  <c r="DA72" i="6"/>
  <c r="DB72" i="6" s="1"/>
  <c r="CI6" i="6"/>
  <c r="CJ6" i="6"/>
  <c r="CM214" i="6"/>
  <c r="CN214" i="6" s="1"/>
  <c r="CL214" i="6"/>
  <c r="CM198" i="6"/>
  <c r="CN198" i="6" s="1"/>
  <c r="CL198" i="6"/>
  <c r="CM158" i="6"/>
  <c r="CN158" i="6" s="1"/>
  <c r="CL158" i="6"/>
  <c r="CM142" i="6"/>
  <c r="CN142" i="6" s="1"/>
  <c r="CL142" i="6"/>
  <c r="CL101" i="6"/>
  <c r="CM101" i="6"/>
  <c r="CN101" i="6" s="1"/>
  <c r="CM85" i="6"/>
  <c r="CN85" i="6" s="1"/>
  <c r="CL85" i="6"/>
  <c r="CL45" i="6"/>
  <c r="CM45" i="6"/>
  <c r="CN45" i="6" s="1"/>
  <c r="CL29" i="6"/>
  <c r="CM29" i="6"/>
  <c r="CN29" i="6" s="1"/>
  <c r="CM213" i="6"/>
  <c r="CN213" i="6" s="1"/>
  <c r="CL213" i="6"/>
  <c r="CM157" i="6"/>
  <c r="CN157" i="6" s="1"/>
  <c r="CL157" i="6"/>
  <c r="CM100" i="6"/>
  <c r="CN100" i="6" s="1"/>
  <c r="CL100" i="6"/>
  <c r="CM52" i="6"/>
  <c r="CN52" i="6" s="1"/>
  <c r="CL52" i="6"/>
  <c r="CM44" i="6"/>
  <c r="CN44" i="6" s="1"/>
  <c r="CL44" i="6"/>
  <c r="CM228" i="6"/>
  <c r="CN228" i="6" s="1"/>
  <c r="CL228" i="6"/>
  <c r="CM172" i="6"/>
  <c r="CN172" i="6" s="1"/>
  <c r="CL172" i="6"/>
  <c r="CM156" i="6"/>
  <c r="CN156" i="6" s="1"/>
  <c r="CL156" i="6"/>
  <c r="CM115" i="6"/>
  <c r="CN115" i="6" s="1"/>
  <c r="CL115" i="6"/>
  <c r="CL99" i="6"/>
  <c r="CM99" i="6"/>
  <c r="CN99" i="6" s="1"/>
  <c r="CM59" i="6"/>
  <c r="CN59" i="6" s="1"/>
  <c r="CL59" i="6"/>
  <c r="CM43" i="6"/>
  <c r="CN43" i="6" s="1"/>
  <c r="CL43" i="6"/>
  <c r="CM227" i="6"/>
  <c r="CN227" i="6" s="1"/>
  <c r="CL227" i="6"/>
  <c r="CM171" i="6"/>
  <c r="CN171" i="6" s="1"/>
  <c r="CL171" i="6"/>
  <c r="CL114" i="6"/>
  <c r="CM114" i="6"/>
  <c r="CN114" i="6" s="1"/>
  <c r="CM58" i="6"/>
  <c r="CN58" i="6" s="1"/>
  <c r="CL58" i="6"/>
  <c r="CM242" i="6"/>
  <c r="CN242" i="6" s="1"/>
  <c r="CL242" i="6"/>
  <c r="CM186" i="6"/>
  <c r="CN186" i="6" s="1"/>
  <c r="CL186" i="6"/>
  <c r="CL170" i="6"/>
  <c r="CM170" i="6"/>
  <c r="CN170" i="6" s="1"/>
  <c r="CL129" i="6"/>
  <c r="CM129" i="6"/>
  <c r="CN129" i="6" s="1"/>
  <c r="CM113" i="6"/>
  <c r="CN113" i="6" s="1"/>
  <c r="CL113" i="6"/>
  <c r="CM73" i="6"/>
  <c r="CN73" i="6" s="1"/>
  <c r="CL73" i="6"/>
  <c r="CM57" i="6"/>
  <c r="CN57" i="6" s="1"/>
  <c r="CL57" i="6"/>
  <c r="CL241" i="6"/>
  <c r="CM241" i="6"/>
  <c r="CN241" i="6" s="1"/>
  <c r="CL185" i="6"/>
  <c r="CM185" i="6"/>
  <c r="CN185" i="6" s="1"/>
  <c r="CL128" i="6"/>
  <c r="CM128" i="6"/>
  <c r="CN128" i="6" s="1"/>
  <c r="CM72" i="6"/>
  <c r="CN72" i="6" s="1"/>
  <c r="CL72" i="6"/>
  <c r="CM200" i="6"/>
  <c r="CN200" i="6" s="1"/>
  <c r="CL200" i="6"/>
  <c r="CM184" i="6"/>
  <c r="CN184" i="6" s="1"/>
  <c r="CL184" i="6"/>
  <c r="CL144" i="6"/>
  <c r="CM144" i="6"/>
  <c r="CN144" i="6" s="1"/>
  <c r="CL127" i="6"/>
  <c r="CM127" i="6"/>
  <c r="CN127" i="6" s="1"/>
  <c r="CM87" i="6"/>
  <c r="CN87" i="6" s="1"/>
  <c r="CL87" i="6"/>
  <c r="CM71" i="6"/>
  <c r="CN71" i="6" s="1"/>
  <c r="CL71" i="6"/>
  <c r="CM31" i="6"/>
  <c r="CN31" i="6" s="1"/>
  <c r="CL31" i="6"/>
  <c r="CL199" i="6"/>
  <c r="CM199" i="6"/>
  <c r="CN199" i="6" s="1"/>
  <c r="CM143" i="6"/>
  <c r="CN143" i="6" s="1"/>
  <c r="CL143" i="6"/>
  <c r="CM86" i="6"/>
  <c r="CN86" i="6" s="1"/>
  <c r="CL86" i="6"/>
  <c r="CM30" i="6"/>
  <c r="CN30" i="6" s="1"/>
  <c r="CL30" i="6"/>
  <c r="BY186" i="6"/>
  <c r="BZ186" i="6" s="1"/>
  <c r="BX186" i="6"/>
  <c r="BY115" i="6"/>
  <c r="BZ115" i="6" s="1"/>
  <c r="BX115" i="6"/>
  <c r="BY73" i="6"/>
  <c r="BZ73" i="6" s="1"/>
  <c r="BX73" i="6"/>
  <c r="BY31" i="6"/>
  <c r="BZ31" i="6" s="1"/>
  <c r="BX31" i="6"/>
  <c r="BY241" i="6"/>
  <c r="BZ241" i="6" s="1"/>
  <c r="BX241" i="6"/>
  <c r="BY227" i="6"/>
  <c r="BZ227" i="6" s="1"/>
  <c r="BX227" i="6"/>
  <c r="BY213" i="6"/>
  <c r="BZ213" i="6" s="1"/>
  <c r="BX213" i="6"/>
  <c r="BY199" i="6"/>
  <c r="BZ199" i="6" s="1"/>
  <c r="BX199" i="6"/>
  <c r="BY185" i="6"/>
  <c r="BZ185" i="6" s="1"/>
  <c r="BX185" i="6"/>
  <c r="BY171" i="6"/>
  <c r="BZ171" i="6" s="1"/>
  <c r="BX171" i="6"/>
  <c r="BY157" i="6"/>
  <c r="BZ157" i="6" s="1"/>
  <c r="BX157" i="6"/>
  <c r="BY143" i="6"/>
  <c r="BZ143" i="6" s="1"/>
  <c r="BX143" i="6"/>
  <c r="BY128" i="6"/>
  <c r="BZ128" i="6" s="1"/>
  <c r="BX128" i="6"/>
  <c r="BX114" i="6"/>
  <c r="BY114" i="6"/>
  <c r="BZ114" i="6" s="1"/>
  <c r="BX100" i="6"/>
  <c r="BY100" i="6"/>
  <c r="BZ100" i="6" s="1"/>
  <c r="BX86" i="6"/>
  <c r="BY86" i="6"/>
  <c r="BZ86" i="6" s="1"/>
  <c r="BX72" i="6"/>
  <c r="BY72" i="6"/>
  <c r="BZ72" i="6" s="1"/>
  <c r="BY58" i="6"/>
  <c r="BZ58" i="6" s="1"/>
  <c r="BX58" i="6"/>
  <c r="BY44" i="6"/>
  <c r="BZ44" i="6" s="1"/>
  <c r="BX44" i="6"/>
  <c r="BY30" i="6"/>
  <c r="BZ30" i="6" s="1"/>
  <c r="BX30" i="6"/>
  <c r="BY242" i="6"/>
  <c r="BZ242" i="6" s="1"/>
  <c r="BX242" i="6"/>
  <c r="BY158" i="6"/>
  <c r="BZ158" i="6" s="1"/>
  <c r="BX158" i="6"/>
  <c r="BX87" i="6"/>
  <c r="BY87" i="6"/>
  <c r="BZ87" i="6" s="1"/>
  <c r="BY45" i="6"/>
  <c r="BZ45" i="6" s="1"/>
  <c r="BX45" i="6"/>
  <c r="BY198" i="6"/>
  <c r="BZ198" i="6" s="1"/>
  <c r="BX198" i="6"/>
  <c r="BY184" i="6"/>
  <c r="BZ184" i="6" s="1"/>
  <c r="BX184" i="6"/>
  <c r="BY170" i="6"/>
  <c r="BZ170" i="6" s="1"/>
  <c r="BX170" i="6"/>
  <c r="BY156" i="6"/>
  <c r="BZ156" i="6" s="1"/>
  <c r="BX156" i="6"/>
  <c r="BX142" i="6"/>
  <c r="BY142" i="6"/>
  <c r="BZ142" i="6" s="1"/>
  <c r="BY127" i="6"/>
  <c r="BZ127" i="6" s="1"/>
  <c r="BX127" i="6"/>
  <c r="BY113" i="6"/>
  <c r="BZ113" i="6" s="1"/>
  <c r="BX113" i="6"/>
  <c r="BY99" i="6"/>
  <c r="BZ99" i="6" s="1"/>
  <c r="BX99" i="6"/>
  <c r="BY85" i="6"/>
  <c r="BZ85" i="6" s="1"/>
  <c r="BX85" i="6"/>
  <c r="BY71" i="6"/>
  <c r="BZ71" i="6" s="1"/>
  <c r="BX71" i="6"/>
  <c r="BY57" i="6"/>
  <c r="BZ57" i="6" s="1"/>
  <c r="BX57" i="6"/>
  <c r="BY43" i="6"/>
  <c r="BZ43" i="6" s="1"/>
  <c r="BX43" i="6"/>
  <c r="BY29" i="6"/>
  <c r="BZ29" i="6" s="1"/>
  <c r="BX29" i="6"/>
  <c r="BY228" i="6"/>
  <c r="BZ228" i="6" s="1"/>
  <c r="BX228" i="6"/>
  <c r="BY144" i="6"/>
  <c r="BZ144" i="6" s="1"/>
  <c r="BX144" i="6"/>
  <c r="BY59" i="6"/>
  <c r="BZ59" i="6" s="1"/>
  <c r="BX59" i="6"/>
  <c r="BU6" i="6"/>
  <c r="BY172" i="6"/>
  <c r="BZ172" i="6" s="1"/>
  <c r="BX172" i="6"/>
  <c r="BV6" i="6"/>
  <c r="BY214" i="6"/>
  <c r="BZ214" i="6" s="1"/>
  <c r="BX214" i="6"/>
  <c r="BY200" i="6"/>
  <c r="BZ200" i="6" s="1"/>
  <c r="BX200" i="6"/>
  <c r="BY129" i="6"/>
  <c r="BZ129" i="6" s="1"/>
  <c r="BX129" i="6"/>
  <c r="BY52" i="6"/>
  <c r="BZ52" i="6" s="1"/>
  <c r="BX52" i="6"/>
  <c r="BY101" i="6"/>
  <c r="BZ101" i="6" s="1"/>
  <c r="BX101" i="6"/>
  <c r="BK242" i="6"/>
  <c r="BL242" i="6" s="1"/>
  <c r="BJ242" i="6"/>
  <c r="BJ228" i="6"/>
  <c r="BK228" i="6"/>
  <c r="BL228" i="6" s="1"/>
  <c r="BK214" i="6"/>
  <c r="BL214" i="6" s="1"/>
  <c r="BJ214" i="6"/>
  <c r="BK200" i="6"/>
  <c r="BL200" i="6" s="1"/>
  <c r="BJ200" i="6"/>
  <c r="BJ186" i="6"/>
  <c r="BK186" i="6"/>
  <c r="BL186" i="6" s="1"/>
  <c r="BK172" i="6"/>
  <c r="BL172" i="6" s="1"/>
  <c r="BJ172" i="6"/>
  <c r="BK158" i="6"/>
  <c r="BL158" i="6" s="1"/>
  <c r="BJ158" i="6"/>
  <c r="BK144" i="6"/>
  <c r="BL144" i="6" s="1"/>
  <c r="BJ144" i="6"/>
  <c r="BK129" i="6"/>
  <c r="BL129" i="6" s="1"/>
  <c r="BJ129" i="6"/>
  <c r="BK115" i="6"/>
  <c r="BL115" i="6" s="1"/>
  <c r="BJ115" i="6"/>
  <c r="BK101" i="6"/>
  <c r="BL101" i="6" s="1"/>
  <c r="BJ101" i="6"/>
  <c r="BK87" i="6"/>
  <c r="BL87" i="6" s="1"/>
  <c r="BJ87" i="6"/>
  <c r="BJ73" i="6"/>
  <c r="BK73" i="6"/>
  <c r="BL73" i="6" s="1"/>
  <c r="BK59" i="6"/>
  <c r="BL59" i="6" s="1"/>
  <c r="BJ59" i="6"/>
  <c r="BK45" i="6"/>
  <c r="BL45" i="6" s="1"/>
  <c r="BJ45" i="6"/>
  <c r="BK31" i="6"/>
  <c r="BL31" i="6" s="1"/>
  <c r="BJ31" i="6"/>
  <c r="BK241" i="6"/>
  <c r="BL241" i="6" s="1"/>
  <c r="BJ241" i="6"/>
  <c r="BK227" i="6"/>
  <c r="BL227" i="6" s="1"/>
  <c r="BJ227" i="6"/>
  <c r="BK213" i="6"/>
  <c r="BL213" i="6" s="1"/>
  <c r="BJ213" i="6"/>
  <c r="BK199" i="6"/>
  <c r="BL199" i="6" s="1"/>
  <c r="BJ199" i="6"/>
  <c r="BK185" i="6"/>
  <c r="BL185" i="6" s="1"/>
  <c r="BJ185" i="6"/>
  <c r="BK171" i="6"/>
  <c r="BL171" i="6" s="1"/>
  <c r="BJ171" i="6"/>
  <c r="BK157" i="6"/>
  <c r="BL157" i="6" s="1"/>
  <c r="BJ157" i="6"/>
  <c r="BK143" i="6"/>
  <c r="BL143" i="6" s="1"/>
  <c r="BJ143" i="6"/>
  <c r="BK128" i="6"/>
  <c r="BL128" i="6" s="1"/>
  <c r="BJ128" i="6"/>
  <c r="BK114" i="6"/>
  <c r="BL114" i="6" s="1"/>
  <c r="BJ114" i="6"/>
  <c r="BK100" i="6"/>
  <c r="BL100" i="6" s="1"/>
  <c r="BJ100" i="6"/>
  <c r="BK86" i="6"/>
  <c r="BL86" i="6" s="1"/>
  <c r="BJ86" i="6"/>
  <c r="BK72" i="6"/>
  <c r="BL72" i="6" s="1"/>
  <c r="BJ72" i="6"/>
  <c r="BK58" i="6"/>
  <c r="BL58" i="6" s="1"/>
  <c r="BJ58" i="6"/>
  <c r="BK44" i="6"/>
  <c r="BL44" i="6" s="1"/>
  <c r="BJ44" i="6"/>
  <c r="BK30" i="6"/>
  <c r="BL30" i="6" s="1"/>
  <c r="BJ30" i="6"/>
  <c r="BJ198" i="6"/>
  <c r="BK198" i="6"/>
  <c r="BL198" i="6" s="1"/>
  <c r="BJ184" i="6"/>
  <c r="BK184" i="6"/>
  <c r="BL184" i="6" s="1"/>
  <c r="BJ170" i="6"/>
  <c r="BK170" i="6"/>
  <c r="BL170" i="6" s="1"/>
  <c r="BJ156" i="6"/>
  <c r="BK156" i="6"/>
  <c r="BL156" i="6" s="1"/>
  <c r="BJ142" i="6"/>
  <c r="BK142" i="6"/>
  <c r="BL142" i="6" s="1"/>
  <c r="BJ127" i="6"/>
  <c r="BK127" i="6"/>
  <c r="BL127" i="6" s="1"/>
  <c r="BK113" i="6"/>
  <c r="BL113" i="6" s="1"/>
  <c r="BJ113" i="6"/>
  <c r="BK99" i="6"/>
  <c r="BL99" i="6" s="1"/>
  <c r="BJ99" i="6"/>
  <c r="BK85" i="6"/>
  <c r="BL85" i="6" s="1"/>
  <c r="BJ85" i="6"/>
  <c r="BK71" i="6"/>
  <c r="BL71" i="6" s="1"/>
  <c r="BJ71" i="6"/>
  <c r="BK57" i="6"/>
  <c r="BL57" i="6" s="1"/>
  <c r="BJ57" i="6"/>
  <c r="BK43" i="6"/>
  <c r="BL43" i="6" s="1"/>
  <c r="BJ43" i="6"/>
  <c r="BK29" i="6"/>
  <c r="BL29" i="6" s="1"/>
  <c r="BJ29" i="6"/>
  <c r="BG6" i="6"/>
  <c r="BH6" i="6"/>
  <c r="BK52" i="6"/>
  <c r="BL52" i="6" s="1"/>
  <c r="BJ52" i="6"/>
  <c r="AW52" i="6"/>
  <c r="AX52" i="6" s="1"/>
  <c r="AV52" i="6"/>
  <c r="AW214" i="6"/>
  <c r="AX214" i="6" s="1"/>
  <c r="AV214" i="6"/>
  <c r="AW186" i="6"/>
  <c r="AX186" i="6" s="1"/>
  <c r="AV186" i="6"/>
  <c r="AW158" i="6"/>
  <c r="AX158" i="6" s="1"/>
  <c r="AV158" i="6"/>
  <c r="AW144" i="6"/>
  <c r="AX144" i="6" s="1"/>
  <c r="AV144" i="6"/>
  <c r="AW129" i="6"/>
  <c r="AX129" i="6" s="1"/>
  <c r="AV129" i="6"/>
  <c r="AW115" i="6"/>
  <c r="AX115" i="6" s="1"/>
  <c r="AV115" i="6"/>
  <c r="AW101" i="6"/>
  <c r="AX101" i="6" s="1"/>
  <c r="AV101" i="6"/>
  <c r="AW87" i="6"/>
  <c r="AX87" i="6" s="1"/>
  <c r="AV87" i="6"/>
  <c r="AW73" i="6"/>
  <c r="AX73" i="6" s="1"/>
  <c r="AV73" i="6"/>
  <c r="AV59" i="6"/>
  <c r="AW59" i="6"/>
  <c r="AX59" i="6" s="1"/>
  <c r="AV45" i="6"/>
  <c r="AW45" i="6"/>
  <c r="AX45" i="6" s="1"/>
  <c r="AW31" i="6"/>
  <c r="AX31" i="6" s="1"/>
  <c r="AV31" i="6"/>
  <c r="AW241" i="6"/>
  <c r="AX241" i="6" s="1"/>
  <c r="AV241" i="6"/>
  <c r="AW213" i="6"/>
  <c r="AX213" i="6" s="1"/>
  <c r="AV213" i="6"/>
  <c r="AW185" i="6"/>
  <c r="AX185" i="6" s="1"/>
  <c r="AV185" i="6"/>
  <c r="AW171" i="6"/>
  <c r="AX171" i="6" s="1"/>
  <c r="AV171" i="6"/>
  <c r="AW157" i="6"/>
  <c r="AX157" i="6" s="1"/>
  <c r="AV157" i="6"/>
  <c r="AW143" i="6"/>
  <c r="AX143" i="6" s="1"/>
  <c r="AV143" i="6"/>
  <c r="AW128" i="6"/>
  <c r="AX128" i="6" s="1"/>
  <c r="AV128" i="6"/>
  <c r="AW114" i="6"/>
  <c r="AX114" i="6" s="1"/>
  <c r="AV114" i="6"/>
  <c r="AW100" i="6"/>
  <c r="AX100" i="6" s="1"/>
  <c r="AV100" i="6"/>
  <c r="AW86" i="6"/>
  <c r="AX86" i="6" s="1"/>
  <c r="AV86" i="6"/>
  <c r="AW72" i="6"/>
  <c r="AX72" i="6" s="1"/>
  <c r="AV72" i="6"/>
  <c r="AV58" i="6"/>
  <c r="AW58" i="6"/>
  <c r="AX58" i="6" s="1"/>
  <c r="AV44" i="6"/>
  <c r="AW44" i="6"/>
  <c r="AX44" i="6" s="1"/>
  <c r="AW30" i="6"/>
  <c r="AX30" i="6" s="1"/>
  <c r="AV30" i="6"/>
  <c r="AW228" i="6"/>
  <c r="AX228" i="6" s="1"/>
  <c r="AV228" i="6"/>
  <c r="AW200" i="6"/>
  <c r="AX200" i="6" s="1"/>
  <c r="AV200" i="6"/>
  <c r="AW199" i="6"/>
  <c r="AX199" i="6" s="1"/>
  <c r="AV199" i="6"/>
  <c r="AW198" i="6"/>
  <c r="AX198" i="6" s="1"/>
  <c r="AV198" i="6"/>
  <c r="AW184" i="6"/>
  <c r="AX184" i="6" s="1"/>
  <c r="AV184" i="6"/>
  <c r="AW170" i="6"/>
  <c r="AX170" i="6" s="1"/>
  <c r="AV170" i="6"/>
  <c r="AW156" i="6"/>
  <c r="AX156" i="6" s="1"/>
  <c r="AV156" i="6"/>
  <c r="AW142" i="6"/>
  <c r="AX142" i="6" s="1"/>
  <c r="AV142" i="6"/>
  <c r="AW127" i="6"/>
  <c r="AX127" i="6" s="1"/>
  <c r="AV127" i="6"/>
  <c r="AW113" i="6"/>
  <c r="AX113" i="6" s="1"/>
  <c r="AV113" i="6"/>
  <c r="AW99" i="6"/>
  <c r="AX99" i="6" s="1"/>
  <c r="AV99" i="6"/>
  <c r="AW85" i="6"/>
  <c r="AX85" i="6" s="1"/>
  <c r="AV85" i="6"/>
  <c r="AV71" i="6"/>
  <c r="AW71" i="6"/>
  <c r="AX71" i="6" s="1"/>
  <c r="AW57" i="6"/>
  <c r="AX57" i="6" s="1"/>
  <c r="AV57" i="6"/>
  <c r="AW43" i="6"/>
  <c r="AX43" i="6" s="1"/>
  <c r="AV43" i="6"/>
  <c r="AW29" i="6"/>
  <c r="AX29" i="6" s="1"/>
  <c r="AV29" i="6"/>
  <c r="AV242" i="6"/>
  <c r="AW242" i="6"/>
  <c r="AX242" i="6" s="1"/>
  <c r="AW172" i="6"/>
  <c r="AX172" i="6" s="1"/>
  <c r="AV172" i="6"/>
  <c r="AW227" i="6"/>
  <c r="AX227" i="6" s="1"/>
  <c r="AV227" i="6"/>
  <c r="AS6" i="6"/>
  <c r="AT6" i="6"/>
  <c r="U166" i="6"/>
  <c r="V166" i="6" s="1"/>
  <c r="AG166" i="6"/>
  <c r="AU166" i="6" s="1"/>
  <c r="BI166" i="6" s="1"/>
  <c r="BW166" i="6" s="1"/>
  <c r="CK166" i="6" s="1"/>
  <c r="CY166" i="6" s="1"/>
  <c r="DM166" i="6" s="1"/>
  <c r="EA166" i="6" s="1"/>
  <c r="T193" i="6"/>
  <c r="AG193" i="6"/>
  <c r="AU193" i="6" s="1"/>
  <c r="BI193" i="6" s="1"/>
  <c r="BW193" i="6" s="1"/>
  <c r="CK193" i="6" s="1"/>
  <c r="CY193" i="6" s="1"/>
  <c r="DM193" i="6" s="1"/>
  <c r="EA193" i="6" s="1"/>
  <c r="T151" i="6"/>
  <c r="AG151" i="6"/>
  <c r="AU151" i="6" s="1"/>
  <c r="BI151" i="6" s="1"/>
  <c r="BW151" i="6" s="1"/>
  <c r="CK151" i="6" s="1"/>
  <c r="CY151" i="6" s="1"/>
  <c r="DM151" i="6" s="1"/>
  <c r="EA151" i="6" s="1"/>
  <c r="T122" i="6"/>
  <c r="AG122" i="6"/>
  <c r="AU122" i="6" s="1"/>
  <c r="BI122" i="6" s="1"/>
  <c r="BW122" i="6" s="1"/>
  <c r="CK122" i="6" s="1"/>
  <c r="CY122" i="6" s="1"/>
  <c r="DM122" i="6" s="1"/>
  <c r="EA122" i="6" s="1"/>
  <c r="U80" i="6"/>
  <c r="V80" i="6" s="1"/>
  <c r="AG80" i="6"/>
  <c r="AU80" i="6" s="1"/>
  <c r="BI80" i="6" s="1"/>
  <c r="BW80" i="6" s="1"/>
  <c r="CK80" i="6" s="1"/>
  <c r="CY80" i="6" s="1"/>
  <c r="DM80" i="6" s="1"/>
  <c r="EA80" i="6" s="1"/>
  <c r="T66" i="6"/>
  <c r="AG66" i="6"/>
  <c r="AU66" i="6" s="1"/>
  <c r="BI66" i="6" s="1"/>
  <c r="BW66" i="6" s="1"/>
  <c r="CK66" i="6" s="1"/>
  <c r="CY66" i="6" s="1"/>
  <c r="DM66" i="6" s="1"/>
  <c r="EA66" i="6" s="1"/>
  <c r="U38" i="6"/>
  <c r="V38" i="6" s="1"/>
  <c r="AG38" i="6"/>
  <c r="AU38" i="6" s="1"/>
  <c r="BI38" i="6" s="1"/>
  <c r="BW38" i="6" s="1"/>
  <c r="CK38" i="6" s="1"/>
  <c r="CY38" i="6" s="1"/>
  <c r="DM38" i="6" s="1"/>
  <c r="EA38" i="6" s="1"/>
  <c r="U164" i="6"/>
  <c r="V164" i="6" s="1"/>
  <c r="AG164" i="6"/>
  <c r="AU164" i="6" s="1"/>
  <c r="BI164" i="6" s="1"/>
  <c r="BW164" i="6" s="1"/>
  <c r="CK164" i="6" s="1"/>
  <c r="CY164" i="6" s="1"/>
  <c r="DM164" i="6" s="1"/>
  <c r="EA164" i="6" s="1"/>
  <c r="T221" i="6"/>
  <c r="AG221" i="6"/>
  <c r="AU221" i="6" s="1"/>
  <c r="BI221" i="6" s="1"/>
  <c r="BW221" i="6" s="1"/>
  <c r="CK221" i="6" s="1"/>
  <c r="CY221" i="6" s="1"/>
  <c r="DM221" i="6" s="1"/>
  <c r="EA221" i="6" s="1"/>
  <c r="U233" i="6"/>
  <c r="V233" i="6" s="1"/>
  <c r="AG233" i="6"/>
  <c r="AU233" i="6" s="1"/>
  <c r="BI233" i="6" s="1"/>
  <c r="BW233" i="6" s="1"/>
  <c r="CK233" i="6" s="1"/>
  <c r="CY233" i="6" s="1"/>
  <c r="DM233" i="6" s="1"/>
  <c r="EA233" i="6" s="1"/>
  <c r="U205" i="6"/>
  <c r="V205" i="6" s="1"/>
  <c r="AG205" i="6"/>
  <c r="AU205" i="6" s="1"/>
  <c r="BI205" i="6" s="1"/>
  <c r="BW205" i="6" s="1"/>
  <c r="CK205" i="6" s="1"/>
  <c r="CY205" i="6" s="1"/>
  <c r="DM205" i="6" s="1"/>
  <c r="EA205" i="6" s="1"/>
  <c r="U191" i="6"/>
  <c r="V191" i="6" s="1"/>
  <c r="AG191" i="6"/>
  <c r="AU191" i="6" s="1"/>
  <c r="BI191" i="6" s="1"/>
  <c r="BW191" i="6" s="1"/>
  <c r="CK191" i="6" s="1"/>
  <c r="CY191" i="6" s="1"/>
  <c r="DM191" i="6" s="1"/>
  <c r="EA191" i="6" s="1"/>
  <c r="U177" i="6"/>
  <c r="V177" i="6" s="1"/>
  <c r="AG177" i="6"/>
  <c r="AU177" i="6" s="1"/>
  <c r="BI177" i="6" s="1"/>
  <c r="BW177" i="6" s="1"/>
  <c r="CK177" i="6" s="1"/>
  <c r="CY177" i="6" s="1"/>
  <c r="DM177" i="6" s="1"/>
  <c r="EA177" i="6" s="1"/>
  <c r="U163" i="6"/>
  <c r="V163" i="6" s="1"/>
  <c r="AG163" i="6"/>
  <c r="AU163" i="6" s="1"/>
  <c r="BI163" i="6" s="1"/>
  <c r="BW163" i="6" s="1"/>
  <c r="CK163" i="6" s="1"/>
  <c r="CY163" i="6" s="1"/>
  <c r="DM163" i="6" s="1"/>
  <c r="EA163" i="6" s="1"/>
  <c r="U149" i="6"/>
  <c r="V149" i="6" s="1"/>
  <c r="AG149" i="6"/>
  <c r="AU149" i="6" s="1"/>
  <c r="BI149" i="6" s="1"/>
  <c r="BW149" i="6" s="1"/>
  <c r="CK149" i="6" s="1"/>
  <c r="CY149" i="6" s="1"/>
  <c r="DM149" i="6" s="1"/>
  <c r="EA149" i="6" s="1"/>
  <c r="U135" i="6"/>
  <c r="V135" i="6" s="1"/>
  <c r="AG135" i="6"/>
  <c r="AU135" i="6" s="1"/>
  <c r="BI135" i="6" s="1"/>
  <c r="BW135" i="6" s="1"/>
  <c r="CK135" i="6" s="1"/>
  <c r="CY135" i="6" s="1"/>
  <c r="DM135" i="6" s="1"/>
  <c r="EA135" i="6" s="1"/>
  <c r="U120" i="6"/>
  <c r="V120" i="6" s="1"/>
  <c r="AG120" i="6"/>
  <c r="AU120" i="6" s="1"/>
  <c r="BI120" i="6" s="1"/>
  <c r="BW120" i="6" s="1"/>
  <c r="CK120" i="6" s="1"/>
  <c r="CY120" i="6" s="1"/>
  <c r="DM120" i="6" s="1"/>
  <c r="EA120" i="6" s="1"/>
  <c r="U106" i="6"/>
  <c r="V106" i="6" s="1"/>
  <c r="AG106" i="6"/>
  <c r="AU106" i="6" s="1"/>
  <c r="BI106" i="6" s="1"/>
  <c r="BW106" i="6" s="1"/>
  <c r="CK106" i="6" s="1"/>
  <c r="CY106" i="6" s="1"/>
  <c r="DM106" i="6" s="1"/>
  <c r="EA106" i="6" s="1"/>
  <c r="U92" i="6"/>
  <c r="V92" i="6" s="1"/>
  <c r="AG92" i="6"/>
  <c r="AU92" i="6" s="1"/>
  <c r="BI92" i="6" s="1"/>
  <c r="BW92" i="6" s="1"/>
  <c r="CK92" i="6" s="1"/>
  <c r="CY92" i="6" s="1"/>
  <c r="DM92" i="6" s="1"/>
  <c r="EA92" i="6" s="1"/>
  <c r="U78" i="6"/>
  <c r="V78" i="6" s="1"/>
  <c r="AG78" i="6"/>
  <c r="AU78" i="6" s="1"/>
  <c r="BI78" i="6" s="1"/>
  <c r="BW78" i="6" s="1"/>
  <c r="CK78" i="6" s="1"/>
  <c r="CY78" i="6" s="1"/>
  <c r="DM78" i="6" s="1"/>
  <c r="EA78" i="6" s="1"/>
  <c r="U64" i="6"/>
  <c r="V64" i="6" s="1"/>
  <c r="AG64" i="6"/>
  <c r="AU64" i="6" s="1"/>
  <c r="BI64" i="6" s="1"/>
  <c r="BW64" i="6" s="1"/>
  <c r="CK64" i="6" s="1"/>
  <c r="CY64" i="6" s="1"/>
  <c r="DM64" i="6" s="1"/>
  <c r="EA64" i="6" s="1"/>
  <c r="U50" i="6"/>
  <c r="V50" i="6" s="1"/>
  <c r="AG50" i="6"/>
  <c r="AU50" i="6" s="1"/>
  <c r="BI50" i="6" s="1"/>
  <c r="BW50" i="6" s="1"/>
  <c r="CK50" i="6" s="1"/>
  <c r="CY50" i="6" s="1"/>
  <c r="DM50" i="6" s="1"/>
  <c r="EA50" i="6" s="1"/>
  <c r="U36" i="6"/>
  <c r="V36" i="6" s="1"/>
  <c r="AG36" i="6"/>
  <c r="AU36" i="6" s="1"/>
  <c r="BI36" i="6" s="1"/>
  <c r="BW36" i="6" s="1"/>
  <c r="CK36" i="6" s="1"/>
  <c r="CY36" i="6" s="1"/>
  <c r="DM36" i="6" s="1"/>
  <c r="EA36" i="6" s="1"/>
  <c r="T232" i="6"/>
  <c r="AG232" i="6"/>
  <c r="AU232" i="6" s="1"/>
  <c r="BI232" i="6" s="1"/>
  <c r="BW232" i="6" s="1"/>
  <c r="CK232" i="6" s="1"/>
  <c r="CY232" i="6" s="1"/>
  <c r="DM232" i="6" s="1"/>
  <c r="EA232" i="6" s="1"/>
  <c r="T204" i="6"/>
  <c r="AG204" i="6"/>
  <c r="AU204" i="6" s="1"/>
  <c r="BI204" i="6" s="1"/>
  <c r="BW204" i="6" s="1"/>
  <c r="CK204" i="6" s="1"/>
  <c r="CY204" i="6" s="1"/>
  <c r="DM204" i="6" s="1"/>
  <c r="EA204" i="6" s="1"/>
  <c r="T176" i="6"/>
  <c r="AG176" i="6"/>
  <c r="AU176" i="6" s="1"/>
  <c r="BI176" i="6" s="1"/>
  <c r="BW176" i="6" s="1"/>
  <c r="CK176" i="6" s="1"/>
  <c r="CY176" i="6" s="1"/>
  <c r="DM176" i="6" s="1"/>
  <c r="EA176" i="6" s="1"/>
  <c r="T162" i="6"/>
  <c r="AG162" i="6"/>
  <c r="AU162" i="6" s="1"/>
  <c r="BI162" i="6" s="1"/>
  <c r="BW162" i="6" s="1"/>
  <c r="CK162" i="6" s="1"/>
  <c r="CY162" i="6" s="1"/>
  <c r="DM162" i="6" s="1"/>
  <c r="EA162" i="6" s="1"/>
  <c r="T134" i="6"/>
  <c r="AG134" i="6"/>
  <c r="AU134" i="6" s="1"/>
  <c r="BI134" i="6" s="1"/>
  <c r="BW134" i="6" s="1"/>
  <c r="CK134" i="6" s="1"/>
  <c r="CY134" i="6" s="1"/>
  <c r="DM134" i="6" s="1"/>
  <c r="EA134" i="6" s="1"/>
  <c r="T105" i="6"/>
  <c r="AG105" i="6"/>
  <c r="AU105" i="6" s="1"/>
  <c r="BI105" i="6" s="1"/>
  <c r="BW105" i="6" s="1"/>
  <c r="CK105" i="6" s="1"/>
  <c r="CY105" i="6" s="1"/>
  <c r="DM105" i="6" s="1"/>
  <c r="EA105" i="6" s="1"/>
  <c r="T77" i="6"/>
  <c r="AG77" i="6"/>
  <c r="AU77" i="6" s="1"/>
  <c r="BI77" i="6" s="1"/>
  <c r="BW77" i="6" s="1"/>
  <c r="CK77" i="6" s="1"/>
  <c r="CY77" i="6" s="1"/>
  <c r="DM77" i="6" s="1"/>
  <c r="EA77" i="6" s="1"/>
  <c r="T35" i="6"/>
  <c r="AG35" i="6"/>
  <c r="AU35" i="6" s="1"/>
  <c r="BI35" i="6" s="1"/>
  <c r="BW35" i="6" s="1"/>
  <c r="CK35" i="6" s="1"/>
  <c r="CY35" i="6" s="1"/>
  <c r="DM35" i="6" s="1"/>
  <c r="EA35" i="6" s="1"/>
  <c r="U189" i="6"/>
  <c r="V189" i="6" s="1"/>
  <c r="AG189" i="6"/>
  <c r="AU189" i="6" s="1"/>
  <c r="BI189" i="6" s="1"/>
  <c r="BW189" i="6" s="1"/>
  <c r="CK189" i="6" s="1"/>
  <c r="CY189" i="6" s="1"/>
  <c r="DM189" i="6" s="1"/>
  <c r="EA189" i="6" s="1"/>
  <c r="U209" i="6"/>
  <c r="V209" i="6" s="1"/>
  <c r="AG209" i="6"/>
  <c r="AU209" i="6" s="1"/>
  <c r="BI209" i="6" s="1"/>
  <c r="BW209" i="6" s="1"/>
  <c r="CK209" i="6" s="1"/>
  <c r="CY209" i="6" s="1"/>
  <c r="DM209" i="6" s="1"/>
  <c r="EA209" i="6" s="1"/>
  <c r="U181" i="6"/>
  <c r="V181" i="6" s="1"/>
  <c r="AG181" i="6"/>
  <c r="AU181" i="6" s="1"/>
  <c r="BI181" i="6" s="1"/>
  <c r="BW181" i="6" s="1"/>
  <c r="CK181" i="6" s="1"/>
  <c r="CY181" i="6" s="1"/>
  <c r="DM181" i="6" s="1"/>
  <c r="EA181" i="6" s="1"/>
  <c r="U139" i="6"/>
  <c r="V139" i="6" s="1"/>
  <c r="AG139" i="6"/>
  <c r="AU139" i="6" s="1"/>
  <c r="BI139" i="6" s="1"/>
  <c r="BW139" i="6" s="1"/>
  <c r="CK139" i="6" s="1"/>
  <c r="CY139" i="6" s="1"/>
  <c r="DM139" i="6" s="1"/>
  <c r="EA139" i="6" s="1"/>
  <c r="U110" i="6"/>
  <c r="V110" i="6" s="1"/>
  <c r="AG110" i="6"/>
  <c r="AU110" i="6" s="1"/>
  <c r="BI110" i="6" s="1"/>
  <c r="BW110" i="6" s="1"/>
  <c r="CK110" i="6" s="1"/>
  <c r="CY110" i="6" s="1"/>
  <c r="DM110" i="6" s="1"/>
  <c r="EA110" i="6" s="1"/>
  <c r="U96" i="6"/>
  <c r="V96" i="6" s="1"/>
  <c r="AG96" i="6"/>
  <c r="AU96" i="6" s="1"/>
  <c r="BI96" i="6" s="1"/>
  <c r="BW96" i="6" s="1"/>
  <c r="CK96" i="6" s="1"/>
  <c r="CY96" i="6" s="1"/>
  <c r="DM96" i="6" s="1"/>
  <c r="EA96" i="6" s="1"/>
  <c r="U82" i="6"/>
  <c r="V82" i="6" s="1"/>
  <c r="AG82" i="6"/>
  <c r="AU82" i="6" s="1"/>
  <c r="BI82" i="6" s="1"/>
  <c r="BW82" i="6" s="1"/>
  <c r="CK82" i="6" s="1"/>
  <c r="CY82" i="6" s="1"/>
  <c r="DM82" i="6" s="1"/>
  <c r="EA82" i="6" s="1"/>
  <c r="U68" i="6"/>
  <c r="V68" i="6" s="1"/>
  <c r="AG68" i="6"/>
  <c r="AU68" i="6" s="1"/>
  <c r="BI68" i="6" s="1"/>
  <c r="BW68" i="6" s="1"/>
  <c r="CK68" i="6" s="1"/>
  <c r="CY68" i="6" s="1"/>
  <c r="DM68" i="6" s="1"/>
  <c r="EA68" i="6" s="1"/>
  <c r="T54" i="6"/>
  <c r="AG54" i="6"/>
  <c r="AU54" i="6" s="1"/>
  <c r="BI54" i="6" s="1"/>
  <c r="BW54" i="6" s="1"/>
  <c r="CK54" i="6" s="1"/>
  <c r="CY54" i="6" s="1"/>
  <c r="DM54" i="6" s="1"/>
  <c r="EA54" i="6" s="1"/>
  <c r="T40" i="6"/>
  <c r="AG40" i="6"/>
  <c r="AU40" i="6" s="1"/>
  <c r="BI40" i="6" s="1"/>
  <c r="BW40" i="6" s="1"/>
  <c r="CK40" i="6" s="1"/>
  <c r="CY40" i="6" s="1"/>
  <c r="DM40" i="6" s="1"/>
  <c r="EA40" i="6" s="1"/>
  <c r="U222" i="6"/>
  <c r="V222" i="6" s="1"/>
  <c r="AG222" i="6"/>
  <c r="AU222" i="6" s="1"/>
  <c r="BI222" i="6" s="1"/>
  <c r="BW222" i="6" s="1"/>
  <c r="CK222" i="6" s="1"/>
  <c r="CY222" i="6" s="1"/>
  <c r="DM222" i="6" s="1"/>
  <c r="EA222" i="6" s="1"/>
  <c r="U194" i="6"/>
  <c r="V194" i="6" s="1"/>
  <c r="AG194" i="6"/>
  <c r="AU194" i="6" s="1"/>
  <c r="BI194" i="6" s="1"/>
  <c r="BW194" i="6" s="1"/>
  <c r="CK194" i="6" s="1"/>
  <c r="CY194" i="6" s="1"/>
  <c r="DM194" i="6" s="1"/>
  <c r="EA194" i="6" s="1"/>
  <c r="U152" i="6"/>
  <c r="V152" i="6" s="1"/>
  <c r="AG152" i="6"/>
  <c r="AU152" i="6" s="1"/>
  <c r="BI152" i="6" s="1"/>
  <c r="BW152" i="6" s="1"/>
  <c r="CK152" i="6" s="1"/>
  <c r="CY152" i="6" s="1"/>
  <c r="DM152" i="6" s="1"/>
  <c r="EA152" i="6" s="1"/>
  <c r="U109" i="6"/>
  <c r="V109" i="6" s="1"/>
  <c r="AG109" i="6"/>
  <c r="AU109" i="6" s="1"/>
  <c r="BI109" i="6" s="1"/>
  <c r="BW109" i="6" s="1"/>
  <c r="CK109" i="6" s="1"/>
  <c r="CY109" i="6" s="1"/>
  <c r="DM109" i="6" s="1"/>
  <c r="EA109" i="6" s="1"/>
  <c r="T216" i="6"/>
  <c r="AG216" i="6"/>
  <c r="AU216" i="6" s="1"/>
  <c r="BI216" i="6" s="1"/>
  <c r="BW216" i="6" s="1"/>
  <c r="CK216" i="6" s="1"/>
  <c r="CY216" i="6" s="1"/>
  <c r="DM216" i="6" s="1"/>
  <c r="EA216" i="6" s="1"/>
  <c r="U132" i="6"/>
  <c r="V132" i="6" s="1"/>
  <c r="AG132" i="6"/>
  <c r="AU132" i="6" s="1"/>
  <c r="BI132" i="6" s="1"/>
  <c r="BW132" i="6" s="1"/>
  <c r="CK132" i="6" s="1"/>
  <c r="CY132" i="6" s="1"/>
  <c r="DM132" i="6" s="1"/>
  <c r="EA132" i="6" s="1"/>
  <c r="T47" i="6"/>
  <c r="AG47" i="6"/>
  <c r="AU47" i="6" s="1"/>
  <c r="BI47" i="6" s="1"/>
  <c r="BW47" i="6" s="1"/>
  <c r="CK47" i="6" s="1"/>
  <c r="CY47" i="6" s="1"/>
  <c r="DM47" i="6" s="1"/>
  <c r="EA47" i="6" s="1"/>
  <c r="T243" i="6"/>
  <c r="AG243" i="6"/>
  <c r="AU243" i="6" s="1"/>
  <c r="BI243" i="6" s="1"/>
  <c r="BW243" i="6" s="1"/>
  <c r="CK243" i="6" s="1"/>
  <c r="CY243" i="6" s="1"/>
  <c r="DM243" i="6" s="1"/>
  <c r="EA243" i="6" s="1"/>
  <c r="T229" i="6"/>
  <c r="AG229" i="6"/>
  <c r="AU229" i="6" s="1"/>
  <c r="BI229" i="6" s="1"/>
  <c r="BW229" i="6" s="1"/>
  <c r="CK229" i="6" s="1"/>
  <c r="CY229" i="6" s="1"/>
  <c r="DM229" i="6" s="1"/>
  <c r="EA229" i="6" s="1"/>
  <c r="U215" i="6"/>
  <c r="V215" i="6" s="1"/>
  <c r="AG215" i="6"/>
  <c r="AU215" i="6" s="1"/>
  <c r="BI215" i="6" s="1"/>
  <c r="BW215" i="6" s="1"/>
  <c r="CK215" i="6" s="1"/>
  <c r="CY215" i="6" s="1"/>
  <c r="DM215" i="6" s="1"/>
  <c r="EA215" i="6" s="1"/>
  <c r="T201" i="6"/>
  <c r="AG201" i="6"/>
  <c r="AU201" i="6" s="1"/>
  <c r="BI201" i="6" s="1"/>
  <c r="BW201" i="6" s="1"/>
  <c r="CK201" i="6" s="1"/>
  <c r="CY201" i="6" s="1"/>
  <c r="DM201" i="6" s="1"/>
  <c r="EA201" i="6" s="1"/>
  <c r="T187" i="6"/>
  <c r="AG187" i="6"/>
  <c r="AU187" i="6" s="1"/>
  <c r="BI187" i="6" s="1"/>
  <c r="BW187" i="6" s="1"/>
  <c r="CK187" i="6" s="1"/>
  <c r="CY187" i="6" s="1"/>
  <c r="DM187" i="6" s="1"/>
  <c r="EA187" i="6" s="1"/>
  <c r="T173" i="6"/>
  <c r="AG173" i="6"/>
  <c r="AU173" i="6" s="1"/>
  <c r="BI173" i="6" s="1"/>
  <c r="BW173" i="6" s="1"/>
  <c r="CK173" i="6" s="1"/>
  <c r="CY173" i="6" s="1"/>
  <c r="DM173" i="6" s="1"/>
  <c r="EA173" i="6" s="1"/>
  <c r="T159" i="6"/>
  <c r="AG159" i="6"/>
  <c r="AU159" i="6" s="1"/>
  <c r="BI159" i="6" s="1"/>
  <c r="BW159" i="6" s="1"/>
  <c r="CK159" i="6" s="1"/>
  <c r="CY159" i="6" s="1"/>
  <c r="DM159" i="6" s="1"/>
  <c r="EA159" i="6" s="1"/>
  <c r="T145" i="6"/>
  <c r="AG145" i="6"/>
  <c r="AU145" i="6" s="1"/>
  <c r="BI145" i="6" s="1"/>
  <c r="BW145" i="6" s="1"/>
  <c r="CK145" i="6" s="1"/>
  <c r="CY145" i="6" s="1"/>
  <c r="DM145" i="6" s="1"/>
  <c r="EA145" i="6" s="1"/>
  <c r="T131" i="6"/>
  <c r="AG131" i="6"/>
  <c r="AU131" i="6" s="1"/>
  <c r="BI131" i="6" s="1"/>
  <c r="BW131" i="6" s="1"/>
  <c r="CK131" i="6" s="1"/>
  <c r="CY131" i="6" s="1"/>
  <c r="DM131" i="6" s="1"/>
  <c r="EA131" i="6" s="1"/>
  <c r="T116" i="6"/>
  <c r="AG116" i="6"/>
  <c r="AU116" i="6" s="1"/>
  <c r="BI116" i="6" s="1"/>
  <c r="BW116" i="6" s="1"/>
  <c r="CK116" i="6" s="1"/>
  <c r="CY116" i="6" s="1"/>
  <c r="DM116" i="6" s="1"/>
  <c r="EA116" i="6" s="1"/>
  <c r="T102" i="6"/>
  <c r="AG102" i="6"/>
  <c r="AU102" i="6" s="1"/>
  <c r="BI102" i="6" s="1"/>
  <c r="BW102" i="6" s="1"/>
  <c r="CK102" i="6" s="1"/>
  <c r="CY102" i="6" s="1"/>
  <c r="DM102" i="6" s="1"/>
  <c r="EA102" i="6" s="1"/>
  <c r="T88" i="6"/>
  <c r="AG88" i="6"/>
  <c r="AU88" i="6" s="1"/>
  <c r="BI88" i="6" s="1"/>
  <c r="BW88" i="6" s="1"/>
  <c r="CK88" i="6" s="1"/>
  <c r="CY88" i="6" s="1"/>
  <c r="DM88" i="6" s="1"/>
  <c r="EA88" i="6" s="1"/>
  <c r="T74" i="6"/>
  <c r="AG74" i="6"/>
  <c r="AU74" i="6" s="1"/>
  <c r="BI74" i="6" s="1"/>
  <c r="BW74" i="6" s="1"/>
  <c r="CK74" i="6" s="1"/>
  <c r="CY74" i="6" s="1"/>
  <c r="DM74" i="6" s="1"/>
  <c r="EA74" i="6" s="1"/>
  <c r="T60" i="6"/>
  <c r="AG60" i="6"/>
  <c r="AU60" i="6" s="1"/>
  <c r="BI60" i="6" s="1"/>
  <c r="BW60" i="6" s="1"/>
  <c r="CK60" i="6" s="1"/>
  <c r="CY60" i="6" s="1"/>
  <c r="DM60" i="6" s="1"/>
  <c r="EA60" i="6" s="1"/>
  <c r="T46" i="6"/>
  <c r="AG46" i="6"/>
  <c r="AU46" i="6" s="1"/>
  <c r="BI46" i="6" s="1"/>
  <c r="BW46" i="6" s="1"/>
  <c r="CK46" i="6" s="1"/>
  <c r="CY46" i="6" s="1"/>
  <c r="DM46" i="6" s="1"/>
  <c r="EA46" i="6" s="1"/>
  <c r="T32" i="6"/>
  <c r="AG32" i="6"/>
  <c r="AU32" i="6" s="1"/>
  <c r="BI32" i="6" s="1"/>
  <c r="BW32" i="6" s="1"/>
  <c r="CK32" i="6" s="1"/>
  <c r="CY32" i="6" s="1"/>
  <c r="DM32" i="6" s="1"/>
  <c r="EA32" i="6" s="1"/>
  <c r="U236" i="6"/>
  <c r="V236" i="6" s="1"/>
  <c r="AG236" i="6"/>
  <c r="AU236" i="6" s="1"/>
  <c r="BI236" i="6" s="1"/>
  <c r="BW236" i="6" s="1"/>
  <c r="CK236" i="6" s="1"/>
  <c r="CY236" i="6" s="1"/>
  <c r="DM236" i="6" s="1"/>
  <c r="EA236" i="6" s="1"/>
  <c r="U208" i="6"/>
  <c r="V208" i="6" s="1"/>
  <c r="AG208" i="6"/>
  <c r="AU208" i="6" s="1"/>
  <c r="BI208" i="6" s="1"/>
  <c r="BW208" i="6" s="1"/>
  <c r="CK208" i="6" s="1"/>
  <c r="CY208" i="6" s="1"/>
  <c r="DM208" i="6" s="1"/>
  <c r="EA208" i="6" s="1"/>
  <c r="U180" i="6"/>
  <c r="V180" i="6" s="1"/>
  <c r="AG180" i="6"/>
  <c r="AU180" i="6" s="1"/>
  <c r="BI180" i="6" s="1"/>
  <c r="BW180" i="6" s="1"/>
  <c r="CK180" i="6" s="1"/>
  <c r="CY180" i="6" s="1"/>
  <c r="DM180" i="6" s="1"/>
  <c r="EA180" i="6" s="1"/>
  <c r="U138" i="6"/>
  <c r="V138" i="6" s="1"/>
  <c r="AG138" i="6"/>
  <c r="AU138" i="6" s="1"/>
  <c r="BI138" i="6" s="1"/>
  <c r="BW138" i="6" s="1"/>
  <c r="CK138" i="6" s="1"/>
  <c r="CY138" i="6" s="1"/>
  <c r="DM138" i="6" s="1"/>
  <c r="EA138" i="6" s="1"/>
  <c r="U123" i="6"/>
  <c r="V123" i="6" s="1"/>
  <c r="AG123" i="6"/>
  <c r="AU123" i="6" s="1"/>
  <c r="BI123" i="6" s="1"/>
  <c r="BW123" i="6" s="1"/>
  <c r="CK123" i="6" s="1"/>
  <c r="CY123" i="6" s="1"/>
  <c r="DM123" i="6" s="1"/>
  <c r="EA123" i="6" s="1"/>
  <c r="U95" i="6"/>
  <c r="V95" i="6" s="1"/>
  <c r="AG95" i="6"/>
  <c r="AU95" i="6" s="1"/>
  <c r="BI95" i="6" s="1"/>
  <c r="BW95" i="6" s="1"/>
  <c r="CK95" i="6" s="1"/>
  <c r="CY95" i="6" s="1"/>
  <c r="DM95" i="6" s="1"/>
  <c r="EA95" i="6" s="1"/>
  <c r="T81" i="6"/>
  <c r="AG81" i="6"/>
  <c r="AU81" i="6" s="1"/>
  <c r="BI81" i="6" s="1"/>
  <c r="BW81" i="6" s="1"/>
  <c r="CK81" i="6" s="1"/>
  <c r="CY81" i="6" s="1"/>
  <c r="DM81" i="6" s="1"/>
  <c r="EA81" i="6" s="1"/>
  <c r="U67" i="6"/>
  <c r="V67" i="6" s="1"/>
  <c r="AG67" i="6"/>
  <c r="AU67" i="6" s="1"/>
  <c r="BI67" i="6" s="1"/>
  <c r="BW67" i="6" s="1"/>
  <c r="CK67" i="6" s="1"/>
  <c r="CY67" i="6" s="1"/>
  <c r="DM67" i="6" s="1"/>
  <c r="EA67" i="6" s="1"/>
  <c r="U53" i="6"/>
  <c r="V53" i="6" s="1"/>
  <c r="AG53" i="6"/>
  <c r="AU53" i="6" s="1"/>
  <c r="BI53" i="6" s="1"/>
  <c r="BW53" i="6" s="1"/>
  <c r="CK53" i="6" s="1"/>
  <c r="CY53" i="6" s="1"/>
  <c r="DM53" i="6" s="1"/>
  <c r="EA53" i="6" s="1"/>
  <c r="U39" i="6"/>
  <c r="V39" i="6" s="1"/>
  <c r="AG39" i="6"/>
  <c r="AU39" i="6" s="1"/>
  <c r="BI39" i="6" s="1"/>
  <c r="BW39" i="6" s="1"/>
  <c r="CK39" i="6" s="1"/>
  <c r="CY39" i="6" s="1"/>
  <c r="DM39" i="6" s="1"/>
  <c r="EA39" i="6" s="1"/>
  <c r="T235" i="6"/>
  <c r="AG235" i="6"/>
  <c r="AU235" i="6" s="1"/>
  <c r="BI235" i="6" s="1"/>
  <c r="BW235" i="6" s="1"/>
  <c r="CK235" i="6" s="1"/>
  <c r="CY235" i="6" s="1"/>
  <c r="DM235" i="6" s="1"/>
  <c r="EA235" i="6" s="1"/>
  <c r="T207" i="6"/>
  <c r="AG207" i="6"/>
  <c r="AU207" i="6" s="1"/>
  <c r="BI207" i="6" s="1"/>
  <c r="BW207" i="6" s="1"/>
  <c r="CK207" i="6" s="1"/>
  <c r="CY207" i="6" s="1"/>
  <c r="DM207" i="6" s="1"/>
  <c r="EA207" i="6" s="1"/>
  <c r="U165" i="6"/>
  <c r="V165" i="6" s="1"/>
  <c r="AG165" i="6"/>
  <c r="AU165" i="6" s="1"/>
  <c r="BI165" i="6" s="1"/>
  <c r="BW165" i="6" s="1"/>
  <c r="CK165" i="6" s="1"/>
  <c r="CY165" i="6" s="1"/>
  <c r="DM165" i="6" s="1"/>
  <c r="EA165" i="6" s="1"/>
  <c r="U137" i="6"/>
  <c r="V137" i="6" s="1"/>
  <c r="AG137" i="6"/>
  <c r="AU137" i="6" s="1"/>
  <c r="BI137" i="6" s="1"/>
  <c r="BW137" i="6" s="1"/>
  <c r="CK137" i="6" s="1"/>
  <c r="CY137" i="6" s="1"/>
  <c r="DM137" i="6" s="1"/>
  <c r="EA137" i="6" s="1"/>
  <c r="T94" i="6"/>
  <c r="AG94" i="6"/>
  <c r="AU94" i="6" s="1"/>
  <c r="BI94" i="6" s="1"/>
  <c r="BW94" i="6" s="1"/>
  <c r="CK94" i="6" s="1"/>
  <c r="CY94" i="6" s="1"/>
  <c r="DM94" i="6" s="1"/>
  <c r="EA94" i="6" s="1"/>
  <c r="AH52" i="6"/>
  <c r="AI52" i="6"/>
  <c r="AJ52" i="6" s="1"/>
  <c r="U192" i="6"/>
  <c r="V192" i="6" s="1"/>
  <c r="AG192" i="6"/>
  <c r="AU192" i="6" s="1"/>
  <c r="BI192" i="6" s="1"/>
  <c r="BW192" i="6" s="1"/>
  <c r="CK192" i="6" s="1"/>
  <c r="CY192" i="6" s="1"/>
  <c r="DM192" i="6" s="1"/>
  <c r="EA192" i="6" s="1"/>
  <c r="U107" i="6"/>
  <c r="V107" i="6" s="1"/>
  <c r="AG107" i="6"/>
  <c r="AU107" i="6" s="1"/>
  <c r="BI107" i="6" s="1"/>
  <c r="BW107" i="6" s="1"/>
  <c r="CK107" i="6" s="1"/>
  <c r="CY107" i="6" s="1"/>
  <c r="DM107" i="6" s="1"/>
  <c r="EA107" i="6" s="1"/>
  <c r="U217" i="6"/>
  <c r="V217" i="6" s="1"/>
  <c r="AG217" i="6"/>
  <c r="AU217" i="6" s="1"/>
  <c r="BI217" i="6" s="1"/>
  <c r="BW217" i="6" s="1"/>
  <c r="CK217" i="6" s="1"/>
  <c r="CY217" i="6" s="1"/>
  <c r="DM217" i="6" s="1"/>
  <c r="EA217" i="6" s="1"/>
  <c r="T175" i="6"/>
  <c r="AG175" i="6"/>
  <c r="AU175" i="6" s="1"/>
  <c r="BI175" i="6" s="1"/>
  <c r="BW175" i="6" s="1"/>
  <c r="CK175" i="6" s="1"/>
  <c r="CY175" i="6" s="1"/>
  <c r="DM175" i="6" s="1"/>
  <c r="EA175" i="6" s="1"/>
  <c r="U133" i="6"/>
  <c r="V133" i="6" s="1"/>
  <c r="AG133" i="6"/>
  <c r="AU133" i="6" s="1"/>
  <c r="BI133" i="6" s="1"/>
  <c r="BW133" i="6" s="1"/>
  <c r="CK133" i="6" s="1"/>
  <c r="CY133" i="6" s="1"/>
  <c r="DM133" i="6" s="1"/>
  <c r="EA133" i="6" s="1"/>
  <c r="U104" i="6"/>
  <c r="V104" i="6" s="1"/>
  <c r="AG104" i="6"/>
  <c r="AU104" i="6" s="1"/>
  <c r="BI104" i="6" s="1"/>
  <c r="BW104" i="6" s="1"/>
  <c r="CK104" i="6" s="1"/>
  <c r="CY104" i="6" s="1"/>
  <c r="DM104" i="6" s="1"/>
  <c r="EA104" i="6" s="1"/>
  <c r="T76" i="6"/>
  <c r="AG76" i="6"/>
  <c r="AU76" i="6" s="1"/>
  <c r="BI76" i="6" s="1"/>
  <c r="BW76" i="6" s="1"/>
  <c r="CK76" i="6" s="1"/>
  <c r="CY76" i="6" s="1"/>
  <c r="DM76" i="6" s="1"/>
  <c r="EA76" i="6" s="1"/>
  <c r="U34" i="6"/>
  <c r="V34" i="6" s="1"/>
  <c r="AG34" i="6"/>
  <c r="AU34" i="6" s="1"/>
  <c r="BI34" i="6" s="1"/>
  <c r="BW34" i="6" s="1"/>
  <c r="CK34" i="6" s="1"/>
  <c r="CY34" i="6" s="1"/>
  <c r="DM34" i="6" s="1"/>
  <c r="EA34" i="6" s="1"/>
  <c r="T230" i="6"/>
  <c r="AG230" i="6"/>
  <c r="AU230" i="6" s="1"/>
  <c r="BI230" i="6" s="1"/>
  <c r="BW230" i="6" s="1"/>
  <c r="CK230" i="6" s="1"/>
  <c r="CY230" i="6" s="1"/>
  <c r="DM230" i="6" s="1"/>
  <c r="EA230" i="6" s="1"/>
  <c r="U202" i="6"/>
  <c r="V202" i="6" s="1"/>
  <c r="AG202" i="6"/>
  <c r="AU202" i="6" s="1"/>
  <c r="BI202" i="6" s="1"/>
  <c r="BW202" i="6" s="1"/>
  <c r="CK202" i="6" s="1"/>
  <c r="CY202" i="6" s="1"/>
  <c r="DM202" i="6" s="1"/>
  <c r="EA202" i="6" s="1"/>
  <c r="U146" i="6"/>
  <c r="V146" i="6" s="1"/>
  <c r="AG146" i="6"/>
  <c r="AU146" i="6" s="1"/>
  <c r="BI146" i="6" s="1"/>
  <c r="BW146" i="6" s="1"/>
  <c r="CK146" i="6" s="1"/>
  <c r="CY146" i="6" s="1"/>
  <c r="DM146" i="6" s="1"/>
  <c r="EA146" i="6" s="1"/>
  <c r="U33" i="6"/>
  <c r="V33" i="6" s="1"/>
  <c r="AG33" i="6"/>
  <c r="AU33" i="6" s="1"/>
  <c r="BI33" i="6" s="1"/>
  <c r="BW33" i="6" s="1"/>
  <c r="CK33" i="6" s="1"/>
  <c r="CY33" i="6" s="1"/>
  <c r="DM33" i="6" s="1"/>
  <c r="EA33" i="6" s="1"/>
  <c r="AH242" i="6"/>
  <c r="AI242" i="6"/>
  <c r="AJ242" i="6" s="1"/>
  <c r="AH228" i="6"/>
  <c r="AI228" i="6"/>
  <c r="AJ228" i="6" s="1"/>
  <c r="AH214" i="6"/>
  <c r="AI214" i="6"/>
  <c r="AJ214" i="6" s="1"/>
  <c r="AH200" i="6"/>
  <c r="AI200" i="6"/>
  <c r="AJ200" i="6" s="1"/>
  <c r="AH186" i="6"/>
  <c r="AI186" i="6"/>
  <c r="AJ186" i="6" s="1"/>
  <c r="AH172" i="6"/>
  <c r="AI172" i="6"/>
  <c r="AJ172" i="6" s="1"/>
  <c r="AH158" i="6"/>
  <c r="AI158" i="6"/>
  <c r="AJ158" i="6" s="1"/>
  <c r="AH144" i="6"/>
  <c r="AI144" i="6"/>
  <c r="AJ144" i="6" s="1"/>
  <c r="AH129" i="6"/>
  <c r="AI129" i="6"/>
  <c r="AJ129" i="6" s="1"/>
  <c r="AH115" i="6"/>
  <c r="AI115" i="6"/>
  <c r="AJ115" i="6" s="1"/>
  <c r="AH101" i="6"/>
  <c r="AI101" i="6"/>
  <c r="AJ101" i="6" s="1"/>
  <c r="AH87" i="6"/>
  <c r="AI87" i="6"/>
  <c r="AJ87" i="6" s="1"/>
  <c r="AH73" i="6"/>
  <c r="AI73" i="6"/>
  <c r="AJ73" i="6" s="1"/>
  <c r="AH59" i="6"/>
  <c r="AI59" i="6"/>
  <c r="AJ59" i="6" s="1"/>
  <c r="AH45" i="6"/>
  <c r="AI45" i="6"/>
  <c r="AJ45" i="6" s="1"/>
  <c r="AH31" i="6"/>
  <c r="AI31" i="6"/>
  <c r="AJ31" i="6" s="1"/>
  <c r="U237" i="6"/>
  <c r="V237" i="6" s="1"/>
  <c r="AG237" i="6"/>
  <c r="AU237" i="6" s="1"/>
  <c r="BI237" i="6" s="1"/>
  <c r="BW237" i="6" s="1"/>
  <c r="CK237" i="6" s="1"/>
  <c r="CY237" i="6" s="1"/>
  <c r="DM237" i="6" s="1"/>
  <c r="EA237" i="6" s="1"/>
  <c r="T153" i="6"/>
  <c r="AG153" i="6"/>
  <c r="AU153" i="6" s="1"/>
  <c r="BI153" i="6" s="1"/>
  <c r="BW153" i="6" s="1"/>
  <c r="CK153" i="6" s="1"/>
  <c r="CY153" i="6" s="1"/>
  <c r="DM153" i="6" s="1"/>
  <c r="EA153" i="6" s="1"/>
  <c r="T179" i="6"/>
  <c r="AG179" i="6"/>
  <c r="AU179" i="6" s="1"/>
  <c r="BI179" i="6" s="1"/>
  <c r="BW179" i="6" s="1"/>
  <c r="CK179" i="6" s="1"/>
  <c r="CY179" i="6" s="1"/>
  <c r="DM179" i="6" s="1"/>
  <c r="EA179" i="6" s="1"/>
  <c r="U108" i="6"/>
  <c r="V108" i="6" s="1"/>
  <c r="AG108" i="6"/>
  <c r="AU108" i="6" s="1"/>
  <c r="BI108" i="6" s="1"/>
  <c r="BW108" i="6" s="1"/>
  <c r="CK108" i="6" s="1"/>
  <c r="CY108" i="6" s="1"/>
  <c r="DM108" i="6" s="1"/>
  <c r="EA108" i="6" s="1"/>
  <c r="U219" i="6"/>
  <c r="V219" i="6" s="1"/>
  <c r="AG219" i="6"/>
  <c r="AU219" i="6" s="1"/>
  <c r="BI219" i="6" s="1"/>
  <c r="BW219" i="6" s="1"/>
  <c r="CK219" i="6" s="1"/>
  <c r="CY219" i="6" s="1"/>
  <c r="DM219" i="6" s="1"/>
  <c r="EA219" i="6" s="1"/>
  <c r="T174" i="6"/>
  <c r="AG174" i="6"/>
  <c r="AU174" i="6" s="1"/>
  <c r="BI174" i="6" s="1"/>
  <c r="BW174" i="6" s="1"/>
  <c r="CK174" i="6" s="1"/>
  <c r="CY174" i="6" s="1"/>
  <c r="DM174" i="6" s="1"/>
  <c r="EA174" i="6" s="1"/>
  <c r="T117" i="6"/>
  <c r="AG117" i="6"/>
  <c r="AU117" i="6" s="1"/>
  <c r="BI117" i="6" s="1"/>
  <c r="BW117" i="6" s="1"/>
  <c r="CK117" i="6" s="1"/>
  <c r="CY117" i="6" s="1"/>
  <c r="DM117" i="6" s="1"/>
  <c r="EA117" i="6" s="1"/>
  <c r="U61" i="6"/>
  <c r="V61" i="6" s="1"/>
  <c r="AG61" i="6"/>
  <c r="AU61" i="6" s="1"/>
  <c r="BI61" i="6" s="1"/>
  <c r="BW61" i="6" s="1"/>
  <c r="CK61" i="6" s="1"/>
  <c r="CY61" i="6" s="1"/>
  <c r="DM61" i="6" s="1"/>
  <c r="EA61" i="6" s="1"/>
  <c r="AH241" i="6"/>
  <c r="AI241" i="6"/>
  <c r="AJ241" i="6" s="1"/>
  <c r="AH227" i="6"/>
  <c r="AI227" i="6"/>
  <c r="AJ227" i="6" s="1"/>
  <c r="AH213" i="6"/>
  <c r="AI213" i="6"/>
  <c r="AJ213" i="6" s="1"/>
  <c r="AH199" i="6"/>
  <c r="AI199" i="6"/>
  <c r="AJ199" i="6" s="1"/>
  <c r="AH185" i="6"/>
  <c r="AI185" i="6"/>
  <c r="AJ185" i="6" s="1"/>
  <c r="AH171" i="6"/>
  <c r="AI171" i="6"/>
  <c r="AJ171" i="6" s="1"/>
  <c r="AH157" i="6"/>
  <c r="AI157" i="6"/>
  <c r="AJ157" i="6" s="1"/>
  <c r="AH143" i="6"/>
  <c r="AI143" i="6"/>
  <c r="AJ143" i="6" s="1"/>
  <c r="AH128" i="6"/>
  <c r="AI128" i="6"/>
  <c r="AJ128" i="6" s="1"/>
  <c r="AH114" i="6"/>
  <c r="AI114" i="6"/>
  <c r="AJ114" i="6" s="1"/>
  <c r="AH100" i="6"/>
  <c r="AI100" i="6"/>
  <c r="AJ100" i="6" s="1"/>
  <c r="AH86" i="6"/>
  <c r="AI86" i="6"/>
  <c r="AJ86" i="6" s="1"/>
  <c r="AH72" i="6"/>
  <c r="AI72" i="6"/>
  <c r="AJ72" i="6" s="1"/>
  <c r="AH58" i="6"/>
  <c r="AI58" i="6"/>
  <c r="AJ58" i="6" s="1"/>
  <c r="AH44" i="6"/>
  <c r="AI44" i="6"/>
  <c r="AJ44" i="6" s="1"/>
  <c r="AH30" i="6"/>
  <c r="AI30" i="6"/>
  <c r="AJ30" i="6" s="1"/>
  <c r="U220" i="6"/>
  <c r="V220" i="6" s="1"/>
  <c r="AG220" i="6"/>
  <c r="AU220" i="6" s="1"/>
  <c r="BI220" i="6" s="1"/>
  <c r="BW220" i="6" s="1"/>
  <c r="CK220" i="6" s="1"/>
  <c r="CY220" i="6" s="1"/>
  <c r="DM220" i="6" s="1"/>
  <c r="EA220" i="6" s="1"/>
  <c r="U178" i="6"/>
  <c r="V178" i="6" s="1"/>
  <c r="AG178" i="6"/>
  <c r="AU178" i="6" s="1"/>
  <c r="BI178" i="6" s="1"/>
  <c r="BW178" i="6" s="1"/>
  <c r="CK178" i="6" s="1"/>
  <c r="CY178" i="6" s="1"/>
  <c r="DM178" i="6" s="1"/>
  <c r="EA178" i="6" s="1"/>
  <c r="U150" i="6"/>
  <c r="V150" i="6" s="1"/>
  <c r="AG150" i="6"/>
  <c r="AU150" i="6" s="1"/>
  <c r="BI150" i="6" s="1"/>
  <c r="BW150" i="6" s="1"/>
  <c r="CK150" i="6" s="1"/>
  <c r="CY150" i="6" s="1"/>
  <c r="DM150" i="6" s="1"/>
  <c r="EA150" i="6" s="1"/>
  <c r="U136" i="6"/>
  <c r="V136" i="6" s="1"/>
  <c r="AG136" i="6"/>
  <c r="AU136" i="6" s="1"/>
  <c r="BI136" i="6" s="1"/>
  <c r="BW136" i="6" s="1"/>
  <c r="CK136" i="6" s="1"/>
  <c r="CY136" i="6" s="1"/>
  <c r="DM136" i="6" s="1"/>
  <c r="EA136" i="6" s="1"/>
  <c r="U121" i="6"/>
  <c r="V121" i="6" s="1"/>
  <c r="AG121" i="6"/>
  <c r="AU121" i="6" s="1"/>
  <c r="BI121" i="6" s="1"/>
  <c r="BW121" i="6" s="1"/>
  <c r="CK121" i="6" s="1"/>
  <c r="CY121" i="6" s="1"/>
  <c r="DM121" i="6" s="1"/>
  <c r="EA121" i="6" s="1"/>
  <c r="U93" i="6"/>
  <c r="V93" i="6" s="1"/>
  <c r="AG93" i="6"/>
  <c r="AU93" i="6" s="1"/>
  <c r="BI93" i="6" s="1"/>
  <c r="BW93" i="6" s="1"/>
  <c r="CK93" i="6" s="1"/>
  <c r="CY93" i="6" s="1"/>
  <c r="DM93" i="6" s="1"/>
  <c r="EA93" i="6" s="1"/>
  <c r="U79" i="6"/>
  <c r="V79" i="6" s="1"/>
  <c r="AG79" i="6"/>
  <c r="AU79" i="6" s="1"/>
  <c r="BI79" i="6" s="1"/>
  <c r="BW79" i="6" s="1"/>
  <c r="CK79" i="6" s="1"/>
  <c r="CY79" i="6" s="1"/>
  <c r="DM79" i="6" s="1"/>
  <c r="EA79" i="6" s="1"/>
  <c r="U65" i="6"/>
  <c r="V65" i="6" s="1"/>
  <c r="AG65" i="6"/>
  <c r="AU65" i="6" s="1"/>
  <c r="BI65" i="6" s="1"/>
  <c r="BW65" i="6" s="1"/>
  <c r="CK65" i="6" s="1"/>
  <c r="CY65" i="6" s="1"/>
  <c r="DM65" i="6" s="1"/>
  <c r="EA65" i="6" s="1"/>
  <c r="U51" i="6"/>
  <c r="V51" i="6" s="1"/>
  <c r="AG51" i="6"/>
  <c r="AU51" i="6" s="1"/>
  <c r="BI51" i="6" s="1"/>
  <c r="BW51" i="6" s="1"/>
  <c r="CK51" i="6" s="1"/>
  <c r="CY51" i="6" s="1"/>
  <c r="DM51" i="6" s="1"/>
  <c r="EA51" i="6" s="1"/>
  <c r="U37" i="6"/>
  <c r="V37" i="6" s="1"/>
  <c r="AG37" i="6"/>
  <c r="AU37" i="6" s="1"/>
  <c r="BI37" i="6" s="1"/>
  <c r="BW37" i="6" s="1"/>
  <c r="CK37" i="6" s="1"/>
  <c r="CY37" i="6" s="1"/>
  <c r="DM37" i="6" s="1"/>
  <c r="EA37" i="6" s="1"/>
  <c r="U231" i="6"/>
  <c r="V231" i="6" s="1"/>
  <c r="AG231" i="6"/>
  <c r="AU231" i="6" s="1"/>
  <c r="BI231" i="6" s="1"/>
  <c r="BW231" i="6" s="1"/>
  <c r="CK231" i="6" s="1"/>
  <c r="CY231" i="6" s="1"/>
  <c r="DM231" i="6" s="1"/>
  <c r="EA231" i="6" s="1"/>
  <c r="T161" i="6"/>
  <c r="AG161" i="6"/>
  <c r="AU161" i="6" s="1"/>
  <c r="BI161" i="6" s="1"/>
  <c r="BW161" i="6" s="1"/>
  <c r="CK161" i="6" s="1"/>
  <c r="CY161" i="6" s="1"/>
  <c r="DM161" i="6" s="1"/>
  <c r="EA161" i="6" s="1"/>
  <c r="T118" i="6"/>
  <c r="AG118" i="6"/>
  <c r="AU118" i="6" s="1"/>
  <c r="BI118" i="6" s="1"/>
  <c r="BW118" i="6" s="1"/>
  <c r="CK118" i="6" s="1"/>
  <c r="CY118" i="6" s="1"/>
  <c r="DM118" i="6" s="1"/>
  <c r="EA118" i="6" s="1"/>
  <c r="U62" i="6"/>
  <c r="V62" i="6" s="1"/>
  <c r="AG62" i="6"/>
  <c r="AU62" i="6" s="1"/>
  <c r="BI62" i="6" s="1"/>
  <c r="BW62" i="6" s="1"/>
  <c r="CK62" i="6" s="1"/>
  <c r="CY62" i="6" s="1"/>
  <c r="DM62" i="6" s="1"/>
  <c r="EA62" i="6" s="1"/>
  <c r="T28" i="6"/>
  <c r="AG28" i="6"/>
  <c r="AU28" i="6" s="1"/>
  <c r="BI28" i="6" s="1"/>
  <c r="BW28" i="6" s="1"/>
  <c r="CK28" i="6" s="1"/>
  <c r="CY28" i="6" s="1"/>
  <c r="DM28" i="6" s="1"/>
  <c r="EA28" i="6" s="1"/>
  <c r="T160" i="6"/>
  <c r="AG160" i="6"/>
  <c r="AU160" i="6" s="1"/>
  <c r="BI160" i="6" s="1"/>
  <c r="BW160" i="6" s="1"/>
  <c r="CK160" i="6" s="1"/>
  <c r="CY160" i="6" s="1"/>
  <c r="DM160" i="6" s="1"/>
  <c r="EA160" i="6" s="1"/>
  <c r="T103" i="6"/>
  <c r="AG103" i="6"/>
  <c r="AU103" i="6" s="1"/>
  <c r="BI103" i="6" s="1"/>
  <c r="BW103" i="6" s="1"/>
  <c r="CK103" i="6" s="1"/>
  <c r="CY103" i="6" s="1"/>
  <c r="DM103" i="6" s="1"/>
  <c r="EA103" i="6" s="1"/>
  <c r="T75" i="6"/>
  <c r="AG75" i="6"/>
  <c r="AU75" i="6" s="1"/>
  <c r="BI75" i="6" s="1"/>
  <c r="BW75" i="6" s="1"/>
  <c r="CK75" i="6" s="1"/>
  <c r="CY75" i="6" s="1"/>
  <c r="DM75" i="6" s="1"/>
  <c r="EA75" i="6" s="1"/>
  <c r="U240" i="6"/>
  <c r="V240" i="6" s="1"/>
  <c r="AG240" i="6"/>
  <c r="AU240" i="6" s="1"/>
  <c r="BI240" i="6" s="1"/>
  <c r="BW240" i="6" s="1"/>
  <c r="CK240" i="6" s="1"/>
  <c r="CY240" i="6" s="1"/>
  <c r="DM240" i="6" s="1"/>
  <c r="EA240" i="6" s="1"/>
  <c r="U226" i="6"/>
  <c r="V226" i="6" s="1"/>
  <c r="AG226" i="6"/>
  <c r="AU226" i="6" s="1"/>
  <c r="BI226" i="6" s="1"/>
  <c r="BW226" i="6" s="1"/>
  <c r="CK226" i="6" s="1"/>
  <c r="CY226" i="6" s="1"/>
  <c r="DM226" i="6" s="1"/>
  <c r="EA226" i="6" s="1"/>
  <c r="U212" i="6"/>
  <c r="V212" i="6" s="1"/>
  <c r="AG212" i="6"/>
  <c r="AU212" i="6" s="1"/>
  <c r="BI212" i="6" s="1"/>
  <c r="BW212" i="6" s="1"/>
  <c r="CK212" i="6" s="1"/>
  <c r="CY212" i="6" s="1"/>
  <c r="DM212" i="6" s="1"/>
  <c r="EA212" i="6" s="1"/>
  <c r="AH198" i="6"/>
  <c r="AI198" i="6"/>
  <c r="AJ198" i="6" s="1"/>
  <c r="AH184" i="6"/>
  <c r="AI184" i="6"/>
  <c r="AJ184" i="6" s="1"/>
  <c r="AH170" i="6"/>
  <c r="AI170" i="6"/>
  <c r="AJ170" i="6" s="1"/>
  <c r="AH156" i="6"/>
  <c r="AI156" i="6"/>
  <c r="AJ156" i="6" s="1"/>
  <c r="AH142" i="6"/>
  <c r="AI142" i="6"/>
  <c r="AJ142" i="6" s="1"/>
  <c r="AH127" i="6"/>
  <c r="AI127" i="6"/>
  <c r="AJ127" i="6" s="1"/>
  <c r="AH113" i="6"/>
  <c r="AI113" i="6"/>
  <c r="AJ113" i="6" s="1"/>
  <c r="AH99" i="6"/>
  <c r="AI99" i="6"/>
  <c r="AJ99" i="6" s="1"/>
  <c r="AH85" i="6"/>
  <c r="AI85" i="6"/>
  <c r="AJ85" i="6" s="1"/>
  <c r="AH71" i="6"/>
  <c r="AI71" i="6"/>
  <c r="AJ71" i="6" s="1"/>
  <c r="AH57" i="6"/>
  <c r="AI57" i="6"/>
  <c r="AJ57" i="6" s="1"/>
  <c r="AH43" i="6"/>
  <c r="AI43" i="6"/>
  <c r="AJ43" i="6" s="1"/>
  <c r="AH29" i="6"/>
  <c r="AI29" i="6"/>
  <c r="AJ29" i="6" s="1"/>
  <c r="T223" i="6"/>
  <c r="AG223" i="6"/>
  <c r="AU223" i="6" s="1"/>
  <c r="BI223" i="6" s="1"/>
  <c r="BW223" i="6" s="1"/>
  <c r="CK223" i="6" s="1"/>
  <c r="CY223" i="6" s="1"/>
  <c r="DM223" i="6" s="1"/>
  <c r="EA223" i="6" s="1"/>
  <c r="T167" i="6"/>
  <c r="AG167" i="6"/>
  <c r="AU167" i="6" s="1"/>
  <c r="BI167" i="6" s="1"/>
  <c r="BW167" i="6" s="1"/>
  <c r="CK167" i="6" s="1"/>
  <c r="CY167" i="6" s="1"/>
  <c r="DM167" i="6" s="1"/>
  <c r="EA167" i="6" s="1"/>
  <c r="U234" i="6"/>
  <c r="V234" i="6" s="1"/>
  <c r="AG234" i="6"/>
  <c r="AU234" i="6" s="1"/>
  <c r="BI234" i="6" s="1"/>
  <c r="BW234" i="6" s="1"/>
  <c r="CK234" i="6" s="1"/>
  <c r="CY234" i="6" s="1"/>
  <c r="DM234" i="6" s="1"/>
  <c r="EA234" i="6" s="1"/>
  <c r="T218" i="6"/>
  <c r="AG218" i="6"/>
  <c r="AU218" i="6" s="1"/>
  <c r="BI218" i="6" s="1"/>
  <c r="BW218" i="6" s="1"/>
  <c r="CK218" i="6" s="1"/>
  <c r="CY218" i="6" s="1"/>
  <c r="DM218" i="6" s="1"/>
  <c r="EA218" i="6" s="1"/>
  <c r="T190" i="6"/>
  <c r="AG190" i="6"/>
  <c r="AU190" i="6" s="1"/>
  <c r="BI190" i="6" s="1"/>
  <c r="BW190" i="6" s="1"/>
  <c r="CK190" i="6" s="1"/>
  <c r="CY190" i="6" s="1"/>
  <c r="DM190" i="6" s="1"/>
  <c r="EA190" i="6" s="1"/>
  <c r="T148" i="6"/>
  <c r="AG148" i="6"/>
  <c r="AU148" i="6" s="1"/>
  <c r="BI148" i="6" s="1"/>
  <c r="BW148" i="6" s="1"/>
  <c r="CK148" i="6" s="1"/>
  <c r="CY148" i="6" s="1"/>
  <c r="DM148" i="6" s="1"/>
  <c r="EA148" i="6" s="1"/>
  <c r="T119" i="6"/>
  <c r="AG119" i="6"/>
  <c r="AU119" i="6" s="1"/>
  <c r="BI119" i="6" s="1"/>
  <c r="BW119" i="6" s="1"/>
  <c r="CK119" i="6" s="1"/>
  <c r="CY119" i="6" s="1"/>
  <c r="DM119" i="6" s="1"/>
  <c r="EA119" i="6" s="1"/>
  <c r="T91" i="6"/>
  <c r="AG91" i="6"/>
  <c r="AU91" i="6" s="1"/>
  <c r="BI91" i="6" s="1"/>
  <c r="BW91" i="6" s="1"/>
  <c r="CK91" i="6" s="1"/>
  <c r="CY91" i="6" s="1"/>
  <c r="DM91" i="6" s="1"/>
  <c r="EA91" i="6" s="1"/>
  <c r="T63" i="6"/>
  <c r="AG63" i="6"/>
  <c r="AU63" i="6" s="1"/>
  <c r="BI63" i="6" s="1"/>
  <c r="BW63" i="6" s="1"/>
  <c r="CK63" i="6" s="1"/>
  <c r="CY63" i="6" s="1"/>
  <c r="DM63" i="6" s="1"/>
  <c r="EA63" i="6" s="1"/>
  <c r="T49" i="6"/>
  <c r="AG49" i="6"/>
  <c r="AU49" i="6" s="1"/>
  <c r="BI49" i="6" s="1"/>
  <c r="BW49" i="6" s="1"/>
  <c r="CK49" i="6" s="1"/>
  <c r="CY49" i="6" s="1"/>
  <c r="DM49" i="6" s="1"/>
  <c r="EA49" i="6" s="1"/>
  <c r="U203" i="6"/>
  <c r="V203" i="6" s="1"/>
  <c r="AG203" i="6"/>
  <c r="AU203" i="6" s="1"/>
  <c r="BI203" i="6" s="1"/>
  <c r="BW203" i="6" s="1"/>
  <c r="CK203" i="6" s="1"/>
  <c r="CY203" i="6" s="1"/>
  <c r="DM203" i="6" s="1"/>
  <c r="EA203" i="6" s="1"/>
  <c r="T147" i="6"/>
  <c r="AG147" i="6"/>
  <c r="AU147" i="6" s="1"/>
  <c r="BI147" i="6" s="1"/>
  <c r="BW147" i="6" s="1"/>
  <c r="CK147" i="6" s="1"/>
  <c r="CY147" i="6" s="1"/>
  <c r="DM147" i="6" s="1"/>
  <c r="EA147" i="6" s="1"/>
  <c r="U90" i="6"/>
  <c r="V90" i="6" s="1"/>
  <c r="AG90" i="6"/>
  <c r="AU90" i="6" s="1"/>
  <c r="BI90" i="6" s="1"/>
  <c r="BW90" i="6" s="1"/>
  <c r="CK90" i="6" s="1"/>
  <c r="CY90" i="6" s="1"/>
  <c r="DM90" i="6" s="1"/>
  <c r="EA90" i="6" s="1"/>
  <c r="U48" i="6"/>
  <c r="V48" i="6" s="1"/>
  <c r="AG48" i="6"/>
  <c r="AU48" i="6" s="1"/>
  <c r="BI48" i="6" s="1"/>
  <c r="BW48" i="6" s="1"/>
  <c r="CK48" i="6" s="1"/>
  <c r="CY48" i="6" s="1"/>
  <c r="DM48" i="6" s="1"/>
  <c r="EA48" i="6" s="1"/>
  <c r="T188" i="6"/>
  <c r="AG188" i="6"/>
  <c r="AU188" i="6" s="1"/>
  <c r="BI188" i="6" s="1"/>
  <c r="BW188" i="6" s="1"/>
  <c r="CK188" i="6" s="1"/>
  <c r="CY188" i="6" s="1"/>
  <c r="DM188" i="6" s="1"/>
  <c r="EA188" i="6" s="1"/>
  <c r="U89" i="6"/>
  <c r="V89" i="6" s="1"/>
  <c r="AG89" i="6"/>
  <c r="AU89" i="6" s="1"/>
  <c r="BI89" i="6" s="1"/>
  <c r="BW89" i="6" s="1"/>
  <c r="CK89" i="6" s="1"/>
  <c r="CY89" i="6" s="1"/>
  <c r="DM89" i="6" s="1"/>
  <c r="EA89" i="6" s="1"/>
  <c r="U239" i="6"/>
  <c r="V239" i="6" s="1"/>
  <c r="AG239" i="6"/>
  <c r="AU239" i="6" s="1"/>
  <c r="BI239" i="6" s="1"/>
  <c r="BW239" i="6" s="1"/>
  <c r="CK239" i="6" s="1"/>
  <c r="CY239" i="6" s="1"/>
  <c r="DM239" i="6" s="1"/>
  <c r="EA239" i="6" s="1"/>
  <c r="U225" i="6"/>
  <c r="V225" i="6" s="1"/>
  <c r="AG225" i="6"/>
  <c r="AU225" i="6" s="1"/>
  <c r="BI225" i="6" s="1"/>
  <c r="BW225" i="6" s="1"/>
  <c r="CK225" i="6" s="1"/>
  <c r="CY225" i="6" s="1"/>
  <c r="DM225" i="6" s="1"/>
  <c r="EA225" i="6" s="1"/>
  <c r="U211" i="6"/>
  <c r="V211" i="6" s="1"/>
  <c r="AG211" i="6"/>
  <c r="AU211" i="6" s="1"/>
  <c r="BI211" i="6" s="1"/>
  <c r="BW211" i="6" s="1"/>
  <c r="CK211" i="6" s="1"/>
  <c r="CY211" i="6" s="1"/>
  <c r="DM211" i="6" s="1"/>
  <c r="EA211" i="6" s="1"/>
  <c r="U197" i="6"/>
  <c r="V197" i="6" s="1"/>
  <c r="AG197" i="6"/>
  <c r="AU197" i="6" s="1"/>
  <c r="BI197" i="6" s="1"/>
  <c r="BW197" i="6" s="1"/>
  <c r="CK197" i="6" s="1"/>
  <c r="CY197" i="6" s="1"/>
  <c r="DM197" i="6" s="1"/>
  <c r="EA197" i="6" s="1"/>
  <c r="U183" i="6"/>
  <c r="V183" i="6" s="1"/>
  <c r="AG183" i="6"/>
  <c r="AU183" i="6" s="1"/>
  <c r="BI183" i="6" s="1"/>
  <c r="BW183" i="6" s="1"/>
  <c r="CK183" i="6" s="1"/>
  <c r="CY183" i="6" s="1"/>
  <c r="DM183" i="6" s="1"/>
  <c r="EA183" i="6" s="1"/>
  <c r="U169" i="6"/>
  <c r="V169" i="6" s="1"/>
  <c r="AG169" i="6"/>
  <c r="AU169" i="6" s="1"/>
  <c r="BI169" i="6" s="1"/>
  <c r="BW169" i="6" s="1"/>
  <c r="CK169" i="6" s="1"/>
  <c r="CY169" i="6" s="1"/>
  <c r="DM169" i="6" s="1"/>
  <c r="EA169" i="6" s="1"/>
  <c r="U155" i="6"/>
  <c r="V155" i="6" s="1"/>
  <c r="AG155" i="6"/>
  <c r="AU155" i="6" s="1"/>
  <c r="BI155" i="6" s="1"/>
  <c r="BW155" i="6" s="1"/>
  <c r="CK155" i="6" s="1"/>
  <c r="CY155" i="6" s="1"/>
  <c r="DM155" i="6" s="1"/>
  <c r="EA155" i="6" s="1"/>
  <c r="U141" i="6"/>
  <c r="V141" i="6" s="1"/>
  <c r="AG141" i="6"/>
  <c r="AU141" i="6" s="1"/>
  <c r="BI141" i="6" s="1"/>
  <c r="BW141" i="6" s="1"/>
  <c r="CK141" i="6" s="1"/>
  <c r="CY141" i="6" s="1"/>
  <c r="DM141" i="6" s="1"/>
  <c r="EA141" i="6" s="1"/>
  <c r="U126" i="6"/>
  <c r="V126" i="6" s="1"/>
  <c r="AG126" i="6"/>
  <c r="AU126" i="6" s="1"/>
  <c r="BI126" i="6" s="1"/>
  <c r="BW126" i="6" s="1"/>
  <c r="CK126" i="6" s="1"/>
  <c r="CY126" i="6" s="1"/>
  <c r="DM126" i="6" s="1"/>
  <c r="EA126" i="6" s="1"/>
  <c r="U112" i="6"/>
  <c r="V112" i="6" s="1"/>
  <c r="AG112" i="6"/>
  <c r="AU112" i="6" s="1"/>
  <c r="BI112" i="6" s="1"/>
  <c r="BW112" i="6" s="1"/>
  <c r="CK112" i="6" s="1"/>
  <c r="CY112" i="6" s="1"/>
  <c r="DM112" i="6" s="1"/>
  <c r="EA112" i="6" s="1"/>
  <c r="U98" i="6"/>
  <c r="V98" i="6" s="1"/>
  <c r="AG98" i="6"/>
  <c r="AU98" i="6" s="1"/>
  <c r="BI98" i="6" s="1"/>
  <c r="BW98" i="6" s="1"/>
  <c r="CK98" i="6" s="1"/>
  <c r="CY98" i="6" s="1"/>
  <c r="DM98" i="6" s="1"/>
  <c r="EA98" i="6" s="1"/>
  <c r="U84" i="6"/>
  <c r="V84" i="6" s="1"/>
  <c r="AG84" i="6"/>
  <c r="AU84" i="6" s="1"/>
  <c r="BI84" i="6" s="1"/>
  <c r="BW84" i="6" s="1"/>
  <c r="CK84" i="6" s="1"/>
  <c r="CY84" i="6" s="1"/>
  <c r="DM84" i="6" s="1"/>
  <c r="EA84" i="6" s="1"/>
  <c r="U70" i="6"/>
  <c r="V70" i="6" s="1"/>
  <c r="AG70" i="6"/>
  <c r="AU70" i="6" s="1"/>
  <c r="BI70" i="6" s="1"/>
  <c r="BW70" i="6" s="1"/>
  <c r="CK70" i="6" s="1"/>
  <c r="CY70" i="6" s="1"/>
  <c r="DM70" i="6" s="1"/>
  <c r="EA70" i="6" s="1"/>
  <c r="U56" i="6"/>
  <c r="V56" i="6" s="1"/>
  <c r="AG56" i="6"/>
  <c r="AU56" i="6" s="1"/>
  <c r="BI56" i="6" s="1"/>
  <c r="BW56" i="6" s="1"/>
  <c r="CK56" i="6" s="1"/>
  <c r="CY56" i="6" s="1"/>
  <c r="DM56" i="6" s="1"/>
  <c r="EA56" i="6" s="1"/>
  <c r="U42" i="6"/>
  <c r="V42" i="6" s="1"/>
  <c r="AG42" i="6"/>
  <c r="AU42" i="6" s="1"/>
  <c r="BI42" i="6" s="1"/>
  <c r="BW42" i="6" s="1"/>
  <c r="CK42" i="6" s="1"/>
  <c r="CY42" i="6" s="1"/>
  <c r="DM42" i="6" s="1"/>
  <c r="EA42" i="6" s="1"/>
  <c r="AE6" i="6"/>
  <c r="U195" i="6"/>
  <c r="V195" i="6" s="1"/>
  <c r="AG195" i="6"/>
  <c r="AU195" i="6" s="1"/>
  <c r="BI195" i="6" s="1"/>
  <c r="BW195" i="6" s="1"/>
  <c r="CK195" i="6" s="1"/>
  <c r="CY195" i="6" s="1"/>
  <c r="DM195" i="6" s="1"/>
  <c r="EA195" i="6" s="1"/>
  <c r="T124" i="6"/>
  <c r="AG124" i="6"/>
  <c r="AU124" i="6" s="1"/>
  <c r="BI124" i="6" s="1"/>
  <c r="BW124" i="6" s="1"/>
  <c r="CK124" i="6" s="1"/>
  <c r="CY124" i="6" s="1"/>
  <c r="DM124" i="6" s="1"/>
  <c r="EA124" i="6" s="1"/>
  <c r="U206" i="6"/>
  <c r="V206" i="6" s="1"/>
  <c r="AG206" i="6"/>
  <c r="AU206" i="6" s="1"/>
  <c r="BI206" i="6" s="1"/>
  <c r="BW206" i="6" s="1"/>
  <c r="CK206" i="6" s="1"/>
  <c r="CY206" i="6" s="1"/>
  <c r="DM206" i="6" s="1"/>
  <c r="EA206" i="6" s="1"/>
  <c r="T238" i="6"/>
  <c r="AG238" i="6"/>
  <c r="AU238" i="6" s="1"/>
  <c r="BI238" i="6" s="1"/>
  <c r="BW238" i="6" s="1"/>
  <c r="CK238" i="6" s="1"/>
  <c r="CY238" i="6" s="1"/>
  <c r="DM238" i="6" s="1"/>
  <c r="EA238" i="6" s="1"/>
  <c r="U224" i="6"/>
  <c r="V224" i="6" s="1"/>
  <c r="AG224" i="6"/>
  <c r="AU224" i="6" s="1"/>
  <c r="BI224" i="6" s="1"/>
  <c r="BW224" i="6" s="1"/>
  <c r="CK224" i="6" s="1"/>
  <c r="CY224" i="6" s="1"/>
  <c r="DM224" i="6" s="1"/>
  <c r="EA224" i="6" s="1"/>
  <c r="U210" i="6"/>
  <c r="V210" i="6" s="1"/>
  <c r="AG210" i="6"/>
  <c r="AU210" i="6" s="1"/>
  <c r="BI210" i="6" s="1"/>
  <c r="BW210" i="6" s="1"/>
  <c r="CK210" i="6" s="1"/>
  <c r="CY210" i="6" s="1"/>
  <c r="DM210" i="6" s="1"/>
  <c r="EA210" i="6" s="1"/>
  <c r="U196" i="6"/>
  <c r="V196" i="6" s="1"/>
  <c r="AG196" i="6"/>
  <c r="AU196" i="6" s="1"/>
  <c r="BI196" i="6" s="1"/>
  <c r="BW196" i="6" s="1"/>
  <c r="CK196" i="6" s="1"/>
  <c r="CY196" i="6" s="1"/>
  <c r="DM196" i="6" s="1"/>
  <c r="EA196" i="6" s="1"/>
  <c r="U182" i="6"/>
  <c r="V182" i="6" s="1"/>
  <c r="AG182" i="6"/>
  <c r="AU182" i="6" s="1"/>
  <c r="BI182" i="6" s="1"/>
  <c r="BW182" i="6" s="1"/>
  <c r="CK182" i="6" s="1"/>
  <c r="CY182" i="6" s="1"/>
  <c r="DM182" i="6" s="1"/>
  <c r="EA182" i="6" s="1"/>
  <c r="U168" i="6"/>
  <c r="V168" i="6" s="1"/>
  <c r="AG168" i="6"/>
  <c r="AU168" i="6" s="1"/>
  <c r="BI168" i="6" s="1"/>
  <c r="BW168" i="6" s="1"/>
  <c r="CK168" i="6" s="1"/>
  <c r="CY168" i="6" s="1"/>
  <c r="DM168" i="6" s="1"/>
  <c r="EA168" i="6" s="1"/>
  <c r="U154" i="6"/>
  <c r="V154" i="6" s="1"/>
  <c r="AG154" i="6"/>
  <c r="AU154" i="6" s="1"/>
  <c r="BI154" i="6" s="1"/>
  <c r="BW154" i="6" s="1"/>
  <c r="CK154" i="6" s="1"/>
  <c r="CY154" i="6" s="1"/>
  <c r="DM154" i="6" s="1"/>
  <c r="EA154" i="6" s="1"/>
  <c r="T140" i="6"/>
  <c r="AG140" i="6"/>
  <c r="AU140" i="6" s="1"/>
  <c r="BI140" i="6" s="1"/>
  <c r="BW140" i="6" s="1"/>
  <c r="CK140" i="6" s="1"/>
  <c r="CY140" i="6" s="1"/>
  <c r="DM140" i="6" s="1"/>
  <c r="EA140" i="6" s="1"/>
  <c r="U125" i="6"/>
  <c r="V125" i="6" s="1"/>
  <c r="AG125" i="6"/>
  <c r="AU125" i="6" s="1"/>
  <c r="BI125" i="6" s="1"/>
  <c r="BW125" i="6" s="1"/>
  <c r="CK125" i="6" s="1"/>
  <c r="CY125" i="6" s="1"/>
  <c r="DM125" i="6" s="1"/>
  <c r="EA125" i="6" s="1"/>
  <c r="U111" i="6"/>
  <c r="V111" i="6" s="1"/>
  <c r="AG111" i="6"/>
  <c r="AU111" i="6" s="1"/>
  <c r="BI111" i="6" s="1"/>
  <c r="BW111" i="6" s="1"/>
  <c r="CK111" i="6" s="1"/>
  <c r="CY111" i="6" s="1"/>
  <c r="DM111" i="6" s="1"/>
  <c r="EA111" i="6" s="1"/>
  <c r="U97" i="6"/>
  <c r="V97" i="6" s="1"/>
  <c r="AG97" i="6"/>
  <c r="AU97" i="6" s="1"/>
  <c r="BI97" i="6" s="1"/>
  <c r="BW97" i="6" s="1"/>
  <c r="CK97" i="6" s="1"/>
  <c r="CY97" i="6" s="1"/>
  <c r="DM97" i="6" s="1"/>
  <c r="EA97" i="6" s="1"/>
  <c r="U83" i="6"/>
  <c r="V83" i="6" s="1"/>
  <c r="AG83" i="6"/>
  <c r="AU83" i="6" s="1"/>
  <c r="BI83" i="6" s="1"/>
  <c r="BW83" i="6" s="1"/>
  <c r="CK83" i="6" s="1"/>
  <c r="CY83" i="6" s="1"/>
  <c r="DM83" i="6" s="1"/>
  <c r="EA83" i="6" s="1"/>
  <c r="U69" i="6"/>
  <c r="V69" i="6" s="1"/>
  <c r="AG69" i="6"/>
  <c r="AU69" i="6" s="1"/>
  <c r="BI69" i="6" s="1"/>
  <c r="BW69" i="6" s="1"/>
  <c r="CK69" i="6" s="1"/>
  <c r="CY69" i="6" s="1"/>
  <c r="DM69" i="6" s="1"/>
  <c r="EA69" i="6" s="1"/>
  <c r="U55" i="6"/>
  <c r="V55" i="6" s="1"/>
  <c r="AG55" i="6"/>
  <c r="AU55" i="6" s="1"/>
  <c r="BI55" i="6" s="1"/>
  <c r="BW55" i="6" s="1"/>
  <c r="CK55" i="6" s="1"/>
  <c r="CY55" i="6" s="1"/>
  <c r="DM55" i="6" s="1"/>
  <c r="EA55" i="6" s="1"/>
  <c r="T41" i="6"/>
  <c r="AG41" i="6"/>
  <c r="AU41" i="6" s="1"/>
  <c r="BI41" i="6" s="1"/>
  <c r="BW41" i="6" s="1"/>
  <c r="CK41" i="6" s="1"/>
  <c r="CY41" i="6" s="1"/>
  <c r="DM41" i="6" s="1"/>
  <c r="EA41" i="6" s="1"/>
  <c r="AF6" i="6"/>
  <c r="T202" i="6"/>
  <c r="U188" i="6"/>
  <c r="V188" i="6" s="1"/>
  <c r="U175" i="6"/>
  <c r="V175" i="6" s="1"/>
  <c r="U161" i="6"/>
  <c r="V161" i="6" s="1"/>
  <c r="U160" i="6"/>
  <c r="V160" i="6" s="1"/>
  <c r="U103" i="6"/>
  <c r="V103" i="6" s="1"/>
  <c r="U75" i="6"/>
  <c r="V75" i="6" s="1"/>
  <c r="T224" i="6"/>
  <c r="T90" i="6"/>
  <c r="T89" i="6"/>
  <c r="T62" i="6"/>
  <c r="T61" i="6"/>
  <c r="T168" i="6"/>
  <c r="T125" i="6"/>
  <c r="T111" i="6"/>
  <c r="U204" i="6"/>
  <c r="V204" i="6" s="1"/>
  <c r="T163" i="6"/>
  <c r="U190" i="6"/>
  <c r="V190" i="6" s="1"/>
  <c r="U60" i="6"/>
  <c r="V60" i="6" s="1"/>
  <c r="T97" i="6"/>
  <c r="U174" i="6"/>
  <c r="V174" i="6" s="1"/>
  <c r="T217" i="6"/>
  <c r="T84" i="6"/>
  <c r="U159" i="6"/>
  <c r="V159" i="6" s="1"/>
  <c r="T215" i="6"/>
  <c r="T83" i="6"/>
  <c r="U105" i="6"/>
  <c r="V105" i="6" s="1"/>
  <c r="T212" i="6"/>
  <c r="T36" i="6"/>
  <c r="U91" i="6"/>
  <c r="V91" i="6" s="1"/>
  <c r="T34" i="6"/>
  <c r="U76" i="6"/>
  <c r="V76" i="6" s="1"/>
  <c r="T211" i="6"/>
  <c r="T78" i="6"/>
  <c r="U232" i="6"/>
  <c r="V232" i="6" s="1"/>
  <c r="U134" i="6"/>
  <c r="V134" i="6" s="1"/>
  <c r="U35" i="6"/>
  <c r="V35" i="6" s="1"/>
  <c r="T39" i="6"/>
  <c r="T210" i="6"/>
  <c r="T149" i="6"/>
  <c r="U229" i="6"/>
  <c r="V229" i="6" s="1"/>
  <c r="U131" i="6"/>
  <c r="V131" i="6" s="1"/>
  <c r="U32" i="6"/>
  <c r="V32" i="6" s="1"/>
  <c r="T203" i="6"/>
  <c r="T146" i="6"/>
  <c r="U218" i="6"/>
  <c r="V218" i="6" s="1"/>
  <c r="U119" i="6"/>
  <c r="V119" i="6" s="1"/>
  <c r="T135" i="6"/>
  <c r="T64" i="6"/>
  <c r="S16" i="6"/>
  <c r="AG16" i="6" s="1"/>
  <c r="AU16" i="6" s="1"/>
  <c r="BI16" i="6" s="1"/>
  <c r="BW16" i="6" s="1"/>
  <c r="CK16" i="6" s="1"/>
  <c r="CY16" i="6" s="1"/>
  <c r="DM16" i="6" s="1"/>
  <c r="EA16" i="6" s="1"/>
  <c r="T197" i="6"/>
  <c r="S9" i="6"/>
  <c r="AG9" i="6" s="1"/>
  <c r="AU9" i="6" s="1"/>
  <c r="BI9" i="6" s="1"/>
  <c r="BW9" i="6" s="1"/>
  <c r="CK9" i="6" s="1"/>
  <c r="CY9" i="6" s="1"/>
  <c r="DM9" i="6" s="1"/>
  <c r="EA9" i="6" s="1"/>
  <c r="S12" i="6"/>
  <c r="AG12" i="6" s="1"/>
  <c r="AU12" i="6" s="1"/>
  <c r="BI12" i="6" s="1"/>
  <c r="BW12" i="6" s="1"/>
  <c r="CK12" i="6" s="1"/>
  <c r="CY12" i="6" s="1"/>
  <c r="DM12" i="6" s="1"/>
  <c r="EA12" i="6" s="1"/>
  <c r="T191" i="6"/>
  <c r="T120" i="6"/>
  <c r="S15" i="6"/>
  <c r="AG15" i="6" s="1"/>
  <c r="AU15" i="6" s="1"/>
  <c r="BI15" i="6" s="1"/>
  <c r="BW15" i="6" s="1"/>
  <c r="CK15" i="6" s="1"/>
  <c r="CY15" i="6" s="1"/>
  <c r="DM15" i="6" s="1"/>
  <c r="EA15" i="6" s="1"/>
  <c r="T189" i="6"/>
  <c r="T112" i="6"/>
  <c r="T56" i="6"/>
  <c r="T50" i="6"/>
  <c r="T239" i="6"/>
  <c r="T183" i="6"/>
  <c r="T98" i="6"/>
  <c r="T48" i="6"/>
  <c r="U176" i="6"/>
  <c r="V176" i="6" s="1"/>
  <c r="U77" i="6"/>
  <c r="V77" i="6" s="1"/>
  <c r="T177" i="6"/>
  <c r="T42" i="6"/>
  <c r="T165" i="6"/>
  <c r="T139" i="6"/>
  <c r="U193" i="6"/>
  <c r="V193" i="6" s="1"/>
  <c r="U94" i="6"/>
  <c r="V94" i="6" s="1"/>
  <c r="S18" i="6"/>
  <c r="AG18" i="6" s="1"/>
  <c r="AU18" i="6" s="1"/>
  <c r="BI18" i="6" s="1"/>
  <c r="BW18" i="6" s="1"/>
  <c r="CK18" i="6" s="1"/>
  <c r="CY18" i="6" s="1"/>
  <c r="DM18" i="6" s="1"/>
  <c r="EA18" i="6" s="1"/>
  <c r="S11" i="6"/>
  <c r="AG11" i="6" s="1"/>
  <c r="AU11" i="6" s="1"/>
  <c r="BI11" i="6" s="1"/>
  <c r="BW11" i="6" s="1"/>
  <c r="CK11" i="6" s="1"/>
  <c r="CY11" i="6" s="1"/>
  <c r="DM11" i="6" s="1"/>
  <c r="EA11" i="6" s="1"/>
  <c r="T138" i="6"/>
  <c r="T38" i="6"/>
  <c r="U223" i="6"/>
  <c r="V223" i="6" s="1"/>
  <c r="U124" i="6"/>
  <c r="V124" i="6" s="1"/>
  <c r="T237" i="6"/>
  <c r="T137" i="6"/>
  <c r="T110" i="6"/>
  <c r="U221" i="6"/>
  <c r="V221" i="6" s="1"/>
  <c r="U122" i="6"/>
  <c r="V122" i="6" s="1"/>
  <c r="S14" i="6"/>
  <c r="AG14" i="6" s="1"/>
  <c r="AU14" i="6" s="1"/>
  <c r="BI14" i="6" s="1"/>
  <c r="BW14" i="6" s="1"/>
  <c r="CK14" i="6" s="1"/>
  <c r="CY14" i="6" s="1"/>
  <c r="DM14" i="6" s="1"/>
  <c r="EA14" i="6" s="1"/>
  <c r="T236" i="6"/>
  <c r="T109" i="6"/>
  <c r="U153" i="6"/>
  <c r="V153" i="6" s="1"/>
  <c r="U54" i="6"/>
  <c r="V54" i="6" s="1"/>
  <c r="T234" i="6"/>
  <c r="T209" i="6"/>
  <c r="T182" i="6"/>
  <c r="T155" i="6"/>
  <c r="T133" i="6"/>
  <c r="T108" i="6"/>
  <c r="T82" i="6"/>
  <c r="T55" i="6"/>
  <c r="T33" i="6"/>
  <c r="U187" i="6"/>
  <c r="V187" i="6" s="1"/>
  <c r="U151" i="6"/>
  <c r="V151" i="6" s="1"/>
  <c r="U118" i="6"/>
  <c r="V118" i="6" s="1"/>
  <c r="U88" i="6"/>
  <c r="V88" i="6" s="1"/>
  <c r="U52" i="6"/>
  <c r="S17" i="6"/>
  <c r="AG17" i="6" s="1"/>
  <c r="AU17" i="6" s="1"/>
  <c r="BI17" i="6" s="1"/>
  <c r="BW17" i="6" s="1"/>
  <c r="CK17" i="6" s="1"/>
  <c r="CY17" i="6" s="1"/>
  <c r="DM17" i="6" s="1"/>
  <c r="EA17" i="6" s="1"/>
  <c r="S10" i="6"/>
  <c r="AG10" i="6" s="1"/>
  <c r="AU10" i="6" s="1"/>
  <c r="BI10" i="6" s="1"/>
  <c r="BW10" i="6" s="1"/>
  <c r="CK10" i="6" s="1"/>
  <c r="CY10" i="6" s="1"/>
  <c r="DM10" i="6" s="1"/>
  <c r="EA10" i="6" s="1"/>
  <c r="T208" i="6"/>
  <c r="T181" i="6"/>
  <c r="T154" i="6"/>
  <c r="T132" i="6"/>
  <c r="T106" i="6"/>
  <c r="T205" i="6"/>
  <c r="U216" i="6"/>
  <c r="V216" i="6" s="1"/>
  <c r="U148" i="6"/>
  <c r="V148" i="6" s="1"/>
  <c r="U117" i="6"/>
  <c r="V117" i="6" s="1"/>
  <c r="U49" i="6"/>
  <c r="V49" i="6" s="1"/>
  <c r="T231" i="6"/>
  <c r="T206" i="6"/>
  <c r="T180" i="6"/>
  <c r="T126" i="6"/>
  <c r="T104" i="6"/>
  <c r="T80" i="6"/>
  <c r="T53" i="6"/>
  <c r="U179" i="6"/>
  <c r="V179" i="6" s="1"/>
  <c r="U147" i="6"/>
  <c r="V147" i="6" s="1"/>
  <c r="U116" i="6"/>
  <c r="V116" i="6" s="1"/>
  <c r="S13" i="6"/>
  <c r="AG13" i="6" s="1"/>
  <c r="AU13" i="6" s="1"/>
  <c r="BI13" i="6" s="1"/>
  <c r="BW13" i="6" s="1"/>
  <c r="CK13" i="6" s="1"/>
  <c r="CY13" i="6" s="1"/>
  <c r="DM13" i="6" s="1"/>
  <c r="EA13" i="6" s="1"/>
  <c r="T152" i="6"/>
  <c r="T52" i="6"/>
  <c r="U28" i="6"/>
  <c r="U47" i="6"/>
  <c r="V47" i="6" s="1"/>
  <c r="U243" i="6"/>
  <c r="V243" i="6" s="1"/>
  <c r="U207" i="6"/>
  <c r="V207" i="6" s="1"/>
  <c r="U145" i="6"/>
  <c r="V145" i="6" s="1"/>
  <c r="U46" i="6"/>
  <c r="V46" i="6" s="1"/>
  <c r="T123" i="6"/>
  <c r="U40" i="6"/>
  <c r="T222" i="6"/>
  <c r="T196" i="6"/>
  <c r="T96" i="6"/>
  <c r="T69" i="6"/>
  <c r="U235" i="6"/>
  <c r="V235" i="6" s="1"/>
  <c r="U173" i="6"/>
  <c r="V173" i="6" s="1"/>
  <c r="U74" i="6"/>
  <c r="V74" i="6" s="1"/>
  <c r="T220" i="6"/>
  <c r="T195" i="6"/>
  <c r="T95" i="6"/>
  <c r="T68" i="6"/>
  <c r="U167" i="6"/>
  <c r="V167" i="6" s="1"/>
  <c r="S7" i="6"/>
  <c r="AG7" i="6" s="1"/>
  <c r="AU7" i="6" s="1"/>
  <c r="BI7" i="6" s="1"/>
  <c r="BW7" i="6" s="1"/>
  <c r="CK7" i="6" s="1"/>
  <c r="CY7" i="6" s="1"/>
  <c r="DM7" i="6" s="1"/>
  <c r="EA7" i="6" s="1"/>
  <c r="T194" i="6"/>
  <c r="T141" i="6"/>
  <c r="T67" i="6"/>
  <c r="U201" i="6"/>
  <c r="V201" i="6" s="1"/>
  <c r="U102" i="6"/>
  <c r="V102" i="6" s="1"/>
  <c r="U66" i="6"/>
  <c r="V66" i="6" s="1"/>
  <c r="S8" i="6"/>
  <c r="AG8" i="6" s="1"/>
  <c r="AU8" i="6" s="1"/>
  <c r="BI8" i="6" s="1"/>
  <c r="BW8" i="6" s="1"/>
  <c r="CK8" i="6" s="1"/>
  <c r="CY8" i="6" s="1"/>
  <c r="DM8" i="6" s="1"/>
  <c r="EA8" i="6" s="1"/>
  <c r="T166" i="6"/>
  <c r="T92" i="6"/>
  <c r="U230" i="6"/>
  <c r="V230" i="6" s="1"/>
  <c r="U162" i="6"/>
  <c r="V162" i="6" s="1"/>
  <c r="U63" i="6"/>
  <c r="V63" i="6" s="1"/>
  <c r="R6" i="6"/>
  <c r="Q6" i="6"/>
  <c r="T228" i="6"/>
  <c r="U228" i="6"/>
  <c r="V228" i="6" s="1"/>
  <c r="T214" i="6"/>
  <c r="U214" i="6"/>
  <c r="V214" i="6" s="1"/>
  <c r="T200" i="6"/>
  <c r="U200" i="6"/>
  <c r="V200" i="6" s="1"/>
  <c r="T186" i="6"/>
  <c r="U186" i="6"/>
  <c r="V186" i="6" s="1"/>
  <c r="T172" i="6"/>
  <c r="U172" i="6"/>
  <c r="V172" i="6" s="1"/>
  <c r="T158" i="6"/>
  <c r="U158" i="6"/>
  <c r="V158" i="6" s="1"/>
  <c r="T144" i="6"/>
  <c r="U144" i="6"/>
  <c r="V144" i="6" s="1"/>
  <c r="T115" i="6"/>
  <c r="U115" i="6"/>
  <c r="T87" i="6"/>
  <c r="U87" i="6"/>
  <c r="V87" i="6" s="1"/>
  <c r="T73" i="6"/>
  <c r="U73" i="6"/>
  <c r="V73" i="6" s="1"/>
  <c r="T59" i="6"/>
  <c r="U59" i="6"/>
  <c r="V59" i="6" s="1"/>
  <c r="T45" i="6"/>
  <c r="U45" i="6"/>
  <c r="V45" i="6" s="1"/>
  <c r="T31" i="6"/>
  <c r="U31" i="6"/>
  <c r="V31" i="6" s="1"/>
  <c r="T241" i="6"/>
  <c r="U241" i="6"/>
  <c r="V241" i="6" s="1"/>
  <c r="T227" i="6"/>
  <c r="U227" i="6"/>
  <c r="V227" i="6" s="1"/>
  <c r="T213" i="6"/>
  <c r="U213" i="6"/>
  <c r="V213" i="6" s="1"/>
  <c r="T199" i="6"/>
  <c r="U199" i="6"/>
  <c r="V199" i="6" s="1"/>
  <c r="T185" i="6"/>
  <c r="U185" i="6"/>
  <c r="V185" i="6" s="1"/>
  <c r="T171" i="6"/>
  <c r="U171" i="6"/>
  <c r="V171" i="6" s="1"/>
  <c r="T157" i="6"/>
  <c r="U157" i="6"/>
  <c r="V157" i="6" s="1"/>
  <c r="T143" i="6"/>
  <c r="U143" i="6"/>
  <c r="V143" i="6" s="1"/>
  <c r="T128" i="6"/>
  <c r="U128" i="6"/>
  <c r="V128" i="6" s="1"/>
  <c r="T114" i="6"/>
  <c r="U114" i="6"/>
  <c r="V114" i="6" s="1"/>
  <c r="T100" i="6"/>
  <c r="U100" i="6"/>
  <c r="V100" i="6" s="1"/>
  <c r="T86" i="6"/>
  <c r="U86" i="6"/>
  <c r="V86" i="6" s="1"/>
  <c r="T72" i="6"/>
  <c r="U72" i="6"/>
  <c r="V72" i="6" s="1"/>
  <c r="T58" i="6"/>
  <c r="U58" i="6"/>
  <c r="T44" i="6"/>
  <c r="U44" i="6"/>
  <c r="V44" i="6" s="1"/>
  <c r="T30" i="6"/>
  <c r="U30" i="6"/>
  <c r="V30" i="6" s="1"/>
  <c r="T226" i="6"/>
  <c r="T242" i="6"/>
  <c r="U242" i="6"/>
  <c r="V242" i="6" s="1"/>
  <c r="T101" i="6"/>
  <c r="U101" i="6"/>
  <c r="V101" i="6" s="1"/>
  <c r="T198" i="6"/>
  <c r="U198" i="6"/>
  <c r="V198" i="6" s="1"/>
  <c r="T184" i="6"/>
  <c r="U184" i="6"/>
  <c r="V184" i="6" s="1"/>
  <c r="T170" i="6"/>
  <c r="U170" i="6"/>
  <c r="V170" i="6" s="1"/>
  <c r="T156" i="6"/>
  <c r="U156" i="6"/>
  <c r="V156" i="6" s="1"/>
  <c r="T142" i="6"/>
  <c r="U142" i="6"/>
  <c r="V142" i="6" s="1"/>
  <c r="T127" i="6"/>
  <c r="U127" i="6"/>
  <c r="V127" i="6" s="1"/>
  <c r="T113" i="6"/>
  <c r="U113" i="6"/>
  <c r="V113" i="6" s="1"/>
  <c r="T99" i="6"/>
  <c r="U99" i="6"/>
  <c r="V99" i="6" s="1"/>
  <c r="T85" i="6"/>
  <c r="U85" i="6"/>
  <c r="V85" i="6" s="1"/>
  <c r="T71" i="6"/>
  <c r="U71" i="6"/>
  <c r="T57" i="6"/>
  <c r="U57" i="6"/>
  <c r="V57" i="6" s="1"/>
  <c r="T43" i="6"/>
  <c r="U43" i="6"/>
  <c r="V43" i="6" s="1"/>
  <c r="T29" i="6"/>
  <c r="U29" i="6"/>
  <c r="V29" i="6" s="1"/>
  <c r="T225" i="6"/>
  <c r="T129" i="6"/>
  <c r="U129" i="6"/>
  <c r="V129" i="6" s="1"/>
  <c r="S23" i="6"/>
  <c r="T240" i="6"/>
  <c r="T169" i="6"/>
  <c r="T70" i="6"/>
  <c r="S24" i="6"/>
  <c r="S21" i="6"/>
  <c r="S22" i="6"/>
  <c r="T192" i="6"/>
  <c r="T178" i="6"/>
  <c r="T164" i="6"/>
  <c r="T150" i="6"/>
  <c r="T136" i="6"/>
  <c r="T121" i="6"/>
  <c r="T107" i="6"/>
  <c r="T93" i="6"/>
  <c r="T79" i="6"/>
  <c r="T65" i="6"/>
  <c r="T51" i="6"/>
  <c r="T37" i="6"/>
  <c r="T233" i="6"/>
  <c r="T219" i="6"/>
  <c r="U238" i="6"/>
  <c r="V238" i="6" s="1"/>
  <c r="U140" i="6"/>
  <c r="V140" i="6" s="1"/>
  <c r="U41" i="6"/>
  <c r="V41" i="6" s="1"/>
  <c r="U81" i="6"/>
  <c r="R26" i="6"/>
  <c r="Q21" i="6"/>
  <c r="Q24" i="6"/>
  <c r="Q23" i="6"/>
  <c r="Q22" i="6"/>
  <c r="EC169" i="6" l="1"/>
  <c r="ED169" i="6" s="1"/>
  <c r="EB169" i="6"/>
  <c r="EC91" i="6"/>
  <c r="ED91" i="6" s="1"/>
  <c r="EB91" i="6"/>
  <c r="EC62" i="6"/>
  <c r="ED62" i="6" s="1"/>
  <c r="EB62" i="6"/>
  <c r="EC207" i="6"/>
  <c r="ED207" i="6" s="1"/>
  <c r="EB207" i="6"/>
  <c r="EC238" i="6"/>
  <c r="ED238" i="6" s="1"/>
  <c r="EB238" i="6"/>
  <c r="EC84" i="6"/>
  <c r="ED84" i="6" s="1"/>
  <c r="EB84" i="6"/>
  <c r="EC183" i="6"/>
  <c r="ED183" i="6" s="1"/>
  <c r="EB183" i="6"/>
  <c r="EC48" i="6"/>
  <c r="ED48" i="6" s="1"/>
  <c r="EB48" i="6"/>
  <c r="EC119" i="6"/>
  <c r="ED119" i="6" s="1"/>
  <c r="EB119" i="6"/>
  <c r="EC226" i="6"/>
  <c r="ED226" i="6" s="1"/>
  <c r="EB226" i="6"/>
  <c r="EC118" i="6"/>
  <c r="ED118" i="6" s="1"/>
  <c r="EB118" i="6"/>
  <c r="EC93" i="6"/>
  <c r="ED93" i="6" s="1"/>
  <c r="EB93" i="6"/>
  <c r="EC153" i="6"/>
  <c r="ED153" i="6" s="1"/>
  <c r="EB153" i="6"/>
  <c r="EB230" i="6"/>
  <c r="EC230" i="6"/>
  <c r="ED230" i="6" s="1"/>
  <c r="EC107" i="6"/>
  <c r="ED107" i="6" s="1"/>
  <c r="EB107" i="6"/>
  <c r="EC235" i="6"/>
  <c r="ED235" i="6" s="1"/>
  <c r="EB235" i="6"/>
  <c r="EB138" i="6"/>
  <c r="EC138" i="6"/>
  <c r="ED138" i="6" s="1"/>
  <c r="EC74" i="6"/>
  <c r="ED74" i="6" s="1"/>
  <c r="EB74" i="6"/>
  <c r="EC173" i="6"/>
  <c r="ED173" i="6" s="1"/>
  <c r="EB173" i="6"/>
  <c r="EB132" i="6"/>
  <c r="EC132" i="6"/>
  <c r="ED132" i="6" s="1"/>
  <c r="EC54" i="6"/>
  <c r="ED54" i="6" s="1"/>
  <c r="EB54" i="6"/>
  <c r="EC209" i="6"/>
  <c r="ED209" i="6" s="1"/>
  <c r="EB209" i="6"/>
  <c r="EB176" i="6"/>
  <c r="EC176" i="6"/>
  <c r="ED176" i="6" s="1"/>
  <c r="EB92" i="6"/>
  <c r="EC92" i="6"/>
  <c r="ED92" i="6" s="1"/>
  <c r="EB191" i="6"/>
  <c r="EC191" i="6"/>
  <c r="ED191" i="6" s="1"/>
  <c r="EC80" i="6"/>
  <c r="ED80" i="6" s="1"/>
  <c r="EB80" i="6"/>
  <c r="EC70" i="6"/>
  <c r="ED70" i="6" s="1"/>
  <c r="EB70" i="6"/>
  <c r="EC223" i="6"/>
  <c r="ED223" i="6" s="1"/>
  <c r="EB223" i="6"/>
  <c r="EC179" i="6"/>
  <c r="ED179" i="6" s="1"/>
  <c r="EB179" i="6"/>
  <c r="EC41" i="6"/>
  <c r="ED41" i="6" s="1"/>
  <c r="EB41" i="6"/>
  <c r="EC140" i="6"/>
  <c r="ED140" i="6" s="1"/>
  <c r="EB140" i="6"/>
  <c r="EC55" i="6"/>
  <c r="ED55" i="6" s="1"/>
  <c r="EB55" i="6"/>
  <c r="EB154" i="6"/>
  <c r="EC154" i="6"/>
  <c r="ED154" i="6" s="1"/>
  <c r="EB206" i="6"/>
  <c r="EC206" i="6"/>
  <c r="ED206" i="6" s="1"/>
  <c r="EC90" i="6"/>
  <c r="ED90" i="6" s="1"/>
  <c r="EB90" i="6"/>
  <c r="EC161" i="6"/>
  <c r="ED161" i="6" s="1"/>
  <c r="EB161" i="6"/>
  <c r="EC34" i="6"/>
  <c r="ED34" i="6" s="1"/>
  <c r="EB34" i="6"/>
  <c r="EC180" i="6"/>
  <c r="ED180" i="6" s="1"/>
  <c r="EB180" i="6"/>
  <c r="EC187" i="6"/>
  <c r="ED187" i="6" s="1"/>
  <c r="EB187" i="6"/>
  <c r="EC68" i="6"/>
  <c r="ED68" i="6" s="1"/>
  <c r="EB68" i="6"/>
  <c r="EB204" i="6"/>
  <c r="EC204" i="6"/>
  <c r="ED204" i="6" s="1"/>
  <c r="EC122" i="6"/>
  <c r="ED122" i="6" s="1"/>
  <c r="EB122" i="6"/>
  <c r="EC168" i="6"/>
  <c r="ED168" i="6" s="1"/>
  <c r="EB168" i="6"/>
  <c r="EB112" i="6"/>
  <c r="EC112" i="6"/>
  <c r="ED112" i="6" s="1"/>
  <c r="EC211" i="6"/>
  <c r="ED211" i="6" s="1"/>
  <c r="EB211" i="6"/>
  <c r="EC147" i="6"/>
  <c r="ED147" i="6" s="1"/>
  <c r="EB147" i="6"/>
  <c r="EB190" i="6"/>
  <c r="EC190" i="6"/>
  <c r="ED190" i="6" s="1"/>
  <c r="EB75" i="6"/>
  <c r="EC75" i="6"/>
  <c r="ED75" i="6" s="1"/>
  <c r="EC231" i="6"/>
  <c r="ED231" i="6" s="1"/>
  <c r="EB231" i="6"/>
  <c r="EC136" i="6"/>
  <c r="ED136" i="6" s="1"/>
  <c r="EB136" i="6"/>
  <c r="EC117" i="6"/>
  <c r="ED117" i="6" s="1"/>
  <c r="EB117" i="6"/>
  <c r="EC76" i="6"/>
  <c r="ED76" i="6" s="1"/>
  <c r="EB76" i="6"/>
  <c r="EC53" i="6"/>
  <c r="ED53" i="6" s="1"/>
  <c r="EB53" i="6"/>
  <c r="EB208" i="6"/>
  <c r="EC208" i="6"/>
  <c r="ED208" i="6" s="1"/>
  <c r="EB102" i="6"/>
  <c r="EC102" i="6"/>
  <c r="ED102" i="6" s="1"/>
  <c r="EC201" i="6"/>
  <c r="ED201" i="6" s="1"/>
  <c r="EB201" i="6"/>
  <c r="EC109" i="6"/>
  <c r="ED109" i="6" s="1"/>
  <c r="EB109" i="6"/>
  <c r="EC82" i="6"/>
  <c r="ED82" i="6" s="1"/>
  <c r="EB82" i="6"/>
  <c r="EC35" i="6"/>
  <c r="ED35" i="6" s="1"/>
  <c r="EB35" i="6"/>
  <c r="EB232" i="6"/>
  <c r="EC232" i="6"/>
  <c r="ED232" i="6" s="1"/>
  <c r="EB120" i="6"/>
  <c r="EC120" i="6"/>
  <c r="ED120" i="6" s="1"/>
  <c r="EB233" i="6"/>
  <c r="EC233" i="6"/>
  <c r="ED233" i="6" s="1"/>
  <c r="EC151" i="6"/>
  <c r="ED151" i="6" s="1"/>
  <c r="EB151" i="6"/>
  <c r="EB125" i="6"/>
  <c r="EC125" i="6"/>
  <c r="ED125" i="6" s="1"/>
  <c r="EC197" i="6"/>
  <c r="ED197" i="6" s="1"/>
  <c r="EB197" i="6"/>
  <c r="EC121" i="6"/>
  <c r="ED121" i="6" s="1"/>
  <c r="EB121" i="6"/>
  <c r="EC61" i="6"/>
  <c r="ED61" i="6" s="1"/>
  <c r="EB61" i="6"/>
  <c r="EC39" i="6"/>
  <c r="ED39" i="6" s="1"/>
  <c r="EB39" i="6"/>
  <c r="EC88" i="6"/>
  <c r="ED88" i="6" s="1"/>
  <c r="EB88" i="6"/>
  <c r="EB216" i="6"/>
  <c r="EC216" i="6"/>
  <c r="ED216" i="6" s="1"/>
  <c r="EC189" i="6"/>
  <c r="ED189" i="6" s="1"/>
  <c r="EB189" i="6"/>
  <c r="EB106" i="6"/>
  <c r="EC106" i="6"/>
  <c r="ED106" i="6" s="1"/>
  <c r="EC124" i="6"/>
  <c r="ED124" i="6" s="1"/>
  <c r="EB124" i="6"/>
  <c r="EA6" i="6"/>
  <c r="EC83" i="6"/>
  <c r="ED83" i="6" s="1"/>
  <c r="EB83" i="6"/>
  <c r="EB182" i="6"/>
  <c r="EC182" i="6"/>
  <c r="ED182" i="6" s="1"/>
  <c r="EC195" i="6"/>
  <c r="ED195" i="6" s="1"/>
  <c r="EB195" i="6"/>
  <c r="EC224" i="6"/>
  <c r="ED224" i="6" s="1"/>
  <c r="EB224" i="6"/>
  <c r="EB98" i="6"/>
  <c r="EC98" i="6"/>
  <c r="ED98" i="6" s="1"/>
  <c r="EC240" i="6"/>
  <c r="ED240" i="6" s="1"/>
  <c r="EB240" i="6"/>
  <c r="EC192" i="6"/>
  <c r="ED192" i="6" s="1"/>
  <c r="EB192" i="6"/>
  <c r="EB205" i="6"/>
  <c r="EC205" i="6"/>
  <c r="ED205" i="6" s="1"/>
  <c r="EC69" i="6"/>
  <c r="ED69" i="6" s="1"/>
  <c r="EB69" i="6"/>
  <c r="EC126" i="6"/>
  <c r="ED126" i="6" s="1"/>
  <c r="EB126" i="6"/>
  <c r="EB225" i="6"/>
  <c r="EC225" i="6"/>
  <c r="ED225" i="6" s="1"/>
  <c r="EC203" i="6"/>
  <c r="ED203" i="6" s="1"/>
  <c r="EB203" i="6"/>
  <c r="EB218" i="6"/>
  <c r="EC218" i="6"/>
  <c r="ED218" i="6" s="1"/>
  <c r="EC103" i="6"/>
  <c r="ED103" i="6" s="1"/>
  <c r="EB103" i="6"/>
  <c r="EB37" i="6"/>
  <c r="EC37" i="6"/>
  <c r="ED37" i="6" s="1"/>
  <c r="EC150" i="6"/>
  <c r="ED150" i="6" s="1"/>
  <c r="EB150" i="6"/>
  <c r="EB174" i="6"/>
  <c r="EC174" i="6"/>
  <c r="ED174" i="6" s="1"/>
  <c r="EC104" i="6"/>
  <c r="ED104" i="6" s="1"/>
  <c r="EB104" i="6"/>
  <c r="EC94" i="6"/>
  <c r="ED94" i="6" s="1"/>
  <c r="EB94" i="6"/>
  <c r="EC67" i="6"/>
  <c r="ED67" i="6" s="1"/>
  <c r="EB67" i="6"/>
  <c r="EC236" i="6"/>
  <c r="ED236" i="6" s="1"/>
  <c r="EB236" i="6"/>
  <c r="EB116" i="6"/>
  <c r="EC116" i="6"/>
  <c r="ED116" i="6" s="1"/>
  <c r="EC215" i="6"/>
  <c r="ED215" i="6" s="1"/>
  <c r="EB215" i="6"/>
  <c r="EC152" i="6"/>
  <c r="ED152" i="6" s="1"/>
  <c r="EB152" i="6"/>
  <c r="EC96" i="6"/>
  <c r="ED96" i="6" s="1"/>
  <c r="EB96" i="6"/>
  <c r="EC77" i="6"/>
  <c r="ED77" i="6" s="1"/>
  <c r="EB77" i="6"/>
  <c r="EC36" i="6"/>
  <c r="ED36" i="6" s="1"/>
  <c r="EB36" i="6"/>
  <c r="EC135" i="6"/>
  <c r="ED135" i="6" s="1"/>
  <c r="EB135" i="6"/>
  <c r="EC221" i="6"/>
  <c r="ED221" i="6" s="1"/>
  <c r="EB221" i="6"/>
  <c r="EC193" i="6"/>
  <c r="ED193" i="6" s="1"/>
  <c r="EB193" i="6"/>
  <c r="EC237" i="6"/>
  <c r="ED237" i="6" s="1"/>
  <c r="EB237" i="6"/>
  <c r="EC196" i="6"/>
  <c r="ED196" i="6" s="1"/>
  <c r="EB196" i="6"/>
  <c r="EC97" i="6"/>
  <c r="ED97" i="6" s="1"/>
  <c r="EB97" i="6"/>
  <c r="EC42" i="6"/>
  <c r="ED42" i="6" s="1"/>
  <c r="EB42" i="6"/>
  <c r="EC141" i="6"/>
  <c r="ED141" i="6" s="1"/>
  <c r="EB141" i="6"/>
  <c r="EB239" i="6"/>
  <c r="EC239" i="6"/>
  <c r="ED239" i="6" s="1"/>
  <c r="EC49" i="6"/>
  <c r="ED49" i="6" s="1"/>
  <c r="EB49" i="6"/>
  <c r="EC234" i="6"/>
  <c r="ED234" i="6" s="1"/>
  <c r="EB234" i="6"/>
  <c r="EB160" i="6"/>
  <c r="EC160" i="6"/>
  <c r="ED160" i="6" s="1"/>
  <c r="EB51" i="6"/>
  <c r="EC51" i="6"/>
  <c r="ED51" i="6" s="1"/>
  <c r="EC178" i="6"/>
  <c r="ED178" i="6" s="1"/>
  <c r="EB178" i="6"/>
  <c r="EB219" i="6"/>
  <c r="EC219" i="6"/>
  <c r="ED219" i="6" s="1"/>
  <c r="EC33" i="6"/>
  <c r="ED33" i="6" s="1"/>
  <c r="EB33" i="6"/>
  <c r="EC133" i="6"/>
  <c r="ED133" i="6" s="1"/>
  <c r="EB133" i="6"/>
  <c r="EC137" i="6"/>
  <c r="ED137" i="6" s="1"/>
  <c r="EB137" i="6"/>
  <c r="EC81" i="6"/>
  <c r="ED81" i="6" s="1"/>
  <c r="EB81" i="6"/>
  <c r="EC32" i="6"/>
  <c r="ED32" i="6" s="1"/>
  <c r="EB32" i="6"/>
  <c r="EB131" i="6"/>
  <c r="EC131" i="6"/>
  <c r="ED131" i="6" s="1"/>
  <c r="EC229" i="6"/>
  <c r="EB229" i="6"/>
  <c r="EA24" i="6"/>
  <c r="EB24" i="6" s="1"/>
  <c r="EC194" i="6"/>
  <c r="ED194" i="6" s="1"/>
  <c r="EB194" i="6"/>
  <c r="EC110" i="6"/>
  <c r="ED110" i="6" s="1"/>
  <c r="EB110" i="6"/>
  <c r="EC105" i="6"/>
  <c r="ED105" i="6" s="1"/>
  <c r="EB105" i="6"/>
  <c r="EC50" i="6"/>
  <c r="ED50" i="6" s="1"/>
  <c r="EB50" i="6"/>
  <c r="EC149" i="6"/>
  <c r="ED149" i="6" s="1"/>
  <c r="EB149" i="6"/>
  <c r="EC164" i="6"/>
  <c r="ED164" i="6" s="1"/>
  <c r="EB164" i="6"/>
  <c r="EC166" i="6"/>
  <c r="ED166" i="6" s="1"/>
  <c r="EB166" i="6"/>
  <c r="EB148" i="6"/>
  <c r="EC148" i="6"/>
  <c r="ED148" i="6" s="1"/>
  <c r="EC111" i="6"/>
  <c r="ED111" i="6" s="1"/>
  <c r="EB111" i="6"/>
  <c r="EC210" i="6"/>
  <c r="ED210" i="6" s="1"/>
  <c r="EB210" i="6"/>
  <c r="EB56" i="6"/>
  <c r="EC56" i="6"/>
  <c r="ED56" i="6" s="1"/>
  <c r="EB155" i="6"/>
  <c r="EC155" i="6"/>
  <c r="ED155" i="6" s="1"/>
  <c r="EB89" i="6"/>
  <c r="EC89" i="6"/>
  <c r="ED89" i="6" s="1"/>
  <c r="EC63" i="6"/>
  <c r="ED63" i="6" s="1"/>
  <c r="EB63" i="6"/>
  <c r="EC167" i="6"/>
  <c r="ED167" i="6" s="1"/>
  <c r="EB167" i="6"/>
  <c r="EC28" i="6"/>
  <c r="EB28" i="6"/>
  <c r="EC65" i="6"/>
  <c r="ED65" i="6" s="1"/>
  <c r="EB65" i="6"/>
  <c r="EC220" i="6"/>
  <c r="ED220" i="6" s="1"/>
  <c r="EB220" i="6"/>
  <c r="EC108" i="6"/>
  <c r="ED108" i="6" s="1"/>
  <c r="EB108" i="6"/>
  <c r="EB146" i="6"/>
  <c r="EC146" i="6"/>
  <c r="ED146" i="6" s="1"/>
  <c r="EC175" i="6"/>
  <c r="ED175" i="6" s="1"/>
  <c r="EB175" i="6"/>
  <c r="EC165" i="6"/>
  <c r="ED165" i="6" s="1"/>
  <c r="EB165" i="6"/>
  <c r="EC95" i="6"/>
  <c r="ED95" i="6" s="1"/>
  <c r="EB95" i="6"/>
  <c r="EB46" i="6"/>
  <c r="EC46" i="6"/>
  <c r="ED46" i="6" s="1"/>
  <c r="EC145" i="6"/>
  <c r="ED145" i="6" s="1"/>
  <c r="EB145" i="6"/>
  <c r="EC243" i="6"/>
  <c r="ED243" i="6" s="1"/>
  <c r="EB243" i="6"/>
  <c r="EC222" i="6"/>
  <c r="ED222" i="6" s="1"/>
  <c r="EB222" i="6"/>
  <c r="EC139" i="6"/>
  <c r="ED139" i="6" s="1"/>
  <c r="EB139" i="6"/>
  <c r="EB134" i="6"/>
  <c r="EC134" i="6"/>
  <c r="EA21" i="6"/>
  <c r="EC64" i="6"/>
  <c r="ED64" i="6" s="1"/>
  <c r="EB64" i="6"/>
  <c r="EB163" i="6"/>
  <c r="EC163" i="6"/>
  <c r="ED163" i="6" s="1"/>
  <c r="EB38" i="6"/>
  <c r="EC38" i="6"/>
  <c r="ED38" i="6" s="1"/>
  <c r="EB188" i="6"/>
  <c r="EC188" i="6"/>
  <c r="ED188" i="6" s="1"/>
  <c r="EC212" i="6"/>
  <c r="ED212" i="6" s="1"/>
  <c r="EB212" i="6"/>
  <c r="EC79" i="6"/>
  <c r="ED79" i="6" s="1"/>
  <c r="EB79" i="6"/>
  <c r="EB202" i="6"/>
  <c r="EC202" i="6"/>
  <c r="ED202" i="6" s="1"/>
  <c r="EC217" i="6"/>
  <c r="ED217" i="6" s="1"/>
  <c r="EB217" i="6"/>
  <c r="EC123" i="6"/>
  <c r="ED123" i="6" s="1"/>
  <c r="EB123" i="6"/>
  <c r="EB60" i="6"/>
  <c r="EC60" i="6"/>
  <c r="ED60" i="6" s="1"/>
  <c r="EB159" i="6"/>
  <c r="EC159" i="6"/>
  <c r="ED159" i="6" s="1"/>
  <c r="EC47" i="6"/>
  <c r="ED47" i="6" s="1"/>
  <c r="EB47" i="6"/>
  <c r="EC40" i="6"/>
  <c r="ED40" i="6" s="1"/>
  <c r="EB40" i="6"/>
  <c r="EC181" i="6"/>
  <c r="ED181" i="6" s="1"/>
  <c r="EB181" i="6"/>
  <c r="EB162" i="6"/>
  <c r="EC162" i="6"/>
  <c r="ED162" i="6" s="1"/>
  <c r="EB78" i="6"/>
  <c r="EC78" i="6"/>
  <c r="ED78" i="6" s="1"/>
  <c r="EC177" i="6"/>
  <c r="ED177" i="6" s="1"/>
  <c r="EB177" i="6"/>
  <c r="EB66" i="6"/>
  <c r="EA23" i="6"/>
  <c r="EB23" i="6" s="1"/>
  <c r="EC66" i="6"/>
  <c r="CM130" i="6"/>
  <c r="CN130" i="6" s="1"/>
  <c r="CY130" i="6"/>
  <c r="CY22" i="6" s="1"/>
  <c r="CZ22" i="6" s="1"/>
  <c r="CL130" i="6"/>
  <c r="DN165" i="6"/>
  <c r="DO165" i="6"/>
  <c r="DP165" i="6" s="1"/>
  <c r="DO84" i="6"/>
  <c r="DP84" i="6" s="1"/>
  <c r="DN84" i="6"/>
  <c r="DN226" i="6"/>
  <c r="DO226" i="6"/>
  <c r="DP226" i="6" s="1"/>
  <c r="DN153" i="6"/>
  <c r="DO153" i="6"/>
  <c r="DP153" i="6" s="1"/>
  <c r="DO235" i="6"/>
  <c r="DP235" i="6" s="1"/>
  <c r="DN235" i="6"/>
  <c r="DN54" i="6"/>
  <c r="DO54" i="6"/>
  <c r="DP54" i="6" s="1"/>
  <c r="DN191" i="6"/>
  <c r="DO191" i="6"/>
  <c r="DP191" i="6" s="1"/>
  <c r="DN55" i="6"/>
  <c r="DO55" i="6"/>
  <c r="DP55" i="6" s="1"/>
  <c r="DO206" i="6"/>
  <c r="DP206" i="6" s="1"/>
  <c r="DN206" i="6"/>
  <c r="DO56" i="6"/>
  <c r="DP56" i="6" s="1"/>
  <c r="DN56" i="6"/>
  <c r="DO28" i="6"/>
  <c r="DN28" i="6"/>
  <c r="DN48" i="6"/>
  <c r="DO48" i="6"/>
  <c r="DP48" i="6" s="1"/>
  <c r="DN138" i="6"/>
  <c r="DO138" i="6"/>
  <c r="DP138" i="6" s="1"/>
  <c r="DN176" i="6"/>
  <c r="DO176" i="6"/>
  <c r="DP176" i="6" s="1"/>
  <c r="DO80" i="6"/>
  <c r="DP80" i="6" s="1"/>
  <c r="DN80" i="6"/>
  <c r="DO154" i="6"/>
  <c r="DP154" i="6" s="1"/>
  <c r="DN154" i="6"/>
  <c r="DN98" i="6"/>
  <c r="DO98" i="6"/>
  <c r="DP98" i="6" s="1"/>
  <c r="DN197" i="6"/>
  <c r="DO197" i="6"/>
  <c r="DP197" i="6" s="1"/>
  <c r="DN90" i="6"/>
  <c r="DO90" i="6"/>
  <c r="DP90" i="6" s="1"/>
  <c r="DN148" i="6"/>
  <c r="DO148" i="6"/>
  <c r="DP148" i="6" s="1"/>
  <c r="DO240" i="6"/>
  <c r="DP240" i="6" s="1"/>
  <c r="DN240" i="6"/>
  <c r="DN161" i="6"/>
  <c r="DO161" i="6"/>
  <c r="DP161" i="6" s="1"/>
  <c r="DN121" i="6"/>
  <c r="DO121" i="6"/>
  <c r="DP121" i="6" s="1"/>
  <c r="DO61" i="6"/>
  <c r="DP61" i="6" s="1"/>
  <c r="DN61" i="6"/>
  <c r="DO237" i="6"/>
  <c r="DP237" i="6" s="1"/>
  <c r="DN237" i="6"/>
  <c r="DN34" i="6"/>
  <c r="DO34" i="6"/>
  <c r="DP34" i="6" s="1"/>
  <c r="DN192" i="6"/>
  <c r="DO192" i="6"/>
  <c r="DP192" i="6" s="1"/>
  <c r="DO39" i="6"/>
  <c r="DP39" i="6" s="1"/>
  <c r="DN39" i="6"/>
  <c r="DN180" i="6"/>
  <c r="DO180" i="6"/>
  <c r="DP180" i="6" s="1"/>
  <c r="DO88" i="6"/>
  <c r="DP88" i="6" s="1"/>
  <c r="DN88" i="6"/>
  <c r="DN187" i="6"/>
  <c r="DO187" i="6"/>
  <c r="DP187" i="6" s="1"/>
  <c r="DO216" i="6"/>
  <c r="DP216" i="6" s="1"/>
  <c r="DN216" i="6"/>
  <c r="DN68" i="6"/>
  <c r="DO68" i="6"/>
  <c r="DP68" i="6" s="1"/>
  <c r="DN189" i="6"/>
  <c r="DO189" i="6"/>
  <c r="DP189" i="6" s="1"/>
  <c r="DO204" i="6"/>
  <c r="DP204" i="6" s="1"/>
  <c r="DN204" i="6"/>
  <c r="DN106" i="6"/>
  <c r="DO106" i="6"/>
  <c r="DP106" i="6" s="1"/>
  <c r="DN205" i="6"/>
  <c r="DO205" i="6"/>
  <c r="DP205" i="6" s="1"/>
  <c r="DN122" i="6"/>
  <c r="DO122" i="6"/>
  <c r="DP122" i="6" s="1"/>
  <c r="DN69" i="6"/>
  <c r="DO69" i="6"/>
  <c r="DP69" i="6" s="1"/>
  <c r="DO168" i="6"/>
  <c r="DP168" i="6" s="1"/>
  <c r="DN168" i="6"/>
  <c r="DO124" i="6"/>
  <c r="DP124" i="6" s="1"/>
  <c r="DN124" i="6"/>
  <c r="DO155" i="6"/>
  <c r="DP155" i="6" s="1"/>
  <c r="DN155" i="6"/>
  <c r="DN146" i="6"/>
  <c r="DO146" i="6"/>
  <c r="DP146" i="6" s="1"/>
  <c r="DN183" i="6"/>
  <c r="DO183" i="6"/>
  <c r="DP183" i="6" s="1"/>
  <c r="DO93" i="6"/>
  <c r="DP93" i="6" s="1"/>
  <c r="DN93" i="6"/>
  <c r="DO107" i="6"/>
  <c r="DP107" i="6" s="1"/>
  <c r="DN107" i="6"/>
  <c r="DO173" i="6"/>
  <c r="DP173" i="6" s="1"/>
  <c r="DN173" i="6"/>
  <c r="DM6" i="6"/>
  <c r="DO112" i="6"/>
  <c r="DP112" i="6" s="1"/>
  <c r="DN112" i="6"/>
  <c r="DN211" i="6"/>
  <c r="DO211" i="6"/>
  <c r="DP211" i="6" s="1"/>
  <c r="DO147" i="6"/>
  <c r="DP147" i="6" s="1"/>
  <c r="DN147" i="6"/>
  <c r="DO190" i="6"/>
  <c r="DP190" i="6" s="1"/>
  <c r="DN190" i="6"/>
  <c r="DN75" i="6"/>
  <c r="DO75" i="6"/>
  <c r="DP75" i="6" s="1"/>
  <c r="DO231" i="6"/>
  <c r="DP231" i="6" s="1"/>
  <c r="DN231" i="6"/>
  <c r="DO136" i="6"/>
  <c r="DP136" i="6" s="1"/>
  <c r="DN136" i="6"/>
  <c r="DO117" i="6"/>
  <c r="DP117" i="6" s="1"/>
  <c r="DN117" i="6"/>
  <c r="DN76" i="6"/>
  <c r="DO76" i="6"/>
  <c r="DP76" i="6" s="1"/>
  <c r="DO53" i="6"/>
  <c r="DP53" i="6" s="1"/>
  <c r="DN53" i="6"/>
  <c r="DN208" i="6"/>
  <c r="DO208" i="6"/>
  <c r="DP208" i="6" s="1"/>
  <c r="DO102" i="6"/>
  <c r="DP102" i="6" s="1"/>
  <c r="DN102" i="6"/>
  <c r="DO201" i="6"/>
  <c r="DP201" i="6" s="1"/>
  <c r="DN201" i="6"/>
  <c r="DO109" i="6"/>
  <c r="DP109" i="6" s="1"/>
  <c r="DN109" i="6"/>
  <c r="DN82" i="6"/>
  <c r="DO82" i="6"/>
  <c r="DP82" i="6" s="1"/>
  <c r="DO35" i="6"/>
  <c r="DP35" i="6" s="1"/>
  <c r="DN35" i="6"/>
  <c r="DN232" i="6"/>
  <c r="DO232" i="6"/>
  <c r="DP232" i="6" s="1"/>
  <c r="DO120" i="6"/>
  <c r="DP120" i="6" s="1"/>
  <c r="DN120" i="6"/>
  <c r="DN233" i="6"/>
  <c r="DO233" i="6"/>
  <c r="DP233" i="6" s="1"/>
  <c r="DO151" i="6"/>
  <c r="DP151" i="6" s="1"/>
  <c r="DN151" i="6"/>
  <c r="DO175" i="6"/>
  <c r="DP175" i="6" s="1"/>
  <c r="DN175" i="6"/>
  <c r="DO119" i="6"/>
  <c r="DP119" i="6" s="1"/>
  <c r="DN119" i="6"/>
  <c r="DO230" i="6"/>
  <c r="DP230" i="6" s="1"/>
  <c r="DN230" i="6"/>
  <c r="DO92" i="6"/>
  <c r="DP92" i="6" s="1"/>
  <c r="DN92" i="6"/>
  <c r="DN83" i="6"/>
  <c r="DO83" i="6"/>
  <c r="DP83" i="6" s="1"/>
  <c r="DO182" i="6"/>
  <c r="DP182" i="6" s="1"/>
  <c r="DN182" i="6"/>
  <c r="DN195" i="6"/>
  <c r="DO195" i="6"/>
  <c r="DP195" i="6" s="1"/>
  <c r="DO167" i="6"/>
  <c r="DP167" i="6" s="1"/>
  <c r="DN167" i="6"/>
  <c r="DO209" i="6"/>
  <c r="DP209" i="6" s="1"/>
  <c r="DN209" i="6"/>
  <c r="DO126" i="6"/>
  <c r="DP126" i="6" s="1"/>
  <c r="DN126" i="6"/>
  <c r="DO225" i="6"/>
  <c r="DP225" i="6" s="1"/>
  <c r="DN225" i="6"/>
  <c r="DO203" i="6"/>
  <c r="DP203" i="6" s="1"/>
  <c r="DN203" i="6"/>
  <c r="DO218" i="6"/>
  <c r="DP218" i="6" s="1"/>
  <c r="DN218" i="6"/>
  <c r="DO103" i="6"/>
  <c r="DP103" i="6" s="1"/>
  <c r="DN103" i="6"/>
  <c r="DO37" i="6"/>
  <c r="DP37" i="6" s="1"/>
  <c r="DN37" i="6"/>
  <c r="DO150" i="6"/>
  <c r="DP150" i="6" s="1"/>
  <c r="DN150" i="6"/>
  <c r="DN174" i="6"/>
  <c r="DO174" i="6"/>
  <c r="DP174" i="6" s="1"/>
  <c r="DO104" i="6"/>
  <c r="DP104" i="6" s="1"/>
  <c r="DN104" i="6"/>
  <c r="DO94" i="6"/>
  <c r="DP94" i="6" s="1"/>
  <c r="DN94" i="6"/>
  <c r="DO67" i="6"/>
  <c r="DP67" i="6" s="1"/>
  <c r="DN67" i="6"/>
  <c r="DN236" i="6"/>
  <c r="DO236" i="6"/>
  <c r="DP236" i="6" s="1"/>
  <c r="DO116" i="6"/>
  <c r="DP116" i="6" s="1"/>
  <c r="DN116" i="6"/>
  <c r="DO215" i="6"/>
  <c r="DP215" i="6" s="1"/>
  <c r="DN215" i="6"/>
  <c r="DO152" i="6"/>
  <c r="DP152" i="6" s="1"/>
  <c r="DN152" i="6"/>
  <c r="DN96" i="6"/>
  <c r="DO96" i="6"/>
  <c r="DP96" i="6" s="1"/>
  <c r="DO77" i="6"/>
  <c r="DP77" i="6" s="1"/>
  <c r="DN77" i="6"/>
  <c r="DN36" i="6"/>
  <c r="DO36" i="6"/>
  <c r="DP36" i="6" s="1"/>
  <c r="DN135" i="6"/>
  <c r="DO135" i="6"/>
  <c r="DP135" i="6" s="1"/>
  <c r="DN221" i="6"/>
  <c r="DO221" i="6"/>
  <c r="DP221" i="6" s="1"/>
  <c r="DO193" i="6"/>
  <c r="DP193" i="6" s="1"/>
  <c r="DN193" i="6"/>
  <c r="DO108" i="6"/>
  <c r="DP108" i="6" s="1"/>
  <c r="DN108" i="6"/>
  <c r="DN118" i="6"/>
  <c r="DO118" i="6"/>
  <c r="DP118" i="6" s="1"/>
  <c r="DO74" i="6"/>
  <c r="DP74" i="6" s="1"/>
  <c r="DN74" i="6"/>
  <c r="DN97" i="6"/>
  <c r="DO97" i="6"/>
  <c r="DP97" i="6" s="1"/>
  <c r="DO196" i="6"/>
  <c r="DP196" i="6" s="1"/>
  <c r="DN196" i="6"/>
  <c r="DO89" i="6"/>
  <c r="DP89" i="6" s="1"/>
  <c r="DN89" i="6"/>
  <c r="DO132" i="6"/>
  <c r="DP132" i="6" s="1"/>
  <c r="DN132" i="6"/>
  <c r="DO42" i="6"/>
  <c r="DP42" i="6" s="1"/>
  <c r="DN42" i="6"/>
  <c r="DO141" i="6"/>
  <c r="DP141" i="6" s="1"/>
  <c r="DN141" i="6"/>
  <c r="DO239" i="6"/>
  <c r="DP239" i="6" s="1"/>
  <c r="DN239" i="6"/>
  <c r="DO49" i="6"/>
  <c r="DP49" i="6" s="1"/>
  <c r="DN49" i="6"/>
  <c r="DN234" i="6"/>
  <c r="DO234" i="6"/>
  <c r="DP234" i="6" s="1"/>
  <c r="DO160" i="6"/>
  <c r="DP160" i="6" s="1"/>
  <c r="DN160" i="6"/>
  <c r="DO51" i="6"/>
  <c r="DP51" i="6" s="1"/>
  <c r="DN51" i="6"/>
  <c r="DN178" i="6"/>
  <c r="DO178" i="6"/>
  <c r="DP178" i="6" s="1"/>
  <c r="DN219" i="6"/>
  <c r="DO219" i="6"/>
  <c r="DP219" i="6" s="1"/>
  <c r="DO33" i="6"/>
  <c r="DP33" i="6" s="1"/>
  <c r="DN33" i="6"/>
  <c r="DO133" i="6"/>
  <c r="DP133" i="6" s="1"/>
  <c r="DN133" i="6"/>
  <c r="DO137" i="6"/>
  <c r="DP137" i="6" s="1"/>
  <c r="DN137" i="6"/>
  <c r="DO81" i="6"/>
  <c r="DP81" i="6" s="1"/>
  <c r="DN81" i="6"/>
  <c r="DO32" i="6"/>
  <c r="DP32" i="6" s="1"/>
  <c r="DN32" i="6"/>
  <c r="DN131" i="6"/>
  <c r="DO131" i="6"/>
  <c r="DP131" i="6" s="1"/>
  <c r="DN229" i="6"/>
  <c r="DO229" i="6"/>
  <c r="DM24" i="6"/>
  <c r="DN24" i="6" s="1"/>
  <c r="DO194" i="6"/>
  <c r="DP194" i="6" s="1"/>
  <c r="DN194" i="6"/>
  <c r="DN110" i="6"/>
  <c r="DO110" i="6"/>
  <c r="DP110" i="6" s="1"/>
  <c r="DN105" i="6"/>
  <c r="DO105" i="6"/>
  <c r="DP105" i="6" s="1"/>
  <c r="DO50" i="6"/>
  <c r="DP50" i="6" s="1"/>
  <c r="DN50" i="6"/>
  <c r="DN149" i="6"/>
  <c r="DO149" i="6"/>
  <c r="DP149" i="6" s="1"/>
  <c r="DO164" i="6"/>
  <c r="DP164" i="6" s="1"/>
  <c r="DN164" i="6"/>
  <c r="DO166" i="6"/>
  <c r="DP166" i="6" s="1"/>
  <c r="DN166" i="6"/>
  <c r="DO220" i="6"/>
  <c r="DP220" i="6" s="1"/>
  <c r="DN220" i="6"/>
  <c r="DO111" i="6"/>
  <c r="DP111" i="6" s="1"/>
  <c r="DN111" i="6"/>
  <c r="DO210" i="6"/>
  <c r="DP210" i="6" s="1"/>
  <c r="DN210" i="6"/>
  <c r="DO63" i="6"/>
  <c r="DP63" i="6" s="1"/>
  <c r="DN63" i="6"/>
  <c r="DO65" i="6"/>
  <c r="DP65" i="6" s="1"/>
  <c r="DN65" i="6"/>
  <c r="DO95" i="6"/>
  <c r="DP95" i="6" s="1"/>
  <c r="DN95" i="6"/>
  <c r="DO46" i="6"/>
  <c r="DP46" i="6" s="1"/>
  <c r="DN46" i="6"/>
  <c r="DN145" i="6"/>
  <c r="DO145" i="6"/>
  <c r="DP145" i="6" s="1"/>
  <c r="DN243" i="6"/>
  <c r="DO243" i="6"/>
  <c r="DP243" i="6" s="1"/>
  <c r="DO222" i="6"/>
  <c r="DP222" i="6" s="1"/>
  <c r="DN222" i="6"/>
  <c r="DO139" i="6"/>
  <c r="DP139" i="6" s="1"/>
  <c r="DN139" i="6"/>
  <c r="DN134" i="6"/>
  <c r="DO134" i="6"/>
  <c r="DM21" i="6"/>
  <c r="DO64" i="6"/>
  <c r="DP64" i="6" s="1"/>
  <c r="DN64" i="6"/>
  <c r="DN163" i="6"/>
  <c r="DO163" i="6"/>
  <c r="DP163" i="6" s="1"/>
  <c r="DO38" i="6"/>
  <c r="DP38" i="6" s="1"/>
  <c r="DN38" i="6"/>
  <c r="DO125" i="6"/>
  <c r="DP125" i="6" s="1"/>
  <c r="DN125" i="6"/>
  <c r="DO224" i="6"/>
  <c r="DP224" i="6" s="1"/>
  <c r="DN224" i="6"/>
  <c r="DO70" i="6"/>
  <c r="DP70" i="6" s="1"/>
  <c r="DN70" i="6"/>
  <c r="DO169" i="6"/>
  <c r="DP169" i="6" s="1"/>
  <c r="DN169" i="6"/>
  <c r="DO188" i="6"/>
  <c r="DP188" i="6" s="1"/>
  <c r="DN188" i="6"/>
  <c r="DO91" i="6"/>
  <c r="DP91" i="6" s="1"/>
  <c r="DN91" i="6"/>
  <c r="DN223" i="6"/>
  <c r="DO223" i="6"/>
  <c r="DP223" i="6" s="1"/>
  <c r="DN212" i="6"/>
  <c r="DO212" i="6"/>
  <c r="DP212" i="6" s="1"/>
  <c r="DN62" i="6"/>
  <c r="DO62" i="6"/>
  <c r="DP62" i="6" s="1"/>
  <c r="DO79" i="6"/>
  <c r="DP79" i="6" s="1"/>
  <c r="DN79" i="6"/>
  <c r="DN179" i="6"/>
  <c r="DO179" i="6"/>
  <c r="DP179" i="6" s="1"/>
  <c r="DN202" i="6"/>
  <c r="DO202" i="6"/>
  <c r="DP202" i="6" s="1"/>
  <c r="DN217" i="6"/>
  <c r="DO217" i="6"/>
  <c r="DP217" i="6" s="1"/>
  <c r="DO207" i="6"/>
  <c r="DP207" i="6" s="1"/>
  <c r="DN207" i="6"/>
  <c r="DO123" i="6"/>
  <c r="DP123" i="6" s="1"/>
  <c r="DN123" i="6"/>
  <c r="DO60" i="6"/>
  <c r="DP60" i="6" s="1"/>
  <c r="DN60" i="6"/>
  <c r="DN159" i="6"/>
  <c r="DO159" i="6"/>
  <c r="DP159" i="6" s="1"/>
  <c r="DO47" i="6"/>
  <c r="DP47" i="6" s="1"/>
  <c r="DN47" i="6"/>
  <c r="DN40" i="6"/>
  <c r="DO40" i="6"/>
  <c r="DP40" i="6" s="1"/>
  <c r="DO181" i="6"/>
  <c r="DP181" i="6" s="1"/>
  <c r="DN181" i="6"/>
  <c r="DO162" i="6"/>
  <c r="DP162" i="6" s="1"/>
  <c r="DN162" i="6"/>
  <c r="DO78" i="6"/>
  <c r="DP78" i="6" s="1"/>
  <c r="DN78" i="6"/>
  <c r="DN177" i="6"/>
  <c r="DO177" i="6"/>
  <c r="DP177" i="6" s="1"/>
  <c r="DO66" i="6"/>
  <c r="DN66" i="6"/>
  <c r="DM23" i="6"/>
  <c r="DN23" i="6" s="1"/>
  <c r="DN41" i="6"/>
  <c r="DO41" i="6"/>
  <c r="DP41" i="6" s="1"/>
  <c r="DO140" i="6"/>
  <c r="DP140" i="6" s="1"/>
  <c r="DN140" i="6"/>
  <c r="DO238" i="6"/>
  <c r="DP238" i="6" s="1"/>
  <c r="DN238" i="6"/>
  <c r="DA28" i="6"/>
  <c r="DB28" i="6" s="1"/>
  <c r="CZ28" i="6"/>
  <c r="DA140" i="6"/>
  <c r="DB140" i="6" s="1"/>
  <c r="CZ140" i="6"/>
  <c r="DA69" i="6"/>
  <c r="DB69" i="6" s="1"/>
  <c r="CZ69" i="6"/>
  <c r="DA125" i="6"/>
  <c r="DB125" i="6" s="1"/>
  <c r="CZ125" i="6"/>
  <c r="DA182" i="6"/>
  <c r="DB182" i="6" s="1"/>
  <c r="CZ182" i="6"/>
  <c r="DA238" i="6"/>
  <c r="DB238" i="6" s="1"/>
  <c r="CZ238" i="6"/>
  <c r="DA42" i="6"/>
  <c r="DB42" i="6" s="1"/>
  <c r="CZ42" i="6"/>
  <c r="DA98" i="6"/>
  <c r="DB98" i="6" s="1"/>
  <c r="CZ98" i="6"/>
  <c r="DA155" i="6"/>
  <c r="DB155" i="6" s="1"/>
  <c r="CZ155" i="6"/>
  <c r="DA211" i="6"/>
  <c r="DB211" i="6" s="1"/>
  <c r="CZ211" i="6"/>
  <c r="DA188" i="6"/>
  <c r="DB188" i="6" s="1"/>
  <c r="CZ188" i="6"/>
  <c r="DA203" i="6"/>
  <c r="DB203" i="6" s="1"/>
  <c r="CZ203" i="6"/>
  <c r="DA119" i="6"/>
  <c r="DB119" i="6" s="1"/>
  <c r="CZ119" i="6"/>
  <c r="DA234" i="6"/>
  <c r="DB234" i="6" s="1"/>
  <c r="CZ234" i="6"/>
  <c r="DA212" i="6"/>
  <c r="DB212" i="6" s="1"/>
  <c r="CZ212" i="6"/>
  <c r="CZ103" i="6"/>
  <c r="DA103" i="6"/>
  <c r="DB103" i="6" s="1"/>
  <c r="CZ118" i="6"/>
  <c r="DA118" i="6"/>
  <c r="DB118" i="6" s="1"/>
  <c r="DA51" i="6"/>
  <c r="DB51" i="6" s="1"/>
  <c r="CZ51" i="6"/>
  <c r="DA121" i="6"/>
  <c r="DB121" i="6" s="1"/>
  <c r="CZ121" i="6"/>
  <c r="DA220" i="6"/>
  <c r="DB220" i="6" s="1"/>
  <c r="CZ220" i="6"/>
  <c r="DA219" i="6"/>
  <c r="DB219" i="6" s="1"/>
  <c r="CZ219" i="6"/>
  <c r="DA237" i="6"/>
  <c r="DB237" i="6" s="1"/>
  <c r="CZ237" i="6"/>
  <c r="DA230" i="6"/>
  <c r="DB230" i="6" s="1"/>
  <c r="CZ230" i="6"/>
  <c r="DA133" i="6"/>
  <c r="DB133" i="6" s="1"/>
  <c r="CZ133" i="6"/>
  <c r="DA192" i="6"/>
  <c r="DB192" i="6" s="1"/>
  <c r="CZ192" i="6"/>
  <c r="DA165" i="6"/>
  <c r="DB165" i="6" s="1"/>
  <c r="CZ165" i="6"/>
  <c r="DA53" i="6"/>
  <c r="DB53" i="6" s="1"/>
  <c r="CZ53" i="6"/>
  <c r="DA123" i="6"/>
  <c r="DB123" i="6" s="1"/>
  <c r="CZ123" i="6"/>
  <c r="DA236" i="6"/>
  <c r="DB236" i="6" s="1"/>
  <c r="CZ236" i="6"/>
  <c r="DA74" i="6"/>
  <c r="DB74" i="6" s="1"/>
  <c r="CZ74" i="6"/>
  <c r="DA131" i="6"/>
  <c r="DB131" i="6" s="1"/>
  <c r="CZ131" i="6"/>
  <c r="DA187" i="6"/>
  <c r="DB187" i="6" s="1"/>
  <c r="CZ187" i="6"/>
  <c r="DA243" i="6"/>
  <c r="DB243" i="6" s="1"/>
  <c r="CZ243" i="6"/>
  <c r="DA109" i="6"/>
  <c r="DB109" i="6" s="1"/>
  <c r="CZ109" i="6"/>
  <c r="CZ40" i="6"/>
  <c r="DA40" i="6"/>
  <c r="DB40" i="6" s="1"/>
  <c r="CZ96" i="6"/>
  <c r="DA96" i="6"/>
  <c r="DB96" i="6" s="1"/>
  <c r="CZ209" i="6"/>
  <c r="DA209" i="6"/>
  <c r="DB209" i="6" s="1"/>
  <c r="DA105" i="6"/>
  <c r="DB105" i="6" s="1"/>
  <c r="CZ105" i="6"/>
  <c r="DA204" i="6"/>
  <c r="DB204" i="6" s="1"/>
  <c r="CZ204" i="6"/>
  <c r="CZ64" i="6"/>
  <c r="DA64" i="6"/>
  <c r="DB64" i="6" s="1"/>
  <c r="CZ120" i="6"/>
  <c r="DA120" i="6"/>
  <c r="DB120" i="6" s="1"/>
  <c r="CZ177" i="6"/>
  <c r="DA177" i="6"/>
  <c r="DB177" i="6" s="1"/>
  <c r="DA221" i="6"/>
  <c r="DB221" i="6" s="1"/>
  <c r="CZ221" i="6"/>
  <c r="CZ80" i="6"/>
  <c r="DA80" i="6"/>
  <c r="DB80" i="6" s="1"/>
  <c r="DA166" i="6"/>
  <c r="DB166" i="6" s="1"/>
  <c r="CZ166" i="6"/>
  <c r="DA83" i="6"/>
  <c r="DB83" i="6" s="1"/>
  <c r="CZ83" i="6"/>
  <c r="CZ56" i="6"/>
  <c r="DA56" i="6"/>
  <c r="DB56" i="6" s="1"/>
  <c r="CZ112" i="6"/>
  <c r="DA112" i="6"/>
  <c r="DB112" i="6" s="1"/>
  <c r="DA169" i="6"/>
  <c r="DB169" i="6" s="1"/>
  <c r="CZ169" i="6"/>
  <c r="CZ225" i="6"/>
  <c r="DA225" i="6"/>
  <c r="DB225" i="6" s="1"/>
  <c r="CZ48" i="6"/>
  <c r="DA48" i="6"/>
  <c r="DB48" i="6" s="1"/>
  <c r="CZ49" i="6"/>
  <c r="DA49" i="6"/>
  <c r="DB49" i="6" s="1"/>
  <c r="DA148" i="6"/>
  <c r="DB148" i="6" s="1"/>
  <c r="CZ148" i="6"/>
  <c r="DA167" i="6"/>
  <c r="DB167" i="6" s="1"/>
  <c r="CZ167" i="6"/>
  <c r="DA226" i="6"/>
  <c r="DB226" i="6" s="1"/>
  <c r="CZ226" i="6"/>
  <c r="DA160" i="6"/>
  <c r="DB160" i="6" s="1"/>
  <c r="CZ160" i="6"/>
  <c r="CZ161" i="6"/>
  <c r="DA161" i="6"/>
  <c r="DB161" i="6" s="1"/>
  <c r="DA65" i="6"/>
  <c r="DB65" i="6" s="1"/>
  <c r="CZ65" i="6"/>
  <c r="DA136" i="6"/>
  <c r="DB136" i="6" s="1"/>
  <c r="CZ136" i="6"/>
  <c r="DA61" i="6"/>
  <c r="DB61" i="6" s="1"/>
  <c r="CZ61" i="6"/>
  <c r="DA108" i="6"/>
  <c r="DB108" i="6" s="1"/>
  <c r="CZ108" i="6"/>
  <c r="CZ33" i="6"/>
  <c r="DA33" i="6"/>
  <c r="DB33" i="6" s="1"/>
  <c r="DA34" i="6"/>
  <c r="DB34" i="6" s="1"/>
  <c r="CZ34" i="6"/>
  <c r="DA175" i="6"/>
  <c r="DB175" i="6" s="1"/>
  <c r="CZ175" i="6"/>
  <c r="DA207" i="6"/>
  <c r="DB207" i="6" s="1"/>
  <c r="CZ207" i="6"/>
  <c r="DA67" i="6"/>
  <c r="DB67" i="6" s="1"/>
  <c r="CZ67" i="6"/>
  <c r="DA138" i="6"/>
  <c r="DB138" i="6" s="1"/>
  <c r="CZ138" i="6"/>
  <c r="CZ32" i="6"/>
  <c r="DA32" i="6"/>
  <c r="DB32" i="6" s="1"/>
  <c r="CZ88" i="6"/>
  <c r="DA88" i="6"/>
  <c r="DB88" i="6" s="1"/>
  <c r="CZ145" i="6"/>
  <c r="DA145" i="6"/>
  <c r="DB145" i="6" s="1"/>
  <c r="CZ201" i="6"/>
  <c r="DA201" i="6"/>
  <c r="DB201" i="6" s="1"/>
  <c r="CZ47" i="6"/>
  <c r="DA47" i="6"/>
  <c r="DB47" i="6" s="1"/>
  <c r="DA152" i="6"/>
  <c r="DB152" i="6" s="1"/>
  <c r="CZ152" i="6"/>
  <c r="CZ54" i="6"/>
  <c r="DA54" i="6"/>
  <c r="DB54" i="6" s="1"/>
  <c r="CZ110" i="6"/>
  <c r="DA110" i="6"/>
  <c r="DB110" i="6" s="1"/>
  <c r="DA189" i="6"/>
  <c r="DB189" i="6" s="1"/>
  <c r="CZ189" i="6"/>
  <c r="DA134" i="6"/>
  <c r="CZ134" i="6"/>
  <c r="CY21" i="6"/>
  <c r="DA232" i="6"/>
  <c r="DB232" i="6" s="1"/>
  <c r="CZ232" i="6"/>
  <c r="CZ78" i="6"/>
  <c r="DA78" i="6"/>
  <c r="DB78" i="6" s="1"/>
  <c r="CZ135" i="6"/>
  <c r="DA135" i="6"/>
  <c r="DB135" i="6" s="1"/>
  <c r="DA191" i="6"/>
  <c r="DB191" i="6" s="1"/>
  <c r="CZ191" i="6"/>
  <c r="CZ164" i="6"/>
  <c r="DA164" i="6"/>
  <c r="DB164" i="6" s="1"/>
  <c r="DA122" i="6"/>
  <c r="DB122" i="6" s="1"/>
  <c r="CZ122" i="6"/>
  <c r="CZ41" i="6"/>
  <c r="DA41" i="6"/>
  <c r="DB41" i="6" s="1"/>
  <c r="DA97" i="6"/>
  <c r="DB97" i="6" s="1"/>
  <c r="CZ97" i="6"/>
  <c r="DA154" i="6"/>
  <c r="DB154" i="6" s="1"/>
  <c r="CZ154" i="6"/>
  <c r="DA210" i="6"/>
  <c r="DB210" i="6" s="1"/>
  <c r="CZ210" i="6"/>
  <c r="DA124" i="6"/>
  <c r="DB124" i="6" s="1"/>
  <c r="CZ124" i="6"/>
  <c r="CZ70" i="6"/>
  <c r="DA70" i="6"/>
  <c r="DB70" i="6" s="1"/>
  <c r="CZ126" i="6"/>
  <c r="DA126" i="6"/>
  <c r="DB126" i="6" s="1"/>
  <c r="DA183" i="6"/>
  <c r="DB183" i="6" s="1"/>
  <c r="CZ183" i="6"/>
  <c r="DA239" i="6"/>
  <c r="DB239" i="6" s="1"/>
  <c r="CZ239" i="6"/>
  <c r="DA90" i="6"/>
  <c r="DB90" i="6" s="1"/>
  <c r="CZ90" i="6"/>
  <c r="CZ63" i="6"/>
  <c r="DA63" i="6"/>
  <c r="DB63" i="6" s="1"/>
  <c r="DA190" i="6"/>
  <c r="DB190" i="6" s="1"/>
  <c r="CZ190" i="6"/>
  <c r="DA223" i="6"/>
  <c r="DB223" i="6" s="1"/>
  <c r="CZ223" i="6"/>
  <c r="DA240" i="6"/>
  <c r="DB240" i="6" s="1"/>
  <c r="CZ240" i="6"/>
  <c r="DA231" i="6"/>
  <c r="DB231" i="6" s="1"/>
  <c r="CZ231" i="6"/>
  <c r="CZ79" i="6"/>
  <c r="DA79" i="6"/>
  <c r="DB79" i="6" s="1"/>
  <c r="DA150" i="6"/>
  <c r="DB150" i="6" s="1"/>
  <c r="CZ150" i="6"/>
  <c r="DA117" i="6"/>
  <c r="DB117" i="6" s="1"/>
  <c r="CZ117" i="6"/>
  <c r="DA179" i="6"/>
  <c r="DB179" i="6" s="1"/>
  <c r="CZ179" i="6"/>
  <c r="DA146" i="6"/>
  <c r="DB146" i="6" s="1"/>
  <c r="CZ146" i="6"/>
  <c r="DA76" i="6"/>
  <c r="DB76" i="6" s="1"/>
  <c r="CZ76" i="6"/>
  <c r="CZ217" i="6"/>
  <c r="DA217" i="6"/>
  <c r="DB217" i="6" s="1"/>
  <c r="CZ94" i="6"/>
  <c r="DA94" i="6"/>
  <c r="DB94" i="6" s="1"/>
  <c r="DA235" i="6"/>
  <c r="DB235" i="6" s="1"/>
  <c r="CZ235" i="6"/>
  <c r="DA81" i="6"/>
  <c r="DB81" i="6" s="1"/>
  <c r="CZ81" i="6"/>
  <c r="DA180" i="6"/>
  <c r="DB180" i="6" s="1"/>
  <c r="CZ180" i="6"/>
  <c r="CZ46" i="6"/>
  <c r="DA46" i="6"/>
  <c r="DB46" i="6" s="1"/>
  <c r="CZ102" i="6"/>
  <c r="DA102" i="6"/>
  <c r="DB102" i="6" s="1"/>
  <c r="CZ159" i="6"/>
  <c r="DA159" i="6"/>
  <c r="DB159" i="6" s="1"/>
  <c r="DA215" i="6"/>
  <c r="DB215" i="6" s="1"/>
  <c r="CZ215" i="6"/>
  <c r="DA132" i="6"/>
  <c r="DB132" i="6" s="1"/>
  <c r="CZ132" i="6"/>
  <c r="DA194" i="6"/>
  <c r="DB194" i="6" s="1"/>
  <c r="CZ194" i="6"/>
  <c r="DA68" i="6"/>
  <c r="DB68" i="6" s="1"/>
  <c r="CZ68" i="6"/>
  <c r="DA139" i="6"/>
  <c r="DB139" i="6" s="1"/>
  <c r="CZ139" i="6"/>
  <c r="DA35" i="6"/>
  <c r="DB35" i="6" s="1"/>
  <c r="CZ35" i="6"/>
  <c r="DA162" i="6"/>
  <c r="DB162" i="6" s="1"/>
  <c r="CZ162" i="6"/>
  <c r="DA36" i="6"/>
  <c r="DB36" i="6" s="1"/>
  <c r="CZ36" i="6"/>
  <c r="DA92" i="6"/>
  <c r="DB92" i="6" s="1"/>
  <c r="CZ92" i="6"/>
  <c r="DA149" i="6"/>
  <c r="DB149" i="6" s="1"/>
  <c r="CZ149" i="6"/>
  <c r="DA205" i="6"/>
  <c r="DB205" i="6" s="1"/>
  <c r="CZ205" i="6"/>
  <c r="CZ38" i="6"/>
  <c r="DA38" i="6"/>
  <c r="DB38" i="6" s="1"/>
  <c r="CZ151" i="6"/>
  <c r="DA151" i="6"/>
  <c r="DB151" i="6" s="1"/>
  <c r="DA206" i="6"/>
  <c r="DB206" i="6" s="1"/>
  <c r="CZ206" i="6"/>
  <c r="CZ55" i="6"/>
  <c r="DA55" i="6"/>
  <c r="DB55" i="6" s="1"/>
  <c r="DA111" i="6"/>
  <c r="DB111" i="6" s="1"/>
  <c r="CZ111" i="6"/>
  <c r="DA168" i="6"/>
  <c r="DB168" i="6" s="1"/>
  <c r="CZ168" i="6"/>
  <c r="DA224" i="6"/>
  <c r="DB224" i="6" s="1"/>
  <c r="CZ224" i="6"/>
  <c r="DA195" i="6"/>
  <c r="DB195" i="6" s="1"/>
  <c r="CZ195" i="6"/>
  <c r="DA196" i="6"/>
  <c r="DB196" i="6" s="1"/>
  <c r="CZ196" i="6"/>
  <c r="CY6" i="6"/>
  <c r="DA84" i="6"/>
  <c r="DB84" i="6" s="1"/>
  <c r="CZ84" i="6"/>
  <c r="DA141" i="6"/>
  <c r="DB141" i="6" s="1"/>
  <c r="CZ141" i="6"/>
  <c r="DA197" i="6"/>
  <c r="DB197" i="6" s="1"/>
  <c r="CZ197" i="6"/>
  <c r="DA89" i="6"/>
  <c r="DB89" i="6" s="1"/>
  <c r="CZ89" i="6"/>
  <c r="DA147" i="6"/>
  <c r="DB147" i="6" s="1"/>
  <c r="CZ147" i="6"/>
  <c r="DA91" i="6"/>
  <c r="DB91" i="6" s="1"/>
  <c r="CZ91" i="6"/>
  <c r="DA218" i="6"/>
  <c r="DB218" i="6" s="1"/>
  <c r="CZ218" i="6"/>
  <c r="DA75" i="6"/>
  <c r="DB75" i="6" s="1"/>
  <c r="CZ75" i="6"/>
  <c r="CZ62" i="6"/>
  <c r="DA62" i="6"/>
  <c r="DB62" i="6" s="1"/>
  <c r="DA37" i="6"/>
  <c r="DB37" i="6" s="1"/>
  <c r="CZ37" i="6"/>
  <c r="DA93" i="6"/>
  <c r="DB93" i="6" s="1"/>
  <c r="CZ93" i="6"/>
  <c r="DA178" i="6"/>
  <c r="DB178" i="6" s="1"/>
  <c r="CZ178" i="6"/>
  <c r="DA174" i="6"/>
  <c r="DB174" i="6" s="1"/>
  <c r="CZ174" i="6"/>
  <c r="CZ153" i="6"/>
  <c r="DA153" i="6"/>
  <c r="DB153" i="6" s="1"/>
  <c r="DA202" i="6"/>
  <c r="DB202" i="6" s="1"/>
  <c r="CZ202" i="6"/>
  <c r="CZ104" i="6"/>
  <c r="DA104" i="6"/>
  <c r="DB104" i="6" s="1"/>
  <c r="DA107" i="6"/>
  <c r="DB107" i="6" s="1"/>
  <c r="CZ107" i="6"/>
  <c r="CZ137" i="6"/>
  <c r="DA137" i="6"/>
  <c r="DB137" i="6" s="1"/>
  <c r="CZ39" i="6"/>
  <c r="DA39" i="6"/>
  <c r="DB39" i="6" s="1"/>
  <c r="CZ95" i="6"/>
  <c r="DA95" i="6"/>
  <c r="DB95" i="6" s="1"/>
  <c r="DA208" i="6"/>
  <c r="DB208" i="6" s="1"/>
  <c r="CZ208" i="6"/>
  <c r="DA60" i="6"/>
  <c r="DB60" i="6" s="1"/>
  <c r="CZ60" i="6"/>
  <c r="DA116" i="6"/>
  <c r="DB116" i="6" s="1"/>
  <c r="CZ116" i="6"/>
  <c r="DA173" i="6"/>
  <c r="DB173" i="6" s="1"/>
  <c r="CZ173" i="6"/>
  <c r="DA229" i="6"/>
  <c r="CZ229" i="6"/>
  <c r="CY24" i="6"/>
  <c r="CZ24" i="6" s="1"/>
  <c r="DA216" i="6"/>
  <c r="DB216" i="6" s="1"/>
  <c r="CZ216" i="6"/>
  <c r="DA222" i="6"/>
  <c r="DB222" i="6" s="1"/>
  <c r="CZ222" i="6"/>
  <c r="DA82" i="6"/>
  <c r="DB82" i="6" s="1"/>
  <c r="CZ82" i="6"/>
  <c r="DA181" i="6"/>
  <c r="DB181" i="6" s="1"/>
  <c r="CZ181" i="6"/>
  <c r="DA77" i="6"/>
  <c r="DB77" i="6" s="1"/>
  <c r="CZ77" i="6"/>
  <c r="DA176" i="6"/>
  <c r="DB176" i="6" s="1"/>
  <c r="CZ176" i="6"/>
  <c r="DA50" i="6"/>
  <c r="DB50" i="6" s="1"/>
  <c r="CZ50" i="6"/>
  <c r="DA106" i="6"/>
  <c r="DB106" i="6" s="1"/>
  <c r="CZ106" i="6"/>
  <c r="CZ163" i="6"/>
  <c r="DA163" i="6"/>
  <c r="DB163" i="6" s="1"/>
  <c r="CZ233" i="6"/>
  <c r="DA233" i="6"/>
  <c r="DB233" i="6" s="1"/>
  <c r="DA66" i="6"/>
  <c r="CZ66" i="6"/>
  <c r="CY23" i="6"/>
  <c r="CZ23" i="6" s="1"/>
  <c r="CZ193" i="6"/>
  <c r="DA193" i="6"/>
  <c r="DB193" i="6" s="1"/>
  <c r="CM28" i="6"/>
  <c r="CN28" i="6" s="1"/>
  <c r="CL28" i="6"/>
  <c r="CM94" i="6"/>
  <c r="CN94" i="6" s="1"/>
  <c r="CL94" i="6"/>
  <c r="CM180" i="6"/>
  <c r="CN180" i="6" s="1"/>
  <c r="CL180" i="6"/>
  <c r="CM46" i="6"/>
  <c r="CN46" i="6" s="1"/>
  <c r="CL46" i="6"/>
  <c r="CM102" i="6"/>
  <c r="CN102" i="6" s="1"/>
  <c r="CL102" i="6"/>
  <c r="CM159" i="6"/>
  <c r="CN159" i="6" s="1"/>
  <c r="CL159" i="6"/>
  <c r="CM132" i="6"/>
  <c r="CN132" i="6" s="1"/>
  <c r="CL132" i="6"/>
  <c r="CM194" i="6"/>
  <c r="CN194" i="6" s="1"/>
  <c r="CL194" i="6"/>
  <c r="CM68" i="6"/>
  <c r="CN68" i="6" s="1"/>
  <c r="CL68" i="6"/>
  <c r="CM139" i="6"/>
  <c r="CN139" i="6" s="1"/>
  <c r="CL139" i="6"/>
  <c r="CM35" i="6"/>
  <c r="CN35" i="6" s="1"/>
  <c r="CL35" i="6"/>
  <c r="CL162" i="6"/>
  <c r="CM162" i="6"/>
  <c r="CN162" i="6" s="1"/>
  <c r="CM36" i="6"/>
  <c r="CN36" i="6" s="1"/>
  <c r="CL36" i="6"/>
  <c r="CM92" i="6"/>
  <c r="CN92" i="6" s="1"/>
  <c r="CL92" i="6"/>
  <c r="CL149" i="6"/>
  <c r="CM149" i="6"/>
  <c r="CN149" i="6" s="1"/>
  <c r="CM205" i="6"/>
  <c r="CN205" i="6" s="1"/>
  <c r="CL205" i="6"/>
  <c r="CM38" i="6"/>
  <c r="CN38" i="6" s="1"/>
  <c r="CL38" i="6"/>
  <c r="CM151" i="6"/>
  <c r="CN151" i="6" s="1"/>
  <c r="CL151" i="6"/>
  <c r="CM183" i="6"/>
  <c r="CN183" i="6" s="1"/>
  <c r="CL183" i="6"/>
  <c r="CL223" i="6"/>
  <c r="CM223" i="6"/>
  <c r="CN223" i="6" s="1"/>
  <c r="CK22" i="6"/>
  <c r="CL22" i="6" s="1"/>
  <c r="CM150" i="6"/>
  <c r="CN150" i="6" s="1"/>
  <c r="CL150" i="6"/>
  <c r="CL117" i="6"/>
  <c r="CM117" i="6"/>
  <c r="CN117" i="6" s="1"/>
  <c r="CL217" i="6"/>
  <c r="CM217" i="6"/>
  <c r="CN217" i="6" s="1"/>
  <c r="CM235" i="6"/>
  <c r="CN235" i="6" s="1"/>
  <c r="CL235" i="6"/>
  <c r="CM81" i="6"/>
  <c r="CN81" i="6" s="1"/>
  <c r="CL81" i="6"/>
  <c r="CL215" i="6"/>
  <c r="CM215" i="6"/>
  <c r="CN215" i="6" s="1"/>
  <c r="CM55" i="6"/>
  <c r="CN55" i="6" s="1"/>
  <c r="CL55" i="6"/>
  <c r="CM111" i="6"/>
  <c r="CN111" i="6" s="1"/>
  <c r="CL111" i="6"/>
  <c r="CM168" i="6"/>
  <c r="CN168" i="6" s="1"/>
  <c r="CL168" i="6"/>
  <c r="CM224" i="6"/>
  <c r="CN224" i="6" s="1"/>
  <c r="CL224" i="6"/>
  <c r="CM195" i="6"/>
  <c r="CN195" i="6" s="1"/>
  <c r="CL195" i="6"/>
  <c r="CL231" i="6"/>
  <c r="CM231" i="6"/>
  <c r="CN231" i="6" s="1"/>
  <c r="CM84" i="6"/>
  <c r="CN84" i="6" s="1"/>
  <c r="CL84" i="6"/>
  <c r="CM141" i="6"/>
  <c r="CN141" i="6" s="1"/>
  <c r="CL141" i="6"/>
  <c r="CM197" i="6"/>
  <c r="CN197" i="6" s="1"/>
  <c r="CL197" i="6"/>
  <c r="CM89" i="6"/>
  <c r="CN89" i="6" s="1"/>
  <c r="CL89" i="6"/>
  <c r="CM147" i="6"/>
  <c r="CN147" i="6" s="1"/>
  <c r="CL147" i="6"/>
  <c r="CL91" i="6"/>
  <c r="CM91" i="6"/>
  <c r="CN91" i="6" s="1"/>
  <c r="CM218" i="6"/>
  <c r="CN218" i="6" s="1"/>
  <c r="CL218" i="6"/>
  <c r="CM75" i="6"/>
  <c r="CN75" i="6" s="1"/>
  <c r="CL75" i="6"/>
  <c r="CM62" i="6"/>
  <c r="CN62" i="6" s="1"/>
  <c r="CL62" i="6"/>
  <c r="CL37" i="6"/>
  <c r="CM37" i="6"/>
  <c r="CN37" i="6" s="1"/>
  <c r="CM93" i="6"/>
  <c r="CN93" i="6" s="1"/>
  <c r="CL93" i="6"/>
  <c r="CM178" i="6"/>
  <c r="CN178" i="6" s="1"/>
  <c r="CL178" i="6"/>
  <c r="CM174" i="6"/>
  <c r="CN174" i="6" s="1"/>
  <c r="CL174" i="6"/>
  <c r="CM153" i="6"/>
  <c r="CN153" i="6" s="1"/>
  <c r="CL153" i="6"/>
  <c r="CM202" i="6"/>
  <c r="CN202" i="6" s="1"/>
  <c r="CL202" i="6"/>
  <c r="CM104" i="6"/>
  <c r="CN104" i="6" s="1"/>
  <c r="CL104" i="6"/>
  <c r="CM107" i="6"/>
  <c r="CN107" i="6" s="1"/>
  <c r="CL107" i="6"/>
  <c r="CL137" i="6"/>
  <c r="CM137" i="6"/>
  <c r="CN137" i="6" s="1"/>
  <c r="CM39" i="6"/>
  <c r="CN39" i="6" s="1"/>
  <c r="CL39" i="6"/>
  <c r="CM95" i="6"/>
  <c r="CN95" i="6" s="1"/>
  <c r="CL95" i="6"/>
  <c r="CM208" i="6"/>
  <c r="CN208" i="6" s="1"/>
  <c r="CL208" i="6"/>
  <c r="CM60" i="6"/>
  <c r="CN60" i="6" s="1"/>
  <c r="CL60" i="6"/>
  <c r="CM116" i="6"/>
  <c r="CN116" i="6" s="1"/>
  <c r="CL116" i="6"/>
  <c r="CM173" i="6"/>
  <c r="CN173" i="6" s="1"/>
  <c r="CL173" i="6"/>
  <c r="CM229" i="6"/>
  <c r="CL229" i="6"/>
  <c r="CK24" i="6"/>
  <c r="CL24" i="6" s="1"/>
  <c r="CM216" i="6"/>
  <c r="CN216" i="6" s="1"/>
  <c r="CL216" i="6"/>
  <c r="CM222" i="6"/>
  <c r="CN222" i="6" s="1"/>
  <c r="CL222" i="6"/>
  <c r="CL82" i="6"/>
  <c r="CM82" i="6"/>
  <c r="CN82" i="6" s="1"/>
  <c r="CM181" i="6"/>
  <c r="CN181" i="6" s="1"/>
  <c r="CL181" i="6"/>
  <c r="CM77" i="6"/>
  <c r="CN77" i="6" s="1"/>
  <c r="CL77" i="6"/>
  <c r="CM176" i="6"/>
  <c r="CN176" i="6" s="1"/>
  <c r="CL176" i="6"/>
  <c r="CM50" i="6"/>
  <c r="CN50" i="6" s="1"/>
  <c r="CL50" i="6"/>
  <c r="CL106" i="6"/>
  <c r="CM106" i="6"/>
  <c r="CN106" i="6" s="1"/>
  <c r="CM163" i="6"/>
  <c r="CN163" i="6" s="1"/>
  <c r="CL163" i="6"/>
  <c r="CL233" i="6"/>
  <c r="CM233" i="6"/>
  <c r="CN233" i="6" s="1"/>
  <c r="CL66" i="6"/>
  <c r="CM66" i="6"/>
  <c r="CK23" i="6"/>
  <c r="CL23" i="6" s="1"/>
  <c r="CL193" i="6"/>
  <c r="CM193" i="6"/>
  <c r="CN193" i="6" s="1"/>
  <c r="CM190" i="6"/>
  <c r="CN190" i="6" s="1"/>
  <c r="CL190" i="6"/>
  <c r="CL146" i="6"/>
  <c r="CM146" i="6"/>
  <c r="CN146" i="6" s="1"/>
  <c r="CK6" i="6"/>
  <c r="CM69" i="6"/>
  <c r="CN69" i="6" s="1"/>
  <c r="CL69" i="6"/>
  <c r="CM125" i="6"/>
  <c r="CN125" i="6" s="1"/>
  <c r="CL125" i="6"/>
  <c r="CM182" i="6"/>
  <c r="CN182" i="6" s="1"/>
  <c r="CL182" i="6"/>
  <c r="CM238" i="6"/>
  <c r="CN238" i="6" s="1"/>
  <c r="CL238" i="6"/>
  <c r="CL239" i="6"/>
  <c r="CM239" i="6"/>
  <c r="CN239" i="6" s="1"/>
  <c r="CM179" i="6"/>
  <c r="CN179" i="6" s="1"/>
  <c r="CL179" i="6"/>
  <c r="CM42" i="6"/>
  <c r="CN42" i="6" s="1"/>
  <c r="CL42" i="6"/>
  <c r="CL98" i="6"/>
  <c r="CM98" i="6"/>
  <c r="CN98" i="6" s="1"/>
  <c r="CM155" i="6"/>
  <c r="CN155" i="6" s="1"/>
  <c r="CL155" i="6"/>
  <c r="CM211" i="6"/>
  <c r="CN211" i="6" s="1"/>
  <c r="CL211" i="6"/>
  <c r="CM188" i="6"/>
  <c r="CN188" i="6" s="1"/>
  <c r="CL188" i="6"/>
  <c r="CM203" i="6"/>
  <c r="CN203" i="6" s="1"/>
  <c r="CL203" i="6"/>
  <c r="CM119" i="6"/>
  <c r="CN119" i="6" s="1"/>
  <c r="CL119" i="6"/>
  <c r="CM234" i="6"/>
  <c r="CN234" i="6" s="1"/>
  <c r="CL234" i="6"/>
  <c r="CM212" i="6"/>
  <c r="CN212" i="6" s="1"/>
  <c r="CL212" i="6"/>
  <c r="CM103" i="6"/>
  <c r="CN103" i="6" s="1"/>
  <c r="CL103" i="6"/>
  <c r="CM118" i="6"/>
  <c r="CN118" i="6" s="1"/>
  <c r="CL118" i="6"/>
  <c r="CM51" i="6"/>
  <c r="CN51" i="6" s="1"/>
  <c r="CL51" i="6"/>
  <c r="CM121" i="6"/>
  <c r="CN121" i="6" s="1"/>
  <c r="CL121" i="6"/>
  <c r="CM220" i="6"/>
  <c r="CN220" i="6" s="1"/>
  <c r="CL220" i="6"/>
  <c r="CM219" i="6"/>
  <c r="CN219" i="6" s="1"/>
  <c r="CL219" i="6"/>
  <c r="CM237" i="6"/>
  <c r="CN237" i="6" s="1"/>
  <c r="CL237" i="6"/>
  <c r="CM230" i="6"/>
  <c r="CN230" i="6" s="1"/>
  <c r="CL230" i="6"/>
  <c r="CM133" i="6"/>
  <c r="CN133" i="6" s="1"/>
  <c r="CL133" i="6"/>
  <c r="CM192" i="6"/>
  <c r="CN192" i="6" s="1"/>
  <c r="CL192" i="6"/>
  <c r="CM165" i="6"/>
  <c r="CN165" i="6" s="1"/>
  <c r="CL165" i="6"/>
  <c r="CL53" i="6"/>
  <c r="CM53" i="6"/>
  <c r="CN53" i="6" s="1"/>
  <c r="CM123" i="6"/>
  <c r="CN123" i="6" s="1"/>
  <c r="CL123" i="6"/>
  <c r="CM236" i="6"/>
  <c r="CN236" i="6" s="1"/>
  <c r="CL236" i="6"/>
  <c r="CL74" i="6"/>
  <c r="CM74" i="6"/>
  <c r="CN74" i="6" s="1"/>
  <c r="CM131" i="6"/>
  <c r="CN131" i="6" s="1"/>
  <c r="CL131" i="6"/>
  <c r="CM187" i="6"/>
  <c r="CN187" i="6" s="1"/>
  <c r="CL187" i="6"/>
  <c r="CM243" i="6"/>
  <c r="CN243" i="6" s="1"/>
  <c r="CL243" i="6"/>
  <c r="CL109" i="6"/>
  <c r="CM109" i="6"/>
  <c r="CN109" i="6" s="1"/>
  <c r="CL40" i="6"/>
  <c r="CM40" i="6"/>
  <c r="CN40" i="6" s="1"/>
  <c r="CM96" i="6"/>
  <c r="CN96" i="6" s="1"/>
  <c r="CL96" i="6"/>
  <c r="CL209" i="6"/>
  <c r="CM209" i="6"/>
  <c r="CN209" i="6" s="1"/>
  <c r="CM105" i="6"/>
  <c r="CN105" i="6" s="1"/>
  <c r="CL105" i="6"/>
  <c r="CM204" i="6"/>
  <c r="CN204" i="6" s="1"/>
  <c r="CL204" i="6"/>
  <c r="CM64" i="6"/>
  <c r="CN64" i="6" s="1"/>
  <c r="CL64" i="6"/>
  <c r="CM120" i="6"/>
  <c r="CN120" i="6" s="1"/>
  <c r="CL120" i="6"/>
  <c r="CM177" i="6"/>
  <c r="CN177" i="6" s="1"/>
  <c r="CL177" i="6"/>
  <c r="CM221" i="6"/>
  <c r="CN221" i="6" s="1"/>
  <c r="CL221" i="6"/>
  <c r="CL80" i="6"/>
  <c r="CM80" i="6"/>
  <c r="CN80" i="6" s="1"/>
  <c r="CM166" i="6"/>
  <c r="CN166" i="6" s="1"/>
  <c r="CL166" i="6"/>
  <c r="CL83" i="6"/>
  <c r="CM83" i="6"/>
  <c r="CN83" i="6" s="1"/>
  <c r="CM140" i="6"/>
  <c r="CN140" i="6" s="1"/>
  <c r="CL140" i="6"/>
  <c r="CM196" i="6"/>
  <c r="CN196" i="6" s="1"/>
  <c r="CL196" i="6"/>
  <c r="CM206" i="6"/>
  <c r="CN206" i="6" s="1"/>
  <c r="CL206" i="6"/>
  <c r="CM126" i="6"/>
  <c r="CN126" i="6" s="1"/>
  <c r="CL126" i="6"/>
  <c r="CM63" i="6"/>
  <c r="CN63" i="6" s="1"/>
  <c r="CL63" i="6"/>
  <c r="CM240" i="6"/>
  <c r="CN240" i="6" s="1"/>
  <c r="CL240" i="6"/>
  <c r="CM79" i="6"/>
  <c r="CN79" i="6" s="1"/>
  <c r="CL79" i="6"/>
  <c r="CL56" i="6"/>
  <c r="CM56" i="6"/>
  <c r="CN56" i="6" s="1"/>
  <c r="CM112" i="6"/>
  <c r="CN112" i="6" s="1"/>
  <c r="CL112" i="6"/>
  <c r="CM169" i="6"/>
  <c r="CN169" i="6" s="1"/>
  <c r="CL169" i="6"/>
  <c r="CL225" i="6"/>
  <c r="CM225" i="6"/>
  <c r="CN225" i="6" s="1"/>
  <c r="CL48" i="6"/>
  <c r="CM48" i="6"/>
  <c r="CN48" i="6" s="1"/>
  <c r="CM49" i="6"/>
  <c r="CN49" i="6" s="1"/>
  <c r="CL49" i="6"/>
  <c r="CM148" i="6"/>
  <c r="CN148" i="6" s="1"/>
  <c r="CL148" i="6"/>
  <c r="CM167" i="6"/>
  <c r="CN167" i="6" s="1"/>
  <c r="CL167" i="6"/>
  <c r="CM226" i="6"/>
  <c r="CN226" i="6" s="1"/>
  <c r="CL226" i="6"/>
  <c r="CM160" i="6"/>
  <c r="CN160" i="6" s="1"/>
  <c r="CL160" i="6"/>
  <c r="CM161" i="6"/>
  <c r="CN161" i="6" s="1"/>
  <c r="CL161" i="6"/>
  <c r="CL65" i="6"/>
  <c r="CM65" i="6"/>
  <c r="CN65" i="6" s="1"/>
  <c r="CM136" i="6"/>
  <c r="CN136" i="6" s="1"/>
  <c r="CL136" i="6"/>
  <c r="CL61" i="6"/>
  <c r="CM61" i="6"/>
  <c r="CN61" i="6" s="1"/>
  <c r="CM108" i="6"/>
  <c r="CN108" i="6" s="1"/>
  <c r="CL108" i="6"/>
  <c r="CM33" i="6"/>
  <c r="CN33" i="6" s="1"/>
  <c r="CL33" i="6"/>
  <c r="CM34" i="6"/>
  <c r="CN34" i="6" s="1"/>
  <c r="CL34" i="6"/>
  <c r="CM175" i="6"/>
  <c r="CN175" i="6" s="1"/>
  <c r="CL175" i="6"/>
  <c r="CL207" i="6"/>
  <c r="CM207" i="6"/>
  <c r="CN207" i="6" s="1"/>
  <c r="CM67" i="6"/>
  <c r="CN67" i="6" s="1"/>
  <c r="CL67" i="6"/>
  <c r="CL138" i="6"/>
  <c r="CM138" i="6"/>
  <c r="CN138" i="6" s="1"/>
  <c r="CL32" i="6"/>
  <c r="CM32" i="6"/>
  <c r="CN32" i="6" s="1"/>
  <c r="CM88" i="6"/>
  <c r="CN88" i="6" s="1"/>
  <c r="CL88" i="6"/>
  <c r="CM145" i="6"/>
  <c r="CN145" i="6" s="1"/>
  <c r="CL145" i="6"/>
  <c r="CL201" i="6"/>
  <c r="CM201" i="6"/>
  <c r="CN201" i="6" s="1"/>
  <c r="CM47" i="6"/>
  <c r="CN47" i="6" s="1"/>
  <c r="CL47" i="6"/>
  <c r="CM152" i="6"/>
  <c r="CN152" i="6" s="1"/>
  <c r="CL152" i="6"/>
  <c r="CM54" i="6"/>
  <c r="CN54" i="6" s="1"/>
  <c r="CL54" i="6"/>
  <c r="CM110" i="6"/>
  <c r="CN110" i="6" s="1"/>
  <c r="CL110" i="6"/>
  <c r="CM189" i="6"/>
  <c r="CN189" i="6" s="1"/>
  <c r="CL189" i="6"/>
  <c r="CM134" i="6"/>
  <c r="CK21" i="6"/>
  <c r="CL134" i="6"/>
  <c r="CM232" i="6"/>
  <c r="CN232" i="6" s="1"/>
  <c r="CL232" i="6"/>
  <c r="CM78" i="6"/>
  <c r="CN78" i="6" s="1"/>
  <c r="CL78" i="6"/>
  <c r="CM135" i="6"/>
  <c r="CN135" i="6" s="1"/>
  <c r="CL135" i="6"/>
  <c r="CL191" i="6"/>
  <c r="CM191" i="6"/>
  <c r="CN191" i="6" s="1"/>
  <c r="CM164" i="6"/>
  <c r="CN164" i="6" s="1"/>
  <c r="CL164" i="6"/>
  <c r="CM122" i="6"/>
  <c r="CN122" i="6" s="1"/>
  <c r="CL122" i="6"/>
  <c r="CM70" i="6"/>
  <c r="CN70" i="6" s="1"/>
  <c r="CL70" i="6"/>
  <c r="CL90" i="6"/>
  <c r="CM90" i="6"/>
  <c r="CN90" i="6" s="1"/>
  <c r="CM76" i="6"/>
  <c r="CN76" i="6" s="1"/>
  <c r="CL76" i="6"/>
  <c r="CM41" i="6"/>
  <c r="CN41" i="6" s="1"/>
  <c r="CL41" i="6"/>
  <c r="CM97" i="6"/>
  <c r="CN97" i="6" s="1"/>
  <c r="CL97" i="6"/>
  <c r="CL154" i="6"/>
  <c r="CM154" i="6"/>
  <c r="CN154" i="6" s="1"/>
  <c r="CM210" i="6"/>
  <c r="CN210" i="6" s="1"/>
  <c r="CL210" i="6"/>
  <c r="CM124" i="6"/>
  <c r="CN124" i="6" s="1"/>
  <c r="CL124" i="6"/>
  <c r="BY169" i="6"/>
  <c r="BZ169" i="6" s="1"/>
  <c r="BX169" i="6"/>
  <c r="BY60" i="6"/>
  <c r="BZ60" i="6" s="1"/>
  <c r="BX60" i="6"/>
  <c r="BY119" i="6"/>
  <c r="BZ119" i="6" s="1"/>
  <c r="BX119" i="6"/>
  <c r="BY173" i="6"/>
  <c r="BZ173" i="6" s="1"/>
  <c r="BX173" i="6"/>
  <c r="BY98" i="6"/>
  <c r="BZ98" i="6" s="1"/>
  <c r="BX98" i="6"/>
  <c r="BY197" i="6"/>
  <c r="BZ197" i="6" s="1"/>
  <c r="BX197" i="6"/>
  <c r="BY90" i="6"/>
  <c r="BZ90" i="6" s="1"/>
  <c r="BX90" i="6"/>
  <c r="BY148" i="6"/>
  <c r="BZ148" i="6" s="1"/>
  <c r="BX148" i="6"/>
  <c r="BY240" i="6"/>
  <c r="BZ240" i="6" s="1"/>
  <c r="BX240" i="6"/>
  <c r="BY161" i="6"/>
  <c r="BZ161" i="6" s="1"/>
  <c r="BX161" i="6"/>
  <c r="BX121" i="6"/>
  <c r="BY121" i="6"/>
  <c r="BZ121" i="6" s="1"/>
  <c r="BX61" i="6"/>
  <c r="BY61" i="6"/>
  <c r="BZ61" i="6" s="1"/>
  <c r="BX237" i="6"/>
  <c r="BY237" i="6"/>
  <c r="BZ237" i="6" s="1"/>
  <c r="BY34" i="6"/>
  <c r="BZ34" i="6" s="1"/>
  <c r="BX34" i="6"/>
  <c r="BX192" i="6"/>
  <c r="BY192" i="6"/>
  <c r="BZ192" i="6" s="1"/>
  <c r="BY39" i="6"/>
  <c r="BZ39" i="6" s="1"/>
  <c r="BX39" i="6"/>
  <c r="BX180" i="6"/>
  <c r="BY180" i="6"/>
  <c r="BZ180" i="6" s="1"/>
  <c r="BY88" i="6"/>
  <c r="BZ88" i="6" s="1"/>
  <c r="BX88" i="6"/>
  <c r="BY187" i="6"/>
  <c r="BZ187" i="6" s="1"/>
  <c r="BX187" i="6"/>
  <c r="BY216" i="6"/>
  <c r="BZ216" i="6" s="1"/>
  <c r="BX216" i="6"/>
  <c r="BY68" i="6"/>
  <c r="BZ68" i="6" s="1"/>
  <c r="BX68" i="6"/>
  <c r="BY189" i="6"/>
  <c r="BZ189" i="6" s="1"/>
  <c r="BX189" i="6"/>
  <c r="BY204" i="6"/>
  <c r="BZ204" i="6" s="1"/>
  <c r="BX204" i="6"/>
  <c r="BY106" i="6"/>
  <c r="BZ106" i="6" s="1"/>
  <c r="BX106" i="6"/>
  <c r="BX205" i="6"/>
  <c r="BY205" i="6"/>
  <c r="BZ205" i="6" s="1"/>
  <c r="BY122" i="6"/>
  <c r="BZ122" i="6" s="1"/>
  <c r="BX122" i="6"/>
  <c r="BY80" i="6"/>
  <c r="BZ80" i="6" s="1"/>
  <c r="BX80" i="6"/>
  <c r="BY188" i="6"/>
  <c r="BZ188" i="6" s="1"/>
  <c r="BX188" i="6"/>
  <c r="BX212" i="6"/>
  <c r="BY212" i="6"/>
  <c r="BZ212" i="6" s="1"/>
  <c r="BY179" i="6"/>
  <c r="BZ179" i="6" s="1"/>
  <c r="BX179" i="6"/>
  <c r="BY202" i="6"/>
  <c r="BZ202" i="6" s="1"/>
  <c r="BX202" i="6"/>
  <c r="BY40" i="6"/>
  <c r="BZ40" i="6" s="1"/>
  <c r="BX40" i="6"/>
  <c r="BY66" i="6"/>
  <c r="BX66" i="6"/>
  <c r="BW23" i="6"/>
  <c r="BX23" i="6" s="1"/>
  <c r="BY118" i="6"/>
  <c r="BZ118" i="6" s="1"/>
  <c r="BX118" i="6"/>
  <c r="BY230" i="6"/>
  <c r="BZ230" i="6" s="1"/>
  <c r="BX230" i="6"/>
  <c r="BY74" i="6"/>
  <c r="BZ74" i="6" s="1"/>
  <c r="BX74" i="6"/>
  <c r="BX209" i="6"/>
  <c r="BY209" i="6"/>
  <c r="BZ209" i="6" s="1"/>
  <c r="BW6" i="6"/>
  <c r="BY112" i="6"/>
  <c r="BZ112" i="6" s="1"/>
  <c r="BX112" i="6"/>
  <c r="BY211" i="6"/>
  <c r="BZ211" i="6" s="1"/>
  <c r="BX211" i="6"/>
  <c r="BY147" i="6"/>
  <c r="BZ147" i="6" s="1"/>
  <c r="BX147" i="6"/>
  <c r="BY190" i="6"/>
  <c r="BZ190" i="6" s="1"/>
  <c r="BX190" i="6"/>
  <c r="BX75" i="6"/>
  <c r="BY75" i="6"/>
  <c r="BZ75" i="6" s="1"/>
  <c r="BY231" i="6"/>
  <c r="BZ231" i="6" s="1"/>
  <c r="BX231" i="6"/>
  <c r="BX136" i="6"/>
  <c r="BY136" i="6"/>
  <c r="BZ136" i="6" s="1"/>
  <c r="BX117" i="6"/>
  <c r="BY117" i="6"/>
  <c r="BZ117" i="6" s="1"/>
  <c r="BY76" i="6"/>
  <c r="BZ76" i="6" s="1"/>
  <c r="BX76" i="6"/>
  <c r="BY53" i="6"/>
  <c r="BZ53" i="6" s="1"/>
  <c r="BX53" i="6"/>
  <c r="BX208" i="6"/>
  <c r="BY208" i="6"/>
  <c r="BZ208" i="6" s="1"/>
  <c r="BY102" i="6"/>
  <c r="BZ102" i="6" s="1"/>
  <c r="BX102" i="6"/>
  <c r="BY201" i="6"/>
  <c r="BZ201" i="6" s="1"/>
  <c r="BX201" i="6"/>
  <c r="BY109" i="6"/>
  <c r="BZ109" i="6" s="1"/>
  <c r="BX109" i="6"/>
  <c r="BY82" i="6"/>
  <c r="BZ82" i="6" s="1"/>
  <c r="BX82" i="6"/>
  <c r="BY35" i="6"/>
  <c r="BZ35" i="6" s="1"/>
  <c r="BX35" i="6"/>
  <c r="BY232" i="6"/>
  <c r="BZ232" i="6" s="1"/>
  <c r="BX232" i="6"/>
  <c r="BY120" i="6"/>
  <c r="BZ120" i="6" s="1"/>
  <c r="BX120" i="6"/>
  <c r="BX233" i="6"/>
  <c r="BY233" i="6"/>
  <c r="BZ233" i="6" s="1"/>
  <c r="BY151" i="6"/>
  <c r="BZ151" i="6" s="1"/>
  <c r="BX151" i="6"/>
  <c r="BY91" i="6"/>
  <c r="BZ91" i="6" s="1"/>
  <c r="BX91" i="6"/>
  <c r="BY47" i="6"/>
  <c r="BZ47" i="6" s="1"/>
  <c r="BX47" i="6"/>
  <c r="BY140" i="6"/>
  <c r="BZ140" i="6" s="1"/>
  <c r="BX140" i="6"/>
  <c r="BX93" i="6"/>
  <c r="BY93" i="6"/>
  <c r="BZ93" i="6" s="1"/>
  <c r="BY235" i="6"/>
  <c r="BZ235" i="6" s="1"/>
  <c r="BX235" i="6"/>
  <c r="BX191" i="6"/>
  <c r="BY191" i="6"/>
  <c r="BZ191" i="6" s="1"/>
  <c r="BX83" i="6"/>
  <c r="BY83" i="6"/>
  <c r="BZ83" i="6" s="1"/>
  <c r="BY182" i="6"/>
  <c r="BZ182" i="6" s="1"/>
  <c r="BX182" i="6"/>
  <c r="BX195" i="6"/>
  <c r="BY195" i="6"/>
  <c r="BZ195" i="6" s="1"/>
  <c r="BX181" i="6"/>
  <c r="BY181" i="6"/>
  <c r="BZ181" i="6" s="1"/>
  <c r="BY183" i="6"/>
  <c r="BZ183" i="6" s="1"/>
  <c r="BX183" i="6"/>
  <c r="BX138" i="6"/>
  <c r="BY138" i="6"/>
  <c r="BZ138" i="6" s="1"/>
  <c r="BX124" i="6"/>
  <c r="BY124" i="6"/>
  <c r="BZ124" i="6" s="1"/>
  <c r="BY126" i="6"/>
  <c r="BZ126" i="6" s="1"/>
  <c r="BX126" i="6"/>
  <c r="BY225" i="6"/>
  <c r="BZ225" i="6" s="1"/>
  <c r="BX225" i="6"/>
  <c r="BY203" i="6"/>
  <c r="BZ203" i="6" s="1"/>
  <c r="BX203" i="6"/>
  <c r="BY218" i="6"/>
  <c r="BZ218" i="6" s="1"/>
  <c r="BX218" i="6"/>
  <c r="BX103" i="6"/>
  <c r="BY103" i="6"/>
  <c r="BZ103" i="6" s="1"/>
  <c r="BY37" i="6"/>
  <c r="BZ37" i="6" s="1"/>
  <c r="BX37" i="6"/>
  <c r="BX150" i="6"/>
  <c r="BY150" i="6"/>
  <c r="BZ150" i="6" s="1"/>
  <c r="BY174" i="6"/>
  <c r="BZ174" i="6" s="1"/>
  <c r="BX174" i="6"/>
  <c r="BY104" i="6"/>
  <c r="BZ104" i="6" s="1"/>
  <c r="BX104" i="6"/>
  <c r="BY94" i="6"/>
  <c r="BZ94" i="6" s="1"/>
  <c r="BX94" i="6"/>
  <c r="BY67" i="6"/>
  <c r="BZ67" i="6" s="1"/>
  <c r="BX67" i="6"/>
  <c r="BX236" i="6"/>
  <c r="BY236" i="6"/>
  <c r="BZ236" i="6" s="1"/>
  <c r="BY116" i="6"/>
  <c r="BZ116" i="6" s="1"/>
  <c r="BX116" i="6"/>
  <c r="BY215" i="6"/>
  <c r="BZ215" i="6" s="1"/>
  <c r="BX215" i="6"/>
  <c r="BX152" i="6"/>
  <c r="BY152" i="6"/>
  <c r="BZ152" i="6" s="1"/>
  <c r="BY96" i="6"/>
  <c r="BZ96" i="6" s="1"/>
  <c r="BX96" i="6"/>
  <c r="BY77" i="6"/>
  <c r="BZ77" i="6" s="1"/>
  <c r="BX77" i="6"/>
  <c r="BY36" i="6"/>
  <c r="BZ36" i="6" s="1"/>
  <c r="BX36" i="6"/>
  <c r="BX135" i="6"/>
  <c r="BY135" i="6"/>
  <c r="BZ135" i="6" s="1"/>
  <c r="BY221" i="6"/>
  <c r="BZ221" i="6" s="1"/>
  <c r="BX221" i="6"/>
  <c r="BY193" i="6"/>
  <c r="BZ193" i="6" s="1"/>
  <c r="BX193" i="6"/>
  <c r="BY62" i="6"/>
  <c r="BZ62" i="6" s="1"/>
  <c r="BX62" i="6"/>
  <c r="BX207" i="6"/>
  <c r="BY207" i="6"/>
  <c r="BZ207" i="6" s="1"/>
  <c r="BY78" i="6"/>
  <c r="BZ78" i="6" s="1"/>
  <c r="BX78" i="6"/>
  <c r="BY84" i="6"/>
  <c r="BZ84" i="6" s="1"/>
  <c r="BX84" i="6"/>
  <c r="BX107" i="6"/>
  <c r="BY107" i="6"/>
  <c r="BZ107" i="6" s="1"/>
  <c r="BY176" i="6"/>
  <c r="BZ176" i="6" s="1"/>
  <c r="BX176" i="6"/>
  <c r="BY154" i="6"/>
  <c r="BZ154" i="6" s="1"/>
  <c r="BX154" i="6"/>
  <c r="BX97" i="6"/>
  <c r="BY97" i="6"/>
  <c r="BZ97" i="6" s="1"/>
  <c r="BY196" i="6"/>
  <c r="BZ196" i="6" s="1"/>
  <c r="BX196" i="6"/>
  <c r="BX223" i="6"/>
  <c r="BY223" i="6"/>
  <c r="BZ223" i="6" s="1"/>
  <c r="BX123" i="6"/>
  <c r="BY123" i="6"/>
  <c r="BZ123" i="6" s="1"/>
  <c r="BX41" i="6"/>
  <c r="BY41" i="6"/>
  <c r="BZ41" i="6" s="1"/>
  <c r="BX153" i="6"/>
  <c r="BY153" i="6"/>
  <c r="BZ153" i="6" s="1"/>
  <c r="BY132" i="6"/>
  <c r="BZ132" i="6" s="1"/>
  <c r="BX132" i="6"/>
  <c r="BX55" i="6"/>
  <c r="BY55" i="6"/>
  <c r="BZ55" i="6" s="1"/>
  <c r="BX69" i="6"/>
  <c r="BY69" i="6"/>
  <c r="BZ69" i="6" s="1"/>
  <c r="BY42" i="6"/>
  <c r="BZ42" i="6" s="1"/>
  <c r="BX42" i="6"/>
  <c r="BY141" i="6"/>
  <c r="BZ141" i="6" s="1"/>
  <c r="BX141" i="6"/>
  <c r="BY239" i="6"/>
  <c r="BZ239" i="6" s="1"/>
  <c r="BX239" i="6"/>
  <c r="BY49" i="6"/>
  <c r="BZ49" i="6" s="1"/>
  <c r="BX49" i="6"/>
  <c r="BX234" i="6"/>
  <c r="BY234" i="6"/>
  <c r="BZ234" i="6" s="1"/>
  <c r="BY160" i="6"/>
  <c r="BZ160" i="6" s="1"/>
  <c r="BX160" i="6"/>
  <c r="BX51" i="6"/>
  <c r="BY51" i="6"/>
  <c r="BZ51" i="6" s="1"/>
  <c r="BX178" i="6"/>
  <c r="BY178" i="6"/>
  <c r="BZ178" i="6" s="1"/>
  <c r="BX219" i="6"/>
  <c r="BY219" i="6"/>
  <c r="BZ219" i="6" s="1"/>
  <c r="BY33" i="6"/>
  <c r="BZ33" i="6" s="1"/>
  <c r="BX33" i="6"/>
  <c r="BY133" i="6"/>
  <c r="BZ133" i="6" s="1"/>
  <c r="BX133" i="6"/>
  <c r="BY137" i="6"/>
  <c r="BZ137" i="6" s="1"/>
  <c r="BX137" i="6"/>
  <c r="BY81" i="6"/>
  <c r="BZ81" i="6" s="1"/>
  <c r="BX81" i="6"/>
  <c r="BY32" i="6"/>
  <c r="BZ32" i="6" s="1"/>
  <c r="BX32" i="6"/>
  <c r="BY131" i="6"/>
  <c r="BZ131" i="6" s="1"/>
  <c r="BX131" i="6"/>
  <c r="BY229" i="6"/>
  <c r="BX229" i="6"/>
  <c r="BW24" i="6"/>
  <c r="BX24" i="6" s="1"/>
  <c r="BX194" i="6"/>
  <c r="BY194" i="6"/>
  <c r="BZ194" i="6" s="1"/>
  <c r="BY110" i="6"/>
  <c r="BZ110" i="6" s="1"/>
  <c r="BX110" i="6"/>
  <c r="BY105" i="6"/>
  <c r="BZ105" i="6" s="1"/>
  <c r="BX105" i="6"/>
  <c r="BY50" i="6"/>
  <c r="BZ50" i="6" s="1"/>
  <c r="BX50" i="6"/>
  <c r="BX149" i="6"/>
  <c r="BY149" i="6"/>
  <c r="BZ149" i="6" s="1"/>
  <c r="BX164" i="6"/>
  <c r="BY164" i="6"/>
  <c r="BZ164" i="6" s="1"/>
  <c r="BX166" i="6"/>
  <c r="BY166" i="6"/>
  <c r="BZ166" i="6" s="1"/>
  <c r="BY159" i="6"/>
  <c r="BZ159" i="6" s="1"/>
  <c r="BX159" i="6"/>
  <c r="BY226" i="6"/>
  <c r="BZ226" i="6" s="1"/>
  <c r="BX226" i="6"/>
  <c r="BY168" i="6"/>
  <c r="BZ168" i="6" s="1"/>
  <c r="BX168" i="6"/>
  <c r="BX111" i="6"/>
  <c r="BY111" i="6"/>
  <c r="BZ111" i="6" s="1"/>
  <c r="BY210" i="6"/>
  <c r="BZ210" i="6" s="1"/>
  <c r="BX210" i="6"/>
  <c r="BY70" i="6"/>
  <c r="BZ70" i="6" s="1"/>
  <c r="BX70" i="6"/>
  <c r="BX79" i="6"/>
  <c r="BY79" i="6"/>
  <c r="BZ79" i="6" s="1"/>
  <c r="BY217" i="6"/>
  <c r="BZ217" i="6" s="1"/>
  <c r="BX217" i="6"/>
  <c r="BY162" i="6"/>
  <c r="BZ162" i="6" s="1"/>
  <c r="BX162" i="6"/>
  <c r="BY54" i="6"/>
  <c r="BZ54" i="6" s="1"/>
  <c r="BX54" i="6"/>
  <c r="BY56" i="6"/>
  <c r="BZ56" i="6" s="1"/>
  <c r="BX56" i="6"/>
  <c r="BY155" i="6"/>
  <c r="BZ155" i="6" s="1"/>
  <c r="BX155" i="6"/>
  <c r="BX89" i="6"/>
  <c r="BY89" i="6"/>
  <c r="BZ89" i="6" s="1"/>
  <c r="BY63" i="6"/>
  <c r="BZ63" i="6" s="1"/>
  <c r="BX63" i="6"/>
  <c r="BX167" i="6"/>
  <c r="BY167" i="6"/>
  <c r="BZ167" i="6" s="1"/>
  <c r="BY28" i="6"/>
  <c r="BX28" i="6"/>
  <c r="BW22" i="6"/>
  <c r="BX22" i="6" s="1"/>
  <c r="BX65" i="6"/>
  <c r="BY65" i="6"/>
  <c r="BZ65" i="6" s="1"/>
  <c r="BX220" i="6"/>
  <c r="BY220" i="6"/>
  <c r="BZ220" i="6" s="1"/>
  <c r="BY108" i="6"/>
  <c r="BZ108" i="6" s="1"/>
  <c r="BX108" i="6"/>
  <c r="BY146" i="6"/>
  <c r="BZ146" i="6" s="1"/>
  <c r="BX146" i="6"/>
  <c r="BY175" i="6"/>
  <c r="BZ175" i="6" s="1"/>
  <c r="BX175" i="6"/>
  <c r="BX165" i="6"/>
  <c r="BY165" i="6"/>
  <c r="BZ165" i="6" s="1"/>
  <c r="BY95" i="6"/>
  <c r="BZ95" i="6" s="1"/>
  <c r="BX95" i="6"/>
  <c r="BY46" i="6"/>
  <c r="BZ46" i="6" s="1"/>
  <c r="BX46" i="6"/>
  <c r="BY145" i="6"/>
  <c r="BZ145" i="6" s="1"/>
  <c r="BX145" i="6"/>
  <c r="BY243" i="6"/>
  <c r="BZ243" i="6" s="1"/>
  <c r="BX243" i="6"/>
  <c r="BX222" i="6"/>
  <c r="BY222" i="6"/>
  <c r="BZ222" i="6" s="1"/>
  <c r="BX139" i="6"/>
  <c r="BY139" i="6"/>
  <c r="BZ139" i="6" s="1"/>
  <c r="BY134" i="6"/>
  <c r="BX134" i="6"/>
  <c r="BW21" i="6"/>
  <c r="BY64" i="6"/>
  <c r="BZ64" i="6" s="1"/>
  <c r="BX64" i="6"/>
  <c r="BX163" i="6"/>
  <c r="BY163" i="6"/>
  <c r="BZ163" i="6" s="1"/>
  <c r="BY38" i="6"/>
  <c r="BZ38" i="6" s="1"/>
  <c r="BX38" i="6"/>
  <c r="BX177" i="6"/>
  <c r="BY177" i="6"/>
  <c r="BZ177" i="6" s="1"/>
  <c r="BY238" i="6"/>
  <c r="BZ238" i="6" s="1"/>
  <c r="BX238" i="6"/>
  <c r="BY48" i="6"/>
  <c r="BZ48" i="6" s="1"/>
  <c r="BX48" i="6"/>
  <c r="BY92" i="6"/>
  <c r="BZ92" i="6" s="1"/>
  <c r="BX92" i="6"/>
  <c r="BX206" i="6"/>
  <c r="BY206" i="6"/>
  <c r="BZ206" i="6" s="1"/>
  <c r="BY125" i="6"/>
  <c r="BZ125" i="6" s="1"/>
  <c r="BX125" i="6"/>
  <c r="BY224" i="6"/>
  <c r="BZ224" i="6" s="1"/>
  <c r="BX224" i="6"/>
  <c r="BJ197" i="6"/>
  <c r="BK197" i="6"/>
  <c r="BL197" i="6" s="1"/>
  <c r="BK61" i="6"/>
  <c r="BL61" i="6" s="1"/>
  <c r="BJ61" i="6"/>
  <c r="BK88" i="6"/>
  <c r="BL88" i="6" s="1"/>
  <c r="BJ88" i="6"/>
  <c r="BK69" i="6"/>
  <c r="BL69" i="6" s="1"/>
  <c r="BJ69" i="6"/>
  <c r="BK147" i="6"/>
  <c r="BL147" i="6" s="1"/>
  <c r="BJ147" i="6"/>
  <c r="BK231" i="6"/>
  <c r="BL231" i="6" s="1"/>
  <c r="BJ231" i="6"/>
  <c r="BK208" i="6"/>
  <c r="BL208" i="6" s="1"/>
  <c r="BJ208" i="6"/>
  <c r="BK83" i="6"/>
  <c r="BL83" i="6" s="1"/>
  <c r="BJ83" i="6"/>
  <c r="BK182" i="6"/>
  <c r="BL182" i="6" s="1"/>
  <c r="BJ182" i="6"/>
  <c r="BK195" i="6"/>
  <c r="BL195" i="6" s="1"/>
  <c r="BJ195" i="6"/>
  <c r="BK90" i="6"/>
  <c r="BL90" i="6" s="1"/>
  <c r="BJ90" i="6"/>
  <c r="BK190" i="6"/>
  <c r="BL190" i="6" s="1"/>
  <c r="BJ190" i="6"/>
  <c r="BK75" i="6"/>
  <c r="BL75" i="6" s="1"/>
  <c r="BJ75" i="6"/>
  <c r="BK117" i="6"/>
  <c r="BL117" i="6" s="1"/>
  <c r="BJ117" i="6"/>
  <c r="BJ76" i="6"/>
  <c r="BK76" i="6"/>
  <c r="BL76" i="6" s="1"/>
  <c r="BK53" i="6"/>
  <c r="BL53" i="6" s="1"/>
  <c r="BJ53" i="6"/>
  <c r="BK102" i="6"/>
  <c r="BL102" i="6" s="1"/>
  <c r="BJ102" i="6"/>
  <c r="BK201" i="6"/>
  <c r="BL201" i="6" s="1"/>
  <c r="BJ201" i="6"/>
  <c r="BK109" i="6"/>
  <c r="BL109" i="6" s="1"/>
  <c r="BJ109" i="6"/>
  <c r="BJ82" i="6"/>
  <c r="BK82" i="6"/>
  <c r="BL82" i="6" s="1"/>
  <c r="BJ232" i="6"/>
  <c r="BK232" i="6"/>
  <c r="BL232" i="6" s="1"/>
  <c r="BJ233" i="6"/>
  <c r="BK233" i="6"/>
  <c r="BL233" i="6" s="1"/>
  <c r="BJ151" i="6"/>
  <c r="BK151" i="6"/>
  <c r="BL151" i="6" s="1"/>
  <c r="BK126" i="6"/>
  <c r="BL126" i="6" s="1"/>
  <c r="BJ126" i="6"/>
  <c r="BK225" i="6"/>
  <c r="BL225" i="6" s="1"/>
  <c r="BJ225" i="6"/>
  <c r="BK203" i="6"/>
  <c r="BL203" i="6" s="1"/>
  <c r="BJ203" i="6"/>
  <c r="BK218" i="6"/>
  <c r="BL218" i="6" s="1"/>
  <c r="BJ218" i="6"/>
  <c r="BJ103" i="6"/>
  <c r="BK103" i="6"/>
  <c r="BL103" i="6" s="1"/>
  <c r="BK37" i="6"/>
  <c r="BL37" i="6" s="1"/>
  <c r="BJ37" i="6"/>
  <c r="BJ150" i="6"/>
  <c r="BK150" i="6"/>
  <c r="BL150" i="6" s="1"/>
  <c r="BK174" i="6"/>
  <c r="BL174" i="6" s="1"/>
  <c r="BJ174" i="6"/>
  <c r="BK104" i="6"/>
  <c r="BL104" i="6" s="1"/>
  <c r="BJ104" i="6"/>
  <c r="BK94" i="6"/>
  <c r="BL94" i="6" s="1"/>
  <c r="BJ94" i="6"/>
  <c r="BK67" i="6"/>
  <c r="BL67" i="6" s="1"/>
  <c r="BJ67" i="6"/>
  <c r="BK236" i="6"/>
  <c r="BL236" i="6" s="1"/>
  <c r="BJ236" i="6"/>
  <c r="BJ116" i="6"/>
  <c r="BK116" i="6"/>
  <c r="BL116" i="6" s="1"/>
  <c r="BK215" i="6"/>
  <c r="BL215" i="6" s="1"/>
  <c r="BJ215" i="6"/>
  <c r="BK152" i="6"/>
  <c r="BL152" i="6" s="1"/>
  <c r="BJ152" i="6"/>
  <c r="BJ96" i="6"/>
  <c r="BK96" i="6"/>
  <c r="BL96" i="6" s="1"/>
  <c r="BK77" i="6"/>
  <c r="BL77" i="6" s="1"/>
  <c r="BJ77" i="6"/>
  <c r="BK36" i="6"/>
  <c r="BL36" i="6" s="1"/>
  <c r="BJ36" i="6"/>
  <c r="BJ135" i="6"/>
  <c r="BK135" i="6"/>
  <c r="BL135" i="6" s="1"/>
  <c r="BK221" i="6"/>
  <c r="BL221" i="6" s="1"/>
  <c r="BJ221" i="6"/>
  <c r="BK193" i="6"/>
  <c r="BL193" i="6" s="1"/>
  <c r="BJ193" i="6"/>
  <c r="BJ240" i="6"/>
  <c r="BK240" i="6"/>
  <c r="BL240" i="6" s="1"/>
  <c r="BK216" i="6"/>
  <c r="BL216" i="6" s="1"/>
  <c r="BJ216" i="6"/>
  <c r="BJ122" i="6"/>
  <c r="BK122" i="6"/>
  <c r="BL122" i="6" s="1"/>
  <c r="BK211" i="6"/>
  <c r="BL211" i="6" s="1"/>
  <c r="BJ211" i="6"/>
  <c r="BK35" i="6"/>
  <c r="BL35" i="6" s="1"/>
  <c r="BJ35" i="6"/>
  <c r="BK97" i="6"/>
  <c r="BL97" i="6" s="1"/>
  <c r="BJ97" i="6"/>
  <c r="BK196" i="6"/>
  <c r="BL196" i="6" s="1"/>
  <c r="BJ196" i="6"/>
  <c r="BK121" i="6"/>
  <c r="BL121" i="6" s="1"/>
  <c r="BJ121" i="6"/>
  <c r="BK192" i="6"/>
  <c r="BL192" i="6" s="1"/>
  <c r="BJ192" i="6"/>
  <c r="BJ205" i="6"/>
  <c r="BK205" i="6"/>
  <c r="BL205" i="6" s="1"/>
  <c r="BJ124" i="6"/>
  <c r="BK124" i="6"/>
  <c r="BL124" i="6" s="1"/>
  <c r="BK42" i="6"/>
  <c r="BL42" i="6" s="1"/>
  <c r="BJ42" i="6"/>
  <c r="BK141" i="6"/>
  <c r="BL141" i="6" s="1"/>
  <c r="BJ141" i="6"/>
  <c r="BK239" i="6"/>
  <c r="BL239" i="6" s="1"/>
  <c r="BJ239" i="6"/>
  <c r="BK49" i="6"/>
  <c r="BL49" i="6" s="1"/>
  <c r="BJ49" i="6"/>
  <c r="BJ234" i="6"/>
  <c r="BK234" i="6"/>
  <c r="BL234" i="6" s="1"/>
  <c r="BK160" i="6"/>
  <c r="BL160" i="6" s="1"/>
  <c r="BJ160" i="6"/>
  <c r="BK51" i="6"/>
  <c r="BL51" i="6" s="1"/>
  <c r="BJ51" i="6"/>
  <c r="BK178" i="6"/>
  <c r="BL178" i="6" s="1"/>
  <c r="BJ178" i="6"/>
  <c r="BJ219" i="6"/>
  <c r="BK219" i="6"/>
  <c r="BL219" i="6" s="1"/>
  <c r="BJ33" i="6"/>
  <c r="BK33" i="6"/>
  <c r="BL33" i="6" s="1"/>
  <c r="BK133" i="6"/>
  <c r="BL133" i="6" s="1"/>
  <c r="BJ133" i="6"/>
  <c r="BK137" i="6"/>
  <c r="BL137" i="6" s="1"/>
  <c r="BJ137" i="6"/>
  <c r="BK81" i="6"/>
  <c r="BL81" i="6" s="1"/>
  <c r="BJ81" i="6"/>
  <c r="BK32" i="6"/>
  <c r="BL32" i="6" s="1"/>
  <c r="BJ32" i="6"/>
  <c r="BK131" i="6"/>
  <c r="BL131" i="6" s="1"/>
  <c r="BJ131" i="6"/>
  <c r="BK229" i="6"/>
  <c r="BJ229" i="6"/>
  <c r="BI24" i="6"/>
  <c r="BJ24" i="6" s="1"/>
  <c r="BK194" i="6"/>
  <c r="BL194" i="6" s="1"/>
  <c r="BJ194" i="6"/>
  <c r="BJ110" i="6"/>
  <c r="BK110" i="6"/>
  <c r="BL110" i="6" s="1"/>
  <c r="BJ105" i="6"/>
  <c r="BK105" i="6"/>
  <c r="BL105" i="6" s="1"/>
  <c r="BK50" i="6"/>
  <c r="BL50" i="6" s="1"/>
  <c r="BJ50" i="6"/>
  <c r="BJ149" i="6"/>
  <c r="BK149" i="6"/>
  <c r="BL149" i="6" s="1"/>
  <c r="BK164" i="6"/>
  <c r="BL164" i="6" s="1"/>
  <c r="BJ164" i="6"/>
  <c r="BK166" i="6"/>
  <c r="BL166" i="6" s="1"/>
  <c r="BJ166" i="6"/>
  <c r="BK187" i="6"/>
  <c r="BL187" i="6" s="1"/>
  <c r="BJ187" i="6"/>
  <c r="BK111" i="6"/>
  <c r="BL111" i="6" s="1"/>
  <c r="BJ111" i="6"/>
  <c r="BK210" i="6"/>
  <c r="BL210" i="6" s="1"/>
  <c r="BJ210" i="6"/>
  <c r="BK161" i="6"/>
  <c r="BL161" i="6" s="1"/>
  <c r="BJ161" i="6"/>
  <c r="BK180" i="6"/>
  <c r="BL180" i="6" s="1"/>
  <c r="BJ180" i="6"/>
  <c r="BK120" i="6"/>
  <c r="BL120" i="6" s="1"/>
  <c r="BJ120" i="6"/>
  <c r="BK56" i="6"/>
  <c r="BL56" i="6" s="1"/>
  <c r="BJ56" i="6"/>
  <c r="BK155" i="6"/>
  <c r="BL155" i="6" s="1"/>
  <c r="BJ155" i="6"/>
  <c r="BK89" i="6"/>
  <c r="BL89" i="6" s="1"/>
  <c r="BJ89" i="6"/>
  <c r="BK63" i="6"/>
  <c r="BL63" i="6" s="1"/>
  <c r="BJ63" i="6"/>
  <c r="BK167" i="6"/>
  <c r="BL167" i="6" s="1"/>
  <c r="BJ167" i="6"/>
  <c r="BI22" i="6"/>
  <c r="BJ22" i="6" s="1"/>
  <c r="BK28" i="6"/>
  <c r="BJ28" i="6"/>
  <c r="BK65" i="6"/>
  <c r="BL65" i="6" s="1"/>
  <c r="BJ65" i="6"/>
  <c r="BJ220" i="6"/>
  <c r="BK220" i="6"/>
  <c r="BL220" i="6" s="1"/>
  <c r="BK108" i="6"/>
  <c r="BL108" i="6" s="1"/>
  <c r="BJ108" i="6"/>
  <c r="BJ146" i="6"/>
  <c r="BK146" i="6"/>
  <c r="BL146" i="6" s="1"/>
  <c r="BK175" i="6"/>
  <c r="BL175" i="6" s="1"/>
  <c r="BJ175" i="6"/>
  <c r="BK165" i="6"/>
  <c r="BL165" i="6" s="1"/>
  <c r="BJ165" i="6"/>
  <c r="BK95" i="6"/>
  <c r="BL95" i="6" s="1"/>
  <c r="BJ95" i="6"/>
  <c r="BJ46" i="6"/>
  <c r="BK46" i="6"/>
  <c r="BL46" i="6" s="1"/>
  <c r="BK145" i="6"/>
  <c r="BL145" i="6" s="1"/>
  <c r="BJ145" i="6"/>
  <c r="BK243" i="6"/>
  <c r="BL243" i="6" s="1"/>
  <c r="BJ243" i="6"/>
  <c r="BK222" i="6"/>
  <c r="BL222" i="6" s="1"/>
  <c r="BJ222" i="6"/>
  <c r="BK139" i="6"/>
  <c r="BL139" i="6" s="1"/>
  <c r="BJ139" i="6"/>
  <c r="BI21" i="6"/>
  <c r="BK134" i="6"/>
  <c r="BJ134" i="6"/>
  <c r="BK64" i="6"/>
  <c r="BL64" i="6" s="1"/>
  <c r="BJ64" i="6"/>
  <c r="BJ163" i="6"/>
  <c r="BK163" i="6"/>
  <c r="BL163" i="6" s="1"/>
  <c r="BK38" i="6"/>
  <c r="BL38" i="6" s="1"/>
  <c r="BJ38" i="6"/>
  <c r="BK34" i="6"/>
  <c r="BL34" i="6" s="1"/>
  <c r="BJ34" i="6"/>
  <c r="BK106" i="6"/>
  <c r="BL106" i="6" s="1"/>
  <c r="BJ106" i="6"/>
  <c r="BK125" i="6"/>
  <c r="BL125" i="6" s="1"/>
  <c r="BJ125" i="6"/>
  <c r="BK224" i="6"/>
  <c r="BL224" i="6" s="1"/>
  <c r="BJ224" i="6"/>
  <c r="BK98" i="6"/>
  <c r="BL98" i="6" s="1"/>
  <c r="BJ98" i="6"/>
  <c r="BK237" i="6"/>
  <c r="BL237" i="6" s="1"/>
  <c r="BJ237" i="6"/>
  <c r="BK204" i="6"/>
  <c r="BL204" i="6" s="1"/>
  <c r="BJ204" i="6"/>
  <c r="BI6" i="6"/>
  <c r="BK70" i="6"/>
  <c r="BL70" i="6" s="1"/>
  <c r="BJ70" i="6"/>
  <c r="BJ169" i="6"/>
  <c r="BK169" i="6"/>
  <c r="BL169" i="6" s="1"/>
  <c r="BK188" i="6"/>
  <c r="BL188" i="6" s="1"/>
  <c r="BJ188" i="6"/>
  <c r="BJ91" i="6"/>
  <c r="BK91" i="6"/>
  <c r="BL91" i="6" s="1"/>
  <c r="BK223" i="6"/>
  <c r="BL223" i="6" s="1"/>
  <c r="BJ223" i="6"/>
  <c r="BJ212" i="6"/>
  <c r="BK212" i="6"/>
  <c r="BL212" i="6" s="1"/>
  <c r="BK62" i="6"/>
  <c r="BL62" i="6" s="1"/>
  <c r="BJ62" i="6"/>
  <c r="BK79" i="6"/>
  <c r="BL79" i="6" s="1"/>
  <c r="BJ79" i="6"/>
  <c r="BK179" i="6"/>
  <c r="BL179" i="6" s="1"/>
  <c r="BJ179" i="6"/>
  <c r="BK202" i="6"/>
  <c r="BL202" i="6" s="1"/>
  <c r="BJ202" i="6"/>
  <c r="BK217" i="6"/>
  <c r="BL217" i="6" s="1"/>
  <c r="BJ217" i="6"/>
  <c r="BK207" i="6"/>
  <c r="BL207" i="6" s="1"/>
  <c r="BJ207" i="6"/>
  <c r="BK123" i="6"/>
  <c r="BL123" i="6" s="1"/>
  <c r="BJ123" i="6"/>
  <c r="BK60" i="6"/>
  <c r="BL60" i="6" s="1"/>
  <c r="BJ60" i="6"/>
  <c r="BJ159" i="6"/>
  <c r="BK159" i="6"/>
  <c r="BL159" i="6" s="1"/>
  <c r="BK47" i="6"/>
  <c r="BL47" i="6" s="1"/>
  <c r="BJ47" i="6"/>
  <c r="BK40" i="6"/>
  <c r="BL40" i="6" s="1"/>
  <c r="BJ40" i="6"/>
  <c r="BJ181" i="6"/>
  <c r="BK181" i="6"/>
  <c r="BL181" i="6" s="1"/>
  <c r="BK162" i="6"/>
  <c r="BL162" i="6" s="1"/>
  <c r="BJ162" i="6"/>
  <c r="BK78" i="6"/>
  <c r="BL78" i="6" s="1"/>
  <c r="BJ78" i="6"/>
  <c r="BJ177" i="6"/>
  <c r="BK177" i="6"/>
  <c r="BL177" i="6" s="1"/>
  <c r="BJ66" i="6"/>
  <c r="BK66" i="6"/>
  <c r="BI23" i="6"/>
  <c r="BJ23" i="6" s="1"/>
  <c r="BK148" i="6"/>
  <c r="BL148" i="6" s="1"/>
  <c r="BJ148" i="6"/>
  <c r="BK189" i="6"/>
  <c r="BL189" i="6" s="1"/>
  <c r="BJ189" i="6"/>
  <c r="BK168" i="6"/>
  <c r="BL168" i="6" s="1"/>
  <c r="BJ168" i="6"/>
  <c r="BK41" i="6"/>
  <c r="BL41" i="6" s="1"/>
  <c r="BJ41" i="6"/>
  <c r="BK140" i="6"/>
  <c r="BL140" i="6" s="1"/>
  <c r="BJ140" i="6"/>
  <c r="BK238" i="6"/>
  <c r="BL238" i="6" s="1"/>
  <c r="BJ238" i="6"/>
  <c r="BK39" i="6"/>
  <c r="BL39" i="6" s="1"/>
  <c r="BJ39" i="6"/>
  <c r="BK112" i="6"/>
  <c r="BL112" i="6" s="1"/>
  <c r="BJ112" i="6"/>
  <c r="BK84" i="6"/>
  <c r="BL84" i="6" s="1"/>
  <c r="BJ84" i="6"/>
  <c r="BK183" i="6"/>
  <c r="BL183" i="6" s="1"/>
  <c r="BJ183" i="6"/>
  <c r="BK48" i="6"/>
  <c r="BL48" i="6" s="1"/>
  <c r="BJ48" i="6"/>
  <c r="BJ119" i="6"/>
  <c r="BK119" i="6"/>
  <c r="BL119" i="6" s="1"/>
  <c r="BJ226" i="6"/>
  <c r="BK226" i="6"/>
  <c r="BL226" i="6" s="1"/>
  <c r="BJ118" i="6"/>
  <c r="BK118" i="6"/>
  <c r="BL118" i="6" s="1"/>
  <c r="BK93" i="6"/>
  <c r="BL93" i="6" s="1"/>
  <c r="BJ93" i="6"/>
  <c r="BK153" i="6"/>
  <c r="BL153" i="6" s="1"/>
  <c r="BJ153" i="6"/>
  <c r="BK230" i="6"/>
  <c r="BL230" i="6" s="1"/>
  <c r="BJ230" i="6"/>
  <c r="BK107" i="6"/>
  <c r="BL107" i="6" s="1"/>
  <c r="BJ107" i="6"/>
  <c r="BK235" i="6"/>
  <c r="BL235" i="6" s="1"/>
  <c r="BJ235" i="6"/>
  <c r="BK138" i="6"/>
  <c r="BL138" i="6" s="1"/>
  <c r="BJ138" i="6"/>
  <c r="BK74" i="6"/>
  <c r="BL74" i="6" s="1"/>
  <c r="BJ74" i="6"/>
  <c r="BK173" i="6"/>
  <c r="BL173" i="6" s="1"/>
  <c r="BJ173" i="6"/>
  <c r="BJ132" i="6"/>
  <c r="BK132" i="6"/>
  <c r="BL132" i="6" s="1"/>
  <c r="BJ54" i="6"/>
  <c r="BK54" i="6"/>
  <c r="BL54" i="6" s="1"/>
  <c r="BK209" i="6"/>
  <c r="BL209" i="6" s="1"/>
  <c r="BJ209" i="6"/>
  <c r="BK176" i="6"/>
  <c r="BL176" i="6" s="1"/>
  <c r="BJ176" i="6"/>
  <c r="BK92" i="6"/>
  <c r="BL92" i="6" s="1"/>
  <c r="BJ92" i="6"/>
  <c r="BJ191" i="6"/>
  <c r="BK191" i="6"/>
  <c r="BL191" i="6" s="1"/>
  <c r="BJ80" i="6"/>
  <c r="BK80" i="6"/>
  <c r="BL80" i="6" s="1"/>
  <c r="BK68" i="6"/>
  <c r="BL68" i="6" s="1"/>
  <c r="BJ68" i="6"/>
  <c r="BK136" i="6"/>
  <c r="BL136" i="6" s="1"/>
  <c r="BJ136" i="6"/>
  <c r="BK55" i="6"/>
  <c r="BL55" i="6" s="1"/>
  <c r="BJ55" i="6"/>
  <c r="BK154" i="6"/>
  <c r="BL154" i="6" s="1"/>
  <c r="BJ154" i="6"/>
  <c r="BK206" i="6"/>
  <c r="BL206" i="6" s="1"/>
  <c r="BJ206" i="6"/>
  <c r="AW28" i="6"/>
  <c r="AV28" i="6"/>
  <c r="AW234" i="6"/>
  <c r="AX234" i="6" s="1"/>
  <c r="AV234" i="6"/>
  <c r="AW178" i="6"/>
  <c r="AX178" i="6" s="1"/>
  <c r="AV178" i="6"/>
  <c r="AV137" i="6"/>
  <c r="AW137" i="6"/>
  <c r="AX137" i="6" s="1"/>
  <c r="AW110" i="6"/>
  <c r="AX110" i="6" s="1"/>
  <c r="AV110" i="6"/>
  <c r="AW111" i="6"/>
  <c r="AX111" i="6" s="1"/>
  <c r="AV111" i="6"/>
  <c r="AV167" i="6"/>
  <c r="AW167" i="6"/>
  <c r="AX167" i="6" s="1"/>
  <c r="AV108" i="6"/>
  <c r="AW108" i="6"/>
  <c r="AX108" i="6" s="1"/>
  <c r="AW145" i="6"/>
  <c r="AX145" i="6" s="1"/>
  <c r="AV145" i="6"/>
  <c r="AW125" i="6"/>
  <c r="AX125" i="6" s="1"/>
  <c r="AV125" i="6"/>
  <c r="AV126" i="6"/>
  <c r="AW126" i="6"/>
  <c r="AX126" i="6" s="1"/>
  <c r="AV225" i="6"/>
  <c r="AW225" i="6"/>
  <c r="AX225" i="6" s="1"/>
  <c r="AW203" i="6"/>
  <c r="AX203" i="6" s="1"/>
  <c r="AV203" i="6"/>
  <c r="AV218" i="6"/>
  <c r="AW218" i="6"/>
  <c r="AX218" i="6" s="1"/>
  <c r="AV103" i="6"/>
  <c r="AW103" i="6"/>
  <c r="AX103" i="6" s="1"/>
  <c r="AV37" i="6"/>
  <c r="AW37" i="6"/>
  <c r="AX37" i="6" s="1"/>
  <c r="AW150" i="6"/>
  <c r="AX150" i="6" s="1"/>
  <c r="AV150" i="6"/>
  <c r="AW174" i="6"/>
  <c r="AX174" i="6" s="1"/>
  <c r="AV174" i="6"/>
  <c r="AV104" i="6"/>
  <c r="AW104" i="6"/>
  <c r="AX104" i="6" s="1"/>
  <c r="AW94" i="6"/>
  <c r="AX94" i="6" s="1"/>
  <c r="AV94" i="6"/>
  <c r="AV67" i="6"/>
  <c r="AW67" i="6"/>
  <c r="AX67" i="6" s="1"/>
  <c r="AW236" i="6"/>
  <c r="AX236" i="6" s="1"/>
  <c r="AV236" i="6"/>
  <c r="AW116" i="6"/>
  <c r="AX116" i="6" s="1"/>
  <c r="AV116" i="6"/>
  <c r="AW215" i="6"/>
  <c r="AX215" i="6" s="1"/>
  <c r="AV215" i="6"/>
  <c r="AW152" i="6"/>
  <c r="AX152" i="6" s="1"/>
  <c r="AV152" i="6"/>
  <c r="AW96" i="6"/>
  <c r="AX96" i="6" s="1"/>
  <c r="AV96" i="6"/>
  <c r="AV77" i="6"/>
  <c r="AW77" i="6"/>
  <c r="AX77" i="6" s="1"/>
  <c r="AW36" i="6"/>
  <c r="AX36" i="6" s="1"/>
  <c r="AV36" i="6"/>
  <c r="AV135" i="6"/>
  <c r="AW135" i="6"/>
  <c r="AX135" i="6" s="1"/>
  <c r="AV221" i="6"/>
  <c r="AW221" i="6"/>
  <c r="AX221" i="6" s="1"/>
  <c r="AV193" i="6"/>
  <c r="AW193" i="6"/>
  <c r="AX193" i="6" s="1"/>
  <c r="AV239" i="6"/>
  <c r="AW239" i="6"/>
  <c r="AX239" i="6" s="1"/>
  <c r="AW160" i="6"/>
  <c r="AX160" i="6" s="1"/>
  <c r="AV160" i="6"/>
  <c r="AW32" i="6"/>
  <c r="AX32" i="6" s="1"/>
  <c r="AV32" i="6"/>
  <c r="AW50" i="6"/>
  <c r="AX50" i="6" s="1"/>
  <c r="AV50" i="6"/>
  <c r="AW166" i="6"/>
  <c r="AX166" i="6" s="1"/>
  <c r="AV166" i="6"/>
  <c r="AV89" i="6"/>
  <c r="AW89" i="6"/>
  <c r="AX89" i="6" s="1"/>
  <c r="AW146" i="6"/>
  <c r="AX146" i="6" s="1"/>
  <c r="AV146" i="6"/>
  <c r="AW134" i="6"/>
  <c r="AV134" i="6"/>
  <c r="AU21" i="6"/>
  <c r="AW224" i="6"/>
  <c r="AX224" i="6" s="1"/>
  <c r="AV224" i="6"/>
  <c r="AW70" i="6"/>
  <c r="AX70" i="6" s="1"/>
  <c r="AV70" i="6"/>
  <c r="AV169" i="6"/>
  <c r="AW169" i="6"/>
  <c r="AX169" i="6" s="1"/>
  <c r="AW188" i="6"/>
  <c r="AX188" i="6" s="1"/>
  <c r="AV188" i="6"/>
  <c r="AV91" i="6"/>
  <c r="AW91" i="6"/>
  <c r="AX91" i="6" s="1"/>
  <c r="AV223" i="6"/>
  <c r="AW223" i="6"/>
  <c r="AX223" i="6" s="1"/>
  <c r="AW212" i="6"/>
  <c r="AX212" i="6" s="1"/>
  <c r="AV212" i="6"/>
  <c r="AW62" i="6"/>
  <c r="AX62" i="6" s="1"/>
  <c r="AV62" i="6"/>
  <c r="AW79" i="6"/>
  <c r="AX79" i="6" s="1"/>
  <c r="AV79" i="6"/>
  <c r="AV179" i="6"/>
  <c r="AW179" i="6"/>
  <c r="AX179" i="6" s="1"/>
  <c r="AW202" i="6"/>
  <c r="AX202" i="6" s="1"/>
  <c r="AV202" i="6"/>
  <c r="AW217" i="6"/>
  <c r="AX217" i="6" s="1"/>
  <c r="AV217" i="6"/>
  <c r="AV207" i="6"/>
  <c r="AW207" i="6"/>
  <c r="AX207" i="6" s="1"/>
  <c r="AV123" i="6"/>
  <c r="AW123" i="6"/>
  <c r="AX123" i="6" s="1"/>
  <c r="AW60" i="6"/>
  <c r="AX60" i="6" s="1"/>
  <c r="AV60" i="6"/>
  <c r="AW159" i="6"/>
  <c r="AX159" i="6" s="1"/>
  <c r="AV159" i="6"/>
  <c r="AW47" i="6"/>
  <c r="AX47" i="6" s="1"/>
  <c r="AV47" i="6"/>
  <c r="AV40" i="6"/>
  <c r="AW40" i="6"/>
  <c r="AX40" i="6" s="1"/>
  <c r="AV181" i="6"/>
  <c r="AW181" i="6"/>
  <c r="AX181" i="6" s="1"/>
  <c r="AW162" i="6"/>
  <c r="AX162" i="6" s="1"/>
  <c r="AV162" i="6"/>
  <c r="AW78" i="6"/>
  <c r="AX78" i="6" s="1"/>
  <c r="AV78" i="6"/>
  <c r="AW177" i="6"/>
  <c r="AX177" i="6" s="1"/>
  <c r="AV177" i="6"/>
  <c r="AW66" i="6"/>
  <c r="AU23" i="6"/>
  <c r="AV23" i="6" s="1"/>
  <c r="AV66" i="6"/>
  <c r="AW33" i="6"/>
  <c r="AX33" i="6" s="1"/>
  <c r="AV33" i="6"/>
  <c r="AU22" i="6"/>
  <c r="AV22" i="6" s="1"/>
  <c r="AW41" i="6"/>
  <c r="AX41" i="6" s="1"/>
  <c r="AV41" i="6"/>
  <c r="AW140" i="6"/>
  <c r="AX140" i="6" s="1"/>
  <c r="AV140" i="6"/>
  <c r="AW238" i="6"/>
  <c r="AX238" i="6" s="1"/>
  <c r="AV238" i="6"/>
  <c r="AW220" i="6"/>
  <c r="AX220" i="6" s="1"/>
  <c r="AV220" i="6"/>
  <c r="AW46" i="6"/>
  <c r="AX46" i="6" s="1"/>
  <c r="AV46" i="6"/>
  <c r="AW84" i="6"/>
  <c r="AX84" i="6" s="1"/>
  <c r="AV84" i="6"/>
  <c r="AV183" i="6"/>
  <c r="AW183" i="6"/>
  <c r="AX183" i="6" s="1"/>
  <c r="AV48" i="6"/>
  <c r="AW48" i="6"/>
  <c r="AX48" i="6" s="1"/>
  <c r="AV119" i="6"/>
  <c r="AW119" i="6"/>
  <c r="AX119" i="6" s="1"/>
  <c r="AW226" i="6"/>
  <c r="AX226" i="6" s="1"/>
  <c r="AV226" i="6"/>
  <c r="AV118" i="6"/>
  <c r="AW118" i="6"/>
  <c r="AX118" i="6" s="1"/>
  <c r="AW93" i="6"/>
  <c r="AX93" i="6" s="1"/>
  <c r="AV93" i="6"/>
  <c r="AW153" i="6"/>
  <c r="AX153" i="6" s="1"/>
  <c r="AV153" i="6"/>
  <c r="AW230" i="6"/>
  <c r="AX230" i="6" s="1"/>
  <c r="AV230" i="6"/>
  <c r="AW107" i="6"/>
  <c r="AX107" i="6" s="1"/>
  <c r="AV107" i="6"/>
  <c r="AV235" i="6"/>
  <c r="AW235" i="6"/>
  <c r="AX235" i="6" s="1"/>
  <c r="AW138" i="6"/>
  <c r="AX138" i="6" s="1"/>
  <c r="AV138" i="6"/>
  <c r="AV74" i="6"/>
  <c r="AW74" i="6"/>
  <c r="AX74" i="6" s="1"/>
  <c r="AW173" i="6"/>
  <c r="AX173" i="6" s="1"/>
  <c r="AV173" i="6"/>
  <c r="AW132" i="6"/>
  <c r="AX132" i="6" s="1"/>
  <c r="AV132" i="6"/>
  <c r="AW54" i="6"/>
  <c r="AX54" i="6" s="1"/>
  <c r="AV54" i="6"/>
  <c r="AV209" i="6"/>
  <c r="AW209" i="6"/>
  <c r="AX209" i="6" s="1"/>
  <c r="AV176" i="6"/>
  <c r="AW176" i="6"/>
  <c r="AX176" i="6" s="1"/>
  <c r="AW92" i="6"/>
  <c r="AX92" i="6" s="1"/>
  <c r="AV92" i="6"/>
  <c r="AW191" i="6"/>
  <c r="AX191" i="6" s="1"/>
  <c r="AV191" i="6"/>
  <c r="AW80" i="6"/>
  <c r="AX80" i="6" s="1"/>
  <c r="AV80" i="6"/>
  <c r="AW97" i="6"/>
  <c r="AX97" i="6" s="1"/>
  <c r="AV97" i="6"/>
  <c r="AW49" i="6"/>
  <c r="AX49" i="6" s="1"/>
  <c r="AV49" i="6"/>
  <c r="AW51" i="6"/>
  <c r="AX51" i="6" s="1"/>
  <c r="AV51" i="6"/>
  <c r="AV219" i="6"/>
  <c r="AW219" i="6"/>
  <c r="AX219" i="6" s="1"/>
  <c r="AW131" i="6"/>
  <c r="AX131" i="6" s="1"/>
  <c r="AV131" i="6"/>
  <c r="AW149" i="6"/>
  <c r="AX149" i="6" s="1"/>
  <c r="AV149" i="6"/>
  <c r="AW243" i="6"/>
  <c r="AX243" i="6" s="1"/>
  <c r="AV243" i="6"/>
  <c r="AW163" i="6"/>
  <c r="AX163" i="6" s="1"/>
  <c r="AV163" i="6"/>
  <c r="AW55" i="6"/>
  <c r="AX55" i="6" s="1"/>
  <c r="AV55" i="6"/>
  <c r="AW154" i="6"/>
  <c r="AX154" i="6" s="1"/>
  <c r="AV154" i="6"/>
  <c r="AW206" i="6"/>
  <c r="AX206" i="6" s="1"/>
  <c r="AV206" i="6"/>
  <c r="AV141" i="6"/>
  <c r="AW141" i="6"/>
  <c r="AX141" i="6" s="1"/>
  <c r="AW229" i="6"/>
  <c r="AV229" i="6"/>
  <c r="AU24" i="6"/>
  <c r="AV24" i="6" s="1"/>
  <c r="AW56" i="6"/>
  <c r="AX56" i="6" s="1"/>
  <c r="AV56" i="6"/>
  <c r="AV65" i="6"/>
  <c r="AW65" i="6"/>
  <c r="AX65" i="6" s="1"/>
  <c r="AV165" i="6"/>
  <c r="AW165" i="6"/>
  <c r="AX165" i="6" s="1"/>
  <c r="AW98" i="6"/>
  <c r="AX98" i="6" s="1"/>
  <c r="AV98" i="6"/>
  <c r="AV197" i="6"/>
  <c r="AW197" i="6"/>
  <c r="AX197" i="6" s="1"/>
  <c r="AV90" i="6"/>
  <c r="AW90" i="6"/>
  <c r="AX90" i="6" s="1"/>
  <c r="AW148" i="6"/>
  <c r="AX148" i="6" s="1"/>
  <c r="AV148" i="6"/>
  <c r="AW240" i="6"/>
  <c r="AX240" i="6" s="1"/>
  <c r="AV240" i="6"/>
  <c r="AW161" i="6"/>
  <c r="AX161" i="6" s="1"/>
  <c r="AV161" i="6"/>
  <c r="AW121" i="6"/>
  <c r="AX121" i="6" s="1"/>
  <c r="AV121" i="6"/>
  <c r="AW61" i="6"/>
  <c r="AX61" i="6" s="1"/>
  <c r="AV61" i="6"/>
  <c r="AW237" i="6"/>
  <c r="AX237" i="6" s="1"/>
  <c r="AV237" i="6"/>
  <c r="AV34" i="6"/>
  <c r="AW34" i="6"/>
  <c r="AX34" i="6" s="1"/>
  <c r="AW192" i="6"/>
  <c r="AX192" i="6" s="1"/>
  <c r="AV192" i="6"/>
  <c r="AV39" i="6"/>
  <c r="AW39" i="6"/>
  <c r="AX39" i="6" s="1"/>
  <c r="AW180" i="6"/>
  <c r="AX180" i="6" s="1"/>
  <c r="AV180" i="6"/>
  <c r="AV88" i="6"/>
  <c r="AW88" i="6"/>
  <c r="AX88" i="6" s="1"/>
  <c r="AW187" i="6"/>
  <c r="AX187" i="6" s="1"/>
  <c r="AV187" i="6"/>
  <c r="AW216" i="6"/>
  <c r="AX216" i="6" s="1"/>
  <c r="AV216" i="6"/>
  <c r="AV68" i="6"/>
  <c r="AW68" i="6"/>
  <c r="AX68" i="6" s="1"/>
  <c r="AW189" i="6"/>
  <c r="AX189" i="6" s="1"/>
  <c r="AV189" i="6"/>
  <c r="AW204" i="6"/>
  <c r="AX204" i="6" s="1"/>
  <c r="AV204" i="6"/>
  <c r="AW106" i="6"/>
  <c r="AX106" i="6" s="1"/>
  <c r="AV106" i="6"/>
  <c r="AV205" i="6"/>
  <c r="AW205" i="6"/>
  <c r="AX205" i="6" s="1"/>
  <c r="AW122" i="6"/>
  <c r="AX122" i="6" s="1"/>
  <c r="AV122" i="6"/>
  <c r="AW81" i="6"/>
  <c r="AX81" i="6" s="1"/>
  <c r="AV81" i="6"/>
  <c r="AV105" i="6"/>
  <c r="AW105" i="6"/>
  <c r="AX105" i="6" s="1"/>
  <c r="AW164" i="6"/>
  <c r="AX164" i="6" s="1"/>
  <c r="AV164" i="6"/>
  <c r="AW210" i="6"/>
  <c r="AX210" i="6" s="1"/>
  <c r="AV210" i="6"/>
  <c r="AV95" i="6"/>
  <c r="AW95" i="6"/>
  <c r="AX95" i="6" s="1"/>
  <c r="AW139" i="6"/>
  <c r="AX139" i="6" s="1"/>
  <c r="AV139" i="6"/>
  <c r="AW38" i="6"/>
  <c r="AX38" i="6" s="1"/>
  <c r="AV38" i="6"/>
  <c r="AW69" i="6"/>
  <c r="AX69" i="6" s="1"/>
  <c r="AV69" i="6"/>
  <c r="AW168" i="6"/>
  <c r="AX168" i="6" s="1"/>
  <c r="AV168" i="6"/>
  <c r="AW124" i="6"/>
  <c r="AX124" i="6" s="1"/>
  <c r="AV124" i="6"/>
  <c r="AW196" i="6"/>
  <c r="AX196" i="6" s="1"/>
  <c r="AV196" i="6"/>
  <c r="AW133" i="6"/>
  <c r="AX133" i="6" s="1"/>
  <c r="AV133" i="6"/>
  <c r="AV155" i="6"/>
  <c r="AW155" i="6"/>
  <c r="AX155" i="6" s="1"/>
  <c r="AU6" i="6"/>
  <c r="AW112" i="6"/>
  <c r="AX112" i="6" s="1"/>
  <c r="AV112" i="6"/>
  <c r="AV211" i="6"/>
  <c r="AW211" i="6"/>
  <c r="AX211" i="6" s="1"/>
  <c r="AW147" i="6"/>
  <c r="AX147" i="6" s="1"/>
  <c r="AV147" i="6"/>
  <c r="AW190" i="6"/>
  <c r="AX190" i="6" s="1"/>
  <c r="AV190" i="6"/>
  <c r="AW75" i="6"/>
  <c r="AX75" i="6" s="1"/>
  <c r="AV75" i="6"/>
  <c r="AW231" i="6"/>
  <c r="AX231" i="6" s="1"/>
  <c r="AV231" i="6"/>
  <c r="AV136" i="6"/>
  <c r="AW136" i="6"/>
  <c r="AX136" i="6" s="1"/>
  <c r="AW117" i="6"/>
  <c r="AX117" i="6" s="1"/>
  <c r="AV117" i="6"/>
  <c r="AW76" i="6"/>
  <c r="AX76" i="6" s="1"/>
  <c r="AV76" i="6"/>
  <c r="AW53" i="6"/>
  <c r="AX53" i="6" s="1"/>
  <c r="AV53" i="6"/>
  <c r="AW208" i="6"/>
  <c r="AX208" i="6" s="1"/>
  <c r="AV208" i="6"/>
  <c r="AW102" i="6"/>
  <c r="AX102" i="6" s="1"/>
  <c r="AV102" i="6"/>
  <c r="AV201" i="6"/>
  <c r="AW201" i="6"/>
  <c r="AX201" i="6" s="1"/>
  <c r="AW109" i="6"/>
  <c r="AX109" i="6" s="1"/>
  <c r="AV109" i="6"/>
  <c r="AW82" i="6"/>
  <c r="AX82" i="6" s="1"/>
  <c r="AV82" i="6"/>
  <c r="AW35" i="6"/>
  <c r="AX35" i="6" s="1"/>
  <c r="AV35" i="6"/>
  <c r="AW232" i="6"/>
  <c r="AX232" i="6" s="1"/>
  <c r="AV232" i="6"/>
  <c r="AW120" i="6"/>
  <c r="AX120" i="6" s="1"/>
  <c r="AV120" i="6"/>
  <c r="AV233" i="6"/>
  <c r="AW233" i="6"/>
  <c r="AX233" i="6" s="1"/>
  <c r="AV151" i="6"/>
  <c r="AW151" i="6"/>
  <c r="AX151" i="6" s="1"/>
  <c r="AV42" i="6"/>
  <c r="AW42" i="6"/>
  <c r="AX42" i="6" s="1"/>
  <c r="AW194" i="6"/>
  <c r="AX194" i="6" s="1"/>
  <c r="AV194" i="6"/>
  <c r="AW63" i="6"/>
  <c r="AX63" i="6" s="1"/>
  <c r="AV63" i="6"/>
  <c r="AW175" i="6"/>
  <c r="AX175" i="6" s="1"/>
  <c r="AV175" i="6"/>
  <c r="AW222" i="6"/>
  <c r="AX222" i="6" s="1"/>
  <c r="AV222" i="6"/>
  <c r="AW64" i="6"/>
  <c r="AX64" i="6" s="1"/>
  <c r="AV64" i="6"/>
  <c r="AV83" i="6"/>
  <c r="AW83" i="6"/>
  <c r="AX83" i="6" s="1"/>
  <c r="AW182" i="6"/>
  <c r="AX182" i="6" s="1"/>
  <c r="AV182" i="6"/>
  <c r="AW195" i="6"/>
  <c r="AX195" i="6" s="1"/>
  <c r="AV195" i="6"/>
  <c r="AH91" i="6"/>
  <c r="AI91" i="6"/>
  <c r="AJ91" i="6" s="1"/>
  <c r="AH66" i="6"/>
  <c r="AI66" i="6"/>
  <c r="AG23" i="6"/>
  <c r="AH23" i="6" s="1"/>
  <c r="AH56" i="6"/>
  <c r="AI56" i="6"/>
  <c r="AJ56" i="6" s="1"/>
  <c r="AH155" i="6"/>
  <c r="AI155" i="6"/>
  <c r="AJ155" i="6" s="1"/>
  <c r="AI89" i="6"/>
  <c r="AJ89" i="6" s="1"/>
  <c r="AH89" i="6"/>
  <c r="AH63" i="6"/>
  <c r="AI63" i="6"/>
  <c r="AJ63" i="6" s="1"/>
  <c r="AI167" i="6"/>
  <c r="AJ167" i="6" s="1"/>
  <c r="AH167" i="6"/>
  <c r="AG22" i="6"/>
  <c r="AH22" i="6" s="1"/>
  <c r="AI28" i="6"/>
  <c r="AH28" i="6"/>
  <c r="AI65" i="6"/>
  <c r="AJ65" i="6" s="1"/>
  <c r="AH65" i="6"/>
  <c r="AI220" i="6"/>
  <c r="AJ220" i="6" s="1"/>
  <c r="AH220" i="6"/>
  <c r="AH108" i="6"/>
  <c r="AI108" i="6"/>
  <c r="AJ108" i="6" s="1"/>
  <c r="AI146" i="6"/>
  <c r="AJ146" i="6" s="1"/>
  <c r="AH146" i="6"/>
  <c r="AH175" i="6"/>
  <c r="AI175" i="6"/>
  <c r="AJ175" i="6" s="1"/>
  <c r="AH165" i="6"/>
  <c r="AI165" i="6"/>
  <c r="AJ165" i="6" s="1"/>
  <c r="AI95" i="6"/>
  <c r="AJ95" i="6" s="1"/>
  <c r="AH95" i="6"/>
  <c r="AI46" i="6"/>
  <c r="AJ46" i="6" s="1"/>
  <c r="AH46" i="6"/>
  <c r="AI145" i="6"/>
  <c r="AJ145" i="6" s="1"/>
  <c r="AH145" i="6"/>
  <c r="AI243" i="6"/>
  <c r="AJ243" i="6" s="1"/>
  <c r="AH243" i="6"/>
  <c r="AI222" i="6"/>
  <c r="AJ222" i="6" s="1"/>
  <c r="AH222" i="6"/>
  <c r="AI139" i="6"/>
  <c r="AJ139" i="6" s="1"/>
  <c r="AH139" i="6"/>
  <c r="AH134" i="6"/>
  <c r="AI134" i="6"/>
  <c r="AG21" i="6"/>
  <c r="AH64" i="6"/>
  <c r="AI64" i="6"/>
  <c r="AJ64" i="6" s="1"/>
  <c r="AH163" i="6"/>
  <c r="AI163" i="6"/>
  <c r="AJ163" i="6" s="1"/>
  <c r="AH38" i="6"/>
  <c r="AI38" i="6"/>
  <c r="AJ38" i="6" s="1"/>
  <c r="AH125" i="6"/>
  <c r="AI125" i="6"/>
  <c r="AJ125" i="6" s="1"/>
  <c r="AH169" i="6"/>
  <c r="AI169" i="6"/>
  <c r="AJ169" i="6" s="1"/>
  <c r="AH62" i="6"/>
  <c r="AI62" i="6"/>
  <c r="AJ62" i="6" s="1"/>
  <c r="AH179" i="6"/>
  <c r="AI179" i="6"/>
  <c r="AJ179" i="6" s="1"/>
  <c r="AH162" i="6"/>
  <c r="AI162" i="6"/>
  <c r="AJ162" i="6" s="1"/>
  <c r="AH41" i="6"/>
  <c r="AI41" i="6"/>
  <c r="AJ41" i="6" s="1"/>
  <c r="AI84" i="6"/>
  <c r="AJ84" i="6" s="1"/>
  <c r="AH84" i="6"/>
  <c r="AH118" i="6"/>
  <c r="AI118" i="6"/>
  <c r="AJ118" i="6" s="1"/>
  <c r="AI153" i="6"/>
  <c r="AJ153" i="6" s="1"/>
  <c r="AH153" i="6"/>
  <c r="AI230" i="6"/>
  <c r="AJ230" i="6" s="1"/>
  <c r="AH230" i="6"/>
  <c r="AI107" i="6"/>
  <c r="AJ107" i="6" s="1"/>
  <c r="AH107" i="6"/>
  <c r="AH235" i="6"/>
  <c r="AI235" i="6"/>
  <c r="AJ235" i="6" s="1"/>
  <c r="AI138" i="6"/>
  <c r="AJ138" i="6" s="1"/>
  <c r="AH138" i="6"/>
  <c r="AI74" i="6"/>
  <c r="AJ74" i="6" s="1"/>
  <c r="AH74" i="6"/>
  <c r="AI54" i="6"/>
  <c r="AJ54" i="6" s="1"/>
  <c r="AH54" i="6"/>
  <c r="AI209" i="6"/>
  <c r="AJ209" i="6" s="1"/>
  <c r="AH209" i="6"/>
  <c r="AH80" i="6"/>
  <c r="AI80" i="6"/>
  <c r="AJ80" i="6" s="1"/>
  <c r="AH55" i="6"/>
  <c r="AI55" i="6"/>
  <c r="AJ55" i="6" s="1"/>
  <c r="AH154" i="6"/>
  <c r="AI154" i="6"/>
  <c r="AJ154" i="6" s="1"/>
  <c r="AH206" i="6"/>
  <c r="AI206" i="6"/>
  <c r="AJ206" i="6" s="1"/>
  <c r="AH212" i="6"/>
  <c r="AI212" i="6"/>
  <c r="AJ212" i="6" s="1"/>
  <c r="AH48" i="6"/>
  <c r="AI48" i="6"/>
  <c r="AJ48" i="6" s="1"/>
  <c r="AI93" i="6"/>
  <c r="AJ93" i="6" s="1"/>
  <c r="AH93" i="6"/>
  <c r="AH191" i="6"/>
  <c r="AI191" i="6"/>
  <c r="AJ191" i="6" s="1"/>
  <c r="AH197" i="6"/>
  <c r="AI197" i="6"/>
  <c r="AJ197" i="6" s="1"/>
  <c r="AH240" i="6"/>
  <c r="AI240" i="6"/>
  <c r="AJ240" i="6" s="1"/>
  <c r="AI121" i="6"/>
  <c r="AJ121" i="6" s="1"/>
  <c r="AH121" i="6"/>
  <c r="AH205" i="6"/>
  <c r="AI205" i="6"/>
  <c r="AJ205" i="6" s="1"/>
  <c r="AH69" i="6"/>
  <c r="AI69" i="6"/>
  <c r="AJ69" i="6" s="1"/>
  <c r="AH168" i="6"/>
  <c r="AI168" i="6"/>
  <c r="AJ168" i="6" s="1"/>
  <c r="AI124" i="6"/>
  <c r="AJ124" i="6" s="1"/>
  <c r="AH124" i="6"/>
  <c r="AH207" i="6"/>
  <c r="AI207" i="6"/>
  <c r="AJ207" i="6" s="1"/>
  <c r="AI60" i="6"/>
  <c r="AJ60" i="6" s="1"/>
  <c r="AH60" i="6"/>
  <c r="AI40" i="6"/>
  <c r="AJ40" i="6" s="1"/>
  <c r="AH40" i="6"/>
  <c r="AH92" i="6"/>
  <c r="AI92" i="6"/>
  <c r="AJ92" i="6" s="1"/>
  <c r="AH90" i="6"/>
  <c r="AI90" i="6"/>
  <c r="AJ90" i="6" s="1"/>
  <c r="AH161" i="6"/>
  <c r="AI161" i="6"/>
  <c r="AJ161" i="6" s="1"/>
  <c r="AH204" i="6"/>
  <c r="AI204" i="6"/>
  <c r="AJ204" i="6" s="1"/>
  <c r="AG6" i="6"/>
  <c r="AH112" i="6"/>
  <c r="AI112" i="6"/>
  <c r="AJ112" i="6" s="1"/>
  <c r="AH211" i="6"/>
  <c r="AI211" i="6"/>
  <c r="AJ211" i="6" s="1"/>
  <c r="AH147" i="6"/>
  <c r="AI147" i="6"/>
  <c r="AJ147" i="6" s="1"/>
  <c r="AH190" i="6"/>
  <c r="AI190" i="6"/>
  <c r="AJ190" i="6" s="1"/>
  <c r="AI75" i="6"/>
  <c r="AJ75" i="6" s="1"/>
  <c r="AH75" i="6"/>
  <c r="AH231" i="6"/>
  <c r="AI231" i="6"/>
  <c r="AJ231" i="6" s="1"/>
  <c r="AI136" i="6"/>
  <c r="AJ136" i="6" s="1"/>
  <c r="AH136" i="6"/>
  <c r="AI117" i="6"/>
  <c r="AJ117" i="6" s="1"/>
  <c r="AH117" i="6"/>
  <c r="AH76" i="6"/>
  <c r="AI76" i="6"/>
  <c r="AJ76" i="6" s="1"/>
  <c r="AI53" i="6"/>
  <c r="AJ53" i="6" s="1"/>
  <c r="AH53" i="6"/>
  <c r="AI208" i="6"/>
  <c r="AJ208" i="6" s="1"/>
  <c r="AH208" i="6"/>
  <c r="AI102" i="6"/>
  <c r="AJ102" i="6" s="1"/>
  <c r="AH102" i="6"/>
  <c r="AI201" i="6"/>
  <c r="AJ201" i="6" s="1"/>
  <c r="AH201" i="6"/>
  <c r="AI109" i="6"/>
  <c r="AJ109" i="6" s="1"/>
  <c r="AH109" i="6"/>
  <c r="AI82" i="6"/>
  <c r="AJ82" i="6" s="1"/>
  <c r="AH82" i="6"/>
  <c r="AH35" i="6"/>
  <c r="AI35" i="6"/>
  <c r="AJ35" i="6" s="1"/>
  <c r="AH232" i="6"/>
  <c r="AI232" i="6"/>
  <c r="AJ232" i="6" s="1"/>
  <c r="AH120" i="6"/>
  <c r="AI120" i="6"/>
  <c r="AJ120" i="6" s="1"/>
  <c r="AH233" i="6"/>
  <c r="AI233" i="6"/>
  <c r="AJ233" i="6" s="1"/>
  <c r="AH151" i="6"/>
  <c r="AI151" i="6"/>
  <c r="AJ151" i="6" s="1"/>
  <c r="AI223" i="6"/>
  <c r="AJ223" i="6" s="1"/>
  <c r="AH223" i="6"/>
  <c r="AI159" i="6"/>
  <c r="AJ159" i="6" s="1"/>
  <c r="AH159" i="6"/>
  <c r="AI132" i="6"/>
  <c r="AJ132" i="6" s="1"/>
  <c r="AH132" i="6"/>
  <c r="AH148" i="6"/>
  <c r="AI148" i="6"/>
  <c r="AJ148" i="6" s="1"/>
  <c r="AI61" i="6"/>
  <c r="AJ61" i="6" s="1"/>
  <c r="AH61" i="6"/>
  <c r="AH192" i="6"/>
  <c r="AI192" i="6"/>
  <c r="AJ192" i="6" s="1"/>
  <c r="AI39" i="6"/>
  <c r="AJ39" i="6" s="1"/>
  <c r="AH39" i="6"/>
  <c r="AI180" i="6"/>
  <c r="AJ180" i="6" s="1"/>
  <c r="AH180" i="6"/>
  <c r="AI88" i="6"/>
  <c r="AJ88" i="6" s="1"/>
  <c r="AH88" i="6"/>
  <c r="AI187" i="6"/>
  <c r="AJ187" i="6" s="1"/>
  <c r="AH187" i="6"/>
  <c r="AI216" i="6"/>
  <c r="AJ216" i="6" s="1"/>
  <c r="AH216" i="6"/>
  <c r="AH122" i="6"/>
  <c r="AI122" i="6"/>
  <c r="AJ122" i="6" s="1"/>
  <c r="AH83" i="6"/>
  <c r="AI83" i="6"/>
  <c r="AJ83" i="6" s="1"/>
  <c r="AH182" i="6"/>
  <c r="AI182" i="6"/>
  <c r="AJ182" i="6" s="1"/>
  <c r="AI195" i="6"/>
  <c r="AJ195" i="6" s="1"/>
  <c r="AH195" i="6"/>
  <c r="AI123" i="6"/>
  <c r="AJ123" i="6" s="1"/>
  <c r="AH123" i="6"/>
  <c r="AI181" i="6"/>
  <c r="AJ181" i="6" s="1"/>
  <c r="AH181" i="6"/>
  <c r="AH98" i="6"/>
  <c r="AI98" i="6"/>
  <c r="AJ98" i="6" s="1"/>
  <c r="AI68" i="6"/>
  <c r="AJ68" i="6" s="1"/>
  <c r="AH68" i="6"/>
  <c r="AH126" i="6"/>
  <c r="AI126" i="6"/>
  <c r="AJ126" i="6" s="1"/>
  <c r="AH225" i="6"/>
  <c r="AI225" i="6"/>
  <c r="AJ225" i="6" s="1"/>
  <c r="AH203" i="6"/>
  <c r="AI203" i="6"/>
  <c r="AJ203" i="6" s="1"/>
  <c r="AH218" i="6"/>
  <c r="AI218" i="6"/>
  <c r="AJ218" i="6" s="1"/>
  <c r="AI103" i="6"/>
  <c r="AJ103" i="6" s="1"/>
  <c r="AH103" i="6"/>
  <c r="AI37" i="6"/>
  <c r="AJ37" i="6" s="1"/>
  <c r="AH37" i="6"/>
  <c r="AI150" i="6"/>
  <c r="AJ150" i="6" s="1"/>
  <c r="AH150" i="6"/>
  <c r="AI174" i="6"/>
  <c r="AJ174" i="6" s="1"/>
  <c r="AH174" i="6"/>
  <c r="AH104" i="6"/>
  <c r="AI104" i="6"/>
  <c r="AJ104" i="6" s="1"/>
  <c r="AH94" i="6"/>
  <c r="AI94" i="6"/>
  <c r="AJ94" i="6" s="1"/>
  <c r="AI67" i="6"/>
  <c r="AJ67" i="6" s="1"/>
  <c r="AH67" i="6"/>
  <c r="AI236" i="6"/>
  <c r="AJ236" i="6" s="1"/>
  <c r="AH236" i="6"/>
  <c r="AI116" i="6"/>
  <c r="AJ116" i="6" s="1"/>
  <c r="AH116" i="6"/>
  <c r="AI215" i="6"/>
  <c r="AJ215" i="6" s="1"/>
  <c r="AH215" i="6"/>
  <c r="AI152" i="6"/>
  <c r="AJ152" i="6" s="1"/>
  <c r="AH152" i="6"/>
  <c r="AI96" i="6"/>
  <c r="AJ96" i="6" s="1"/>
  <c r="AH96" i="6"/>
  <c r="AH77" i="6"/>
  <c r="AI77" i="6"/>
  <c r="AJ77" i="6" s="1"/>
  <c r="AH36" i="6"/>
  <c r="AI36" i="6"/>
  <c r="AJ36" i="6" s="1"/>
  <c r="AH135" i="6"/>
  <c r="AI135" i="6"/>
  <c r="AJ135" i="6" s="1"/>
  <c r="AH221" i="6"/>
  <c r="AI221" i="6"/>
  <c r="AJ221" i="6" s="1"/>
  <c r="AH193" i="6"/>
  <c r="AI193" i="6"/>
  <c r="AJ193" i="6" s="1"/>
  <c r="AH224" i="6"/>
  <c r="AI224" i="6"/>
  <c r="AJ224" i="6" s="1"/>
  <c r="AH70" i="6"/>
  <c r="AI70" i="6"/>
  <c r="AJ70" i="6" s="1"/>
  <c r="AI79" i="6"/>
  <c r="AJ79" i="6" s="1"/>
  <c r="AH79" i="6"/>
  <c r="AI202" i="6"/>
  <c r="AJ202" i="6" s="1"/>
  <c r="AH202" i="6"/>
  <c r="AI47" i="6"/>
  <c r="AJ47" i="6" s="1"/>
  <c r="AH47" i="6"/>
  <c r="AH140" i="6"/>
  <c r="AI140" i="6"/>
  <c r="AJ140" i="6" s="1"/>
  <c r="AH119" i="6"/>
  <c r="AI119" i="6"/>
  <c r="AJ119" i="6" s="1"/>
  <c r="AI173" i="6"/>
  <c r="AJ173" i="6" s="1"/>
  <c r="AH173" i="6"/>
  <c r="AI237" i="6"/>
  <c r="AJ237" i="6" s="1"/>
  <c r="AH237" i="6"/>
  <c r="AH34" i="6"/>
  <c r="AI34" i="6"/>
  <c r="AJ34" i="6" s="1"/>
  <c r="AH106" i="6"/>
  <c r="AI106" i="6"/>
  <c r="AJ106" i="6" s="1"/>
  <c r="AH97" i="6"/>
  <c r="AI97" i="6"/>
  <c r="AJ97" i="6" s="1"/>
  <c r="AH196" i="6"/>
  <c r="AI196" i="6"/>
  <c r="AJ196" i="6" s="1"/>
  <c r="AH217" i="6"/>
  <c r="AI217" i="6"/>
  <c r="AJ217" i="6" s="1"/>
  <c r="AH177" i="6"/>
  <c r="AI177" i="6"/>
  <c r="AJ177" i="6" s="1"/>
  <c r="AI183" i="6"/>
  <c r="AJ183" i="6" s="1"/>
  <c r="AH183" i="6"/>
  <c r="AH226" i="6"/>
  <c r="AI226" i="6"/>
  <c r="AJ226" i="6" s="1"/>
  <c r="AH176" i="6"/>
  <c r="AI176" i="6"/>
  <c r="AJ176" i="6" s="1"/>
  <c r="AI42" i="6"/>
  <c r="AJ42" i="6" s="1"/>
  <c r="AH42" i="6"/>
  <c r="AI141" i="6"/>
  <c r="AJ141" i="6" s="1"/>
  <c r="AH141" i="6"/>
  <c r="AH239" i="6"/>
  <c r="AI239" i="6"/>
  <c r="AJ239" i="6" s="1"/>
  <c r="AH49" i="6"/>
  <c r="AI49" i="6"/>
  <c r="AJ49" i="6" s="1"/>
  <c r="AH234" i="6"/>
  <c r="AI234" i="6"/>
  <c r="AJ234" i="6" s="1"/>
  <c r="AI160" i="6"/>
  <c r="AJ160" i="6" s="1"/>
  <c r="AH160" i="6"/>
  <c r="AI51" i="6"/>
  <c r="AJ51" i="6" s="1"/>
  <c r="AH51" i="6"/>
  <c r="AI178" i="6"/>
  <c r="AJ178" i="6" s="1"/>
  <c r="AH178" i="6"/>
  <c r="AH219" i="6"/>
  <c r="AI219" i="6"/>
  <c r="AJ219" i="6" s="1"/>
  <c r="AI33" i="6"/>
  <c r="AJ33" i="6" s="1"/>
  <c r="AH33" i="6"/>
  <c r="AH133" i="6"/>
  <c r="AI133" i="6"/>
  <c r="AJ133" i="6" s="1"/>
  <c r="AH137" i="6"/>
  <c r="AI137" i="6"/>
  <c r="AJ137" i="6" s="1"/>
  <c r="AI81" i="6"/>
  <c r="AJ81" i="6" s="1"/>
  <c r="AH81" i="6"/>
  <c r="AI32" i="6"/>
  <c r="AJ32" i="6" s="1"/>
  <c r="AH32" i="6"/>
  <c r="AI131" i="6"/>
  <c r="AJ131" i="6" s="1"/>
  <c r="AH131" i="6"/>
  <c r="AI229" i="6"/>
  <c r="AH229" i="6"/>
  <c r="AG24" i="6"/>
  <c r="AH24" i="6" s="1"/>
  <c r="AI194" i="6"/>
  <c r="AJ194" i="6" s="1"/>
  <c r="AH194" i="6"/>
  <c r="AI110" i="6"/>
  <c r="AJ110" i="6" s="1"/>
  <c r="AH110" i="6"/>
  <c r="AH105" i="6"/>
  <c r="AI105" i="6"/>
  <c r="AJ105" i="6" s="1"/>
  <c r="AH50" i="6"/>
  <c r="AI50" i="6"/>
  <c r="AJ50" i="6" s="1"/>
  <c r="AH149" i="6"/>
  <c r="AI149" i="6"/>
  <c r="AJ149" i="6" s="1"/>
  <c r="AI164" i="6"/>
  <c r="AJ164" i="6" s="1"/>
  <c r="AH164" i="6"/>
  <c r="AI166" i="6"/>
  <c r="AJ166" i="6" s="1"/>
  <c r="AH166" i="6"/>
  <c r="AI188" i="6"/>
  <c r="AJ188" i="6" s="1"/>
  <c r="AH188" i="6"/>
  <c r="AH78" i="6"/>
  <c r="AI78" i="6"/>
  <c r="AJ78" i="6" s="1"/>
  <c r="AH238" i="6"/>
  <c r="AI238" i="6"/>
  <c r="AJ238" i="6" s="1"/>
  <c r="AH189" i="6"/>
  <c r="AI189" i="6"/>
  <c r="AJ189" i="6" s="1"/>
  <c r="AH111" i="6"/>
  <c r="AI111" i="6"/>
  <c r="AJ111" i="6" s="1"/>
  <c r="AH210" i="6"/>
  <c r="AI210" i="6"/>
  <c r="AJ210" i="6" s="1"/>
  <c r="U13" i="6"/>
  <c r="S6" i="6"/>
  <c r="V71" i="6"/>
  <c r="U15" i="6"/>
  <c r="V115" i="6"/>
  <c r="U16" i="6"/>
  <c r="V58" i="6"/>
  <c r="U12" i="6"/>
  <c r="U11" i="6"/>
  <c r="U8" i="6"/>
  <c r="U7" i="6"/>
  <c r="V40" i="6"/>
  <c r="U9" i="6"/>
  <c r="V52" i="6"/>
  <c r="U18" i="6"/>
  <c r="U17" i="6"/>
  <c r="V28" i="6"/>
  <c r="U10" i="6"/>
  <c r="U14" i="6"/>
  <c r="U23" i="6"/>
  <c r="V81" i="6"/>
  <c r="U21" i="6"/>
  <c r="S26" i="6"/>
  <c r="U22" i="6"/>
  <c r="U24" i="6"/>
  <c r="Q26" i="6"/>
  <c r="ED229" i="6" l="1"/>
  <c r="EC24" i="6"/>
  <c r="ED24" i="6" s="1"/>
  <c r="EB21" i="6"/>
  <c r="ED28" i="6"/>
  <c r="ED134" i="6"/>
  <c r="EC21" i="6"/>
  <c r="EC23" i="6"/>
  <c r="ED23" i="6" s="1"/>
  <c r="ED66" i="6"/>
  <c r="CZ130" i="6"/>
  <c r="DA130" i="6"/>
  <c r="DB130" i="6" s="1"/>
  <c r="DM130" i="6"/>
  <c r="EA130" i="6" s="1"/>
  <c r="DP28" i="6"/>
  <c r="DP66" i="6"/>
  <c r="DO23" i="6"/>
  <c r="DP23" i="6" s="1"/>
  <c r="DN21" i="6"/>
  <c r="DP229" i="6"/>
  <c r="DO24" i="6"/>
  <c r="DP24" i="6" s="1"/>
  <c r="DP134" i="6"/>
  <c r="DO21" i="6"/>
  <c r="DB229" i="6"/>
  <c r="DA24" i="6"/>
  <c r="DB24" i="6" s="1"/>
  <c r="DB66" i="6"/>
  <c r="DA23" i="6"/>
  <c r="DB23" i="6" s="1"/>
  <c r="CY26" i="6"/>
  <c r="CZ26" i="6" s="1"/>
  <c r="CZ21" i="6"/>
  <c r="DB134" i="6"/>
  <c r="DA21" i="6"/>
  <c r="CM22" i="6"/>
  <c r="CN22" i="6" s="1"/>
  <c r="CK26" i="6"/>
  <c r="CL26" i="6" s="1"/>
  <c r="CL21" i="6"/>
  <c r="CN134" i="6"/>
  <c r="CM21" i="6"/>
  <c r="CN66" i="6"/>
  <c r="CM23" i="6"/>
  <c r="CN23" i="6" s="1"/>
  <c r="CN229" i="6"/>
  <c r="CM24" i="6"/>
  <c r="CN24" i="6" s="1"/>
  <c r="BZ229" i="6"/>
  <c r="BY24" i="6"/>
  <c r="BZ24" i="6" s="1"/>
  <c r="BW26" i="6"/>
  <c r="BX26" i="6" s="1"/>
  <c r="BX21" i="6"/>
  <c r="BZ28" i="6"/>
  <c r="BY22" i="6"/>
  <c r="BZ22" i="6" s="1"/>
  <c r="BZ134" i="6"/>
  <c r="BY21" i="6"/>
  <c r="BZ66" i="6"/>
  <c r="BY23" i="6"/>
  <c r="BZ23" i="6" s="1"/>
  <c r="BL28" i="6"/>
  <c r="BK22" i="6"/>
  <c r="BL22" i="6" s="1"/>
  <c r="BL229" i="6"/>
  <c r="BK24" i="6"/>
  <c r="BL24" i="6" s="1"/>
  <c r="BL134" i="6"/>
  <c r="BK21" i="6"/>
  <c r="BL66" i="6"/>
  <c r="BK23" i="6"/>
  <c r="BL23" i="6" s="1"/>
  <c r="BI26" i="6"/>
  <c r="BJ26" i="6" s="1"/>
  <c r="BJ21" i="6"/>
  <c r="AW22" i="6"/>
  <c r="AX22" i="6" s="1"/>
  <c r="AX28" i="6"/>
  <c r="AV21" i="6"/>
  <c r="AU26" i="6"/>
  <c r="AV26" i="6" s="1"/>
  <c r="AX134" i="6"/>
  <c r="AW21" i="6"/>
  <c r="AX229" i="6"/>
  <c r="AW24" i="6"/>
  <c r="AX24" i="6" s="1"/>
  <c r="AX66" i="6"/>
  <c r="AW23" i="6"/>
  <c r="AX23" i="6" s="1"/>
  <c r="AJ66" i="6"/>
  <c r="AI23" i="6"/>
  <c r="AJ23" i="6" s="1"/>
  <c r="AH21" i="6"/>
  <c r="AG26" i="6"/>
  <c r="AH26" i="6" s="1"/>
  <c r="AJ28" i="6"/>
  <c r="AI22" i="6"/>
  <c r="AJ22" i="6" s="1"/>
  <c r="AJ134" i="6"/>
  <c r="AI21" i="6"/>
  <c r="AJ229" i="6"/>
  <c r="AI24" i="6"/>
  <c r="AJ24" i="6" s="1"/>
  <c r="U6" i="6"/>
  <c r="U26" i="6"/>
  <c r="DA22" i="6" l="1"/>
  <c r="DB22" i="6" s="1"/>
  <c r="EC130" i="6"/>
  <c r="EB130" i="6"/>
  <c r="EA22" i="6"/>
  <c r="ED21" i="6"/>
  <c r="DN130" i="6"/>
  <c r="DO130" i="6"/>
  <c r="DM22" i="6"/>
  <c r="DP21" i="6"/>
  <c r="DB21" i="6"/>
  <c r="CM26" i="6"/>
  <c r="CN26" i="6" s="1"/>
  <c r="CN21" i="6"/>
  <c r="BZ21" i="6"/>
  <c r="BY26" i="6"/>
  <c r="BZ26" i="6" s="1"/>
  <c r="BL21" i="6"/>
  <c r="BK26" i="6"/>
  <c r="BL26" i="6" s="1"/>
  <c r="AW26" i="6"/>
  <c r="AX26" i="6" s="1"/>
  <c r="AX21" i="6"/>
  <c r="AJ21" i="6"/>
  <c r="AI26" i="6"/>
  <c r="AJ26" i="6" s="1"/>
  <c r="N7" i="6"/>
  <c r="O7" i="6"/>
  <c r="P7" i="6"/>
  <c r="W7" i="6"/>
  <c r="AK7" i="6"/>
  <c r="AY7" i="6"/>
  <c r="BM7" i="6"/>
  <c r="CA7" i="6"/>
  <c r="CO7" i="6"/>
  <c r="DC7" i="6"/>
  <c r="DQ7" i="6"/>
  <c r="EE7" i="6"/>
  <c r="EF7" i="6"/>
  <c r="EG7" i="6"/>
  <c r="N8" i="6"/>
  <c r="O8" i="6"/>
  <c r="P8" i="6"/>
  <c r="W8" i="6"/>
  <c r="AK8" i="6"/>
  <c r="AY8" i="6"/>
  <c r="BM8" i="6"/>
  <c r="CA8" i="6"/>
  <c r="CO8" i="6"/>
  <c r="DC8" i="6"/>
  <c r="DQ8" i="6"/>
  <c r="EE8" i="6"/>
  <c r="EF8" i="6"/>
  <c r="EG8" i="6"/>
  <c r="N9" i="6"/>
  <c r="O9" i="6"/>
  <c r="P9" i="6"/>
  <c r="W9" i="6"/>
  <c r="AK9" i="6"/>
  <c r="AY9" i="6"/>
  <c r="BM9" i="6"/>
  <c r="CA9" i="6"/>
  <c r="CO9" i="6"/>
  <c r="DC9" i="6"/>
  <c r="DQ9" i="6"/>
  <c r="EE9" i="6"/>
  <c r="EF9" i="6"/>
  <c r="EG9" i="6"/>
  <c r="N10" i="6"/>
  <c r="O10" i="6"/>
  <c r="P10" i="6"/>
  <c r="W10" i="6"/>
  <c r="AK10" i="6"/>
  <c r="AY10" i="6"/>
  <c r="BM10" i="6"/>
  <c r="CA10" i="6"/>
  <c r="CO10" i="6"/>
  <c r="DC10" i="6"/>
  <c r="DQ10" i="6"/>
  <c r="EE10" i="6"/>
  <c r="EF10" i="6"/>
  <c r="EG10" i="6"/>
  <c r="N11" i="6"/>
  <c r="O11" i="6"/>
  <c r="P11" i="6"/>
  <c r="W11" i="6"/>
  <c r="AK11" i="6"/>
  <c r="AY11" i="6"/>
  <c r="BM11" i="6"/>
  <c r="CA11" i="6"/>
  <c r="CO11" i="6"/>
  <c r="DC11" i="6"/>
  <c r="DQ11" i="6"/>
  <c r="EE11" i="6"/>
  <c r="EF11" i="6"/>
  <c r="EG11" i="6"/>
  <c r="N12" i="6"/>
  <c r="O12" i="6"/>
  <c r="P12" i="6"/>
  <c r="W12" i="6"/>
  <c r="AK12" i="6"/>
  <c r="AY12" i="6"/>
  <c r="BM12" i="6"/>
  <c r="CA12" i="6"/>
  <c r="CO12" i="6"/>
  <c r="DC12" i="6"/>
  <c r="DQ12" i="6"/>
  <c r="EE12" i="6"/>
  <c r="EF12" i="6"/>
  <c r="EG12" i="6"/>
  <c r="N13" i="6"/>
  <c r="O13" i="6"/>
  <c r="P13" i="6"/>
  <c r="W13" i="6"/>
  <c r="AK13" i="6"/>
  <c r="AY13" i="6"/>
  <c r="BM13" i="6"/>
  <c r="CA13" i="6"/>
  <c r="CO13" i="6"/>
  <c r="DC13" i="6"/>
  <c r="DQ13" i="6"/>
  <c r="EE13" i="6"/>
  <c r="EF13" i="6"/>
  <c r="EG13" i="6"/>
  <c r="N14" i="6"/>
  <c r="O14" i="6"/>
  <c r="P14" i="6"/>
  <c r="W14" i="6"/>
  <c r="AK14" i="6"/>
  <c r="AY14" i="6"/>
  <c r="BM14" i="6"/>
  <c r="CA14" i="6"/>
  <c r="CO14" i="6"/>
  <c r="DC14" i="6"/>
  <c r="DQ14" i="6"/>
  <c r="EE14" i="6"/>
  <c r="EF14" i="6"/>
  <c r="EG14" i="6"/>
  <c r="N15" i="6"/>
  <c r="O15" i="6"/>
  <c r="P15" i="6"/>
  <c r="W15" i="6"/>
  <c r="AK15" i="6"/>
  <c r="AY15" i="6"/>
  <c r="BM15" i="6"/>
  <c r="CA15" i="6"/>
  <c r="CO15" i="6"/>
  <c r="DC15" i="6"/>
  <c r="DQ15" i="6"/>
  <c r="EE15" i="6"/>
  <c r="EF15" i="6"/>
  <c r="EG15" i="6"/>
  <c r="N16" i="6"/>
  <c r="O16" i="6"/>
  <c r="P16" i="6"/>
  <c r="W16" i="6"/>
  <c r="AK16" i="6"/>
  <c r="AY16" i="6"/>
  <c r="BM16" i="6"/>
  <c r="CA16" i="6"/>
  <c r="CO16" i="6"/>
  <c r="DC16" i="6"/>
  <c r="DQ16" i="6"/>
  <c r="EE16" i="6"/>
  <c r="EF16" i="6"/>
  <c r="EG16" i="6"/>
  <c r="N17" i="6"/>
  <c r="O17" i="6"/>
  <c r="P17" i="6"/>
  <c r="W17" i="6"/>
  <c r="AK17" i="6"/>
  <c r="AY17" i="6"/>
  <c r="BM17" i="6"/>
  <c r="CA17" i="6"/>
  <c r="CO17" i="6"/>
  <c r="DC17" i="6"/>
  <c r="DQ17" i="6"/>
  <c r="EE17" i="6"/>
  <c r="EF17" i="6"/>
  <c r="EG17" i="6"/>
  <c r="N18" i="6"/>
  <c r="O18" i="6"/>
  <c r="P18" i="6"/>
  <c r="W18" i="6"/>
  <c r="AK18" i="6"/>
  <c r="AY18" i="6"/>
  <c r="BM18" i="6"/>
  <c r="CA18" i="6"/>
  <c r="CO18" i="6"/>
  <c r="DC18" i="6"/>
  <c r="DQ18" i="6"/>
  <c r="EE18" i="6"/>
  <c r="EF18" i="6"/>
  <c r="EG18" i="6"/>
  <c r="M8" i="6"/>
  <c r="M9" i="6"/>
  <c r="M10" i="6"/>
  <c r="M11" i="6"/>
  <c r="M12" i="6"/>
  <c r="M13" i="6"/>
  <c r="M14" i="6"/>
  <c r="M15" i="6"/>
  <c r="M16" i="6"/>
  <c r="M17" i="6"/>
  <c r="M18" i="6"/>
  <c r="M7" i="6"/>
  <c r="DA26" i="6" l="1"/>
  <c r="DB26" i="6" s="1"/>
  <c r="DU18" i="6"/>
  <c r="DW18" i="6"/>
  <c r="DU17" i="6"/>
  <c r="DW17" i="6"/>
  <c r="DU16" i="6"/>
  <c r="DW16" i="6"/>
  <c r="DU15" i="6"/>
  <c r="DW15" i="6"/>
  <c r="DU14" i="6"/>
  <c r="DW14" i="6"/>
  <c r="DU13" i="6"/>
  <c r="DW13" i="6"/>
  <c r="DU12" i="6"/>
  <c r="DW12" i="6"/>
  <c r="DU11" i="6"/>
  <c r="DW11" i="6"/>
  <c r="DU10" i="6"/>
  <c r="DW10" i="6"/>
  <c r="DU9" i="6"/>
  <c r="DW9" i="6"/>
  <c r="DU8" i="6"/>
  <c r="DW8" i="6"/>
  <c r="DW7" i="6"/>
  <c r="EB22" i="6"/>
  <c r="EA26" i="6"/>
  <c r="EB26" i="6" s="1"/>
  <c r="ED130" i="6"/>
  <c r="EC22" i="6"/>
  <c r="DN22" i="6"/>
  <c r="DM26" i="6"/>
  <c r="DN26" i="6" s="1"/>
  <c r="DP130" i="6"/>
  <c r="DO22" i="6"/>
  <c r="DG16" i="6"/>
  <c r="DI16" i="6"/>
  <c r="DG15" i="6"/>
  <c r="DI15" i="6"/>
  <c r="DG14" i="6"/>
  <c r="DI14" i="6"/>
  <c r="DG13" i="6"/>
  <c r="DI13" i="6"/>
  <c r="DG12" i="6"/>
  <c r="DI12" i="6"/>
  <c r="DG11" i="6"/>
  <c r="DI11" i="6"/>
  <c r="DG10" i="6"/>
  <c r="DI10" i="6"/>
  <c r="DG9" i="6"/>
  <c r="DI9" i="6"/>
  <c r="DG8" i="6"/>
  <c r="DI8" i="6"/>
  <c r="DG7" i="6"/>
  <c r="DI7" i="6"/>
  <c r="DG17" i="6"/>
  <c r="DI17" i="6"/>
  <c r="DG18" i="6"/>
  <c r="DI18" i="6"/>
  <c r="CS18" i="6"/>
  <c r="CU18" i="6"/>
  <c r="CS14" i="6"/>
  <c r="CU14" i="6"/>
  <c r="CS10" i="6"/>
  <c r="CU10" i="6"/>
  <c r="CS15" i="6"/>
  <c r="CU15" i="6"/>
  <c r="CS11" i="6"/>
  <c r="CU11" i="6"/>
  <c r="CS7" i="6"/>
  <c r="CU7" i="6"/>
  <c r="CS16" i="6"/>
  <c r="CU16" i="6"/>
  <c r="CS12" i="6"/>
  <c r="CU12" i="6"/>
  <c r="CS8" i="6"/>
  <c r="CU8" i="6"/>
  <c r="CS17" i="6"/>
  <c r="CU17" i="6"/>
  <c r="CU13" i="6"/>
  <c r="CS13" i="6"/>
  <c r="CS9" i="6"/>
  <c r="CU9" i="6"/>
  <c r="CE12" i="6"/>
  <c r="CG12" i="6"/>
  <c r="CE8" i="6"/>
  <c r="CG8" i="6"/>
  <c r="CE17" i="6"/>
  <c r="CG17" i="6"/>
  <c r="CE13" i="6"/>
  <c r="CG13" i="6"/>
  <c r="CE9" i="6"/>
  <c r="CG9" i="6"/>
  <c r="CG18" i="6"/>
  <c r="CE18" i="6"/>
  <c r="CE14" i="6"/>
  <c r="CG14" i="6"/>
  <c r="CE10" i="6"/>
  <c r="CG10" i="6"/>
  <c r="CE15" i="6"/>
  <c r="CG15" i="6"/>
  <c r="CE11" i="6"/>
  <c r="CG11" i="6"/>
  <c r="CE7" i="6"/>
  <c r="CG7" i="6"/>
  <c r="CE16" i="6"/>
  <c r="CG16" i="6"/>
  <c r="BQ18" i="6"/>
  <c r="BS18" i="6"/>
  <c r="BQ17" i="6"/>
  <c r="BS17" i="6"/>
  <c r="BQ16" i="6"/>
  <c r="BS16" i="6"/>
  <c r="BQ15" i="6"/>
  <c r="BS15" i="6"/>
  <c r="BQ14" i="6"/>
  <c r="BS14" i="6"/>
  <c r="BQ13" i="6"/>
  <c r="BS13" i="6"/>
  <c r="BQ12" i="6"/>
  <c r="BS12" i="6"/>
  <c r="BQ11" i="6"/>
  <c r="BS11" i="6"/>
  <c r="BQ10" i="6"/>
  <c r="BS10" i="6"/>
  <c r="BQ9" i="6"/>
  <c r="BS9" i="6"/>
  <c r="BQ8" i="6"/>
  <c r="BS8" i="6"/>
  <c r="BQ7" i="6"/>
  <c r="BS7" i="6"/>
  <c r="BC15" i="6"/>
  <c r="BE15" i="6"/>
  <c r="BC9" i="6"/>
  <c r="BE9" i="6"/>
  <c r="BC14" i="6"/>
  <c r="BE14" i="6"/>
  <c r="BC16" i="6"/>
  <c r="BE16" i="6"/>
  <c r="BC10" i="6"/>
  <c r="BE10" i="6"/>
  <c r="BC8" i="6"/>
  <c r="BE8" i="6"/>
  <c r="BC17" i="6"/>
  <c r="BE17" i="6"/>
  <c r="BC7" i="6"/>
  <c r="BE7" i="6"/>
  <c r="BE18" i="6"/>
  <c r="BC18" i="6"/>
  <c r="BC12" i="6"/>
  <c r="BE12" i="6"/>
  <c r="BC11" i="6"/>
  <c r="BE11" i="6"/>
  <c r="BC13" i="6"/>
  <c r="BE13" i="6"/>
  <c r="AO17" i="6"/>
  <c r="AQ17" i="6"/>
  <c r="AQ16" i="6"/>
  <c r="AO16" i="6"/>
  <c r="AO15" i="6"/>
  <c r="AQ15" i="6"/>
  <c r="AO14" i="6"/>
  <c r="AQ14" i="6"/>
  <c r="AO13" i="6"/>
  <c r="AQ13" i="6"/>
  <c r="AO12" i="6"/>
  <c r="AQ12" i="6"/>
  <c r="AO11" i="6"/>
  <c r="AQ11" i="6"/>
  <c r="AO10" i="6"/>
  <c r="AQ10" i="6"/>
  <c r="AO9" i="6"/>
  <c r="AQ9" i="6"/>
  <c r="AO8" i="6"/>
  <c r="AQ8" i="6"/>
  <c r="AO7" i="6"/>
  <c r="AQ7" i="6"/>
  <c r="AO18" i="6"/>
  <c r="AQ18" i="6"/>
  <c r="AD18" i="6"/>
  <c r="AD17" i="6"/>
  <c r="AD16" i="6"/>
  <c r="AD15" i="6"/>
  <c r="AD14" i="6"/>
  <c r="AD13" i="6"/>
  <c r="AD12" i="6"/>
  <c r="AD11" i="6"/>
  <c r="AD10" i="6"/>
  <c r="AD9" i="6"/>
  <c r="AD8" i="6"/>
  <c r="AD7" i="6"/>
  <c r="AA18" i="6"/>
  <c r="AC18" i="6"/>
  <c r="AA17" i="6"/>
  <c r="AC17" i="6"/>
  <c r="AA16" i="6"/>
  <c r="AC16" i="6"/>
  <c r="AA15" i="6"/>
  <c r="AC15" i="6"/>
  <c r="AA14" i="6"/>
  <c r="AC14" i="6"/>
  <c r="AA13" i="6"/>
  <c r="AC13" i="6"/>
  <c r="AA12" i="6"/>
  <c r="AC12" i="6"/>
  <c r="AA11" i="6"/>
  <c r="AC11" i="6"/>
  <c r="AA10" i="6"/>
  <c r="AC10" i="6"/>
  <c r="AA9" i="6"/>
  <c r="AC9" i="6"/>
  <c r="AA8" i="6"/>
  <c r="AC8" i="6"/>
  <c r="AA7" i="6"/>
  <c r="AC7" i="6"/>
  <c r="T18" i="6"/>
  <c r="V18" i="6"/>
  <c r="T17" i="6"/>
  <c r="V17" i="6"/>
  <c r="T16" i="6"/>
  <c r="V16" i="6"/>
  <c r="T15" i="6"/>
  <c r="V15" i="6"/>
  <c r="T14" i="6"/>
  <c r="V14" i="6"/>
  <c r="T13" i="6"/>
  <c r="V13" i="6"/>
  <c r="T12" i="6"/>
  <c r="V12" i="6"/>
  <c r="T11" i="6"/>
  <c r="V11" i="6"/>
  <c r="T10" i="6"/>
  <c r="V10" i="6"/>
  <c r="T9" i="6"/>
  <c r="V9" i="6"/>
  <c r="T8" i="6"/>
  <c r="V8" i="6"/>
  <c r="T7" i="6"/>
  <c r="V7" i="6"/>
  <c r="P6" i="6"/>
  <c r="T6" i="6" s="1"/>
  <c r="O6" i="6"/>
  <c r="DC6" i="6"/>
  <c r="CA6" i="6"/>
  <c r="N6" i="6"/>
  <c r="W6" i="6"/>
  <c r="CO6" i="6"/>
  <c r="BM6" i="6"/>
  <c r="DQ6" i="6"/>
  <c r="EG6" i="6"/>
  <c r="AY6" i="6"/>
  <c r="EF6" i="6"/>
  <c r="AK6" i="6"/>
  <c r="EE6" i="6"/>
  <c r="M6" i="6"/>
  <c r="ED22" i="6" l="1"/>
  <c r="EC26" i="6"/>
  <c r="ED26" i="6" s="1"/>
  <c r="DU6" i="6"/>
  <c r="DW6" i="6"/>
  <c r="DP22" i="6"/>
  <c r="DO26" i="6"/>
  <c r="DP26" i="6" s="1"/>
  <c r="DG6" i="6"/>
  <c r="DI6" i="6"/>
  <c r="CS6" i="6"/>
  <c r="CU6" i="6"/>
  <c r="CE6" i="6"/>
  <c r="CG6" i="6"/>
  <c r="BQ6" i="6"/>
  <c r="BS6" i="6"/>
  <c r="BC6" i="6"/>
  <c r="BE6" i="6"/>
  <c r="AO6" i="6"/>
  <c r="AQ6" i="6"/>
  <c r="AH16" i="6"/>
  <c r="AR16" i="6"/>
  <c r="BF16" i="6" s="1"/>
  <c r="BT16" i="6" s="1"/>
  <c r="CH16" i="6" s="1"/>
  <c r="CV16" i="6" s="1"/>
  <c r="DJ16" i="6" s="1"/>
  <c r="DX16" i="6" s="1"/>
  <c r="AI17" i="6"/>
  <c r="AJ17" i="6" s="1"/>
  <c r="AR17" i="6"/>
  <c r="BF17" i="6" s="1"/>
  <c r="BT17" i="6" s="1"/>
  <c r="CH17" i="6" s="1"/>
  <c r="CV17" i="6" s="1"/>
  <c r="DJ17" i="6" s="1"/>
  <c r="DX17" i="6" s="1"/>
  <c r="AH7" i="6"/>
  <c r="AR7" i="6"/>
  <c r="BF7" i="6" s="1"/>
  <c r="BT7" i="6" s="1"/>
  <c r="CH7" i="6" s="1"/>
  <c r="CV7" i="6" s="1"/>
  <c r="DJ7" i="6" s="1"/>
  <c r="DX7" i="6" s="1"/>
  <c r="AI8" i="6"/>
  <c r="AJ8" i="6" s="1"/>
  <c r="AR8" i="6"/>
  <c r="BF8" i="6" s="1"/>
  <c r="BT8" i="6" s="1"/>
  <c r="CH8" i="6" s="1"/>
  <c r="CV8" i="6" s="1"/>
  <c r="DJ8" i="6" s="1"/>
  <c r="DX8" i="6" s="1"/>
  <c r="AH12" i="6"/>
  <c r="AR12" i="6"/>
  <c r="BF12" i="6" s="1"/>
  <c r="BT12" i="6" s="1"/>
  <c r="CH12" i="6" s="1"/>
  <c r="CV12" i="6" s="1"/>
  <c r="DJ12" i="6" s="1"/>
  <c r="DX12" i="6" s="1"/>
  <c r="AI18" i="6"/>
  <c r="AJ18" i="6" s="1"/>
  <c r="AR18" i="6"/>
  <c r="BF18" i="6" s="1"/>
  <c r="BT18" i="6" s="1"/>
  <c r="CH18" i="6" s="1"/>
  <c r="CV18" i="6" s="1"/>
  <c r="DJ18" i="6" s="1"/>
  <c r="DX18" i="6" s="1"/>
  <c r="AH10" i="6"/>
  <c r="AR10" i="6"/>
  <c r="BF10" i="6" s="1"/>
  <c r="BT10" i="6" s="1"/>
  <c r="CH10" i="6" s="1"/>
  <c r="CV10" i="6" s="1"/>
  <c r="DJ10" i="6" s="1"/>
  <c r="DX10" i="6" s="1"/>
  <c r="AH11" i="6"/>
  <c r="AR11" i="6"/>
  <c r="BF11" i="6" s="1"/>
  <c r="BT11" i="6" s="1"/>
  <c r="CH11" i="6" s="1"/>
  <c r="CV11" i="6" s="1"/>
  <c r="DJ11" i="6" s="1"/>
  <c r="DX11" i="6" s="1"/>
  <c r="AI13" i="6"/>
  <c r="AJ13" i="6" s="1"/>
  <c r="AR13" i="6"/>
  <c r="BF13" i="6" s="1"/>
  <c r="BT13" i="6" s="1"/>
  <c r="CH13" i="6" s="1"/>
  <c r="CV13" i="6" s="1"/>
  <c r="DJ13" i="6" s="1"/>
  <c r="DX13" i="6" s="1"/>
  <c r="AH15" i="6"/>
  <c r="AR15" i="6"/>
  <c r="BF15" i="6" s="1"/>
  <c r="BT15" i="6" s="1"/>
  <c r="CH15" i="6" s="1"/>
  <c r="CV15" i="6" s="1"/>
  <c r="DJ15" i="6" s="1"/>
  <c r="DX15" i="6" s="1"/>
  <c r="AH9" i="6"/>
  <c r="AR9" i="6"/>
  <c r="BF9" i="6" s="1"/>
  <c r="BT9" i="6" s="1"/>
  <c r="CH9" i="6" s="1"/>
  <c r="CV9" i="6" s="1"/>
  <c r="DJ9" i="6" s="1"/>
  <c r="DX9" i="6" s="1"/>
  <c r="AI14" i="6"/>
  <c r="AJ14" i="6" s="1"/>
  <c r="AR14" i="6"/>
  <c r="BF14" i="6" s="1"/>
  <c r="BT14" i="6" s="1"/>
  <c r="CH14" i="6" s="1"/>
  <c r="CV14" i="6" s="1"/>
  <c r="DJ14" i="6" s="1"/>
  <c r="DX14" i="6" s="1"/>
  <c r="AA6" i="6"/>
  <c r="AC6" i="6"/>
  <c r="AH18" i="6"/>
  <c r="AI11" i="6"/>
  <c r="AJ11" i="6" s="1"/>
  <c r="AI12" i="6"/>
  <c r="AJ12" i="6" s="1"/>
  <c r="AH13" i="6"/>
  <c r="AH14" i="6"/>
  <c r="AI16" i="6"/>
  <c r="AJ16" i="6" s="1"/>
  <c r="AH17" i="6"/>
  <c r="AH8" i="6"/>
  <c r="AI15" i="6"/>
  <c r="AJ15" i="6" s="1"/>
  <c r="AI7" i="6"/>
  <c r="AJ7" i="6" s="1"/>
  <c r="AI9" i="6"/>
  <c r="AJ9" i="6" s="1"/>
  <c r="AI10" i="6"/>
  <c r="AJ10" i="6" s="1"/>
  <c r="AD6" i="6"/>
  <c r="AH6" i="6" s="1"/>
  <c r="V6" i="6"/>
  <c r="EH29" i="6"/>
  <c r="EH30" i="6"/>
  <c r="EH31" i="6"/>
  <c r="EH32" i="6"/>
  <c r="EH33" i="6"/>
  <c r="EH34" i="6"/>
  <c r="EH35" i="6"/>
  <c r="EH36" i="6"/>
  <c r="EH37" i="6"/>
  <c r="EH38" i="6"/>
  <c r="EH39" i="6"/>
  <c r="EH40" i="6"/>
  <c r="EH41" i="6"/>
  <c r="EH42" i="6"/>
  <c r="EH43" i="6"/>
  <c r="EH44" i="6"/>
  <c r="EH45" i="6"/>
  <c r="EH46" i="6"/>
  <c r="EH47" i="6"/>
  <c r="EH48" i="6"/>
  <c r="EH49" i="6"/>
  <c r="EH50" i="6"/>
  <c r="EH51" i="6"/>
  <c r="EH52" i="6"/>
  <c r="EH53" i="6"/>
  <c r="EH54" i="6"/>
  <c r="EH55" i="6"/>
  <c r="EH56" i="6"/>
  <c r="EH57" i="6"/>
  <c r="EH58" i="6"/>
  <c r="EH59" i="6"/>
  <c r="EH60" i="6"/>
  <c r="EH61" i="6"/>
  <c r="EH62" i="6"/>
  <c r="EH63" i="6"/>
  <c r="EH64" i="6"/>
  <c r="EH65" i="6"/>
  <c r="EH66" i="6"/>
  <c r="EH67" i="6"/>
  <c r="EH68" i="6"/>
  <c r="EH69" i="6"/>
  <c r="EH70" i="6"/>
  <c r="EH71" i="6"/>
  <c r="EH72" i="6"/>
  <c r="EH73" i="6"/>
  <c r="EH74" i="6"/>
  <c r="EH75" i="6"/>
  <c r="EH76" i="6"/>
  <c r="EH77" i="6"/>
  <c r="EH78" i="6"/>
  <c r="EH79" i="6"/>
  <c r="EH80" i="6"/>
  <c r="EH81" i="6"/>
  <c r="EH82" i="6"/>
  <c r="EH83" i="6"/>
  <c r="EH84" i="6"/>
  <c r="EH85" i="6"/>
  <c r="EH86" i="6"/>
  <c r="EH87" i="6"/>
  <c r="EH88" i="6"/>
  <c r="EH89" i="6"/>
  <c r="EH90" i="6"/>
  <c r="EH91" i="6"/>
  <c r="EH92" i="6"/>
  <c r="EH93" i="6"/>
  <c r="EH94" i="6"/>
  <c r="EH95" i="6"/>
  <c r="EH96" i="6"/>
  <c r="EH97" i="6"/>
  <c r="EH98" i="6"/>
  <c r="EH99" i="6"/>
  <c r="EH100" i="6"/>
  <c r="EH101" i="6"/>
  <c r="EH102" i="6"/>
  <c r="EH103" i="6"/>
  <c r="EH104" i="6"/>
  <c r="EH105" i="6"/>
  <c r="EH106" i="6"/>
  <c r="EH107" i="6"/>
  <c r="EH108" i="6"/>
  <c r="EH109" i="6"/>
  <c r="EH110" i="6"/>
  <c r="EH111" i="6"/>
  <c r="EH112" i="6"/>
  <c r="EH113" i="6"/>
  <c r="EH114" i="6"/>
  <c r="EH115" i="6"/>
  <c r="EH116" i="6"/>
  <c r="EH117" i="6"/>
  <c r="EH118" i="6"/>
  <c r="EH119" i="6"/>
  <c r="EH120" i="6"/>
  <c r="EH121" i="6"/>
  <c r="EH122" i="6"/>
  <c r="EH123" i="6"/>
  <c r="EH124" i="6"/>
  <c r="EH125" i="6"/>
  <c r="EH126" i="6"/>
  <c r="EH127" i="6"/>
  <c r="EH128" i="6"/>
  <c r="EH129" i="6"/>
  <c r="EH131" i="6"/>
  <c r="EH132" i="6"/>
  <c r="EH133" i="6"/>
  <c r="EH134" i="6"/>
  <c r="EH135" i="6"/>
  <c r="EH136" i="6"/>
  <c r="EH137" i="6"/>
  <c r="EH138" i="6"/>
  <c r="EH139" i="6"/>
  <c r="EH140" i="6"/>
  <c r="EH141" i="6"/>
  <c r="EH142" i="6"/>
  <c r="EH143" i="6"/>
  <c r="EH144" i="6"/>
  <c r="EH145" i="6"/>
  <c r="EH146" i="6"/>
  <c r="EH147" i="6"/>
  <c r="EH148" i="6"/>
  <c r="EH149" i="6"/>
  <c r="EH150" i="6"/>
  <c r="EH151" i="6"/>
  <c r="EH152" i="6"/>
  <c r="EH153" i="6"/>
  <c r="EH154" i="6"/>
  <c r="EH155" i="6"/>
  <c r="EH156" i="6"/>
  <c r="EH157" i="6"/>
  <c r="EH158" i="6"/>
  <c r="EH159" i="6"/>
  <c r="EH160" i="6"/>
  <c r="EH161" i="6"/>
  <c r="EH162" i="6"/>
  <c r="EH163" i="6"/>
  <c r="EH164" i="6"/>
  <c r="EH165" i="6"/>
  <c r="EH166" i="6"/>
  <c r="EH167" i="6"/>
  <c r="EH168" i="6"/>
  <c r="EH169" i="6"/>
  <c r="EH170" i="6"/>
  <c r="EH171" i="6"/>
  <c r="EH172" i="6"/>
  <c r="EH173" i="6"/>
  <c r="EH174" i="6"/>
  <c r="EH175" i="6"/>
  <c r="EH176" i="6"/>
  <c r="EH177" i="6"/>
  <c r="EH178" i="6"/>
  <c r="EH179" i="6"/>
  <c r="EH180" i="6"/>
  <c r="EH181" i="6"/>
  <c r="EH182" i="6"/>
  <c r="EH183" i="6"/>
  <c r="EH184" i="6"/>
  <c r="EH185" i="6"/>
  <c r="EH186" i="6"/>
  <c r="EH187" i="6"/>
  <c r="EH188" i="6"/>
  <c r="EH189" i="6"/>
  <c r="EH190" i="6"/>
  <c r="EH191" i="6"/>
  <c r="EH192" i="6"/>
  <c r="EH193" i="6"/>
  <c r="EH194" i="6"/>
  <c r="EH195" i="6"/>
  <c r="EH196" i="6"/>
  <c r="EH197" i="6"/>
  <c r="EH198" i="6"/>
  <c r="EH199" i="6"/>
  <c r="EH200" i="6"/>
  <c r="EH201" i="6"/>
  <c r="EH202" i="6"/>
  <c r="EH203" i="6"/>
  <c r="EH204" i="6"/>
  <c r="EH205" i="6"/>
  <c r="EH206" i="6"/>
  <c r="EH207" i="6"/>
  <c r="EH208" i="6"/>
  <c r="EH209" i="6"/>
  <c r="EH210" i="6"/>
  <c r="EH211" i="6"/>
  <c r="EH212" i="6"/>
  <c r="EH213" i="6"/>
  <c r="EH214" i="6"/>
  <c r="EH215" i="6"/>
  <c r="EH216" i="6"/>
  <c r="EH217" i="6"/>
  <c r="EH218" i="6"/>
  <c r="EH219" i="6"/>
  <c r="EH220" i="6"/>
  <c r="EH221" i="6"/>
  <c r="EH222" i="6"/>
  <c r="EH223" i="6"/>
  <c r="EH224" i="6"/>
  <c r="EH225" i="6"/>
  <c r="EH226" i="6"/>
  <c r="EH227" i="6"/>
  <c r="EH228" i="6"/>
  <c r="EH229" i="6"/>
  <c r="EH230" i="6"/>
  <c r="EH231" i="6"/>
  <c r="EH232" i="6"/>
  <c r="EH233" i="6"/>
  <c r="EH234" i="6"/>
  <c r="EH235" i="6"/>
  <c r="EH236" i="6"/>
  <c r="EH237" i="6"/>
  <c r="EH238" i="6"/>
  <c r="EH239" i="6"/>
  <c r="EH240" i="6"/>
  <c r="EH241" i="6"/>
  <c r="EH242" i="6"/>
  <c r="EH243" i="6"/>
  <c r="EH28" i="6"/>
  <c r="EC12" i="6" l="1"/>
  <c r="ED12" i="6" s="1"/>
  <c r="EB12" i="6"/>
  <c r="EC9" i="6"/>
  <c r="ED9" i="6" s="1"/>
  <c r="EB9" i="6"/>
  <c r="EC8" i="6"/>
  <c r="ED8" i="6" s="1"/>
  <c r="EB8" i="6"/>
  <c r="EB13" i="6"/>
  <c r="EC13" i="6"/>
  <c r="ED13" i="6" s="1"/>
  <c r="EB17" i="6"/>
  <c r="EC17" i="6"/>
  <c r="ED17" i="6" s="1"/>
  <c r="EC11" i="6"/>
  <c r="ED11" i="6" s="1"/>
  <c r="EB11" i="6"/>
  <c r="EC16" i="6"/>
  <c r="ED16" i="6" s="1"/>
  <c r="EB16" i="6"/>
  <c r="DX6" i="6"/>
  <c r="EB6" i="6" s="1"/>
  <c r="EC7" i="6"/>
  <c r="EB7" i="6"/>
  <c r="EB10" i="6"/>
  <c r="EC10" i="6"/>
  <c r="ED10" i="6" s="1"/>
  <c r="EB14" i="6"/>
  <c r="EC14" i="6"/>
  <c r="ED14" i="6" s="1"/>
  <c r="EC18" i="6"/>
  <c r="ED18" i="6" s="1"/>
  <c r="EB18" i="6"/>
  <c r="EC15" i="6"/>
  <c r="ED15" i="6" s="1"/>
  <c r="EB15" i="6"/>
  <c r="DO18" i="6"/>
  <c r="DP18" i="6" s="1"/>
  <c r="DN18" i="6"/>
  <c r="DN11" i="6"/>
  <c r="DO11" i="6"/>
  <c r="DP11" i="6" s="1"/>
  <c r="DO14" i="6"/>
  <c r="DP14" i="6" s="1"/>
  <c r="DN14" i="6"/>
  <c r="DO12" i="6"/>
  <c r="DP12" i="6" s="1"/>
  <c r="DN12" i="6"/>
  <c r="DO16" i="6"/>
  <c r="DP16" i="6" s="1"/>
  <c r="DN16" i="6"/>
  <c r="DO10" i="6"/>
  <c r="DP10" i="6" s="1"/>
  <c r="DN10" i="6"/>
  <c r="DN9" i="6"/>
  <c r="DO9" i="6"/>
  <c r="DP9" i="6" s="1"/>
  <c r="DN8" i="6"/>
  <c r="DO8" i="6"/>
  <c r="DP8" i="6" s="1"/>
  <c r="DO15" i="6"/>
  <c r="DP15" i="6" s="1"/>
  <c r="DN15" i="6"/>
  <c r="DJ6" i="6"/>
  <c r="DN6" i="6" s="1"/>
  <c r="DO7" i="6"/>
  <c r="DN7" i="6"/>
  <c r="DO13" i="6"/>
  <c r="DP13" i="6" s="1"/>
  <c r="DN13" i="6"/>
  <c r="DO17" i="6"/>
  <c r="DP17" i="6" s="1"/>
  <c r="DN17" i="6"/>
  <c r="DA9" i="6"/>
  <c r="DB9" i="6" s="1"/>
  <c r="CZ9" i="6"/>
  <c r="DA10" i="6"/>
  <c r="DB10" i="6" s="1"/>
  <c r="CZ10" i="6"/>
  <c r="CV6" i="6"/>
  <c r="CZ6" i="6" s="1"/>
  <c r="DA7" i="6"/>
  <c r="CZ7" i="6"/>
  <c r="DA15" i="6"/>
  <c r="DB15" i="6" s="1"/>
  <c r="CZ15" i="6"/>
  <c r="DA13" i="6"/>
  <c r="DB13" i="6" s="1"/>
  <c r="CZ13" i="6"/>
  <c r="CZ12" i="6"/>
  <c r="DA12" i="6"/>
  <c r="DB12" i="6" s="1"/>
  <c r="DA16" i="6"/>
  <c r="DB16" i="6" s="1"/>
  <c r="CZ16" i="6"/>
  <c r="DA18" i="6"/>
  <c r="DB18" i="6" s="1"/>
  <c r="CZ18" i="6"/>
  <c r="CZ17" i="6"/>
  <c r="DA17" i="6"/>
  <c r="DB17" i="6" s="1"/>
  <c r="CZ14" i="6"/>
  <c r="DA14" i="6"/>
  <c r="DB14" i="6" s="1"/>
  <c r="DA11" i="6"/>
  <c r="DB11" i="6" s="1"/>
  <c r="CZ11" i="6"/>
  <c r="DA8" i="6"/>
  <c r="DB8" i="6" s="1"/>
  <c r="CZ8" i="6"/>
  <c r="CM14" i="6"/>
  <c r="CN14" i="6" s="1"/>
  <c r="CL14" i="6"/>
  <c r="CM11" i="6"/>
  <c r="CN11" i="6" s="1"/>
  <c r="CL11" i="6"/>
  <c r="CM8" i="6"/>
  <c r="CN8" i="6" s="1"/>
  <c r="CL8" i="6"/>
  <c r="CL9" i="6"/>
  <c r="CM9" i="6"/>
  <c r="CN9" i="6" s="1"/>
  <c r="CM10" i="6"/>
  <c r="CN10" i="6" s="1"/>
  <c r="CL10" i="6"/>
  <c r="CH6" i="6"/>
  <c r="CL6" i="6" s="1"/>
  <c r="CM7" i="6"/>
  <c r="CL7" i="6"/>
  <c r="CM15" i="6"/>
  <c r="CN15" i="6" s="1"/>
  <c r="CL15" i="6"/>
  <c r="CM18" i="6"/>
  <c r="CN18" i="6" s="1"/>
  <c r="CL18" i="6"/>
  <c r="CM17" i="6"/>
  <c r="CN17" i="6" s="1"/>
  <c r="CL17" i="6"/>
  <c r="EH18" i="6"/>
  <c r="CM13" i="6"/>
  <c r="CN13" i="6" s="1"/>
  <c r="CL13" i="6"/>
  <c r="CM12" i="6"/>
  <c r="CN12" i="6" s="1"/>
  <c r="CL12" i="6"/>
  <c r="CM16" i="6"/>
  <c r="CN16" i="6" s="1"/>
  <c r="CL16" i="6"/>
  <c r="BT6" i="6"/>
  <c r="BX6" i="6" s="1"/>
  <c r="BX7" i="6"/>
  <c r="BY7" i="6"/>
  <c r="BY13" i="6"/>
  <c r="BZ13" i="6" s="1"/>
  <c r="BX13" i="6"/>
  <c r="BY17" i="6"/>
  <c r="BZ17" i="6" s="1"/>
  <c r="BX17" i="6"/>
  <c r="BX11" i="6"/>
  <c r="BY11" i="6"/>
  <c r="BZ11" i="6" s="1"/>
  <c r="BY16" i="6"/>
  <c r="BZ16" i="6" s="1"/>
  <c r="BX16" i="6"/>
  <c r="BY10" i="6"/>
  <c r="BZ10" i="6" s="1"/>
  <c r="BX10" i="6"/>
  <c r="BY15" i="6"/>
  <c r="BZ15" i="6" s="1"/>
  <c r="BX15" i="6"/>
  <c r="BY8" i="6"/>
  <c r="BZ8" i="6" s="1"/>
  <c r="BX8" i="6"/>
  <c r="BY18" i="6"/>
  <c r="BZ18" i="6" s="1"/>
  <c r="BX18" i="6"/>
  <c r="BY14" i="6"/>
  <c r="BZ14" i="6" s="1"/>
  <c r="BX14" i="6"/>
  <c r="BY12" i="6"/>
  <c r="BZ12" i="6" s="1"/>
  <c r="BX12" i="6"/>
  <c r="BX9" i="6"/>
  <c r="BY9" i="6"/>
  <c r="BZ9" i="6" s="1"/>
  <c r="BK9" i="6"/>
  <c r="BL9" i="6" s="1"/>
  <c r="BJ9" i="6"/>
  <c r="BJ12" i="6"/>
  <c r="BK12" i="6"/>
  <c r="BL12" i="6" s="1"/>
  <c r="BF6" i="6"/>
  <c r="BJ6" i="6" s="1"/>
  <c r="BJ7" i="6"/>
  <c r="BK7" i="6"/>
  <c r="BK13" i="6"/>
  <c r="BL13" i="6" s="1"/>
  <c r="BJ13" i="6"/>
  <c r="BK17" i="6"/>
  <c r="BL17" i="6" s="1"/>
  <c r="BJ17" i="6"/>
  <c r="BK11" i="6"/>
  <c r="BL11" i="6" s="1"/>
  <c r="BJ11" i="6"/>
  <c r="BK16" i="6"/>
  <c r="BL16" i="6" s="1"/>
  <c r="BJ16" i="6"/>
  <c r="BK8" i="6"/>
  <c r="BL8" i="6" s="1"/>
  <c r="BJ8" i="6"/>
  <c r="BK10" i="6"/>
  <c r="BL10" i="6" s="1"/>
  <c r="BJ10" i="6"/>
  <c r="BK14" i="6"/>
  <c r="BL14" i="6" s="1"/>
  <c r="BJ14" i="6"/>
  <c r="BK18" i="6"/>
  <c r="BL18" i="6" s="1"/>
  <c r="BJ18" i="6"/>
  <c r="BK15" i="6"/>
  <c r="BL15" i="6" s="1"/>
  <c r="BJ15" i="6"/>
  <c r="AV8" i="6"/>
  <c r="AW8" i="6"/>
  <c r="AX8" i="6" s="1"/>
  <c r="AV15" i="6"/>
  <c r="AW15" i="6"/>
  <c r="AX15" i="6" s="1"/>
  <c r="AR6" i="6"/>
  <c r="AV6" i="6" s="1"/>
  <c r="AW7" i="6"/>
  <c r="AV7" i="6"/>
  <c r="AV13" i="6"/>
  <c r="AW13" i="6"/>
  <c r="AX13" i="6" s="1"/>
  <c r="AV17" i="6"/>
  <c r="AW17" i="6"/>
  <c r="AX17" i="6" s="1"/>
  <c r="AW9" i="6"/>
  <c r="AX9" i="6" s="1"/>
  <c r="AV9" i="6"/>
  <c r="AW11" i="6"/>
  <c r="AX11" i="6" s="1"/>
  <c r="AV11" i="6"/>
  <c r="AV16" i="6"/>
  <c r="AW16" i="6"/>
  <c r="AX16" i="6" s="1"/>
  <c r="AV14" i="6"/>
  <c r="AW14" i="6"/>
  <c r="AX14" i="6" s="1"/>
  <c r="AW18" i="6"/>
  <c r="AX18" i="6" s="1"/>
  <c r="AV18" i="6"/>
  <c r="AV10" i="6"/>
  <c r="AW10" i="6"/>
  <c r="AX10" i="6" s="1"/>
  <c r="AV12" i="6"/>
  <c r="AW12" i="6"/>
  <c r="AX12" i="6" s="1"/>
  <c r="AI6" i="6"/>
  <c r="AJ6" i="6" s="1"/>
  <c r="EH17" i="6"/>
  <c r="EH11" i="6"/>
  <c r="EH7" i="6"/>
  <c r="EH8" i="6"/>
  <c r="EH13" i="6"/>
  <c r="EH10" i="6"/>
  <c r="EH16" i="6"/>
  <c r="EH12" i="6"/>
  <c r="EH15" i="6"/>
  <c r="EH9" i="6"/>
  <c r="EH14" i="6"/>
  <c r="O25" i="6"/>
  <c r="N21" i="6"/>
  <c r="N24" i="6"/>
  <c r="N22" i="6"/>
  <c r="N23" i="6"/>
  <c r="N25" i="6"/>
  <c r="ED7" i="6" l="1"/>
  <c r="EC6" i="6"/>
  <c r="ED6" i="6" s="1"/>
  <c r="DP7" i="6"/>
  <c r="DO6" i="6"/>
  <c r="DP6" i="6" s="1"/>
  <c r="DA6" i="6"/>
  <c r="DB6" i="6" s="1"/>
  <c r="DB7" i="6"/>
  <c r="CM6" i="6"/>
  <c r="CN6" i="6" s="1"/>
  <c r="CN7" i="6"/>
  <c r="BZ7" i="6"/>
  <c r="BY6" i="6"/>
  <c r="BZ6" i="6" s="1"/>
  <c r="BL7" i="6"/>
  <c r="BK6" i="6"/>
  <c r="BL6" i="6" s="1"/>
  <c r="AW6" i="6"/>
  <c r="AX6" i="6" s="1"/>
  <c r="AX7" i="6"/>
  <c r="EH6" i="6"/>
  <c r="N26" i="6"/>
  <c r="CO24" i="6" l="1"/>
  <c r="EH25" i="6"/>
  <c r="EG25" i="6"/>
  <c r="EF25" i="6"/>
  <c r="EE25" i="6"/>
  <c r="DQ25" i="6"/>
  <c r="DC25" i="6"/>
  <c r="CO25" i="6"/>
  <c r="CA25" i="6"/>
  <c r="BM25" i="6"/>
  <c r="AY25" i="6"/>
  <c r="AK25" i="6"/>
  <c r="W25" i="6"/>
  <c r="P25" i="6"/>
  <c r="T25" i="6" s="1"/>
  <c r="M25" i="6"/>
  <c r="M24" i="6"/>
  <c r="M23" i="6"/>
  <c r="M22" i="6"/>
  <c r="M21" i="6"/>
  <c r="DW25" i="6" l="1"/>
  <c r="DU25" i="6"/>
  <c r="DI25" i="6"/>
  <c r="DG25" i="6"/>
  <c r="CU25" i="6"/>
  <c r="CS25" i="6"/>
  <c r="CS24" i="6"/>
  <c r="CU24" i="6"/>
  <c r="CE25" i="6"/>
  <c r="CG25" i="6"/>
  <c r="BS25" i="6"/>
  <c r="BQ25" i="6"/>
  <c r="BE25" i="6"/>
  <c r="BC25" i="6"/>
  <c r="AO25" i="6"/>
  <c r="AQ25" i="6"/>
  <c r="AA25" i="6"/>
  <c r="AC25" i="6"/>
  <c r="CA24" i="6"/>
  <c r="BM23" i="6"/>
  <c r="DQ24" i="6"/>
  <c r="EF21" i="6"/>
  <c r="DC23" i="6"/>
  <c r="DC22" i="6"/>
  <c r="EE24" i="6"/>
  <c r="AY23" i="6"/>
  <c r="AK23" i="6"/>
  <c r="AK24" i="6"/>
  <c r="AK22" i="6"/>
  <c r="W21" i="6"/>
  <c r="AY21" i="6"/>
  <c r="CA21" i="6"/>
  <c r="EG21" i="6"/>
  <c r="EG23" i="6"/>
  <c r="M26" i="6"/>
  <c r="DC24" i="6"/>
  <c r="CA23" i="6"/>
  <c r="W22" i="6"/>
  <c r="BM24" i="6"/>
  <c r="EG24" i="6"/>
  <c r="EF24" i="6"/>
  <c r="EE21" i="6"/>
  <c r="DQ21" i="6"/>
  <c r="DC21" i="6"/>
  <c r="CO21" i="6"/>
  <c r="W23" i="6"/>
  <c r="EF23" i="6"/>
  <c r="EE23" i="6"/>
  <c r="DQ23" i="6"/>
  <c r="EF22" i="6"/>
  <c r="EE22" i="6"/>
  <c r="DQ22" i="6"/>
  <c r="CO22" i="6"/>
  <c r="CA22" i="6"/>
  <c r="BM22" i="6"/>
  <c r="AY22" i="6"/>
  <c r="EG22" i="6"/>
  <c r="P24" i="6"/>
  <c r="T24" i="6" s="1"/>
  <c r="P22" i="6"/>
  <c r="T22" i="6" s="1"/>
  <c r="CO23" i="6"/>
  <c r="W24" i="6"/>
  <c r="AK21" i="6"/>
  <c r="AY24" i="6"/>
  <c r="BM21" i="6"/>
  <c r="P23" i="6"/>
  <c r="T23" i="6" s="1"/>
  <c r="P21" i="6"/>
  <c r="T21" i="6" s="1"/>
  <c r="DU22" i="6" l="1"/>
  <c r="DW22" i="6"/>
  <c r="DU23" i="6"/>
  <c r="DW23" i="6"/>
  <c r="DU24" i="6"/>
  <c r="DW24" i="6"/>
  <c r="DW21" i="6"/>
  <c r="DG22" i="6"/>
  <c r="DI22" i="6"/>
  <c r="DG23" i="6"/>
  <c r="DI23" i="6"/>
  <c r="DG21" i="6"/>
  <c r="DI21" i="6"/>
  <c r="DG24" i="6"/>
  <c r="DI24" i="6"/>
  <c r="CS23" i="6"/>
  <c r="CU23" i="6"/>
  <c r="CS22" i="6"/>
  <c r="CU22" i="6"/>
  <c r="CS21" i="6"/>
  <c r="CU21" i="6"/>
  <c r="CE21" i="6"/>
  <c r="CG21" i="6"/>
  <c r="CE22" i="6"/>
  <c r="CG22" i="6"/>
  <c r="CE23" i="6"/>
  <c r="CG23" i="6"/>
  <c r="CE24" i="6"/>
  <c r="CG24" i="6"/>
  <c r="BQ21" i="6"/>
  <c r="BS21" i="6"/>
  <c r="BQ23" i="6"/>
  <c r="BS23" i="6"/>
  <c r="BQ22" i="6"/>
  <c r="BS22" i="6"/>
  <c r="BQ24" i="6"/>
  <c r="BS24" i="6"/>
  <c r="BC23" i="6"/>
  <c r="BE23" i="6"/>
  <c r="BC24" i="6"/>
  <c r="BE24" i="6"/>
  <c r="BC21" i="6"/>
  <c r="BE21" i="6"/>
  <c r="BC22" i="6"/>
  <c r="BE22" i="6"/>
  <c r="AO24" i="6"/>
  <c r="AQ24" i="6"/>
  <c r="AO21" i="6"/>
  <c r="AQ21" i="6"/>
  <c r="AO22" i="6"/>
  <c r="AQ22" i="6"/>
  <c r="AO23" i="6"/>
  <c r="AQ23" i="6"/>
  <c r="AA22" i="6"/>
  <c r="AC22" i="6"/>
  <c r="AA21" i="6"/>
  <c r="AC21" i="6"/>
  <c r="AA24" i="6"/>
  <c r="AC24" i="6"/>
  <c r="AA23" i="6"/>
  <c r="AC23" i="6"/>
  <c r="O21" i="6"/>
  <c r="O23" i="6"/>
  <c r="CA26" i="6"/>
  <c r="AK26" i="6"/>
  <c r="DQ26" i="6"/>
  <c r="EF26" i="6"/>
  <c r="EG26" i="6"/>
  <c r="W26" i="6"/>
  <c r="DC26" i="6"/>
  <c r="EE26" i="6"/>
  <c r="BM26" i="6"/>
  <c r="BQ26" i="6" s="1"/>
  <c r="CO26" i="6"/>
  <c r="AY26" i="6"/>
  <c r="P26" i="6"/>
  <c r="T26" i="6" s="1"/>
  <c r="EH23" i="6"/>
  <c r="EH24" i="6"/>
  <c r="EH22" i="6"/>
  <c r="EH21" i="6"/>
  <c r="DU26" i="6" l="1"/>
  <c r="DW26" i="6"/>
  <c r="DG26" i="6"/>
  <c r="DI26" i="6"/>
  <c r="CS26" i="6"/>
  <c r="CU26" i="6"/>
  <c r="CE26" i="6"/>
  <c r="CG26" i="6"/>
  <c r="BS26" i="6"/>
  <c r="BC26" i="6"/>
  <c r="BE26" i="6"/>
  <c r="AO26" i="6"/>
  <c r="AQ26" i="6"/>
  <c r="AA26" i="6"/>
  <c r="AC26" i="6"/>
  <c r="O24" i="6"/>
  <c r="EH26" i="6"/>
  <c r="O22" i="6" l="1"/>
  <c r="O26" i="6" s="1"/>
</calcChain>
</file>

<file path=xl/sharedStrings.xml><?xml version="1.0" encoding="utf-8"?>
<sst xmlns="http://schemas.openxmlformats.org/spreadsheetml/2006/main" count="2441" uniqueCount="810">
  <si>
    <t>Prognoze veiktajiem maksājumiem projektu finansējuma saņēmējiem Kohēzijas politikas ES fondu 2021.-2027.gada plānošanas perioda ietvaros, t.sk. nedeklarējamajiem avansiem, ES fondu daļa 
(Atbilstoši 01.2026. CFLA un AI sniegtajai prognozei)</t>
  </si>
  <si>
    <t>2026. gads</t>
  </si>
  <si>
    <t>Atbildīgā iestāde</t>
  </si>
  <si>
    <t>2023
Fakts</t>
  </si>
  <si>
    <t>2024
Fakts</t>
  </si>
  <si>
    <t>2025
Fakts</t>
  </si>
  <si>
    <t>Janvāris, plāns</t>
  </si>
  <si>
    <t>Janvāris, Izpilde</t>
  </si>
  <si>
    <t>Janvāris, atgūtās summas</t>
  </si>
  <si>
    <t>Janvāris, Izpilde (atņemtas atgūtās summas)</t>
  </si>
  <si>
    <t>Janvāris, Izpilde %</t>
  </si>
  <si>
    <t>Janvāris, neizpilde vai pārpilde</t>
  </si>
  <si>
    <t>Janvāris, neizpilde vai pārpilde %</t>
  </si>
  <si>
    <t>Februāris, plāns</t>
  </si>
  <si>
    <t>Februāris, Izpilde</t>
  </si>
  <si>
    <t>Februāris, atgūtās summas</t>
  </si>
  <si>
    <t>Februāris, Izpilde (atņemtas atgūtās summas)</t>
  </si>
  <si>
    <t>Februāris, Izpilde %</t>
  </si>
  <si>
    <t>Februāris, neizpilde vai pārpilde</t>
  </si>
  <si>
    <t>Februāris, neizpilde vai pārpilde %</t>
  </si>
  <si>
    <t>Janvāris-Februāris
Plāns</t>
  </si>
  <si>
    <t>Janvāris-Februāris
Izpilde</t>
  </si>
  <si>
    <t>Janvāris-Februāris
atgūtās summas</t>
  </si>
  <si>
    <t>Janvāris-Februāris, Izpilde (atņemtas atgūtās summas)</t>
  </si>
  <si>
    <t>Janvāris-Februāris
Izpilde, %</t>
  </si>
  <si>
    <t>Janvāris-Februāris
neizpilde vai pārpilde</t>
  </si>
  <si>
    <t>Janvāris-Februāris
neizpilde vai parpilde, %</t>
  </si>
  <si>
    <t>Marts, plāns</t>
  </si>
  <si>
    <t>Marts, Izpilde</t>
  </si>
  <si>
    <t>Marts, atgūtās summas</t>
  </si>
  <si>
    <t>Marts, Izpilde (atņemtas atgūtās summas)</t>
  </si>
  <si>
    <t>Marts, Izpilde %</t>
  </si>
  <si>
    <t>Marts, neizpilde vai pārpilde</t>
  </si>
  <si>
    <t>Marts, neizpilde vai pārpilde %</t>
  </si>
  <si>
    <t>Janvāris-Marts
Plāns</t>
  </si>
  <si>
    <t>Janvāris-Marts
Izpilde</t>
  </si>
  <si>
    <t>Janvāris-Marts
atgūtās summas</t>
  </si>
  <si>
    <t>Janvāris-Marts, Izpilde (atņemtas atgūtās summas)</t>
  </si>
  <si>
    <t>Janvāris-Marts
Izpilde, %</t>
  </si>
  <si>
    <t>Janvāris-Marts
neizpilde vai pārpilde</t>
  </si>
  <si>
    <t>Janvāris-Marts
neizpilde vai parpilde, %</t>
  </si>
  <si>
    <t>Aprīlis, plāns</t>
  </si>
  <si>
    <t>Aprīlis, Izpilde</t>
  </si>
  <si>
    <t>Aprīlis, atgūtās summas</t>
  </si>
  <si>
    <t>Aprīlis, Izpilde (atņemtas atgūtās summas)</t>
  </si>
  <si>
    <t>Aprīlis, Izpilde %</t>
  </si>
  <si>
    <t>Aprīlis, neizpilde vai pārpilde</t>
  </si>
  <si>
    <t>Aprīlis, neizpilde vai pārpilde %</t>
  </si>
  <si>
    <t>Janvāris-Aprīlis
Plāns</t>
  </si>
  <si>
    <t>Janvāris-Aprīlis
Izpilde</t>
  </si>
  <si>
    <t>Janvāris-Aprīlis
atgūtās summas</t>
  </si>
  <si>
    <t>Janvāris-Aprīlis, Izpilde (atņemtas atgūtās summas)</t>
  </si>
  <si>
    <t>Janvāris-Aprīlis
Izpilde, %</t>
  </si>
  <si>
    <t>Janvāris-Aprīlis
neizpilde vai pārpilde</t>
  </si>
  <si>
    <t>Janvāris-Aprīlis
neizpilde vai parpilde, %</t>
  </si>
  <si>
    <t>Maijs, plāns</t>
  </si>
  <si>
    <t>Maijs, Izpilde</t>
  </si>
  <si>
    <t>Maijs, atgūtās summas</t>
  </si>
  <si>
    <t>Maijs, Izpilde (atņemtas atgūtās summas)</t>
  </si>
  <si>
    <t>Maijs, Izpilde %</t>
  </si>
  <si>
    <t>Maijs, neizpilde vai pārpilde</t>
  </si>
  <si>
    <t>Maijs, neizpilde vai pārpilde %</t>
  </si>
  <si>
    <t>Janvāris-Maijs
Plāns</t>
  </si>
  <si>
    <t>Janvāris-Maijs
Izpilde</t>
  </si>
  <si>
    <t>Janvāris-Maijs
atgūtās summas</t>
  </si>
  <si>
    <t>Janvāris-Maijs, Izpilde (atņemtas atgūtās summas)</t>
  </si>
  <si>
    <t>Janvāris-Maijs
Izpilde, %</t>
  </si>
  <si>
    <t>Janvāris-Maijs
neizpilde vai pārpilde</t>
  </si>
  <si>
    <t>Janvāris-Maijs
neizpilde vai parpilde, %</t>
  </si>
  <si>
    <t>Jūnijs, plāns</t>
  </si>
  <si>
    <t>Jūlijs, plāns</t>
  </si>
  <si>
    <t>Augusts, plāns</t>
  </si>
  <si>
    <t>Septembris, plāns</t>
  </si>
  <si>
    <t>Oktobris, plāns</t>
  </si>
  <si>
    <t>Novembris, plāns</t>
  </si>
  <si>
    <t>Decembris, plāns</t>
  </si>
  <si>
    <t>2026.g. kopā Prognoze</t>
  </si>
  <si>
    <t>Kopā</t>
  </si>
  <si>
    <t>EM</t>
  </si>
  <si>
    <t>VARAM</t>
  </si>
  <si>
    <t>SM</t>
  </si>
  <si>
    <t>IZM</t>
  </si>
  <si>
    <t>VM</t>
  </si>
  <si>
    <t>KEM</t>
  </si>
  <si>
    <t>LM</t>
  </si>
  <si>
    <t>KM</t>
  </si>
  <si>
    <t>IeM</t>
  </si>
  <si>
    <t>FM</t>
  </si>
  <si>
    <t>VK</t>
  </si>
  <si>
    <t>TM</t>
  </si>
  <si>
    <t>id_atb_PP</t>
  </si>
  <si>
    <t>id atb_ikm_maks</t>
  </si>
  <si>
    <t>Politikas mērķa Nr.</t>
  </si>
  <si>
    <t>Prior. Nr.</t>
  </si>
  <si>
    <t xml:space="preserve">Prioritātes nosaukums </t>
  </si>
  <si>
    <t>Specifiskā atbalsta mērķa Nr.</t>
  </si>
  <si>
    <t>Specifiskā atbalsta mērķa nosaukums</t>
  </si>
  <si>
    <t>Pasākuma Nr.</t>
  </si>
  <si>
    <t>Pasākuma nosaukums</t>
  </si>
  <si>
    <t>Kārtas Nr.</t>
  </si>
  <si>
    <t>Fonds [1]</t>
  </si>
  <si>
    <t>ESF+</t>
  </si>
  <si>
    <t>-</t>
  </si>
  <si>
    <t>ERAF</t>
  </si>
  <si>
    <t>KF</t>
  </si>
  <si>
    <t>TPF</t>
  </si>
  <si>
    <t>TP</t>
  </si>
  <si>
    <t>1.1.1.1._</t>
  </si>
  <si>
    <t>1.1.</t>
  </si>
  <si>
    <t>Pētniecība un prasmes</t>
  </si>
  <si>
    <t>1.1.1.</t>
  </si>
  <si>
    <t>“Pētniecības un inovāciju kapacitātes stiprināšana un progresīvu tehnoloģiju ieviešana  kopējā P&amp;A sistēmā”</t>
  </si>
  <si>
    <t>1.1.1.1.</t>
  </si>
  <si>
    <t>Zinātnes politikas ieviešana,vadība un kapacitātes stiprināšana</t>
  </si>
  <si>
    <t>_</t>
  </si>
  <si>
    <t>1.1.1.2._</t>
  </si>
  <si>
    <t>1.1.1.2.</t>
  </si>
  <si>
    <t>RIS3 pētniecības un inovācijas centri</t>
  </si>
  <si>
    <t>1.1.1.3.1</t>
  </si>
  <si>
    <t>1.1.1.3.</t>
  </si>
  <si>
    <t>Praktiskas ievirzes pētījumi</t>
  </si>
  <si>
    <t>1.1.1.3.2</t>
  </si>
  <si>
    <t>1.1.1.5.1</t>
  </si>
  <si>
    <t>1.1.1.5.</t>
  </si>
  <si>
    <t>Latvijas pilnvērtīga dalība Apvārsnis Eiropa programmā, tajā skaitā nodrošinot kompleksu atbalsta instrumentu klāstu un sasaisti ar RIS3 specializācijas jomu attīstīšanu</t>
  </si>
  <si>
    <t>1.1.1.5.2</t>
  </si>
  <si>
    <t>1.1.1.5.3</t>
  </si>
  <si>
    <t>1.1.1.6._</t>
  </si>
  <si>
    <t>1.1.1.6.</t>
  </si>
  <si>
    <t>Zinātniskās darbības digitalizācija un  dalība Eiropas Atvērtajā zinātnes mākonī (EOSC market place pakalpojumu iegāde)</t>
  </si>
  <si>
    <t>1.1.1.7._</t>
  </si>
  <si>
    <t>1.1.1.7.</t>
  </si>
  <si>
    <t>Inovāciju granti studentiem</t>
  </si>
  <si>
    <t>1.1.1.8._</t>
  </si>
  <si>
    <t>1.1.1.8.</t>
  </si>
  <si>
    <t>Doktorantūras granti</t>
  </si>
  <si>
    <t>1.1.1.9._</t>
  </si>
  <si>
    <t>1.1.1.9.</t>
  </si>
  <si>
    <t>Pēcdoktorantūras pētījumi</t>
  </si>
  <si>
    <t>1.1.2.1._</t>
  </si>
  <si>
    <t>1.1.2.</t>
  </si>
  <si>
    <t xml:space="preserve"> “Prasmju attīstīšana viedās specializācijas,  industriālās pārejas un uzņēmējdarbības veicināšanai”</t>
  </si>
  <si>
    <t>1.1.2.1.</t>
  </si>
  <si>
    <t>RIS3 industriālās prasmes</t>
  </si>
  <si>
    <t>1.2.1.1.1</t>
  </si>
  <si>
    <t>1.2.</t>
  </si>
  <si>
    <t>Atbalsts uzņēmējdarbībai</t>
  </si>
  <si>
    <t>1.2.1.</t>
  </si>
  <si>
    <t>“Pētniecības un inovāciju kapacitātes stiprināšana un progresīvu tehnoloģiju ieviešana uzņēmumiem ”</t>
  </si>
  <si>
    <t>1.2.1.1.</t>
  </si>
  <si>
    <t>Atbalsts jaunu produktu attīstībai un internacionalizācijai</t>
  </si>
  <si>
    <t>1.2.1.1.2</t>
  </si>
  <si>
    <t>1.2.1.1.3</t>
  </si>
  <si>
    <t>1.2.1.2.; 1.2.2.2.; 1.2.3.2.; 1.2.3.3.; 1.2.3.4.; 1.2.3.5._</t>
  </si>
  <si>
    <t>1.2.1.2.; 1.2.3.2.; 1.2.3.3.; 1.2.3.4.; 1.2.3.5._</t>
  </si>
  <si>
    <t>1.2.1.; 1.2.3.</t>
  </si>
  <si>
    <t>Finanšu instrumenti</t>
  </si>
  <si>
    <t>1.2.1.2.; 1.2.3.2.; 1.2.3.3.; 1.2.3.4.; 1.2.3.5.</t>
  </si>
  <si>
    <t>1.2.1.3._</t>
  </si>
  <si>
    <t>1.2.1.3.</t>
  </si>
  <si>
    <t>Uzņēmuma atbalsts dalībai kapitāla tirgos</t>
  </si>
  <si>
    <t>1.2.1.4._</t>
  </si>
  <si>
    <t>1.2.1.4.</t>
  </si>
  <si>
    <t>Atbalsts tehnoloģiju pārneses sistēmas pilnveidošanai</t>
  </si>
  <si>
    <t>1.2.2.1._</t>
  </si>
  <si>
    <t>1.2.2.</t>
  </si>
  <si>
    <t>“Izmantot digitalizācijas priekšrocības uzņēmējdarbības attīstībai ”</t>
  </si>
  <si>
    <t>1.2.2.1.</t>
  </si>
  <si>
    <t xml:space="preserve">Atbalsts Eiropas Digitālo inovāciju centru un reģionālo kontaktpunktu izveidei </t>
  </si>
  <si>
    <t>1.2.3.1._</t>
  </si>
  <si>
    <t>1.2.3.</t>
  </si>
  <si>
    <t>"Veicināt ilgtspējīgu izaugsmi, konkurētspēju un darba vietu radīšanu MVU, tostarp ar produktīvām  investīcijām”</t>
  </si>
  <si>
    <t>1.2.3.1.</t>
  </si>
  <si>
    <t>Atbalsts MVU inovatīvas uzņēmējdarbības attīstībai</t>
  </si>
  <si>
    <t>1.2.3.6.1</t>
  </si>
  <si>
    <t>1.2.3.6.</t>
  </si>
  <si>
    <t>Tūrisma produktu attīstības programma</t>
  </si>
  <si>
    <t>1.2.3.6.2</t>
  </si>
  <si>
    <t>1.3.1.1._</t>
  </si>
  <si>
    <t>1.3.</t>
  </si>
  <si>
    <t>Digitalizācija</t>
  </si>
  <si>
    <t>1.3.1.</t>
  </si>
  <si>
    <t>“Izmantot digitalizācijas priekšrocības  iedzīvotājiem, uzņēmumiem, pētniecības organizācijām un publiskajām iestādēm”</t>
  </si>
  <si>
    <t>1.3.1.1.</t>
  </si>
  <si>
    <t>IKT risinājumu un pakalpojumu attīstība un iespēju radīšana privātajam sektoram</t>
  </si>
  <si>
    <t>1.3.1.2._</t>
  </si>
  <si>
    <t>1.3.1.2.</t>
  </si>
  <si>
    <t xml:space="preserve">Inovācijas laboratorija digitalizācijas priekšrocību izmantošanai </t>
  </si>
  <si>
    <t>1.4.1.4._</t>
  </si>
  <si>
    <t>1.4.</t>
  </si>
  <si>
    <t>Digitālā savienojamība</t>
  </si>
  <si>
    <t>1.4.1.</t>
  </si>
  <si>
    <t xml:space="preserve"> “Uzlabot digitālo savienojamību”</t>
  </si>
  <si>
    <t>1.4.1.4.</t>
  </si>
  <si>
    <t>Vienotā kiberdrošības infrastruktūra</t>
  </si>
  <si>
    <t>1.5.1.0.1</t>
  </si>
  <si>
    <t>1.5.</t>
  </si>
  <si>
    <t>Rūpniecisko spēju uzlabošana, lai veicinātu aizsardzības spējas, prioritāti piešķirot divējāda lietojuma spējām</t>
  </si>
  <si>
    <t>1.5.1.</t>
  </si>
  <si>
    <t>"Rūpniecisko spēju uzlabošana, lai veicinātu aizsardzības spējas, prioritāti piešķirot divējāda lietojuma spējām"</t>
  </si>
  <si>
    <t>1.5.1.0.</t>
  </si>
  <si>
    <t>Rūpniecisko spēju uzlabošana aizsardzības stiprināšanai</t>
  </si>
  <si>
    <t>1.5.1.0.2</t>
  </si>
  <si>
    <t>2.1.1.1.1</t>
  </si>
  <si>
    <t>2.1.</t>
  </si>
  <si>
    <t>Klimata pārmaiņu mazināšana un pielāgošanās klimata pārmaiņām</t>
  </si>
  <si>
    <t>2.1.1.</t>
  </si>
  <si>
    <t>“Energoefektivitātes veicināšana un siltumnīcefekta gāzu emisiju samazināšana”</t>
  </si>
  <si>
    <t>2.1.1.1.</t>
  </si>
  <si>
    <t>Energoefektivitātes paaugstināšana dzīvojamās ēkās, t.sk. attīstot ESKO tirgu (daudzīvokļu, privātās un neliela dzīvokļu skaita ēku kompleksos)</t>
  </si>
  <si>
    <t>2.1.1.1.2</t>
  </si>
  <si>
    <t>2.1.1.1. 2.k., 2.1.1.2.__</t>
  </si>
  <si>
    <t>2.1.1.1. 2.k., 2.1.1.2._</t>
  </si>
  <si>
    <t>Energoefektivitātes paaugstināšana dzīvojamās ēkās, t.sk. attīstot ESKO tirgu (daudzīvokļu, privātās un neliela dzīvokļu skaita ēku kompleksos) un AER izmantošana un energoefektivitātes paaugstināšana rūpniecībā un komersantos</t>
  </si>
  <si>
    <t>2.1.1.3.1</t>
  </si>
  <si>
    <t>2.1.1.3.</t>
  </si>
  <si>
    <t>AER izmantošana un energoefektivitātes paaugstināšana lokālajā un individuālajā siltumapgādē un aukstumapgādē</t>
  </si>
  <si>
    <t>2.1.1.3.2</t>
  </si>
  <si>
    <t>2.1.1.4._</t>
  </si>
  <si>
    <t>2.1.1.4.1</t>
  </si>
  <si>
    <t>2.1.1.4.</t>
  </si>
  <si>
    <t>Energoefektivitātes paaugstināšana valsts ēkās</t>
  </si>
  <si>
    <t>2.1.1.5._</t>
  </si>
  <si>
    <t>2.1.1.5.</t>
  </si>
  <si>
    <t>Klimata neitrāli risinājumi profesionālās izglītības iestāžu un koledžu izglītības programmās, vidē un infrastruktūrā</t>
  </si>
  <si>
    <t>2.1.1.6.1</t>
  </si>
  <si>
    <t>2.1.1.6.</t>
  </si>
  <si>
    <t>Pašvaldību ēku energoefektivitātes paaugstināšana</t>
  </si>
  <si>
    <t>2.1.1.6.2</t>
  </si>
  <si>
    <t>2.1.1.6.3</t>
  </si>
  <si>
    <t>2.1.1.7._</t>
  </si>
  <si>
    <t>2.1.1.7.</t>
  </si>
  <si>
    <t>Valsts iestāžu  infrastruktūras optimizācija</t>
  </si>
  <si>
    <t>2.1.1.8._</t>
  </si>
  <si>
    <t>2.1.1.8.</t>
  </si>
  <si>
    <t>Energoefektivitāti veicinoši pasākumi kultūras infrastruktūrā</t>
  </si>
  <si>
    <t>2.1.2.0.1</t>
  </si>
  <si>
    <t>2.1.2.</t>
  </si>
  <si>
    <t>“Atjaunojamo energoresursu enerģijas veicināšana - biometāns”</t>
  </si>
  <si>
    <t>2.1.2.0.</t>
  </si>
  <si>
    <t>2.1.3.1.1</t>
  </si>
  <si>
    <t>2.1.3.</t>
  </si>
  <si>
    <t>“Veicināt pielāgošanos klimata pārmaiņām, risku novēršanu un noturību pret katastrofām”</t>
  </si>
  <si>
    <t>2.1.3.1.</t>
  </si>
  <si>
    <t>Pašvaldību pielāgošanās klimata pārmaiņām</t>
  </si>
  <si>
    <t>2.1.3.1.2</t>
  </si>
  <si>
    <t>2.1.3.2.1</t>
  </si>
  <si>
    <t>2.1.3.2.</t>
  </si>
  <si>
    <t>Nacionālas nozīmes plūdu un krasta erozijas pasākumi</t>
  </si>
  <si>
    <t>2.1.3.2.2</t>
  </si>
  <si>
    <t>2.1.3.3.1</t>
  </si>
  <si>
    <t>2.1.3.3.</t>
  </si>
  <si>
    <t>Katastrofu risku mazināšanas pasākumi</t>
  </si>
  <si>
    <t>2.1.3.3.2</t>
  </si>
  <si>
    <t>2.1.3.3.3</t>
  </si>
  <si>
    <t>2.2.1.1.1</t>
  </si>
  <si>
    <t>2.2.</t>
  </si>
  <si>
    <t>Vides aizsardzība un attīstība</t>
  </si>
  <si>
    <t>2.2.1.</t>
  </si>
  <si>
    <t>“Veicināt ilgtspējīgu ūdenssaimniecību”</t>
  </si>
  <si>
    <t>2.2.1.1.</t>
  </si>
  <si>
    <t>Notekūdeņu un to dūņu apsaimniekošanas sistēmas attīstība piesārņojuma samazināšanai</t>
  </si>
  <si>
    <t>2.2.1.1.2</t>
  </si>
  <si>
    <t>2.2.1.1.3</t>
  </si>
  <si>
    <t>2.2.2.1.1</t>
  </si>
  <si>
    <t>2.2.2.</t>
  </si>
  <si>
    <t>“Pārejas uz aprites ekonomiku veicināšana”</t>
  </si>
  <si>
    <t>2.2.2.1.</t>
  </si>
  <si>
    <t>Atkritumu šķirošana, pārstrāde un reģenerācija</t>
  </si>
  <si>
    <t>2.2.2.1.2</t>
  </si>
  <si>
    <t>2.2.2.1.3</t>
  </si>
  <si>
    <t>2.2.2.2.1</t>
  </si>
  <si>
    <t>2.2.2.2.</t>
  </si>
  <si>
    <t>Atkritumu dalītā vākšana</t>
  </si>
  <si>
    <t>2.2.2.2.2</t>
  </si>
  <si>
    <t>2.2.2.3._</t>
  </si>
  <si>
    <t>2.2.2.3.</t>
  </si>
  <si>
    <t>Notekūdeņu dūņu pārstrāde</t>
  </si>
  <si>
    <t>2.2.3.2._</t>
  </si>
  <si>
    <t>2.2.3.</t>
  </si>
  <si>
    <t>“Uzlabot dabas aizsardzību un bioloģisko daudzveidību, “zaļo” infrastruktūru, it īpaši pilsētvidē, un samazināt piesārņojumu”</t>
  </si>
  <si>
    <t>2.2.3.2.</t>
  </si>
  <si>
    <t>Vides izglītību veicinoši pasākumi sabiedrības informētībai un prasmju attīstībai</t>
  </si>
  <si>
    <t>2.2.3.3.1</t>
  </si>
  <si>
    <t>2.2.3.3.</t>
  </si>
  <si>
    <t>Pasākumi bioloģiskās daudzveidības veicināšanai un saglabāšanai</t>
  </si>
  <si>
    <t>2.2.3.3.2</t>
  </si>
  <si>
    <t>2.2.3.3.3</t>
  </si>
  <si>
    <t>2.2.3.3.4</t>
  </si>
  <si>
    <t>2.2.3.4.1</t>
  </si>
  <si>
    <t>2.2.3.4.</t>
  </si>
  <si>
    <t>Vides monitoringa attīstība harmonizētai vides un klimata datu informācijas nodrošināšanai</t>
  </si>
  <si>
    <t>2.2.3.5.1</t>
  </si>
  <si>
    <t>2.2.3.5.</t>
  </si>
  <si>
    <t>Gaisa piesārņojuma samazināšanas pasākumi pašvaldībās</t>
  </si>
  <si>
    <t>2.2.3.5.2</t>
  </si>
  <si>
    <t>2.2.3.6.1</t>
  </si>
  <si>
    <t>2.2.3.6.</t>
  </si>
  <si>
    <t>Gaisa piesārņojumu mazinošu pasākumu īstenošana, uzlabojot mājsaimniecību siltumapgādes sistēmas</t>
  </si>
  <si>
    <t>2.2.3.6.2</t>
  </si>
  <si>
    <t>2.2.3.6.3</t>
  </si>
  <si>
    <t>2.2.3.6.4</t>
  </si>
  <si>
    <t>2.2.3.6.5</t>
  </si>
  <si>
    <t>2.2.3.7._</t>
  </si>
  <si>
    <t>2.2.3.7.</t>
  </si>
  <si>
    <t>Gaisa piesārņojošo vielu emisiju samazināšana pašvaldību siltumapgādē</t>
  </si>
  <si>
    <t>2.3.1.2.1</t>
  </si>
  <si>
    <t>2.3.</t>
  </si>
  <si>
    <t>Ilgtspējīga mobilitāte</t>
  </si>
  <si>
    <t>2.3.1.</t>
  </si>
  <si>
    <t>“Veicināt ilgtspējīgu daudzveidu mobilitāti pilsētās”</t>
  </si>
  <si>
    <t>2.3.1.2.</t>
  </si>
  <si>
    <t xml:space="preserve">Multimodāls sabiedriskā transporta tīkls </t>
  </si>
  <si>
    <t>2.3.1.2.2</t>
  </si>
  <si>
    <t>2.3.1.2.3</t>
  </si>
  <si>
    <t>2.3.1.3._</t>
  </si>
  <si>
    <t>2.3.1.3.</t>
  </si>
  <si>
    <t>Veloinfrastruktūras attīstība</t>
  </si>
  <si>
    <t>2.3.1.4._</t>
  </si>
  <si>
    <t>2.3.1.4.</t>
  </si>
  <si>
    <t>Reģionālā transporta digitālās pārvaldības risinājumi</t>
  </si>
  <si>
    <t>2.4.1.2.1</t>
  </si>
  <si>
    <t>2.4.</t>
  </si>
  <si>
    <t>AER izmantošanas transportā veicināšana</t>
  </si>
  <si>
    <t>2.4.1.</t>
  </si>
  <si>
    <t>“Veicināt ilgtspējīgu multimodālu mobilitāti, attīstot elektrotransportlīdzekļu uzlādes infrastruktūru”</t>
  </si>
  <si>
    <t>2.4.1.2.</t>
  </si>
  <si>
    <t>Bezemisiju vilcienu iegāde - elektrovilcieni</t>
  </si>
  <si>
    <t>2.4.1.2.2</t>
  </si>
  <si>
    <t>2.4.1.3._</t>
  </si>
  <si>
    <t>2.4.1.3.</t>
  </si>
  <si>
    <t>Bezemisiju (bateriju) vilcieni</t>
  </si>
  <si>
    <t>2.5.1.0._</t>
  </si>
  <si>
    <t>2.5.</t>
  </si>
  <si>
    <t>2.5.1.</t>
  </si>
  <si>
    <t>"Ieguldījumi, kas atbalsta STEP mērķu sasniegšanu"</t>
  </si>
  <si>
    <t>2.5.1.0.</t>
  </si>
  <si>
    <t>Ieguldījumi, kas atbalsta STEP mērķu sasniegšanu - Kundziņsala, vēja parku ražošana</t>
  </si>
  <si>
    <t>2.6.1.1. (2.1.2. 2.k.)_</t>
  </si>
  <si>
    <t>2.6.</t>
  </si>
  <si>
    <t>Enerģētiskās neatkarība stipirnāšana</t>
  </si>
  <si>
    <t>2.6.1.</t>
  </si>
  <si>
    <t>"Veicināt enerģijas starpsavienojumu un saistītās pārvades, sadales, uzglabāšanas un atbalsta infrastruktūras izbūvi, kā arī kritiskās enerģētikas infrastruktūras aizsardzību un uzlādes infrastruktūras izvēršanu"</t>
  </si>
  <si>
    <t>2.6.1.1. (2.1.2. 2.k.)</t>
  </si>
  <si>
    <t>2.6.1.2. (2.1.4.)_</t>
  </si>
  <si>
    <t>2.6.1.2. (2.1.4.)</t>
  </si>
  <si>
    <t>Enerģētiskās drošības infrastruktūras attīstība</t>
  </si>
  <si>
    <t>3.1.1.1.1</t>
  </si>
  <si>
    <t>3.1.1.1._</t>
  </si>
  <si>
    <t>3.1.</t>
  </si>
  <si>
    <t>Ilgtspējīga TEN-T infrastruktūra</t>
  </si>
  <si>
    <t>3.1.1.</t>
  </si>
  <si>
    <t>“Attīstīt ilgtspējīgu, pret klimatu izturīgu, inteliģentu, drošu un vairākveidu TEN-T infrastruktūru”</t>
  </si>
  <si>
    <t>3.1.1.1.</t>
  </si>
  <si>
    <t xml:space="preserve">Dzelzceļa transporta attīstība un energoefektivitātes uzlabošana sabiedriskajos pasažieru pārvadājumos
</t>
  </si>
  <si>
    <t>3.1.1.2.1</t>
  </si>
  <si>
    <t>3.1.1.2.</t>
  </si>
  <si>
    <t>Ieguldījumi TEN-T tīkla autoceļu drošībā un vides pieejamībā</t>
  </si>
  <si>
    <t>3.1.1.3.1</t>
  </si>
  <si>
    <t>3.1.1.3.</t>
  </si>
  <si>
    <t>Eiropas transporta tīklā esošās dzelzceļa infrastruktūras attīstība</t>
  </si>
  <si>
    <t>3.1.1.4._</t>
  </si>
  <si>
    <t>3.1.1.4.</t>
  </si>
  <si>
    <t>Rīgas pilsētas transporta infrastruktūras attīstība</t>
  </si>
  <si>
    <t>3.1.1.5._</t>
  </si>
  <si>
    <t>3.1.1.5.</t>
  </si>
  <si>
    <t>Nacionālās nozīmes centru maģistrālo ielu un esošo maršrutu attīstība</t>
  </si>
  <si>
    <t>3.1.1.6.1</t>
  </si>
  <si>
    <t>3.1.1.6._</t>
  </si>
  <si>
    <t>3.1.1.6.</t>
  </si>
  <si>
    <t>Lielo ostu publiskās infrastruktūras attīstība</t>
  </si>
  <si>
    <t>3.1.1.7._</t>
  </si>
  <si>
    <t>3.1.1.7.</t>
  </si>
  <si>
    <t>Iekšzemes intermodālo termināļu ("sauso ostu") attīstības projekti</t>
  </si>
  <si>
    <t>3.1.1.8._</t>
  </si>
  <si>
    <t>3.1.1.8.</t>
  </si>
  <si>
    <t>Robežšķērsošanas punktu attīstība</t>
  </si>
  <si>
    <t>3.2.1.1. (3.1.1.9.)_</t>
  </si>
  <si>
    <t>3.2.1.</t>
  </si>
  <si>
    <t>"Attīstīt noturīgu aizsardzības infrastruktūru, prioritāti atbalstot divējāda lietojuma infrastruktūru, kā arī uzlabot civilo sagatavotību"</t>
  </si>
  <si>
    <t>3.2.1.1. (3.1.1.9.)</t>
  </si>
  <si>
    <t>Bezpilota lidaparātu uztveršanas, identifikācijas, izsekošanas un pretdarbības risinājuma ieviešana</t>
  </si>
  <si>
    <t>3.2.1.2. (3.2.1.)_</t>
  </si>
  <si>
    <t>3.2.1.2. (3.2.1.)</t>
  </si>
  <si>
    <t>Uzlabot efektīvus savienojumus Daugavpils pilsētā un Latgales reģionā, pārbūvējot Vienības tiltu Daugavpilī</t>
  </si>
  <si>
    <t>3.2.1.3. (1.3.1.3.)_</t>
  </si>
  <si>
    <t>3.2.1.3. (1.3.1.3.)</t>
  </si>
  <si>
    <t>IKT risinājumu un pakalpojumu kiberdrošības paaugstināšana</t>
  </si>
  <si>
    <t>3.2.1.4. (5.1.1.8.)_</t>
  </si>
  <si>
    <t>3.2.1.4. (5.1.1.8.)</t>
  </si>
  <si>
    <t>Divējāda lietojuma infrastruktūras attīstība</t>
  </si>
  <si>
    <t>3.2.1.5. (2.1.3.3. 4.k.)_</t>
  </si>
  <si>
    <t>3.2.1.5. (2.1.3.3. 4.k.)</t>
  </si>
  <si>
    <t>Katastrofu pārvaldības centru būvniecība</t>
  </si>
  <si>
    <t>3.3.1.1. (3.1.1.1. 2.k.)_</t>
  </si>
  <si>
    <t>3.3.1.1. (3.1.1.1. 2.k.)1</t>
  </si>
  <si>
    <t>3.3.</t>
  </si>
  <si>
    <t>Militārās mobilitātes stiprināšana - dzelzceļš un ostas</t>
  </si>
  <si>
    <t>3.3.1.</t>
  </si>
  <si>
    <t>"Attīstīt noturīgu aizsardzības infrastruktūru, veicinot militāro mobilitāti Eiropas Savienībā"</t>
  </si>
  <si>
    <t>3.3.1.1. (3.1.1.1. 2.k.)</t>
  </si>
  <si>
    <t>Dzelzceļa infrastruktūras attīstība un energoefektivitātes uzlabošana sabiedriskajos pasažieru pārvadājumos</t>
  </si>
  <si>
    <t>3.3.1.2. (3.1.1.6. 2.k.)_</t>
  </si>
  <si>
    <t>3.3.1.2. (3.1.1.6. 2.k.)</t>
  </si>
  <si>
    <t>Lielo ostu divējāda lietojuma publiskās infrastruktūras attīstība</t>
  </si>
  <si>
    <t>4.1.1.1.1</t>
  </si>
  <si>
    <t>4.1.</t>
  </si>
  <si>
    <t>Veselības veicināšana un aprūpe</t>
  </si>
  <si>
    <t>4.1.1.</t>
  </si>
  <si>
    <t>“Nodrošināt vienlīdzīgu piekļuvi veselības aprūpei un stiprināt veselības sistēmu, tostarp primārās veselības aprūpes noturību, un sekmēt pāreju no aprūpes iestādē uz ģimenē un kopienā balstītu aprūpi”</t>
  </si>
  <si>
    <t>4.1.1.1.</t>
  </si>
  <si>
    <t>Ārstniecības iestāžu infrastruktūras attīstība</t>
  </si>
  <si>
    <t>4.1.1.1.2</t>
  </si>
  <si>
    <t>4.1.1.1.3</t>
  </si>
  <si>
    <t>4.1.1.1.4</t>
  </si>
  <si>
    <t>4.1.1.1.5</t>
  </si>
  <si>
    <t>4.1.1.3.1</t>
  </si>
  <si>
    <t>4.1.1.3.</t>
  </si>
  <si>
    <t xml:space="preserve">Primārās veselības aprūpes lomas stiprināšana, attīstot infrastruktūru </t>
  </si>
  <si>
    <t>4.1.1.3.2</t>
  </si>
  <si>
    <t>4.1.1.4.1</t>
  </si>
  <si>
    <t>4.1.1.4.</t>
  </si>
  <si>
    <t>Veselības aprūpes pārvaldības sistēmas stiprināšana un digitalizācija, attīstot digitālos risinājumus</t>
  </si>
  <si>
    <t>4.1.1.4.2</t>
  </si>
  <si>
    <t>4.1.1.5._</t>
  </si>
  <si>
    <t>4.1.1.5.</t>
  </si>
  <si>
    <t>Neatliekamās medicīniskās palīdzības dienesta attīstība</t>
  </si>
  <si>
    <t>4.1.2.1._</t>
  </si>
  <si>
    <t>4.1.2.</t>
  </si>
  <si>
    <t xml:space="preserve"> “Uzlabot vienlīdzīgu un savlaicīgu piekļuvi kvalitatīviem, ilgtspējīgiem un izmaksu ziņā pieejamiem veselības aprūpes, veselības veicināšanas un slimību profilakses pakalpojumiem, uzlabojot veselības aprūpes sistēmu efektivitāti un izturētspēju”</t>
  </si>
  <si>
    <t>4.1.2.1.</t>
  </si>
  <si>
    <t>Nacionāla mēroga veselības veicināšanas un slimību profilakses pasākumi</t>
  </si>
  <si>
    <t>4.1.2.2._</t>
  </si>
  <si>
    <t>4.1.2.2.</t>
  </si>
  <si>
    <t>Veselības veicināšanas un slimību profilakses pasākumu īstenošana vietējai sabiedrībai</t>
  </si>
  <si>
    <t>4.1.2.3._</t>
  </si>
  <si>
    <t>4.1.2.3.</t>
  </si>
  <si>
    <t>Pasākumi atkarīgo personu resocializācijai un atgriešanai darba tirgū, kā arī preventīvie pasākumi jauniešiem</t>
  </si>
  <si>
    <t>4.1.2.4._</t>
  </si>
  <si>
    <t>4.1.2.4.</t>
  </si>
  <si>
    <t>Pierādījumos balstītu narkotiku lietošanas profilakses programmu īstenošana un profilakses kvalitātes standartu ieviešana</t>
  </si>
  <si>
    <t>4.1.2.5._</t>
  </si>
  <si>
    <t>4.1.2.5.</t>
  </si>
  <si>
    <t>Piesaistīt un noturēt ārstniecības personas darbam valsts apmaksāto veselības aprūpes pakalpojumu sektorā, īpaši stacionāros</t>
  </si>
  <si>
    <t>4.1.2.6._</t>
  </si>
  <si>
    <t>4.1.2.6.</t>
  </si>
  <si>
    <t>Uzlabot izglītības iespējas ārstniecības personām, t.sk. uzlabojot tālākizglītības pieejamību</t>
  </si>
  <si>
    <t>4.1.2.7._</t>
  </si>
  <si>
    <t>4.1.2.7.</t>
  </si>
  <si>
    <t>Pilnveidot pacientu drošību un aprūpes kvalitāti</t>
  </si>
  <si>
    <t>4.1.2.8._</t>
  </si>
  <si>
    <t>4.1.2.8.</t>
  </si>
  <si>
    <t>Nevalstisko organizāciju iesaiste veselības veicināšanas un slimību profilakses pasākumu īstenošanā</t>
  </si>
  <si>
    <t>4.2.1.1._</t>
  </si>
  <si>
    <t>4.2.</t>
  </si>
  <si>
    <t>Izglītība, prasmes un mūžizglītība</t>
  </si>
  <si>
    <t>4.2.1.</t>
  </si>
  <si>
    <t>“Uzlabot vienlīdzīgu piekļuvi iekļaujošiem un kvalitatīviem pakalpojumiem izglītības, mācību un mūžizglītības jomā, attīstot pieejamu infrastruktūru, tostarp, veicinot noturību izglītošanā un mācībā attālinātā un tiešsaistes režīmā”</t>
  </si>
  <si>
    <t>4.2.1.1.</t>
  </si>
  <si>
    <t>Infrastruktūras izveide starpnozaru sadarbības un atbalsta sistēmas izveidei bērnu attīstībai</t>
  </si>
  <si>
    <t>4.2.1.2._</t>
  </si>
  <si>
    <t>4.2.1.2.</t>
  </si>
  <si>
    <t>Izveidot asistīvo tehnoloģiju izglītības programmu apguvei apmaiņas sistēmu</t>
  </si>
  <si>
    <t>4.2.1.3._</t>
  </si>
  <si>
    <t>"Uzlabot vienlīdzīgu piekļuvi iekļaujošiem un kvalitatīviem pakalpojumiem izglītības, mācību un mūžizglītības jomā, attīstot pieejamu infrastruktūru, tostarp, veicinot noturību izglītošanā un mācībā attālinātā un tiešsaistes režīmā”</t>
  </si>
  <si>
    <t>4.2.1.3.</t>
  </si>
  <si>
    <t>Infrastruktūras un mācību vides pilnveide efektīvas, kvalitatīvas un mūsdienīgas izglītības īstenošanai speciālās izglītības iestādēs</t>
  </si>
  <si>
    <t>4.2.1.5.1</t>
  </si>
  <si>
    <t>4.2.1.5.</t>
  </si>
  <si>
    <t>Izglītības iestāžu nodrošinājums pilnveidotā vispārējās izglītības satura kvalitatīvai ieviešanai pamata un vidējās izglītības pakāpē</t>
  </si>
  <si>
    <t>4.2.1.5.2</t>
  </si>
  <si>
    <t>4.2.1.5.3</t>
  </si>
  <si>
    <t>4.2.1.6.1</t>
  </si>
  <si>
    <t>4.2.1.6.</t>
  </si>
  <si>
    <t xml:space="preserve">Profesionālās izglītības iestāžu un koledžu mācību vide nozarēm aktuālo prasmju apguvei </t>
  </si>
  <si>
    <t>4.2.1.6.2</t>
  </si>
  <si>
    <t>4.2.1.6.3</t>
  </si>
  <si>
    <t>4.2.1.6.4</t>
  </si>
  <si>
    <t>4.2.1.7._</t>
  </si>
  <si>
    <t>4.2.1.7.</t>
  </si>
  <si>
    <t>Pirmsskolas izglītības iestāžu infrastruktūras attīstība</t>
  </si>
  <si>
    <t>4.2.1.8.1</t>
  </si>
  <si>
    <t>4.2.1.8.</t>
  </si>
  <si>
    <t>Augstskolu studiju vides modernizācija</t>
  </si>
  <si>
    <t>4.2.1.8.2</t>
  </si>
  <si>
    <t>4.2.1.8.3</t>
  </si>
  <si>
    <t>4.2.2.1._</t>
  </si>
  <si>
    <t>4.2.2.</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</si>
  <si>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duālās apmācības sistēmu un māceklības ieviešanu” </t>
  </si>
  <si>
    <t>4.2.2.1.</t>
  </si>
  <si>
    <t>Kvalitatīvas un mūsdienīgas izglītības īstenošana pirmsskolas izglītības pakāpē</t>
  </si>
  <si>
    <t>4.2.2.3._</t>
  </si>
  <si>
    <t>4.2.2.3.</t>
  </si>
  <si>
    <t>Pedagogu metodiskā atbalsta centra izveide profesijas attīstībai un prestiža uzlabošanai</t>
  </si>
  <si>
    <t>4.2.2.4._</t>
  </si>
  <si>
    <t>4.2.2.4.</t>
  </si>
  <si>
    <t>Izglītības kvalitātes monitoringa sistēmas attīstība un nodrošināšana</t>
  </si>
  <si>
    <t>4.2.2.5._</t>
  </si>
  <si>
    <t>4.2.2.5.</t>
  </si>
  <si>
    <t>Dalība starptautiskos izglītības pētījumos izglītības kvalitātes monitoringa sistēmas attīstībai un nodrošināšanai</t>
  </si>
  <si>
    <t>4.2.2.6._</t>
  </si>
  <si>
    <t>4.2.2.6.</t>
  </si>
  <si>
    <t>Cikliskas institucionālās akreditācijas ieviešana augstākajā izglītībā</t>
  </si>
  <si>
    <t>4.2.2.7._</t>
  </si>
  <si>
    <t>4.2.2.7.</t>
  </si>
  <si>
    <t>Indukcijas gada ieviešana pedagogu sagatavošanas studiju programmās</t>
  </si>
  <si>
    <t>4.2.2.8._</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</si>
  <si>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t>
  </si>
  <si>
    <t>4.2.2.8.</t>
  </si>
  <si>
    <t>Latviešu valodas apguves piedāvājuma paplašināšana</t>
  </si>
  <si>
    <t>4.2.2.9.1</t>
  </si>
  <si>
    <t>4.2.2.9.</t>
  </si>
  <si>
    <t>Izglītības procesa individualizācija un starpnozaru sadarbība profesionālās izglītības izcilībai</t>
  </si>
  <si>
    <t>4.2.2.9.2</t>
  </si>
  <si>
    <t>4.2.2.11.1</t>
  </si>
  <si>
    <t>4.2.2.11.</t>
  </si>
  <si>
    <t>Studiju procesa digitalizācija</t>
  </si>
  <si>
    <t>4.2.2.11.2</t>
  </si>
  <si>
    <t>4.2.3.1._</t>
  </si>
  <si>
    <t>4.2.3.</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</si>
  <si>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t>
  </si>
  <si>
    <t>4.2.3.1.</t>
  </si>
  <si>
    <t>Integrēta "skola-kopiena" sadarbības programma atstumtības riska mazināšanai izglītības iestādēs</t>
  </si>
  <si>
    <t>4.2.3.3._</t>
  </si>
  <si>
    <t>4.2.3.3.</t>
  </si>
  <si>
    <t xml:space="preserve">Pilsonisko līdzdalību veicinošu kultūras pakalpojumu pieejamības veicināšana
</t>
  </si>
  <si>
    <t>4.2.3.4._</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</si>
  <si>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invaliditātii”</t>
  </si>
  <si>
    <t>4.2.3.4.</t>
  </si>
  <si>
    <t>Sekmēt NEET jauniešu integrēšanos izglītībā un nodarbinātībā</t>
  </si>
  <si>
    <t>4.2.4.1.1</t>
  </si>
  <si>
    <t>4.2.4.</t>
  </si>
  <si>
    <t>“Veicināt mūžizglītību, jo īpaši piedāvājot elastīgas prasmju pilnveides un pārkvalifikācijas iespējas visiem, ņemot vērā uzņēmējdarbības un digitālās prasmes, labāk prognozējot pārmaiņas un vajadzību pēc jaunām prasmēm, pamatojoties uz darba tirgus vajadzībām, atvieglojot karjeras maiņu un sekmējot profesionālo mobilitāti”</t>
  </si>
  <si>
    <t>4.2.4.1.</t>
  </si>
  <si>
    <t>Atbalsts nozaru vajadzībās balstītai pieaugušo izglītībai</t>
  </si>
  <si>
    <t>4.2.4.1.2</t>
  </si>
  <si>
    <t>4.2.4.2._</t>
  </si>
  <si>
    <t>4.2.4.2.</t>
  </si>
  <si>
    <t>Atbalsts pieaugušo individuālajās vajadzībās balstītai pieaugušo izglītībai</t>
  </si>
  <si>
    <t>4.2.4.3._</t>
  </si>
  <si>
    <t>4.2.4.3.</t>
  </si>
  <si>
    <t>Digitālo prasmju pilnveide</t>
  </si>
  <si>
    <t>4.3.1.2._</t>
  </si>
  <si>
    <t>4.3.</t>
  </si>
  <si>
    <t>Nodarbinātība un sociālā iekļaušana</t>
  </si>
  <si>
    <t>4.3.1.</t>
  </si>
  <si>
    <t>“Veicināt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t>
  </si>
  <si>
    <t>4.3.1.2.</t>
  </si>
  <si>
    <t xml:space="preserve">Pakalpojumu kvalitātes un pieejamības uzlabošana, tuvinot VSAC filiāles kopienā sniegtajiem (ģimeniskā vidē pietuvinātiem) pakalpojumiem 
</t>
  </si>
  <si>
    <t>4.3.1.3.1</t>
  </si>
  <si>
    <t>4.3.1.3.</t>
  </si>
  <si>
    <t>Sociālo mājokļu atjaunošana vai jaunu sociālo mājokļu būvniecība</t>
  </si>
  <si>
    <t>4.3.1.3.2</t>
  </si>
  <si>
    <t>4.3.1.5._</t>
  </si>
  <si>
    <t>4.3.1.5.</t>
  </si>
  <si>
    <t>Sabiedrībā balstīto sociālo pakalpojumu infrastruktūras izveide un attīstība</t>
  </si>
  <si>
    <t>4.3.2.0._</t>
  </si>
  <si>
    <t>4.3.2.</t>
  </si>
  <si>
    <t xml:space="preserve">"Kultūras un tūrisma lomas palielināšana ekonomiskajā attīstībā, sociālajā iekļaušanā un sociālajās inovācijās" </t>
  </si>
  <si>
    <t>4.3.2.0.</t>
  </si>
  <si>
    <t>4.3.3.1._</t>
  </si>
  <si>
    <t>4.3.3.</t>
  </si>
  <si>
    <t xml:space="preserve"> “Uzlabot visu darba meklētāju, jo īpaši jauniešu – it sevišķi, īstenojot Garantiju jauniešiem –, ilgstošo bezdarbnieku un darba tirgū nelabvēlīgā situācijā esošo grupu, un ekonomiski neaktīvo personu piekļuvi nodarbinātībai un aktivizācijas pasākumiem, kā arī veicinot pašnodarbinātību un sociālo ekonomiku”</t>
  </si>
  <si>
    <t>4.3.3.1.</t>
  </si>
  <si>
    <t>Bezdarbnieku, darba meklētāju un bezdarba riskam pakļauto personu kvalifikācijas un prasmju paaugstināšana</t>
  </si>
  <si>
    <t>4.3.3.2._</t>
  </si>
  <si>
    <t>4.3.3.2.</t>
  </si>
  <si>
    <t xml:space="preserve">Nelabvēlīgākā situācijā esošu bezdarbnieku un ekonomiski neaktīvo iedzīvotāju iekļaušanās darba tirgū sekmēšana </t>
  </si>
  <si>
    <t>4.3.3.3._</t>
  </si>
  <si>
    <t>4.3.3.3.</t>
  </si>
  <si>
    <t>Atbalsts sociālajai uzņēmējdarbībai un sociālās ekonomikas attīstībai</t>
  </si>
  <si>
    <t>4.3.3.4._</t>
  </si>
  <si>
    <t>“Uzlabot visu darba meklētāju, jo īpaši jauniešu, ilgstošo bezdarbnieku un nelabvēlīgā situācijā esošu grupu, kā arī neaktīvo personu piekļuvi nodarbinātībai, veicināt pašnodarbinātību un sociālo ekonomiku”</t>
  </si>
  <si>
    <t>4.3.3.4.</t>
  </si>
  <si>
    <t>EURES tīkla darbības nodrošināšana Latvijā</t>
  </si>
  <si>
    <t>4.3.3.5._</t>
  </si>
  <si>
    <t>4.3.3.5.</t>
  </si>
  <si>
    <t xml:space="preserve">Ilgāka un labāka darba mūža veicināšana </t>
  </si>
  <si>
    <t>4.3.3.6._</t>
  </si>
  <si>
    <t>4.3.3.6.</t>
  </si>
  <si>
    <t>Nodarbinātības valsts aģentūras veiktspējas stiprināšana un pakalpojumu modernizēšana</t>
  </si>
  <si>
    <t>4.3.3.7._</t>
  </si>
  <si>
    <t>4.3.3.7.</t>
  </si>
  <si>
    <t>Valsts darba inspekcijas veiktspējas stiprināšana un pakalpojumu modernizēšana</t>
  </si>
  <si>
    <t>4.3.4.1._</t>
  </si>
  <si>
    <t>4.3.4.</t>
  </si>
  <si>
    <t>“Sekmēt aktīvu iekļaušanu, lai veicinātu vienlīdzīgas iespējas, nediskriminēšanu un aktīvu līdzdalību, kā arī uzlabotu nodarbināmību,  jo īpaši attiecībā uz nelabvēlīgā situācijā esošām grupām”</t>
  </si>
  <si>
    <t>4.3.4.1.</t>
  </si>
  <si>
    <t>Vienlīdzīgu iespēju un nediskriminācijas veicināšana</t>
  </si>
  <si>
    <t>4.3.4.2.1</t>
  </si>
  <si>
    <t>4.3.4.2.</t>
  </si>
  <si>
    <t>Atbalsta pasākumi diskriminācijas riskam pakļautajām sabiedrības grupām vienlīdzīgu iespēju un tiesību realizēšanai dažādās dzīves jomās</t>
  </si>
  <si>
    <t>4.3.4.2.2</t>
  </si>
  <si>
    <t>4.3.4.3._</t>
  </si>
  <si>
    <t>4.3.4.3.1</t>
  </si>
  <si>
    <t>4.3.4.3.</t>
  </si>
  <si>
    <t>Pasākumi ģimenes un darba dzīves saskaņošanai</t>
  </si>
  <si>
    <t>4.3.4.4._</t>
  </si>
  <si>
    <t>4.3.4.4.</t>
  </si>
  <si>
    <t>Sociālā dialoga attīstība, stiprinot sociālo partneru veiktspēju līdzdarboties likumdošanas, nacionālo reformu un koplīgumu slēgšanas pārrunu procesā</t>
  </si>
  <si>
    <t>4.3.4.5._</t>
  </si>
  <si>
    <t>4.3.4.5.</t>
  </si>
  <si>
    <t>Atbalsts pilsoniskās sabiedrības organizāciju izaugsmei, stiprinot līdzdalību publiskās pārvaldes lēmumu pieņemšanas procesos</t>
  </si>
  <si>
    <t>4.3.4.6._</t>
  </si>
  <si>
    <t>4.3.4.6.</t>
  </si>
  <si>
    <t>Resocializācijas pakalpojumu probācijas klientiem pilnveidošana un taisnīguma atjaunošanas pieeju attīstība, veicinot probācijas klientu aktīvu līdzdalību sabiedrības procesos un radot priekšnosacījumus viņu veiksmīgai iekļaušanai un nodarbināmībai</t>
  </si>
  <si>
    <t>4.3.4.7._</t>
  </si>
  <si>
    <t>4.3.4.7.</t>
  </si>
  <si>
    <t>Nodarbināmības priekšnosacījumu nodrošināšana ieslodzītajiem, pilnveidojot resocializācijas sistēmas efektivitāti,  sekmējot bijušo ieslodzīto iekļaušanos, vienlīdzīgas iespējas un aktīvu līdzdalību</t>
  </si>
  <si>
    <t>4.3.4.8._</t>
  </si>
  <si>
    <t>4.3.4.8.</t>
  </si>
  <si>
    <t>Sabiedrības saliedēšana, veicinot jauniebraucēju iekļaušanos vietējā sabiedrībā un sekmējot starpkultūru komunikāciju</t>
  </si>
  <si>
    <t>4.3.4.9._</t>
  </si>
  <si>
    <t>4.3.4.9.</t>
  </si>
  <si>
    <t xml:space="preserve">Sabiedrības saliedēšana, veicinot sabiedrības pašorganizēšanos un paplašinot sadarbības un līdzdarbības prasmes un iespējas
</t>
  </si>
  <si>
    <t>4.3.5.1.1</t>
  </si>
  <si>
    <t>4.3.5.</t>
  </si>
  <si>
    <t>"Uzlabot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t>
  </si>
  <si>
    <t>4.3.5.1.</t>
  </si>
  <si>
    <t>Sabiedrībā balstītu sociālo pakalpojumu pieejamības palielināšana (DI turpinājums)</t>
  </si>
  <si>
    <t>4.3.5.1.2</t>
  </si>
  <si>
    <t>4.3.5.1.3</t>
  </si>
  <si>
    <t>4.3.5.1.4</t>
  </si>
  <si>
    <t>4.3.5.1.5</t>
  </si>
  <si>
    <t>4.3.5.2._</t>
  </si>
  <si>
    <t>4.3.5.2.</t>
  </si>
  <si>
    <t>Efektīva atbalsta un paliatīvās aprūpes pakalpojuma pilnveide, paaugstinot tā pieejamību pilngadīgām personām, kuru izārstēšana vairs nav iespējama</t>
  </si>
  <si>
    <t>4.3.5.3._</t>
  </si>
  <si>
    <t>4.3.5.3.</t>
  </si>
  <si>
    <t xml:space="preserve">Sociālo pakalpojumu efektivitātes un pieejamības palielināšana + SPOLIS
</t>
  </si>
  <si>
    <t>4.3.5.4._</t>
  </si>
  <si>
    <t>4.3.5.4.</t>
  </si>
  <si>
    <t xml:space="preserve"> Profesionāla un mūsdienīga sociālā darba attīstība</t>
  </si>
  <si>
    <t>4.3.5.5._</t>
  </si>
  <si>
    <t>4.3.5.5.</t>
  </si>
  <si>
    <t>Pieeja tiesiskumam</t>
  </si>
  <si>
    <t>4.3.6.1._</t>
  </si>
  <si>
    <t>4.3.6.</t>
  </si>
  <si>
    <t>"Veicināt nabadzības vai sociālās atstumtības riskam pakļauto cilvēku, tostarp vistrūcīgāko un bērnu, sociālo integrāciju"</t>
  </si>
  <si>
    <t>4.3.6.1.</t>
  </si>
  <si>
    <t>Speciālistu, kuru profesionālā darbība saistīta ar bērnu tiesību aizsardzības nodrošināšanu, profesionālās kvalifikācijas pilnveide un bērnu likumisko pārstāvju atbildības stiprināšana bērnu tiesību aizsardzības sistēmas reorganizācijas ietvaros</t>
  </si>
  <si>
    <t>4.3.6.2._</t>
  </si>
  <si>
    <t>4.3.6.2.</t>
  </si>
  <si>
    <t>Atbalsta pasākumi Veselības un darbspēju ekspertīzes ārstu valsts komisijas klientu apkalpošanas efektivitātes un kvalitātes uzlabošanai, speciālistu profesionālo spēju, invaliditātes informatīvās sistēmas procesu un funkcionalitātes pilnveidei</t>
  </si>
  <si>
    <t>4.3.6.3._</t>
  </si>
  <si>
    <t>4.3.6.3.</t>
  </si>
  <si>
    <t>Atbalsts bērniem ar smagu diagnozi vai funkcionāliem traucējumiem, iespējamu vai esošu invaliditāti un viņu ģimenes locekļiem</t>
  </si>
  <si>
    <t>4.3.6.4.1</t>
  </si>
  <si>
    <t>4.3.6.4.</t>
  </si>
  <si>
    <t>Atbalsta instrumentu izstrāde un ieviešana ģimenes funkcionalitātes stiprināšanai</t>
  </si>
  <si>
    <t>4.3.6.4.2</t>
  </si>
  <si>
    <t>4.3.6.5._</t>
  </si>
  <si>
    <t>4.3.6.5.</t>
  </si>
  <si>
    <t>Atbalsta pasākumi bērniem ar uzvedības un atkarību problēmām un to ģimenēm</t>
  </si>
  <si>
    <t>4.3.6.6._</t>
  </si>
  <si>
    <t>4.3.6.6.</t>
  </si>
  <si>
    <t xml:space="preserve">Bērnu pieskatīšanas pakalpojumi </t>
  </si>
  <si>
    <t>4.3.6.7.1</t>
  </si>
  <si>
    <t>4.3.6.7.</t>
  </si>
  <si>
    <t>Starpnozaru sadarbības un atbalsta sistēmas izveide bērnu veselīgais attīstībai un sekmīgai pašrealizācijai</t>
  </si>
  <si>
    <t>4.3.6.7.2</t>
  </si>
  <si>
    <t>4.3.6.8._</t>
  </si>
  <si>
    <t>4.3.6.8.</t>
  </si>
  <si>
    <t>IKT sistēmu modernizācija labākas bērnu tiesību aizsardzības sistēmas nodrošināšanai</t>
  </si>
  <si>
    <t>4.3.6.9.1</t>
  </si>
  <si>
    <t>4.3.6.9.</t>
  </si>
  <si>
    <t xml:space="preserve">Ģimenei draudzīgas vides un sabiedrības veidošana un intervences psiholoģiskā un emocionālā noturīguma veicināšanai </t>
  </si>
  <si>
    <t>4.3.6.9.2</t>
  </si>
  <si>
    <t>4.4.1.1._</t>
  </si>
  <si>
    <t>4.4.</t>
  </si>
  <si>
    <t>Sociālās inovācijas</t>
  </si>
  <si>
    <t>4.4.1.</t>
  </si>
  <si>
    <t>"Veicināt nabadzības vai sociālās atstumtības riskam pakļauto personu sociālo integrāciju, izmantojot sociālās inovācijas "</t>
  </si>
  <si>
    <t>4.4.1.1.</t>
  </si>
  <si>
    <t>Atbalsts jaunām pieejām sabiedrībā balstītu sociālo pakalpojumu sniegšanā (inovācijas)</t>
  </si>
  <si>
    <t>5.1.1.1.1</t>
  </si>
  <si>
    <t>5.1.</t>
  </si>
  <si>
    <t xml:space="preserve">Reģionu līdzsvarota attīstība </t>
  </si>
  <si>
    <t>5.1.1.</t>
  </si>
  <si>
    <t>“Vietējās teritorijas integrētās sociālās, ekonomiskās un vides attīstības un kultūras mantojuma, tūrisma un drošības veicināšana pilsētu funkcionālajās teritorijās”</t>
  </si>
  <si>
    <t>5.1.1.1.</t>
  </si>
  <si>
    <t xml:space="preserve">Infrastruktūra uzņēmējdarbības atbalstam </t>
  </si>
  <si>
    <t>5.1.1.1.2</t>
  </si>
  <si>
    <t>5.1.1.1.3</t>
  </si>
  <si>
    <t>5.1.1.2._</t>
  </si>
  <si>
    <t>5.1.1.2.</t>
  </si>
  <si>
    <t>Pašvaldību un plānošanas reģionu kapacitātes uzlabošana</t>
  </si>
  <si>
    <t>5.1.1.3._</t>
  </si>
  <si>
    <t>5.1.1.3.</t>
  </si>
  <si>
    <t>Publiskās ārtelpas attīstība</t>
  </si>
  <si>
    <t>5.1.1.4._</t>
  </si>
  <si>
    <t>5.1.1.4.</t>
  </si>
  <si>
    <t>Viedās pašvaldības</t>
  </si>
  <si>
    <t>5.1.1.5.1</t>
  </si>
  <si>
    <t>5.1.1.5.</t>
  </si>
  <si>
    <t>Unikāla Eiropas mēroga kultūras  mantojuma  atjaunošana, lai veicinātu to pieejamību,  attīstot kultūras pakalpojumus</t>
  </si>
  <si>
    <t>5.1.1.5.2</t>
  </si>
  <si>
    <t>5.1.1.6._</t>
  </si>
  <si>
    <t>5.1.1.6.</t>
  </si>
  <si>
    <t>Kultūras mantojuma saglabāšana un jaunu pakalpojumu attīstība</t>
  </si>
  <si>
    <t>5.1.1.7._</t>
  </si>
  <si>
    <t>5.1.1.7.</t>
  </si>
  <si>
    <t>Reģionālās kultūras infrastruktūras attīstība kultūras pakalpojumu pieejamības uzlabošana</t>
  </si>
  <si>
    <t>5.2.1.1. (5.1.1.9.)_</t>
  </si>
  <si>
    <t>5.2.</t>
  </si>
  <si>
    <t>Civilās aizsardzības stiprināšana</t>
  </si>
  <si>
    <t>5.2.1.</t>
  </si>
  <si>
    <t>"Civilās sagatavotības nodrošināšana visu veidu teritorijās"</t>
  </si>
  <si>
    <t>5.2.1.1. (5.1.1.9.)</t>
  </si>
  <si>
    <t>Objektu (patvertņu) pielāgošana un aprīkošana civilās aizsardzības mērķiem</t>
  </si>
  <si>
    <t>6.1.1.1.1</t>
  </si>
  <si>
    <t>6.1.</t>
  </si>
  <si>
    <t>Pāreja uz klimatneitralitāti</t>
  </si>
  <si>
    <t>6.1.1.</t>
  </si>
  <si>
    <t>"Pārejas uz klimatneitralitāti radīto ekonomisko, sociālo un vides seku mazināšana visvairāk skartajos reģionos"</t>
  </si>
  <si>
    <t>6.1.1.1.</t>
  </si>
  <si>
    <t>Atteikšanās no kūdras izmantošanas enerģētikā</t>
  </si>
  <si>
    <t>6.1.1.1.2</t>
  </si>
  <si>
    <t>6.1.1.1.3</t>
  </si>
  <si>
    <t>6.1.1.1.4</t>
  </si>
  <si>
    <t>6.1.1.1.5</t>
  </si>
  <si>
    <t>6.1.1.2._</t>
  </si>
  <si>
    <t>6.1.1.2.</t>
  </si>
  <si>
    <t>Pētniecības attīstība dabas resursu ilgtspējīgai izmantošanai vides un klimata mērķu kontekstā</t>
  </si>
  <si>
    <t>6.1.1.3.1</t>
  </si>
  <si>
    <t>6.1.1.3.</t>
  </si>
  <si>
    <t>Atbalsts uzņēmējdarbībai nepieciešamās publiskās infrastruktūras attīstībai, veicinot pāreju uz klimatneitrālu ekonomiku</t>
  </si>
  <si>
    <t>6.1.1.3.2</t>
  </si>
  <si>
    <t>6.1.1.4._</t>
  </si>
  <si>
    <t>6.1.1.4.</t>
  </si>
  <si>
    <t xml:space="preserve">Uzņēmējdarbības “zaļināšanas” un produktu attīstības pasākumi, veicinot energoefektivitātes paaugstināšanu un energoefektīvu tehnoloģiju ieviešanu uzņēmumos </t>
  </si>
  <si>
    <t>6.1.1.5._</t>
  </si>
  <si>
    <t>6.1.1.5.</t>
  </si>
  <si>
    <t>Nodarbināto prasmju paaugstināšana un atbalsts kvalifikācijas iegūšanai, atbalsts darbaspēka mācībām saskaņā ar uzņēmumu pieprasījumu</t>
  </si>
  <si>
    <t>6.1.1.6.1</t>
  </si>
  <si>
    <t>6.1.1.6.</t>
  </si>
  <si>
    <t xml:space="preserve">Bezemisiju transportlīdzekļu izmantošanas veicināšana pašvaldībās </t>
  </si>
  <si>
    <t>6.1.1.7._</t>
  </si>
  <si>
    <t>6.1.1.7.</t>
  </si>
  <si>
    <t>Eiropas Savienības nozīmes biotopu vai purvu ekosistēmu atjaunošana</t>
  </si>
  <si>
    <t>6.1.1.8._</t>
  </si>
  <si>
    <t>6.1.1.8.</t>
  </si>
  <si>
    <t>Pašvaldību un plānošanas reģionu speciālistu prasmju paaugstināšana klimatneitrālas ekonomikas un sociālekonomisko seku saistībā ar klimata pārmaiņām mazināšanas jautājumos</t>
  </si>
  <si>
    <t>7.1.1.0._</t>
  </si>
  <si>
    <t>7.1.</t>
  </si>
  <si>
    <t>Kapacitātes stiprināšanas pasākumi</t>
  </si>
  <si>
    <t>7.1.1.</t>
  </si>
  <si>
    <t>Kapacitātes stiprināšanas pasākumi - Administratīvās kapacitātes ceļakarte</t>
  </si>
  <si>
    <t>7.1.1.0.</t>
  </si>
  <si>
    <t>Administratīvās kapacitātes ceļakartei (TP prioritāte)</t>
  </si>
  <si>
    <t>7.1.2.0._</t>
  </si>
  <si>
    <t>7.1.2.</t>
  </si>
  <si>
    <t>Kapacitātes stiprināšanas pasākumi - Kohēzijas politikas fondu vadības informācijas sistēmas attīstība</t>
  </si>
  <si>
    <t>7.1.2.0.</t>
  </si>
  <si>
    <t>KPVIS attīstība (TP prioritāte)</t>
  </si>
  <si>
    <t>[1] ESF+ - Eirpoas Sociālais fonds Plus; ERAF - Eirpas Reģisonālās attīstības fonds; KF - Kohēzijas fonds; TPF - Taisnīgas pārkārtošanās fonds; TP - Tehniskā palīdzība ES fondu administrēšanai.</t>
  </si>
  <si>
    <t>Jūnijs, Izpilde</t>
  </si>
  <si>
    <t>Jūnijs, atgūtās summas</t>
  </si>
  <si>
    <t>Jūnijs, Izpilde (atņemtas atgūtās summas)</t>
  </si>
  <si>
    <t>Jūnijs, Izpilde %</t>
  </si>
  <si>
    <t>Jūnijs, neizpilde vai pārpilde</t>
  </si>
  <si>
    <t>Jūnijs, neizpilde vai pārpilde %</t>
  </si>
  <si>
    <t>Janvāris-Jūnijs
Plāns</t>
  </si>
  <si>
    <t>Janvāris-Jūnijs
Izpilde</t>
  </si>
  <si>
    <t>Janvāris-Jūnijs
atgūtās summas</t>
  </si>
  <si>
    <t>Janvāris-Jūnijs, Izpilde (atņemtas atgūtās summas)</t>
  </si>
  <si>
    <t>Janvāris-Jūnijs
Izpilde, %</t>
  </si>
  <si>
    <t>Janvāris-Jūnijs
neizpilde vai pārpilde</t>
  </si>
  <si>
    <t>Janvāris-Jūnijs
neizpilde vai parpilde, %</t>
  </si>
  <si>
    <t>Jūlijs, Izpilde</t>
  </si>
  <si>
    <t>Jūlijs, atgūtās summas</t>
  </si>
  <si>
    <t>Jūlijs, Izpilde (atņemtas atgūtās summas)</t>
  </si>
  <si>
    <t>Jūlijs, Izpilde %</t>
  </si>
  <si>
    <t>Jūlijs, neizpilde vai pārpilde</t>
  </si>
  <si>
    <t>Jūlijs, neizpilde vai pārpilde %</t>
  </si>
  <si>
    <t>Janvāris-Jūlijs
Plāns</t>
  </si>
  <si>
    <t>Janvāris-Jūlijs
Izpilde</t>
  </si>
  <si>
    <t>Janvāris-Jūlijs
atgūtās summas</t>
  </si>
  <si>
    <t>Janvāris-Jūlijs, Izpilde (atņemtas atgūtās summas)</t>
  </si>
  <si>
    <t>Janvāris-Jūlijs
Izpilde, %</t>
  </si>
  <si>
    <t>Janvāris-Jūlijs
neizpilde vai pārpilde</t>
  </si>
  <si>
    <t>Janvāris-Jūlijs
neizpilde vai parpilde, %</t>
  </si>
  <si>
    <t>Augusts, Izpilde</t>
  </si>
  <si>
    <t>Augusts, atgūtās summas</t>
  </si>
  <si>
    <t>Augusts, Izpilde (atņemtas atgūtās summas)</t>
  </si>
  <si>
    <t>Augusts, Izpilde %</t>
  </si>
  <si>
    <t>Augusts, neizpilde vai pārpilde</t>
  </si>
  <si>
    <t>Augusts, neizpilde vai pārpilde %</t>
  </si>
  <si>
    <t>Janvāris-Augusts
Plāns</t>
  </si>
  <si>
    <t>Janvāris-Augusts
Izpilde</t>
  </si>
  <si>
    <t>Janvāris-Augusts
atgūtās summas</t>
  </si>
  <si>
    <t>Janvāris-Augusts, Izpilde (atņemtas atgūtās summas)</t>
  </si>
  <si>
    <t>Janvāris-Augusts
Izpilde, %</t>
  </si>
  <si>
    <t>Janvāris-Augusts
neizpilde vai pārpilde</t>
  </si>
  <si>
    <t>Janvāris-Augusts
neizpilde vai parpilde, %</t>
  </si>
  <si>
    <t>4.1.1.3.3</t>
  </si>
  <si>
    <t>Septembris, Izpilde</t>
  </si>
  <si>
    <t>Septembris, atgūtās summas</t>
  </si>
  <si>
    <t>Septembris, Izpilde (atņemtas atgūtās summas)</t>
  </si>
  <si>
    <t>Septembris, Izpilde %</t>
  </si>
  <si>
    <t>Septembris, neizpilde vai pārpilde</t>
  </si>
  <si>
    <t>Septembris, neizpilde vai pārpilde %</t>
  </si>
  <si>
    <t>Janvāris-Septembris
Plāns</t>
  </si>
  <si>
    <t>Janvāris-Septembris
Izpilde</t>
  </si>
  <si>
    <t>Janvāris-Septembris
atgūtās summas</t>
  </si>
  <si>
    <t>Janvāris-Septembris, Izpilde (atņemtas atgūtās summas)</t>
  </si>
  <si>
    <t>Janvāris-Septembris
Izpilde, %</t>
  </si>
  <si>
    <t>Janvāris-Septembris
neizpilde vai pārpilde</t>
  </si>
  <si>
    <t>Janvāris-Septembris
neizpilde vai parpilde, %</t>
  </si>
  <si>
    <t>Sagatavots: 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</si>
</sst>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numFmt numFmtId="165" formatCode="0.0%"/>
  </numFmts>
  <fonts count="23" x14ac:knownFonts="1">
    <font>
      <sz val="11"/>
      <color theme="1"/>
      <name val="Calibri"/>
      <family val="2"/>
      <scheme val="minor"/>
    </font>
    <font>
      <sz val="11"/>
      <color theme="1"/>
      <name val="Calibri"/>
      <family val="2"/>
      <charset val="186"/>
      <scheme val="minor"/>
    </font>
    <font>
      <b/>
      <sz val="7"/>
      <color theme="1"/>
      <name val="Times New Roman"/>
      <family val="1"/>
      <charset val="186"/>
    </font>
    <font>
      <b/>
      <sz val="7"/>
      <name val="Times New Roman"/>
      <family val="1"/>
      <charset val="186"/>
    </font>
    <font>
      <sz val="10"/>
      <color theme="1"/>
      <name val="Times New Roman"/>
      <family val="1"/>
      <charset val="186"/>
    </font>
    <font>
      <b/>
      <sz val="15"/>
      <name val="Times New Roman"/>
      <family val="1"/>
      <charset val="186"/>
    </font>
    <font>
      <sz val="9"/>
      <color theme="1"/>
      <name val="Times New Roman"/>
      <family val="1"/>
      <charset val="186"/>
    </font>
    <font>
      <sz val="8"/>
      <color theme="1"/>
      <name val="Times New Roman"/>
      <family val="1"/>
      <charset val="186"/>
    </font>
    <font>
      <sz val="9"/>
      <color theme="0"/>
      <name val="Times New Roman"/>
      <family val="1"/>
      <charset val="186"/>
    </font>
    <font>
      <b/>
      <sz val="9"/>
      <color theme="1"/>
      <name val="Times New Roman"/>
      <family val="1"/>
      <charset val="186"/>
    </font>
    <font>
      <sz val="7"/>
      <color theme="1"/>
      <name val="Times New Roman"/>
      <family val="1"/>
      <charset val="186"/>
    </font>
    <font>
      <sz val="8"/>
      <name val="Times New Roman"/>
      <family val="1"/>
      <charset val="186"/>
    </font>
    <font>
      <b/>
      <sz val="8"/>
      <name val="Times New Roman"/>
      <family val="1"/>
      <charset val="186"/>
    </font>
    <font>
      <sz val="8"/>
      <color theme="0" tint="-0.34998626667073579"/>
      <name val="Times New Roman"/>
      <family val="1"/>
      <charset val="186"/>
    </font>
    <font>
      <sz val="8"/>
      <color rgb="FFFF0000"/>
      <name val="Times New Roman"/>
      <family val="1"/>
      <charset val="186"/>
    </font>
    <font>
      <b/>
      <sz val="8"/>
      <color theme="1"/>
      <name val="Times New Roman"/>
      <family val="1"/>
      <charset val="186"/>
    </font>
    <font>
      <sz val="11"/>
      <color theme="1"/>
      <name val="Times New Roman"/>
      <family val="1"/>
      <charset val="186"/>
    </font>
    <font>
      <b/>
      <sz val="10"/>
      <name val="Times New Roman"/>
      <family val="1"/>
      <charset val="186"/>
    </font>
    <font>
      <sz val="14"/>
      <color theme="1"/>
      <name val="Times New Roman"/>
      <family val="1"/>
      <charset val="186"/>
    </font>
    <font>
      <b/>
      <sz val="9"/>
      <name val="Times New Roman"/>
      <family val="1"/>
      <charset val="186"/>
    </font>
    <font>
      <sz val="9"/>
      <name val="Times New Roman"/>
      <family val="1"/>
      <charset val="186"/>
    </font>
    <font>
      <sz val="11"/>
      <color theme="1"/>
      <name val="Calibri"/>
      <family val="2"/>
      <scheme val="minor"/>
    </font>
    <font>
      <b/>
      <sz val="7"/>
      <color theme="1"/>
      <name val="Calibri"/>
      <family val="2"/>
      <scheme val="minor"/>
    </font>
  </fonts>
  <fills count="11">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0" tint="-0.249977111117893"/>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bottom/>
      <diagonal/>
    </border>
    <border>
      <left/>
      <right style="thin">
        <color theme="0"/>
      </right>
      <top/>
      <bottom/>
      <diagonal/>
    </border>
    <border>
      <left style="thin">
        <color theme="0"/>
      </left>
      <right/>
      <top/>
      <bottom style="thin">
        <color theme="1"/>
      </bottom>
      <diagonal/>
    </border>
    <border>
      <left style="thin">
        <color theme="0"/>
      </left>
      <right/>
      <top/>
      <bottom style="thin">
        <color theme="0"/>
      </bottom>
      <diagonal/>
    </border>
    <border>
      <left style="thin">
        <color theme="0"/>
      </left>
      <right/>
      <top/>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9" fontId="21" fillId="0" borderId="0" applyFont="0" applyFill="0" applyBorder="0" applyAlignment="0" applyProtection="0"/>
  </cellStyleXfs>
  <cellXfs count="111">
    <xf numFmtId="0" fontId="0" fillId="0" borderId="0" xfId="0"/>
    <xf numFmtId="0" fontId="2" fillId="3" borderId="4"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4" fillId="2" borderId="0" xfId="1" applyFont="1" applyFill="1"/>
    <xf numFmtId="0" fontId="6" fillId="2" borderId="0" xfId="1" applyFont="1" applyFill="1"/>
    <xf numFmtId="0" fontId="6" fillId="6" borderId="0" xfId="1" applyFont="1" applyFill="1"/>
    <xf numFmtId="0" fontId="10" fillId="2" borderId="0" xfId="1" applyFont="1" applyFill="1" applyAlignment="1">
      <alignment horizontal="center" vertical="top"/>
    </xf>
    <xf numFmtId="3" fontId="10" fillId="0" borderId="4" xfId="1" applyNumberFormat="1" applyFont="1" applyBorder="1" applyAlignment="1">
      <alignment horizontal="center" vertical="top"/>
    </xf>
    <xf numFmtId="0" fontId="7" fillId="0" borderId="0" xfId="1" applyFont="1" applyAlignment="1">
      <alignment horizontal="left" vertical="top"/>
    </xf>
    <xf numFmtId="0" fontId="7" fillId="2" borderId="0" xfId="1" applyFont="1" applyFill="1" applyAlignment="1">
      <alignment horizontal="left" vertical="top"/>
    </xf>
    <xf numFmtId="0" fontId="14" fillId="2" borderId="0" xfId="1" applyFont="1" applyFill="1" applyAlignment="1">
      <alignment horizontal="left" vertical="top"/>
    </xf>
    <xf numFmtId="0" fontId="7" fillId="2" borderId="0" xfId="1" applyFont="1" applyFill="1"/>
    <xf numFmtId="0" fontId="6" fillId="2" borderId="0" xfId="1" applyFont="1" applyFill="1" applyAlignment="1">
      <alignment horizontal="center" vertical="top"/>
    </xf>
    <xf numFmtId="0" fontId="6" fillId="2" borderId="0" xfId="1" applyFont="1" applyFill="1" applyAlignment="1">
      <alignment horizontal="center"/>
    </xf>
    <xf numFmtId="0" fontId="16" fillId="2" borderId="0" xfId="1" applyFont="1" applyFill="1" applyAlignment="1">
      <alignment horizontal="center" vertical="top"/>
    </xf>
    <xf numFmtId="0" fontId="9" fillId="2" borderId="0" xfId="1" applyFont="1" applyFill="1" applyAlignment="1">
      <alignment horizontal="center"/>
    </xf>
    <xf numFmtId="3" fontId="6" fillId="2" borderId="0" xfId="1" applyNumberFormat="1" applyFont="1" applyFill="1"/>
    <xf numFmtId="0" fontId="11" fillId="0" borderId="5" xfId="1" applyFont="1" applyBorder="1" applyAlignment="1">
      <alignment horizontal="center" vertical="top"/>
    </xf>
    <xf numFmtId="1" fontId="11" fillId="0" borderId="5" xfId="1" applyNumberFormat="1" applyFont="1" applyBorder="1" applyAlignment="1">
      <alignment horizontal="center" vertical="top" wrapText="1"/>
    </xf>
    <xf numFmtId="0" fontId="11" fillId="0" borderId="5" xfId="1" applyFont="1" applyBorder="1" applyAlignment="1">
      <alignment horizontal="left" vertical="top" wrapText="1"/>
    </xf>
    <xf numFmtId="0" fontId="11" fillId="0" borderId="5" xfId="1" applyFont="1" applyBorder="1" applyAlignment="1">
      <alignment horizontal="center" vertical="top" wrapText="1"/>
    </xf>
    <xf numFmtId="0" fontId="12" fillId="0" borderId="5" xfId="1" applyFont="1" applyBorder="1" applyAlignment="1">
      <alignment horizontal="center" vertical="top"/>
    </xf>
    <xf numFmtId="0" fontId="11" fillId="0" borderId="6" xfId="1" applyFont="1" applyBorder="1" applyAlignment="1">
      <alignment horizontal="center" vertical="top"/>
    </xf>
    <xf numFmtId="3" fontId="7" fillId="0" borderId="5" xfId="1" applyNumberFormat="1" applyFont="1" applyBorder="1" applyAlignment="1">
      <alignment horizontal="center" vertical="center"/>
    </xf>
    <xf numFmtId="0" fontId="11" fillId="0" borderId="4" xfId="1" applyFont="1" applyBorder="1" applyAlignment="1">
      <alignment horizontal="center" vertical="top"/>
    </xf>
    <xf numFmtId="1" fontId="11" fillId="0" borderId="4" xfId="1" applyNumberFormat="1" applyFont="1" applyBorder="1" applyAlignment="1">
      <alignment horizontal="center" vertical="top" wrapText="1"/>
    </xf>
    <xf numFmtId="0" fontId="11" fillId="0" borderId="4" xfId="1" applyFont="1" applyBorder="1" applyAlignment="1">
      <alignment horizontal="left" vertical="top" wrapText="1"/>
    </xf>
    <xf numFmtId="0" fontId="11" fillId="0" borderId="4" xfId="1" applyFont="1" applyBorder="1" applyAlignment="1">
      <alignment horizontal="center" vertical="top" wrapText="1"/>
    </xf>
    <xf numFmtId="0" fontId="12" fillId="0" borderId="4" xfId="1" applyFont="1" applyBorder="1" applyAlignment="1">
      <alignment horizontal="center" vertical="top"/>
    </xf>
    <xf numFmtId="0" fontId="11" fillId="0" borderId="4" xfId="1" applyFont="1" applyBorder="1" applyAlignment="1">
      <alignment horizontal="left" vertical="top"/>
    </xf>
    <xf numFmtId="14" fontId="11" fillId="0" borderId="4" xfId="1" applyNumberFormat="1" applyFont="1" applyBorder="1" applyAlignment="1">
      <alignment horizontal="center" vertical="top"/>
    </xf>
    <xf numFmtId="3" fontId="12" fillId="0" borderId="4" xfId="1" applyNumberFormat="1" applyFont="1" applyBorder="1" applyAlignment="1">
      <alignment horizontal="center" vertical="top"/>
    </xf>
    <xf numFmtId="1" fontId="11" fillId="0" borderId="4" xfId="1" applyNumberFormat="1" applyFont="1" applyBorder="1" applyAlignment="1">
      <alignment horizontal="center" vertical="top"/>
    </xf>
    <xf numFmtId="49" fontId="11" fillId="0" borderId="4" xfId="1" applyNumberFormat="1" applyFont="1" applyBorder="1" applyAlignment="1">
      <alignment horizontal="center" vertical="top"/>
    </xf>
    <xf numFmtId="3" fontId="11" fillId="0" borderId="4" xfId="1" applyNumberFormat="1" applyFont="1" applyBorder="1" applyAlignment="1">
      <alignment horizontal="center" vertical="top"/>
    </xf>
    <xf numFmtId="0" fontId="12" fillId="0" borderId="4" xfId="1" applyFont="1" applyBorder="1" applyAlignment="1">
      <alignment horizontal="center" vertical="top" wrapText="1"/>
    </xf>
    <xf numFmtId="0" fontId="13" fillId="0" borderId="4" xfId="1" applyFont="1" applyBorder="1" applyAlignment="1">
      <alignment horizontal="left" vertical="top" wrapText="1"/>
    </xf>
    <xf numFmtId="3" fontId="11" fillId="0" borderId="4" xfId="1" applyNumberFormat="1" applyFont="1" applyBorder="1" applyAlignment="1">
      <alignment horizontal="left" vertical="top"/>
    </xf>
    <xf numFmtId="4" fontId="12" fillId="0" borderId="4" xfId="1" applyNumberFormat="1" applyFont="1" applyBorder="1" applyAlignment="1">
      <alignment horizontal="center" vertical="top" wrapText="1"/>
    </xf>
    <xf numFmtId="0" fontId="11" fillId="0" borderId="4" xfId="1" applyFont="1" applyBorder="1" applyAlignment="1">
      <alignment horizontal="left" wrapText="1"/>
    </xf>
    <xf numFmtId="3" fontId="12" fillId="0" borderId="4" xfId="1" applyNumberFormat="1" applyFont="1" applyBorder="1" applyAlignment="1">
      <alignment horizontal="center" vertical="top" wrapText="1"/>
    </xf>
    <xf numFmtId="0" fontId="6" fillId="0" borderId="7" xfId="1" applyFont="1" applyBorder="1"/>
    <xf numFmtId="0" fontId="6" fillId="0" borderId="7" xfId="1" applyFont="1" applyBorder="1" applyAlignment="1">
      <alignment horizontal="center" vertical="top"/>
    </xf>
    <xf numFmtId="0" fontId="6" fillId="0" borderId="7" xfId="1" applyFont="1" applyBorder="1" applyAlignment="1">
      <alignment horizontal="center"/>
    </xf>
    <xf numFmtId="0" fontId="16" fillId="0" borderId="7" xfId="1" applyFont="1" applyBorder="1" applyAlignment="1">
      <alignment horizontal="center" vertical="top"/>
    </xf>
    <xf numFmtId="0" fontId="9" fillId="0" borderId="7" xfId="1" applyFont="1" applyBorder="1" applyAlignment="1">
      <alignment horizontal="center"/>
    </xf>
    <xf numFmtId="0" fontId="7" fillId="6" borderId="7" xfId="1" applyFont="1" applyFill="1" applyBorder="1" applyAlignment="1">
      <alignment horizontal="center" vertical="top"/>
    </xf>
    <xf numFmtId="0" fontId="7" fillId="0" borderId="7" xfId="1" applyFont="1" applyBorder="1" applyAlignment="1">
      <alignment horizontal="center" vertical="top"/>
    </xf>
    <xf numFmtId="0" fontId="7" fillId="0" borderId="7" xfId="1" applyFont="1" applyBorder="1" applyAlignment="1">
      <alignment horizontal="center"/>
    </xf>
    <xf numFmtId="0" fontId="7" fillId="0" borderId="7" xfId="1" applyFont="1" applyBorder="1"/>
    <xf numFmtId="0" fontId="6" fillId="0" borderId="10" xfId="1" applyFont="1" applyBorder="1"/>
    <xf numFmtId="3" fontId="10" fillId="0" borderId="3" xfId="1" applyNumberFormat="1" applyFont="1" applyBorder="1" applyAlignment="1">
      <alignment horizontal="center" vertical="top"/>
    </xf>
    <xf numFmtId="0" fontId="6" fillId="0" borderId="9" xfId="1" applyFont="1" applyBorder="1"/>
    <xf numFmtId="0" fontId="6" fillId="7" borderId="5" xfId="1" applyFont="1" applyFill="1" applyBorder="1" applyAlignment="1">
      <alignment horizontal="center" vertical="center"/>
    </xf>
    <xf numFmtId="0" fontId="2" fillId="3" borderId="11" xfId="1" applyFont="1" applyFill="1" applyBorder="1" applyAlignment="1">
      <alignment horizontal="center" vertical="center" wrapText="1"/>
    </xf>
    <xf numFmtId="0" fontId="10" fillId="2" borderId="11" xfId="1" applyFont="1" applyFill="1" applyBorder="1" applyAlignment="1">
      <alignment horizontal="center" vertical="top"/>
    </xf>
    <xf numFmtId="3" fontId="10" fillId="0" borderId="11" xfId="1" applyNumberFormat="1" applyFont="1" applyBorder="1" applyAlignment="1">
      <alignment horizontal="center" vertical="top"/>
    </xf>
    <xf numFmtId="0" fontId="6" fillId="0" borderId="12" xfId="1" applyFont="1" applyBorder="1"/>
    <xf numFmtId="0" fontId="7" fillId="6" borderId="12" xfId="1" applyFont="1" applyFill="1" applyBorder="1" applyAlignment="1">
      <alignment horizontal="center" vertical="top"/>
    </xf>
    <xf numFmtId="0" fontId="7" fillId="0" borderId="12" xfId="1" applyFont="1" applyBorder="1" applyAlignment="1">
      <alignment horizontal="center" vertical="top"/>
    </xf>
    <xf numFmtId="0" fontId="7" fillId="0" borderId="12" xfId="1" applyFont="1" applyBorder="1" applyAlignment="1">
      <alignment horizontal="center"/>
    </xf>
    <xf numFmtId="0" fontId="7" fillId="0" borderId="12" xfId="1" applyFont="1" applyBorder="1"/>
    <xf numFmtId="3" fontId="6" fillId="0" borderId="12" xfId="1" applyNumberFormat="1" applyFont="1" applyBorder="1"/>
    <xf numFmtId="3" fontId="8" fillId="0" borderId="12" xfId="1" applyNumberFormat="1" applyFont="1" applyBorder="1"/>
    <xf numFmtId="0" fontId="9" fillId="0" borderId="0" xfId="1" applyFont="1" applyAlignment="1">
      <alignment horizontal="left" vertical="top"/>
    </xf>
    <xf numFmtId="164" fontId="2" fillId="4" borderId="4" xfId="1" applyNumberFormat="1" applyFont="1" applyFill="1" applyBorder="1" applyAlignment="1">
      <alignment horizontal="center" vertical="center" wrapText="1"/>
    </xf>
    <xf numFmtId="3" fontId="6" fillId="0" borderId="7" xfId="1" applyNumberFormat="1" applyFont="1" applyBorder="1" applyAlignment="1">
      <alignment horizontal="left" vertical="center"/>
    </xf>
    <xf numFmtId="0" fontId="18" fillId="0" borderId="7" xfId="1" applyFont="1" applyBorder="1"/>
    <xf numFmtId="0" fontId="6" fillId="0" borderId="0" xfId="1" applyFont="1" applyAlignment="1">
      <alignment horizontal="left" vertical="top"/>
    </xf>
    <xf numFmtId="0" fontId="6" fillId="0" borderId="10" xfId="1" applyFont="1" applyBorder="1" applyAlignment="1">
      <alignment horizontal="center" vertical="top"/>
    </xf>
    <xf numFmtId="0" fontId="6" fillId="0" borderId="10" xfId="1" applyFont="1" applyBorder="1" applyAlignment="1">
      <alignment horizontal="center"/>
    </xf>
    <xf numFmtId="0" fontId="16" fillId="0" borderId="10" xfId="1" applyFont="1" applyBorder="1" applyAlignment="1">
      <alignment horizontal="center" vertical="top"/>
    </xf>
    <xf numFmtId="0" fontId="9" fillId="0" borderId="10" xfId="1" applyFont="1" applyBorder="1" applyAlignment="1">
      <alignment horizontal="center"/>
    </xf>
    <xf numFmtId="3" fontId="6" fillId="0" borderId="10" xfId="1" applyNumberFormat="1" applyFont="1" applyBorder="1" applyAlignment="1">
      <alignment horizontal="center" vertical="center"/>
    </xf>
    <xf numFmtId="0" fontId="15" fillId="0" borderId="4" xfId="1" applyFont="1" applyBorder="1" applyAlignment="1">
      <alignment horizontal="center"/>
    </xf>
    <xf numFmtId="3" fontId="7" fillId="0" borderId="4" xfId="1" applyNumberFormat="1" applyFont="1" applyBorder="1" applyAlignment="1">
      <alignment horizontal="center" vertical="center"/>
    </xf>
    <xf numFmtId="3" fontId="19" fillId="3" borderId="4" xfId="1" applyNumberFormat="1" applyFont="1" applyFill="1" applyBorder="1" applyAlignment="1">
      <alignment horizontal="center" vertical="center" wrapText="1"/>
    </xf>
    <xf numFmtId="3" fontId="20" fillId="0" borderId="4" xfId="1" applyNumberFormat="1" applyFont="1" applyBorder="1" applyAlignment="1">
      <alignment horizontal="center"/>
    </xf>
    <xf numFmtId="0" fontId="17" fillId="0" borderId="2" xfId="1" applyFont="1" applyBorder="1" applyAlignment="1">
      <alignment horizontal="center" vertical="center" wrapText="1"/>
    </xf>
    <xf numFmtId="3" fontId="6" fillId="0" borderId="3" xfId="1" applyNumberFormat="1" applyFont="1" applyBorder="1" applyAlignment="1">
      <alignment horizontal="center"/>
    </xf>
    <xf numFmtId="3" fontId="6" fillId="0" borderId="13" xfId="1" applyNumberFormat="1" applyFont="1" applyBorder="1"/>
    <xf numFmtId="3" fontId="6" fillId="0" borderId="14" xfId="1" applyNumberFormat="1" applyFont="1" applyBorder="1"/>
    <xf numFmtId="0" fontId="6" fillId="0" borderId="15" xfId="1" applyFont="1" applyBorder="1"/>
    <xf numFmtId="0" fontId="6" fillId="0" borderId="16" xfId="1" applyFont="1" applyBorder="1"/>
    <xf numFmtId="0" fontId="17" fillId="0" borderId="10" xfId="1" applyFont="1" applyBorder="1" applyAlignment="1">
      <alignment horizontal="center" vertical="center" wrapText="1"/>
    </xf>
    <xf numFmtId="0" fontId="7" fillId="0" borderId="8" xfId="1" applyFont="1" applyBorder="1" applyAlignment="1">
      <alignment horizontal="center" vertical="top"/>
    </xf>
    <xf numFmtId="0" fontId="17" fillId="0" borderId="12" xfId="1" applyFont="1" applyBorder="1" applyAlignment="1">
      <alignment horizontal="center" vertical="center" wrapText="1"/>
    </xf>
    <xf numFmtId="0" fontId="9" fillId="0" borderId="12" xfId="1" applyFont="1" applyBorder="1" applyAlignment="1">
      <alignment horizontal="left" vertical="top"/>
    </xf>
    <xf numFmtId="3" fontId="11" fillId="0" borderId="6" xfId="1" applyNumberFormat="1" applyFont="1" applyBorder="1" applyAlignment="1">
      <alignment horizontal="center" vertical="center"/>
    </xf>
    <xf numFmtId="3" fontId="11" fillId="0" borderId="4" xfId="1" applyNumberFormat="1" applyFont="1" applyBorder="1" applyAlignment="1">
      <alignment horizontal="center" vertical="center"/>
    </xf>
    <xf numFmtId="164" fontId="2" fillId="8" borderId="4" xfId="1" applyNumberFormat="1" applyFont="1" applyFill="1" applyBorder="1" applyAlignment="1">
      <alignment horizontal="center" vertical="center" wrapText="1"/>
    </xf>
    <xf numFmtId="164" fontId="22" fillId="9" borderId="4" xfId="1" applyNumberFormat="1" applyFont="1" applyFill="1" applyBorder="1" applyAlignment="1">
      <alignment horizontal="center" vertical="center" wrapText="1"/>
    </xf>
    <xf numFmtId="9" fontId="11" fillId="0" borderId="6" xfId="3" applyFont="1" applyBorder="1" applyAlignment="1">
      <alignment horizontal="center" vertical="center"/>
    </xf>
    <xf numFmtId="9" fontId="11" fillId="0" borderId="4" xfId="3" applyFont="1" applyBorder="1" applyAlignment="1">
      <alignment horizontal="center" vertical="center"/>
    </xf>
    <xf numFmtId="9" fontId="19" fillId="3" borderId="4" xfId="3" applyFont="1" applyFill="1" applyBorder="1" applyAlignment="1">
      <alignment horizontal="center" vertical="center" wrapText="1"/>
    </xf>
    <xf numFmtId="164" fontId="22" fillId="3"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xf>
    <xf numFmtId="0" fontId="6" fillId="10" borderId="4" xfId="1" applyFont="1" applyFill="1" applyBorder="1" applyAlignment="1">
      <alignment horizontal="center" vertical="center"/>
    </xf>
    <xf numFmtId="165" fontId="19" fillId="3" borderId="4" xfId="3" applyNumberFormat="1" applyFont="1" applyFill="1" applyBorder="1" applyAlignment="1">
      <alignment horizontal="center" vertical="center" wrapText="1"/>
    </xf>
    <xf numFmtId="0" fontId="2" fillId="3" borderId="4" xfId="1" applyFont="1" applyFill="1" applyBorder="1" applyAlignment="1">
      <alignment horizontal="center" vertical="center" wrapText="1"/>
    </xf>
    <xf numFmtId="0" fontId="17" fillId="0" borderId="4" xfId="1" applyFont="1" applyBorder="1" applyAlignment="1">
      <alignment horizontal="center" vertical="center" wrapText="1"/>
    </xf>
    <xf numFmtId="0" fontId="5" fillId="0" borderId="0" xfId="1" applyFont="1" applyAlignment="1">
      <alignment horizontal="center" wrapText="1"/>
    </xf>
    <xf numFmtId="0" fontId="2" fillId="3" borderId="11"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17" fillId="0" borderId="2"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3" xfId="1" applyFont="1" applyBorder="1" applyAlignment="1">
      <alignment horizontal="center" vertical="center" wrapText="1"/>
    </xf>
    <xf numFmtId="0" fontId="9" fillId="4" borderId="0" xfId="1" applyFont="1" applyFill="1" applyAlignment="1">
      <alignment horizontal="center" vertical="top"/>
    </xf>
    <xf numFmtId="0" fontId="9" fillId="4" borderId="1" xfId="1" applyFont="1" applyFill="1" applyBorder="1" applyAlignment="1">
      <alignment horizontal="center" vertical="top"/>
    </xf>
    <xf numFmtId="0" fontId="9" fillId="0" borderId="2" xfId="1" applyFont="1" applyBorder="1" applyAlignment="1">
      <alignment horizontal="center" vertical="top"/>
    </xf>
    <xf numFmtId="0" fontId="9" fillId="0" borderId="17" xfId="1" applyFont="1" applyBorder="1" applyAlignment="1">
      <alignment horizontal="center" vertical="top"/>
    </xf>
  </cellXfs>
  <cellStyles count="4">
    <cellStyle name="Normal" xfId="0" builtinId="0"/>
    <cellStyle name="Normal 2 10 2 2 2 2 2" xfId="1" xr:uid="{00000000-0005-0000-0000-000001000000}"/>
    <cellStyle name="Normal 2 10 2 2 2 2 2 2" xfId="2" xr:uid="{00000000-0005-0000-0000-000002000000}"/>
    <cellStyle name="Percent" xfId="3"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2CADA"/>
      <color rgb="FFD3F9D8"/>
      <color rgb="FFFED3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FG255"/>
  <sheetViews>
    <sheetView tabSelected="1" topLeftCell="H2" zoomScaleNormal="110" zoomScaleSheetLayoutView="85" workbookViewId="0">
      <selection activeCell="EA26" sqref="EA26"/>
    </sheetView>
  </sheetViews>
  <sheetFormatPr defaultColWidth="7.453125" defaultRowHeight="15" customHeight="1" outlineLevelCol="2" x14ac:dyDescent="0.25"/>
  <cols>
    <col min="1" max="1" width="6.1796875" style="4" hidden="1" customWidth="1" outlineLevel="1"/>
    <col min="2" max="2" width="8.1796875" style="4" hidden="1" customWidth="1" outlineLevel="1"/>
    <col min="3" max="3" width="7.54296875" style="12" bestFit="1" customWidth="1" collapsed="1"/>
    <col min="4" max="4" width="7.54296875" style="12" bestFit="1" customWidth="1"/>
    <col min="5" max="5" width="26" style="13" customWidth="1"/>
    <col min="6" max="6" width="7.54296875" style="12" bestFit="1" customWidth="1"/>
    <col min="7" max="7" width="22.453125" style="4" customWidth="1"/>
    <col min="8" max="8" width="19.453125" style="14" customWidth="1"/>
    <col min="9" max="9" width="27.7265625" style="13" customWidth="1"/>
    <col min="10" max="10" width="7.54296875" style="12" bestFit="1" customWidth="1"/>
    <col min="11" max="11" width="7.54296875" style="15" bestFit="1" customWidth="1"/>
    <col min="12" max="12" width="7.54296875" style="4" bestFit="1" customWidth="1"/>
    <col min="13" max="14" width="10.81640625" style="4" customWidth="1"/>
    <col min="15" max="15" width="10.453125" style="4" customWidth="1"/>
    <col min="16" max="16" width="10.1796875" style="4" hidden="1" customWidth="1" outlineLevel="1"/>
    <col min="17" max="17" width="10.1796875" style="4" hidden="1" customWidth="1" outlineLevel="1" collapsed="1"/>
    <col min="18" max="18" width="10.1796875" style="4" hidden="1" customWidth="1" outlineLevel="1"/>
    <col min="19" max="19" width="10.1796875" style="4" customWidth="1" collapsed="1"/>
    <col min="20" max="22" width="10.1796875" style="4" hidden="1" customWidth="1" outlineLevel="1"/>
    <col min="23" max="23" width="10.1796875" style="4" hidden="1" customWidth="1" outlineLevel="1" collapsed="1"/>
    <col min="24" max="25" width="10.1796875" style="4" hidden="1" customWidth="1" outlineLevel="1"/>
    <col min="26" max="26" width="10.1796875" style="4" customWidth="1" collapsed="1"/>
    <col min="27" max="36" width="10.1796875" style="4" hidden="1" customWidth="1" outlineLevel="1"/>
    <col min="37" max="37" width="10.1796875" style="4" hidden="1" customWidth="1" outlineLevel="1" collapsed="1"/>
    <col min="38" max="39" width="10.1796875" style="4" hidden="1" customWidth="1" outlineLevel="1"/>
    <col min="40" max="40" width="10.1796875" style="4" customWidth="1" collapsed="1"/>
    <col min="41" max="53" width="10.1796875" style="4" hidden="1" customWidth="1" outlineLevel="1"/>
    <col min="54" max="54" width="10.1796875" style="4" customWidth="1" collapsed="1"/>
    <col min="55" max="64" width="10.1796875" style="4" hidden="1" customWidth="1" outlineLevel="1"/>
    <col min="65" max="65" width="10.1796875" style="4" hidden="1" customWidth="1" outlineLevel="1" collapsed="1"/>
    <col min="66" max="67" width="10.1796875" style="4" hidden="1" customWidth="1" outlineLevel="1"/>
    <col min="68" max="68" width="10.1796875" style="4" customWidth="1" collapsed="1"/>
    <col min="69" max="78" width="10.1796875" style="4" hidden="1" customWidth="1" outlineLevel="1"/>
    <col min="79" max="79" width="10.1796875" style="4" hidden="1" customWidth="1" outlineLevel="1" collapsed="1"/>
    <col min="80" max="81" width="10.1796875" style="4" hidden="1" customWidth="1" outlineLevel="2"/>
    <col min="82" max="82" width="10.1796875" style="4" customWidth="1" collapsed="1"/>
    <col min="83" max="92" width="10.1796875" style="4" hidden="1" customWidth="1" outlineLevel="1"/>
    <col min="93" max="93" width="10.1796875" style="4" hidden="1" customWidth="1" outlineLevel="1" collapsed="1"/>
    <col min="94" max="95" width="10.1796875" style="4" hidden="1" customWidth="1" outlineLevel="1"/>
    <col min="96" max="96" width="10.1796875" style="4" customWidth="1" collapsed="1"/>
    <col min="97" max="100" width="10.1796875" style="4" hidden="1" customWidth="1" outlineLevel="1"/>
    <col min="101" max="102" width="10.1796875" style="4" hidden="1" customWidth="1" outlineLevel="2"/>
    <col min="103" max="103" width="10.1796875" style="4" hidden="1" customWidth="1" outlineLevel="1" collapsed="1"/>
    <col min="104" max="106" width="10.1796875" style="4" hidden="1" customWidth="1" outlineLevel="1"/>
    <col min="107" max="107" width="10.1796875" style="4" hidden="1" customWidth="1" outlineLevel="1" collapsed="1"/>
    <col min="108" max="109" width="10.1796875" style="4" hidden="1" customWidth="1" outlineLevel="1"/>
    <col min="110" max="110" width="10.1796875" style="4" customWidth="1" collapsed="1"/>
    <col min="111" max="114" width="10.1796875" style="4" hidden="1" customWidth="1" outlineLevel="1"/>
    <col min="115" max="116" width="10.1796875" style="4" hidden="1" customWidth="1" outlineLevel="2"/>
    <col min="117" max="117" width="10.1796875" style="4" hidden="1" customWidth="1" outlineLevel="1" collapsed="1"/>
    <col min="118" max="123" width="10.1796875" style="4" hidden="1" customWidth="1" outlineLevel="1"/>
    <col min="124" max="124" width="10.1796875" style="4" customWidth="1" collapsed="1"/>
    <col min="125" max="128" width="10.1796875" style="4" customWidth="1"/>
    <col min="129" max="130" width="10.1796875" style="4" hidden="1" customWidth="1" outlineLevel="1"/>
    <col min="131" max="131" width="10.1796875" style="4" customWidth="1" collapsed="1"/>
    <col min="132" max="137" width="10.1796875" style="4" customWidth="1"/>
    <col min="138" max="138" width="11.54296875" style="4" customWidth="1"/>
    <col min="139" max="139" width="7" style="4" customWidth="1"/>
    <col min="140" max="16384" width="7.453125" style="4"/>
  </cols>
  <sheetData>
    <row r="1" spans="1:163" ht="27.65" customHeight="1" x14ac:dyDescent="0.25">
      <c r="A1" s="41"/>
      <c r="B1" s="41"/>
      <c r="C1" s="42"/>
      <c r="D1" s="42"/>
      <c r="E1" s="43"/>
      <c r="F1" s="42"/>
      <c r="G1" s="41"/>
      <c r="H1" s="44"/>
      <c r="I1" s="43"/>
      <c r="J1" s="42"/>
      <c r="K1" s="45"/>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row>
    <row r="2" spans="1:163" s="3" customFormat="1" ht="43.5" customHeight="1" x14ac:dyDescent="0.4">
      <c r="A2" s="84"/>
      <c r="B2" s="84"/>
      <c r="C2" s="101" t="s">
        <v>0</v>
      </c>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c r="DY2" s="101"/>
      <c r="DZ2" s="101"/>
      <c r="EA2" s="101"/>
      <c r="EB2" s="101"/>
      <c r="EC2" s="101"/>
      <c r="ED2" s="101"/>
      <c r="EE2" s="101"/>
      <c r="EF2" s="101"/>
      <c r="EG2" s="101"/>
      <c r="EH2" s="101"/>
    </row>
    <row r="3" spans="1:163" ht="15.75" customHeight="1" x14ac:dyDescent="0.3">
      <c r="A3" s="84"/>
      <c r="B3" s="84"/>
      <c r="C3" s="104" t="s">
        <v>809</v>
      </c>
      <c r="D3" s="105"/>
      <c r="E3" s="105"/>
      <c r="F3" s="105"/>
      <c r="G3" s="105"/>
      <c r="H3" s="105"/>
      <c r="I3" s="105"/>
      <c r="J3" s="106"/>
      <c r="K3" s="109"/>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0"/>
      <c r="DK3" s="110"/>
      <c r="DL3" s="110"/>
      <c r="DM3" s="110"/>
      <c r="DN3" s="110"/>
      <c r="DO3" s="110"/>
      <c r="DP3" s="110"/>
      <c r="DQ3" s="110"/>
      <c r="DR3" s="110"/>
      <c r="DS3" s="110"/>
      <c r="DT3" s="110"/>
      <c r="DU3" s="110"/>
      <c r="DV3" s="110"/>
      <c r="DW3" s="110"/>
      <c r="DX3" s="110"/>
      <c r="DY3" s="110"/>
      <c r="DZ3" s="110"/>
      <c r="EA3" s="110"/>
      <c r="EB3" s="110"/>
      <c r="EC3" s="110"/>
      <c r="ED3" s="110"/>
      <c r="EE3" s="110"/>
      <c r="EF3" s="110"/>
      <c r="EG3" s="110"/>
      <c r="EH3" s="110"/>
      <c r="EI3" s="3"/>
      <c r="EJ3" s="3"/>
      <c r="EK3" s="3"/>
      <c r="EL3" s="3"/>
      <c r="EM3" s="3"/>
      <c r="EN3" s="3"/>
      <c r="EO3" s="3"/>
      <c r="EP3" s="3"/>
      <c r="EQ3" s="3"/>
      <c r="ER3" s="3"/>
      <c r="ES3" s="3"/>
      <c r="ET3" s="3"/>
      <c r="EU3" s="3"/>
      <c r="EV3" s="3"/>
      <c r="EW3" s="3"/>
      <c r="EX3" s="3"/>
      <c r="EY3" s="3"/>
      <c r="EZ3" s="3"/>
      <c r="FA3" s="3"/>
      <c r="FB3" s="3"/>
      <c r="FC3" s="3"/>
      <c r="FD3" s="3"/>
      <c r="FE3" s="3"/>
      <c r="FF3" s="3"/>
      <c r="FG3" s="3"/>
    </row>
    <row r="4" spans="1:163" ht="15.75" customHeight="1" x14ac:dyDescent="0.3">
      <c r="A4" s="84"/>
      <c r="B4" s="84"/>
      <c r="C4" s="84"/>
      <c r="D4" s="84"/>
      <c r="E4" s="84"/>
      <c r="F4" s="84"/>
      <c r="G4" s="84"/>
      <c r="H4" s="84"/>
      <c r="I4" s="84"/>
      <c r="J4" s="84"/>
      <c r="K4" s="86"/>
      <c r="L4" s="86"/>
      <c r="M4" s="87"/>
      <c r="N4" s="87"/>
      <c r="O4" s="87"/>
      <c r="P4" s="107" t="s">
        <v>1</v>
      </c>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c r="BF4" s="107"/>
      <c r="BG4" s="107"/>
      <c r="BH4" s="107"/>
      <c r="BI4" s="107"/>
      <c r="BJ4" s="107"/>
      <c r="BK4" s="107"/>
      <c r="BL4" s="107"/>
      <c r="BM4" s="107"/>
      <c r="BN4" s="107"/>
      <c r="BO4" s="107"/>
      <c r="BP4" s="107"/>
      <c r="BQ4" s="107"/>
      <c r="BR4" s="107"/>
      <c r="BS4" s="107"/>
      <c r="BT4" s="107"/>
      <c r="BU4" s="107"/>
      <c r="BV4" s="107"/>
      <c r="BW4" s="107"/>
      <c r="BX4" s="107"/>
      <c r="BY4" s="107"/>
      <c r="BZ4" s="107"/>
      <c r="CA4" s="107"/>
      <c r="CB4" s="107"/>
      <c r="CC4" s="107"/>
      <c r="CD4" s="107"/>
      <c r="CE4" s="107"/>
      <c r="CF4" s="107"/>
      <c r="CG4" s="107"/>
      <c r="CH4" s="107"/>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c r="DK4" s="107"/>
      <c r="DL4" s="107"/>
      <c r="DM4" s="107"/>
      <c r="DN4" s="107"/>
      <c r="DO4" s="107"/>
      <c r="DP4" s="107"/>
      <c r="DQ4" s="107"/>
      <c r="DR4" s="107"/>
      <c r="DS4" s="107"/>
      <c r="DT4" s="107"/>
      <c r="DU4" s="107"/>
      <c r="DV4" s="107"/>
      <c r="DW4" s="107"/>
      <c r="DX4" s="107"/>
      <c r="DY4" s="107"/>
      <c r="DZ4" s="107"/>
      <c r="EA4" s="107"/>
      <c r="EB4" s="107"/>
      <c r="EC4" s="107"/>
      <c r="ED4" s="107"/>
      <c r="EE4" s="107"/>
      <c r="EF4" s="107"/>
      <c r="EG4" s="107"/>
      <c r="EH4" s="64"/>
      <c r="EI4" s="3"/>
      <c r="EJ4" s="3"/>
      <c r="EK4" s="3"/>
      <c r="EL4" s="3"/>
      <c r="EM4" s="3"/>
      <c r="EN4" s="3"/>
      <c r="EO4" s="3"/>
      <c r="EP4" s="3"/>
      <c r="EQ4" s="3"/>
      <c r="ER4" s="3"/>
      <c r="ES4" s="3"/>
      <c r="ET4" s="3"/>
      <c r="EU4" s="3"/>
      <c r="EV4" s="3"/>
      <c r="EW4" s="3"/>
      <c r="EX4" s="3"/>
      <c r="EY4" s="3"/>
      <c r="EZ4" s="3"/>
      <c r="FA4" s="3"/>
      <c r="FB4" s="3"/>
      <c r="FC4" s="3"/>
      <c r="FD4" s="3"/>
      <c r="FE4" s="3"/>
      <c r="FF4" s="3"/>
      <c r="FG4" s="3"/>
    </row>
    <row r="5" spans="1:163" ht="42" customHeight="1" x14ac:dyDescent="0.25">
      <c r="A5" s="50"/>
      <c r="B5" s="82"/>
      <c r="C5" s="46"/>
      <c r="D5" s="47"/>
      <c r="E5" s="48"/>
      <c r="F5" s="47"/>
      <c r="G5" s="49"/>
      <c r="H5" s="47"/>
      <c r="I5" s="48"/>
      <c r="J5" s="85"/>
      <c r="K5" s="99" t="s">
        <v>2</v>
      </c>
      <c r="L5" s="99"/>
      <c r="M5" s="1" t="s">
        <v>3</v>
      </c>
      <c r="N5" s="1" t="s">
        <v>4</v>
      </c>
      <c r="O5" s="1" t="s">
        <v>5</v>
      </c>
      <c r="P5" s="65" t="s">
        <v>6</v>
      </c>
      <c r="Q5" s="90" t="s">
        <v>7</v>
      </c>
      <c r="R5" s="90" t="s">
        <v>8</v>
      </c>
      <c r="S5" s="90" t="s">
        <v>9</v>
      </c>
      <c r="T5" s="90" t="s">
        <v>10</v>
      </c>
      <c r="U5" s="90" t="s">
        <v>11</v>
      </c>
      <c r="V5" s="90" t="s">
        <v>12</v>
      </c>
      <c r="W5" s="65" t="s">
        <v>13</v>
      </c>
      <c r="X5" s="90" t="s">
        <v>14</v>
      </c>
      <c r="Y5" s="90" t="s">
        <v>15</v>
      </c>
      <c r="Z5" s="90" t="s">
        <v>16</v>
      </c>
      <c r="AA5" s="90" t="s">
        <v>17</v>
      </c>
      <c r="AB5" s="90" t="s">
        <v>18</v>
      </c>
      <c r="AC5" s="90" t="s">
        <v>19</v>
      </c>
      <c r="AD5" s="91" t="s">
        <v>20</v>
      </c>
      <c r="AE5" s="91" t="s">
        <v>21</v>
      </c>
      <c r="AF5" s="91" t="s">
        <v>22</v>
      </c>
      <c r="AG5" s="91" t="s">
        <v>23</v>
      </c>
      <c r="AH5" s="91" t="s">
        <v>24</v>
      </c>
      <c r="AI5" s="91" t="s">
        <v>25</v>
      </c>
      <c r="AJ5" s="91" t="s">
        <v>26</v>
      </c>
      <c r="AK5" s="65" t="s">
        <v>27</v>
      </c>
      <c r="AL5" s="90" t="s">
        <v>28</v>
      </c>
      <c r="AM5" s="90" t="s">
        <v>29</v>
      </c>
      <c r="AN5" s="90" t="s">
        <v>30</v>
      </c>
      <c r="AO5" s="90" t="s">
        <v>31</v>
      </c>
      <c r="AP5" s="90" t="s">
        <v>32</v>
      </c>
      <c r="AQ5" s="90" t="s">
        <v>33</v>
      </c>
      <c r="AR5" s="91" t="s">
        <v>34</v>
      </c>
      <c r="AS5" s="91" t="s">
        <v>35</v>
      </c>
      <c r="AT5" s="91" t="s">
        <v>36</v>
      </c>
      <c r="AU5" s="91" t="s">
        <v>37</v>
      </c>
      <c r="AV5" s="91" t="s">
        <v>38</v>
      </c>
      <c r="AW5" s="91" t="s">
        <v>39</v>
      </c>
      <c r="AX5" s="91" t="s">
        <v>40</v>
      </c>
      <c r="AY5" s="65" t="s">
        <v>41</v>
      </c>
      <c r="AZ5" s="90" t="s">
        <v>42</v>
      </c>
      <c r="BA5" s="90" t="s">
        <v>43</v>
      </c>
      <c r="BB5" s="90" t="s">
        <v>44</v>
      </c>
      <c r="BC5" s="90" t="s">
        <v>45</v>
      </c>
      <c r="BD5" s="90" t="s">
        <v>46</v>
      </c>
      <c r="BE5" s="90" t="s">
        <v>47</v>
      </c>
      <c r="BF5" s="91" t="s">
        <v>48</v>
      </c>
      <c r="BG5" s="91" t="s">
        <v>49</v>
      </c>
      <c r="BH5" s="91" t="s">
        <v>50</v>
      </c>
      <c r="BI5" s="91" t="s">
        <v>51</v>
      </c>
      <c r="BJ5" s="91" t="s">
        <v>52</v>
      </c>
      <c r="BK5" s="91" t="s">
        <v>53</v>
      </c>
      <c r="BL5" s="91" t="s">
        <v>54</v>
      </c>
      <c r="BM5" s="65" t="s">
        <v>55</v>
      </c>
      <c r="BN5" s="90" t="s">
        <v>56</v>
      </c>
      <c r="BO5" s="90" t="s">
        <v>57</v>
      </c>
      <c r="BP5" s="90" t="s">
        <v>58</v>
      </c>
      <c r="BQ5" s="90" t="s">
        <v>59</v>
      </c>
      <c r="BR5" s="90" t="s">
        <v>60</v>
      </c>
      <c r="BS5" s="90" t="s">
        <v>61</v>
      </c>
      <c r="BT5" s="91" t="s">
        <v>62</v>
      </c>
      <c r="BU5" s="91" t="s">
        <v>63</v>
      </c>
      <c r="BV5" s="91" t="s">
        <v>64</v>
      </c>
      <c r="BW5" s="91" t="s">
        <v>65</v>
      </c>
      <c r="BX5" s="91" t="s">
        <v>66</v>
      </c>
      <c r="BY5" s="91" t="s">
        <v>67</v>
      </c>
      <c r="BZ5" s="91" t="s">
        <v>68</v>
      </c>
      <c r="CA5" s="65" t="s">
        <v>69</v>
      </c>
      <c r="CB5" s="90" t="s">
        <v>756</v>
      </c>
      <c r="CC5" s="90" t="s">
        <v>757</v>
      </c>
      <c r="CD5" s="90" t="s">
        <v>758</v>
      </c>
      <c r="CE5" s="90" t="s">
        <v>759</v>
      </c>
      <c r="CF5" s="90" t="s">
        <v>760</v>
      </c>
      <c r="CG5" s="90" t="s">
        <v>761</v>
      </c>
      <c r="CH5" s="91" t="s">
        <v>762</v>
      </c>
      <c r="CI5" s="91" t="s">
        <v>763</v>
      </c>
      <c r="CJ5" s="91" t="s">
        <v>764</v>
      </c>
      <c r="CK5" s="91" t="s">
        <v>765</v>
      </c>
      <c r="CL5" s="91" t="s">
        <v>766</v>
      </c>
      <c r="CM5" s="91" t="s">
        <v>767</v>
      </c>
      <c r="CN5" s="91" t="s">
        <v>768</v>
      </c>
      <c r="CO5" s="65" t="s">
        <v>70</v>
      </c>
      <c r="CP5" s="90" t="s">
        <v>769</v>
      </c>
      <c r="CQ5" s="90" t="s">
        <v>770</v>
      </c>
      <c r="CR5" s="90" t="s">
        <v>771</v>
      </c>
      <c r="CS5" s="90" t="s">
        <v>772</v>
      </c>
      <c r="CT5" s="90" t="s">
        <v>773</v>
      </c>
      <c r="CU5" s="90" t="s">
        <v>774</v>
      </c>
      <c r="CV5" s="95" t="s">
        <v>775</v>
      </c>
      <c r="CW5" s="91" t="s">
        <v>776</v>
      </c>
      <c r="CX5" s="91" t="s">
        <v>777</v>
      </c>
      <c r="CY5" s="91" t="s">
        <v>778</v>
      </c>
      <c r="CZ5" s="91" t="s">
        <v>779</v>
      </c>
      <c r="DA5" s="95" t="s">
        <v>780</v>
      </c>
      <c r="DB5" s="91" t="s">
        <v>781</v>
      </c>
      <c r="DC5" s="65" t="s">
        <v>71</v>
      </c>
      <c r="DD5" s="90" t="s">
        <v>782</v>
      </c>
      <c r="DE5" s="90" t="s">
        <v>783</v>
      </c>
      <c r="DF5" s="90" t="s">
        <v>784</v>
      </c>
      <c r="DG5" s="90" t="s">
        <v>785</v>
      </c>
      <c r="DH5" s="90" t="s">
        <v>786</v>
      </c>
      <c r="DI5" s="90" t="s">
        <v>787</v>
      </c>
      <c r="DJ5" s="95" t="s">
        <v>788</v>
      </c>
      <c r="DK5" s="91" t="s">
        <v>789</v>
      </c>
      <c r="DL5" s="91" t="s">
        <v>790</v>
      </c>
      <c r="DM5" s="91" t="s">
        <v>791</v>
      </c>
      <c r="DN5" s="91" t="s">
        <v>792</v>
      </c>
      <c r="DO5" s="95" t="s">
        <v>793</v>
      </c>
      <c r="DP5" s="91" t="s">
        <v>794</v>
      </c>
      <c r="DQ5" s="65" t="s">
        <v>72</v>
      </c>
      <c r="DR5" s="90" t="s">
        <v>796</v>
      </c>
      <c r="DS5" s="90" t="s">
        <v>797</v>
      </c>
      <c r="DT5" s="90" t="s">
        <v>798</v>
      </c>
      <c r="DU5" s="90" t="s">
        <v>799</v>
      </c>
      <c r="DV5" s="90" t="s">
        <v>800</v>
      </c>
      <c r="DW5" s="90" t="s">
        <v>801</v>
      </c>
      <c r="DX5" s="95" t="s">
        <v>802</v>
      </c>
      <c r="DY5" s="91" t="s">
        <v>803</v>
      </c>
      <c r="DZ5" s="91" t="s">
        <v>804</v>
      </c>
      <c r="EA5" s="91" t="s">
        <v>805</v>
      </c>
      <c r="EB5" s="91" t="s">
        <v>806</v>
      </c>
      <c r="EC5" s="95" t="s">
        <v>807</v>
      </c>
      <c r="ED5" s="91" t="s">
        <v>808</v>
      </c>
      <c r="EE5" s="65" t="s">
        <v>73</v>
      </c>
      <c r="EF5" s="65" t="s">
        <v>74</v>
      </c>
      <c r="EG5" s="65" t="s">
        <v>75</v>
      </c>
      <c r="EH5" s="2" t="s">
        <v>76</v>
      </c>
    </row>
    <row r="6" spans="1:163" ht="22.75" customHeight="1" x14ac:dyDescent="0.25">
      <c r="A6" s="57"/>
      <c r="B6" s="83"/>
      <c r="C6" s="46"/>
      <c r="D6" s="47"/>
      <c r="E6" s="48"/>
      <c r="F6" s="47"/>
      <c r="G6" s="49"/>
      <c r="H6" s="47"/>
      <c r="I6" s="48"/>
      <c r="J6" s="85"/>
      <c r="K6" s="100" t="s">
        <v>77</v>
      </c>
      <c r="L6" s="100"/>
      <c r="M6" s="76">
        <f t="shared" ref="M6:S6" si="0">SUM(M7:M18)</f>
        <v>44054370.029999994</v>
      </c>
      <c r="N6" s="76">
        <f t="shared" si="0"/>
        <v>142081704.60000002</v>
      </c>
      <c r="O6" s="76">
        <f t="shared" si="0"/>
        <v>587327552.62000024</v>
      </c>
      <c r="P6" s="76">
        <f t="shared" si="0"/>
        <v>22535611.770000003</v>
      </c>
      <c r="Q6" s="76">
        <f t="shared" si="0"/>
        <v>41090104.370000005</v>
      </c>
      <c r="R6" s="76">
        <f t="shared" si="0"/>
        <v>30300</v>
      </c>
      <c r="S6" s="76">
        <f t="shared" si="0"/>
        <v>41059804.370000005</v>
      </c>
      <c r="T6" s="94">
        <f t="shared" ref="T6:T17" si="1">IFERROR(S6/P6,"nebija plānots")</f>
        <v>1.8219964378628448</v>
      </c>
      <c r="U6" s="76">
        <f t="shared" ref="U6:EG6" si="2">SUM(U7:U18)</f>
        <v>18524192.599999998</v>
      </c>
      <c r="V6" s="94">
        <f t="shared" si="2"/>
        <v>16.068167669703694</v>
      </c>
      <c r="W6" s="76">
        <f t="shared" si="2"/>
        <v>33210243.862199996</v>
      </c>
      <c r="X6" s="76">
        <f t="shared" ref="X6:Z6" si="3">SUM(X7:X18)</f>
        <v>17048558.830000002</v>
      </c>
      <c r="Y6" s="76">
        <f t="shared" si="3"/>
        <v>0</v>
      </c>
      <c r="Z6" s="76">
        <f t="shared" si="3"/>
        <v>17048558.830000002</v>
      </c>
      <c r="AA6" s="94">
        <f>IFERROR(Z6/W6,"nebija plānots")</f>
        <v>0.51335241321141656</v>
      </c>
      <c r="AB6" s="76">
        <f t="shared" ref="AB6:AI6" si="4">SUM(AB7:AB18)</f>
        <v>-16161685.032199999</v>
      </c>
      <c r="AC6" s="94">
        <f t="shared" ref="AC6:AC17" si="5">IFERROR(AB6/W6,"nebija plānots")</f>
        <v>-0.48664758678858361</v>
      </c>
      <c r="AD6" s="76">
        <f t="shared" si="4"/>
        <v>55745855.632199995</v>
      </c>
      <c r="AE6" s="76">
        <f t="shared" si="4"/>
        <v>58138663.20000001</v>
      </c>
      <c r="AF6" s="76">
        <f t="shared" si="4"/>
        <v>30300</v>
      </c>
      <c r="AG6" s="76">
        <f t="shared" si="4"/>
        <v>58108363.20000001</v>
      </c>
      <c r="AH6" s="94">
        <f t="shared" ref="AH6:AH17" si="6">IFERROR(AG6/AD6,"nebija plānots")</f>
        <v>1.0423799678201617</v>
      </c>
      <c r="AI6" s="76">
        <f t="shared" si="4"/>
        <v>2362507.5678000068</v>
      </c>
      <c r="AJ6" s="94">
        <f t="shared" ref="AJ6:AJ17" si="7">IFERROR(AI6/AD6,"nebija plānots")</f>
        <v>4.237996782016154E-2</v>
      </c>
      <c r="AK6" s="76">
        <f t="shared" si="2"/>
        <v>26168156.370000008</v>
      </c>
      <c r="AL6" s="76">
        <f t="shared" ref="AL6:AN6" si="8">SUM(AL7:AL18)</f>
        <v>28348595.749999993</v>
      </c>
      <c r="AM6" s="76">
        <f t="shared" si="8"/>
        <v>0</v>
      </c>
      <c r="AN6" s="76">
        <f t="shared" si="8"/>
        <v>28348595.749999993</v>
      </c>
      <c r="AO6" s="94">
        <f>IFERROR(AN6/AK6,"nebija plānots")</f>
        <v>1.0833241497478863</v>
      </c>
      <c r="AP6" s="76">
        <f t="shared" ref="AP6" si="9">SUM(AP7:AP18)</f>
        <v>2180439.379999999</v>
      </c>
      <c r="AQ6" s="94">
        <f t="shared" ref="AQ6:AQ17" si="10">IFERROR(AP6/AK6,"nebija plānots")</f>
        <v>8.3324149747886808E-2</v>
      </c>
      <c r="AR6" s="76">
        <f t="shared" ref="AR6:AU6" si="11">SUM(AR7:AR18)</f>
        <v>81914012.002200007</v>
      </c>
      <c r="AS6" s="76">
        <f t="shared" si="11"/>
        <v>86487258.950000003</v>
      </c>
      <c r="AT6" s="76">
        <f t="shared" si="11"/>
        <v>30300</v>
      </c>
      <c r="AU6" s="76">
        <f t="shared" si="11"/>
        <v>86456958.950000003</v>
      </c>
      <c r="AV6" s="94">
        <f t="shared" ref="AV6:AV17" si="12">IFERROR(AU6/AR6,"nebija plānots")</f>
        <v>1.0554599492413823</v>
      </c>
      <c r="AW6" s="76">
        <f t="shared" ref="AW6" si="13">SUM(AW7:AW18)</f>
        <v>4542946.9477999993</v>
      </c>
      <c r="AX6" s="94">
        <f t="shared" ref="AX6:AX18" si="14">IFERROR(AW6/AR6,"nebija plānots")</f>
        <v>5.5459949241382381E-2</v>
      </c>
      <c r="AY6" s="76">
        <f t="shared" si="2"/>
        <v>34334865.810000002</v>
      </c>
      <c r="AZ6" s="76">
        <f t="shared" si="2"/>
        <v>37943647.180000007</v>
      </c>
      <c r="BA6" s="76">
        <f t="shared" si="2"/>
        <v>1800000</v>
      </c>
      <c r="BB6" s="76">
        <f t="shared" si="2"/>
        <v>36143647.180000007</v>
      </c>
      <c r="BC6" s="94">
        <f>IFERROR(BB6/AY6,"nebija plānots")</f>
        <v>1.0526806011128547</v>
      </c>
      <c r="BD6" s="76">
        <f t="shared" ref="BD6" si="15">SUM(BD7:BD18)</f>
        <v>1808781.370000001</v>
      </c>
      <c r="BE6" s="94">
        <f t="shared" ref="BE6:BE17" si="16">IFERROR(BD6/AY6,"nebija plānots")</f>
        <v>5.2680601112854643E-2</v>
      </c>
      <c r="BF6" s="76">
        <f t="shared" ref="BF6:BI6" si="17">SUM(BF7:BF18)</f>
        <v>116248877.81219998</v>
      </c>
      <c r="BG6" s="76">
        <f t="shared" si="17"/>
        <v>124430906.13000001</v>
      </c>
      <c r="BH6" s="76">
        <f t="shared" si="17"/>
        <v>1830300</v>
      </c>
      <c r="BI6" s="76">
        <f t="shared" si="17"/>
        <v>122600606.13000001</v>
      </c>
      <c r="BJ6" s="94">
        <f t="shared" ref="BJ6:BJ17" si="18">IFERROR(BI6/BF6,"nebija plānots")</f>
        <v>1.0546390506071055</v>
      </c>
      <c r="BK6" s="76">
        <f t="shared" ref="BK6" si="19">SUM(BK7:BK18)</f>
        <v>6351728.3178000096</v>
      </c>
      <c r="BL6" s="94">
        <f t="shared" ref="BL6:BL18" si="20">IFERROR(BK6/BF6,"nebija plānots")</f>
        <v>5.4639050607105423E-2</v>
      </c>
      <c r="BM6" s="76">
        <f t="shared" si="2"/>
        <v>58838413.216000006</v>
      </c>
      <c r="BN6" s="76">
        <f t="shared" ref="BN6:BP6" si="21">SUM(BN7:BN18)</f>
        <v>22439324.120000001</v>
      </c>
      <c r="BO6" s="76">
        <f t="shared" si="21"/>
        <v>0</v>
      </c>
      <c r="BP6" s="76">
        <f t="shared" si="21"/>
        <v>22439324.120000001</v>
      </c>
      <c r="BQ6" s="94">
        <f>IFERROR(BP6/BM6,"nebija plānots")</f>
        <v>0.38137201351137129</v>
      </c>
      <c r="BR6" s="76">
        <f t="shared" ref="BR6" si="22">SUM(BR7:BR18)</f>
        <v>-36399089.096000001</v>
      </c>
      <c r="BS6" s="94">
        <f t="shared" ref="BS6:BS17" si="23">IFERROR(BR6/BM6,"nebija plānots")</f>
        <v>-0.6186279864886286</v>
      </c>
      <c r="BT6" s="76">
        <f t="shared" ref="BT6:BW6" si="24">SUM(BT7:BT18)</f>
        <v>175087291.02820003</v>
      </c>
      <c r="BU6" s="76">
        <f t="shared" si="24"/>
        <v>146870230.25000003</v>
      </c>
      <c r="BV6" s="76">
        <f t="shared" si="24"/>
        <v>1830300</v>
      </c>
      <c r="BW6" s="76">
        <f t="shared" si="24"/>
        <v>145039930.25</v>
      </c>
      <c r="BX6" s="94">
        <f t="shared" ref="BX6:BX17" si="25">IFERROR(BW6/BT6,"nebija plānots")</f>
        <v>0.82838639742640985</v>
      </c>
      <c r="BY6" s="76">
        <f t="shared" ref="BY6" si="26">SUM(BY7:BY18)</f>
        <v>-30047360.778200001</v>
      </c>
      <c r="BZ6" s="94">
        <f t="shared" ref="BZ6:BZ18" si="27">IFERROR(BY6/BT6,"nebija plānots")</f>
        <v>-0.17161360257358996</v>
      </c>
      <c r="CA6" s="76">
        <f t="shared" si="2"/>
        <v>42478101.229999997</v>
      </c>
      <c r="CB6" s="76">
        <f t="shared" si="2"/>
        <v>57755198.589999996</v>
      </c>
      <c r="CC6" s="76">
        <f t="shared" si="2"/>
        <v>0</v>
      </c>
      <c r="CD6" s="76">
        <f t="shared" si="2"/>
        <v>57755198.589999996</v>
      </c>
      <c r="CE6" s="94">
        <f>IFERROR(CD6/CA6,"nebija plānots")</f>
        <v>1.3596464276329425</v>
      </c>
      <c r="CF6" s="76">
        <f t="shared" ref="CF6" si="28">SUM(CF7:CF18)</f>
        <v>15277097.360000003</v>
      </c>
      <c r="CG6" s="94">
        <f t="shared" ref="CG6:CG17" si="29">IFERROR(CF6/CA6,"nebija plānots")</f>
        <v>0.35964642763294258</v>
      </c>
      <c r="CH6" s="76">
        <f t="shared" ref="CH6:CK6" si="30">SUM(CH7:CH18)</f>
        <v>217565392.25819999</v>
      </c>
      <c r="CI6" s="76">
        <f t="shared" si="30"/>
        <v>204625428.84</v>
      </c>
      <c r="CJ6" s="76">
        <f t="shared" si="30"/>
        <v>1830300</v>
      </c>
      <c r="CK6" s="76">
        <f t="shared" si="30"/>
        <v>202795128.84</v>
      </c>
      <c r="CL6" s="94">
        <f t="shared" ref="CL6:CL17" si="31">IFERROR(CK6/CH6,"nebija plānots")</f>
        <v>0.93211115396206445</v>
      </c>
      <c r="CM6" s="76">
        <f t="shared" ref="CM6" si="32">SUM(CM7:CM18)</f>
        <v>-14770263.418199999</v>
      </c>
      <c r="CN6" s="94">
        <f t="shared" ref="CN6:CN18" si="33">IFERROR(CM6/CH6,"nebija plānots")</f>
        <v>-6.7888846037935574E-2</v>
      </c>
      <c r="CO6" s="76">
        <f t="shared" si="2"/>
        <v>36106121.682000004</v>
      </c>
      <c r="CP6" s="76">
        <f t="shared" ref="CP6:CR6" si="34">SUM(CP7:CP18)</f>
        <v>31260833.950000003</v>
      </c>
      <c r="CQ6" s="76">
        <f t="shared" si="34"/>
        <v>0</v>
      </c>
      <c r="CR6" s="76">
        <f t="shared" si="34"/>
        <v>31260833.950000003</v>
      </c>
      <c r="CS6" s="94">
        <f>IFERROR(CR6/CO6,"nebija plānots")</f>
        <v>0.86580425960245067</v>
      </c>
      <c r="CT6" s="76">
        <f t="shared" ref="CT6" si="35">SUM(CT7:CT18)</f>
        <v>-4845287.731999998</v>
      </c>
      <c r="CU6" s="94">
        <f t="shared" ref="CU6:CU17" si="36">IFERROR(CT6/CO6,"nebija plānots")</f>
        <v>-0.13419574039754928</v>
      </c>
      <c r="CV6" s="76">
        <f t="shared" ref="CV6:CY6" si="37">SUM(CV7:CV18)</f>
        <v>253671513.9402</v>
      </c>
      <c r="CW6" s="76">
        <f t="shared" si="37"/>
        <v>235886262.79000002</v>
      </c>
      <c r="CX6" s="76">
        <f t="shared" si="37"/>
        <v>1830300</v>
      </c>
      <c r="CY6" s="76">
        <f t="shared" si="37"/>
        <v>234055962.79000002</v>
      </c>
      <c r="CZ6" s="94">
        <f t="shared" ref="CZ6:CZ17" si="38">IFERROR(CY6/CV6,"nebija plānots")</f>
        <v>0.92267341789577484</v>
      </c>
      <c r="DA6" s="76">
        <f t="shared" ref="DA6" si="39">SUM(DA7:DA18)</f>
        <v>-19615551.150199991</v>
      </c>
      <c r="DB6" s="94">
        <f t="shared" ref="DB6:DB18" si="40">IFERROR(DA6/CV6,"nebija plānots")</f>
        <v>-7.732658210422523E-2</v>
      </c>
      <c r="DC6" s="76">
        <f t="shared" si="2"/>
        <v>34867259.174799994</v>
      </c>
      <c r="DD6" s="76">
        <f t="shared" si="2"/>
        <v>56995348.670000009</v>
      </c>
      <c r="DE6" s="76">
        <f t="shared" si="2"/>
        <v>2193.85</v>
      </c>
      <c r="DF6" s="76">
        <f t="shared" si="2"/>
        <v>56993154.820000015</v>
      </c>
      <c r="DG6" s="94">
        <f>IFERROR(DF6/DC6,"nebija plānots")</f>
        <v>1.634575133487731</v>
      </c>
      <c r="DH6" s="76">
        <f t="shared" ref="DH6" si="41">SUM(DH7:DH18)</f>
        <v>22125895.645200007</v>
      </c>
      <c r="DI6" s="94">
        <f t="shared" ref="DI6:DI17" si="42">IFERROR(DH6/DC6,"nebija plānots")</f>
        <v>0.63457513348773065</v>
      </c>
      <c r="DJ6" s="76">
        <f t="shared" ref="DJ6:DM6" si="43">SUM(DJ7:DJ18)</f>
        <v>288538773.11500001</v>
      </c>
      <c r="DK6" s="76">
        <f t="shared" si="43"/>
        <v>292881611.4600001</v>
      </c>
      <c r="DL6" s="76">
        <f t="shared" si="43"/>
        <v>1832493.85</v>
      </c>
      <c r="DM6" s="76">
        <f t="shared" si="43"/>
        <v>291049117.61000007</v>
      </c>
      <c r="DN6" s="94">
        <f t="shared" ref="DN6:DN17" si="44">IFERROR(DM6/DJ6,"nebija plānots")</f>
        <v>1.0087001981324693</v>
      </c>
      <c r="DO6" s="76">
        <f t="shared" ref="DO6" si="45">SUM(DO7:DO18)</f>
        <v>2510344.4950000276</v>
      </c>
      <c r="DP6" s="94">
        <f t="shared" ref="DP6:DP18" si="46">IFERROR(DO6/DJ6,"nebija plānots")</f>
        <v>8.7001981324690281E-3</v>
      </c>
      <c r="DQ6" s="76">
        <f t="shared" si="2"/>
        <v>58463271.8565</v>
      </c>
      <c r="DR6" s="76">
        <f t="shared" ref="DR6:DT6" si="47">SUM(DR7:DR18)</f>
        <v>85064025.590000004</v>
      </c>
      <c r="DS6" s="76">
        <f t="shared" si="47"/>
        <v>87000</v>
      </c>
      <c r="DT6" s="76">
        <f t="shared" si="47"/>
        <v>84977025.590000004</v>
      </c>
      <c r="DU6" s="94">
        <f>IFERROR(DT6/DQ6,"nebija plānots")</f>
        <v>1.4535112882251762</v>
      </c>
      <c r="DV6" s="76">
        <f t="shared" ref="DV6" si="48">SUM(DV7:DV18)</f>
        <v>26513753.7335</v>
      </c>
      <c r="DW6" s="94">
        <f t="shared" ref="DW6:DW17" si="49">IFERROR(DV6/DQ6,"nebija plānots")</f>
        <v>0.45351128822517617</v>
      </c>
      <c r="DX6" s="76">
        <f t="shared" ref="DX6:EA6" si="50">SUM(DX7:DX18)</f>
        <v>347002044.97149998</v>
      </c>
      <c r="DY6" s="76">
        <f t="shared" si="50"/>
        <v>377945637.05000007</v>
      </c>
      <c r="DZ6" s="76">
        <f t="shared" si="50"/>
        <v>1919493.85</v>
      </c>
      <c r="EA6" s="76">
        <f t="shared" si="50"/>
        <v>376026143.20000005</v>
      </c>
      <c r="EB6" s="98">
        <f t="shared" ref="EB6:EB17" si="51">IFERROR(EA6/DX6,"nebija plānots")</f>
        <v>1.0836424414469485</v>
      </c>
      <c r="EC6" s="76">
        <f t="shared" ref="EC6" si="52">SUM(EC7:EC18)</f>
        <v>29024098.228500023</v>
      </c>
      <c r="ED6" s="94">
        <f t="shared" ref="ED6:ED18" si="53">IFERROR(EC6/DX6,"nebija plānots")</f>
        <v>8.3642441446948351E-2</v>
      </c>
      <c r="EE6" s="76">
        <f t="shared" si="2"/>
        <v>83980985.016666651</v>
      </c>
      <c r="EF6" s="76">
        <f t="shared" si="2"/>
        <v>44234838.705999993</v>
      </c>
      <c r="EG6" s="76">
        <f t="shared" si="2"/>
        <v>66554105.175999992</v>
      </c>
      <c r="EH6" s="76">
        <f>SUM(EH7:EH18)</f>
        <v>541771973.87016666</v>
      </c>
    </row>
    <row r="7" spans="1:163" ht="15" customHeight="1" x14ac:dyDescent="0.25">
      <c r="A7" s="57"/>
      <c r="B7" s="83"/>
      <c r="C7" s="46"/>
      <c r="D7" s="47"/>
      <c r="E7" s="48"/>
      <c r="F7" s="47"/>
      <c r="G7" s="49"/>
      <c r="H7" s="47"/>
      <c r="I7" s="48"/>
      <c r="J7" s="85"/>
      <c r="K7" s="78" t="s">
        <v>78</v>
      </c>
      <c r="L7" s="79"/>
      <c r="M7" s="77">
        <f t="shared" ref="M7:S18" si="54">SUMIF($K$28:$K$243,$K7,M$28:M$243)</f>
        <v>42994222.299999997</v>
      </c>
      <c r="N7" s="77">
        <f t="shared" si="54"/>
        <v>34557969.030000001</v>
      </c>
      <c r="O7" s="77">
        <f t="shared" si="54"/>
        <v>126277138.78</v>
      </c>
      <c r="P7" s="77">
        <f t="shared" si="54"/>
        <v>1127138.49</v>
      </c>
      <c r="Q7" s="77">
        <f t="shared" si="54"/>
        <v>16737890.250000002</v>
      </c>
      <c r="R7" s="77">
        <f t="shared" si="54"/>
        <v>30300</v>
      </c>
      <c r="S7" s="77">
        <f t="shared" si="54"/>
        <v>16707590.250000002</v>
      </c>
      <c r="T7" s="92">
        <f t="shared" si="1"/>
        <v>14.823014561413835</v>
      </c>
      <c r="U7" s="77">
        <f t="shared" ref="U7:U18" si="55">SUMIF($K$28:$K$243,$K7,U$28:U$243)</f>
        <v>15580451.76</v>
      </c>
      <c r="V7" s="92">
        <f t="shared" ref="V7:V17" si="56">IFERROR(U7/P7,"nebija plānots")</f>
        <v>13.823014561413833</v>
      </c>
      <c r="W7" s="77">
        <f t="shared" ref="W7:Z18" si="57">SUMIF($K$28:$K$243,$K7,W$28:W$243)</f>
        <v>19301319.489999998</v>
      </c>
      <c r="X7" s="77">
        <f t="shared" si="57"/>
        <v>1493714.9300000002</v>
      </c>
      <c r="Y7" s="77">
        <f t="shared" si="57"/>
        <v>0</v>
      </c>
      <c r="Z7" s="77">
        <f t="shared" si="57"/>
        <v>1493714.9300000002</v>
      </c>
      <c r="AA7" s="92">
        <f t="shared" ref="AA7:AA17" si="58">IFERROR(Z7/W7,"nebija plānots")</f>
        <v>7.7389265058997278E-2</v>
      </c>
      <c r="AB7" s="77">
        <f t="shared" ref="AB7:AB18" si="59">SUMIF($K$28:$K$243,$K7,AB$28:AB$243)</f>
        <v>-17807604.559999999</v>
      </c>
      <c r="AC7" s="92">
        <f t="shared" si="5"/>
        <v>-0.92261073494100276</v>
      </c>
      <c r="AD7" s="77">
        <f>P7+W7</f>
        <v>20428457.979999997</v>
      </c>
      <c r="AE7" s="77">
        <f>Q7+X7</f>
        <v>18231605.180000003</v>
      </c>
      <c r="AF7" s="77">
        <f>R7+Y7</f>
        <v>30300</v>
      </c>
      <c r="AG7" s="77">
        <f>S7+Z7</f>
        <v>18201305.180000003</v>
      </c>
      <c r="AH7" s="93">
        <f t="shared" si="6"/>
        <v>0.89097792881966742</v>
      </c>
      <c r="AI7" s="88">
        <f t="shared" ref="AI7:AI17" si="60">AG7-AD7</f>
        <v>-2227152.7999999933</v>
      </c>
      <c r="AJ7" s="93">
        <f t="shared" si="7"/>
        <v>-0.10902207118033261</v>
      </c>
      <c r="AK7" s="77">
        <f t="shared" ref="AK7:AN18" si="61">SUMIF($K$28:$K$243,$K7,AK$28:AK$243)</f>
        <v>1829246.6</v>
      </c>
      <c r="AL7" s="77">
        <f t="shared" si="61"/>
        <v>3467875.4699999997</v>
      </c>
      <c r="AM7" s="77">
        <f t="shared" si="61"/>
        <v>0</v>
      </c>
      <c r="AN7" s="77">
        <f t="shared" si="61"/>
        <v>3467875.4699999997</v>
      </c>
      <c r="AO7" s="92">
        <f t="shared" ref="AO7:AO17" si="62">IFERROR(AN7/AK7,"nebija plānots")</f>
        <v>1.8957944051939195</v>
      </c>
      <c r="AP7" s="77">
        <f t="shared" ref="AP7:AP18" si="63">SUMIF($K$28:$K$243,$K7,AP$28:AP$243)</f>
        <v>1638628.8699999999</v>
      </c>
      <c r="AQ7" s="92">
        <f t="shared" si="10"/>
        <v>0.89579440519391962</v>
      </c>
      <c r="AR7" s="77">
        <f>AD7+AK7</f>
        <v>22257704.579999998</v>
      </c>
      <c r="AS7" s="77">
        <f>AE7+AL7</f>
        <v>21699480.650000002</v>
      </c>
      <c r="AT7" s="77">
        <f>AF7+AM7</f>
        <v>30300</v>
      </c>
      <c r="AU7" s="77">
        <f>AG7+AN7</f>
        <v>21669180.650000002</v>
      </c>
      <c r="AV7" s="93">
        <f t="shared" si="12"/>
        <v>0.97355864222724819</v>
      </c>
      <c r="AW7" s="88">
        <f t="shared" ref="AW7:AW17" si="64">AU7-AR7</f>
        <v>-588523.92999999598</v>
      </c>
      <c r="AX7" s="93">
        <f t="shared" si="14"/>
        <v>-2.6441357772751785E-2</v>
      </c>
      <c r="AY7" s="77">
        <f t="shared" ref="AY7:BB18" si="65">SUMIF($K$28:$K$243,$K7,AY$28:AY$243)</f>
        <v>2589303.6999999997</v>
      </c>
      <c r="AZ7" s="77">
        <f t="shared" si="65"/>
        <v>12091909.66</v>
      </c>
      <c r="BA7" s="77">
        <f t="shared" si="65"/>
        <v>0</v>
      </c>
      <c r="BB7" s="77">
        <f t="shared" si="65"/>
        <v>12091909.66</v>
      </c>
      <c r="BC7" s="92">
        <f t="shared" ref="BC7:BC17" si="66">IFERROR(BB7/AY7,"nebija plānots")</f>
        <v>4.6699464647580742</v>
      </c>
      <c r="BD7" s="77">
        <f t="shared" ref="BD7:BD18" si="67">SUMIF($K$28:$K$243,$K7,BD$28:BD$243)</f>
        <v>9502605.959999999</v>
      </c>
      <c r="BE7" s="92">
        <f t="shared" si="16"/>
        <v>3.6699464647580737</v>
      </c>
      <c r="BF7" s="77">
        <f>AR7+AY7</f>
        <v>24847008.279999997</v>
      </c>
      <c r="BG7" s="77">
        <f>AS7+AZ7</f>
        <v>33791390.310000002</v>
      </c>
      <c r="BH7" s="77">
        <f>AT7+BA7</f>
        <v>30300</v>
      </c>
      <c r="BI7" s="77">
        <f>AU7+BB7</f>
        <v>33761090.310000002</v>
      </c>
      <c r="BJ7" s="93">
        <f t="shared" si="18"/>
        <v>1.3587587660271834</v>
      </c>
      <c r="BK7" s="88">
        <f t="shared" ref="BK7:BK17" si="68">BI7-BF7</f>
        <v>8914082.0300000049</v>
      </c>
      <c r="BL7" s="93">
        <f t="shared" si="20"/>
        <v>0.35875876602718326</v>
      </c>
      <c r="BM7" s="77">
        <f t="shared" ref="BM7:BP18" si="69">SUMIF($K$28:$K$243,$K7,BM$28:BM$243)</f>
        <v>25448070.670000002</v>
      </c>
      <c r="BN7" s="77">
        <f t="shared" si="69"/>
        <v>6754430.71</v>
      </c>
      <c r="BO7" s="77">
        <f t="shared" si="69"/>
        <v>0</v>
      </c>
      <c r="BP7" s="77">
        <f t="shared" si="69"/>
        <v>6754430.71</v>
      </c>
      <c r="BQ7" s="92">
        <f t="shared" ref="BQ7:BQ17" si="70">IFERROR(BP7/BM7,"nebija plānots")</f>
        <v>0.2654201490395342</v>
      </c>
      <c r="BR7" s="77">
        <f t="shared" ref="BR7:BR18" si="71">SUMIF($K$28:$K$243,$K7,BR$28:BR$243)</f>
        <v>-18693639.960000001</v>
      </c>
      <c r="BS7" s="92">
        <f t="shared" si="23"/>
        <v>-0.73457985096046574</v>
      </c>
      <c r="BT7" s="77">
        <f>BF7+BM7</f>
        <v>50295078.950000003</v>
      </c>
      <c r="BU7" s="77">
        <f>BG7+BN7</f>
        <v>40545821.020000003</v>
      </c>
      <c r="BV7" s="77">
        <f>BH7+BO7</f>
        <v>30300</v>
      </c>
      <c r="BW7" s="77">
        <f>BI7+BP7</f>
        <v>40515521.020000003</v>
      </c>
      <c r="BX7" s="93">
        <f t="shared" si="25"/>
        <v>0.80555636586787782</v>
      </c>
      <c r="BY7" s="88">
        <f t="shared" ref="BY7:BY17" si="72">BW7-BT7</f>
        <v>-9779557.9299999997</v>
      </c>
      <c r="BZ7" s="93">
        <f t="shared" si="27"/>
        <v>-0.19444363413212218</v>
      </c>
      <c r="CA7" s="77">
        <f t="shared" ref="CA7:CD18" si="73">SUMIF($K$28:$K$243,$K7,CA$28:CA$243)</f>
        <v>730033.93</v>
      </c>
      <c r="CB7" s="77">
        <f t="shared" si="73"/>
        <v>2180944.58</v>
      </c>
      <c r="CC7" s="77">
        <f t="shared" si="73"/>
        <v>0</v>
      </c>
      <c r="CD7" s="77">
        <f t="shared" si="73"/>
        <v>2180944.58</v>
      </c>
      <c r="CE7" s="92">
        <f t="shared" ref="CE7:CE17" si="74">IFERROR(CD7/CA7,"nebija plānots")</f>
        <v>2.9874564597292075</v>
      </c>
      <c r="CF7" s="77">
        <f t="shared" ref="CF7:CF18" si="75">SUMIF($K$28:$K$243,$K7,CF$28:CF$243)</f>
        <v>1450910.65</v>
      </c>
      <c r="CG7" s="92">
        <f t="shared" si="29"/>
        <v>1.987456459729207</v>
      </c>
      <c r="CH7" s="77">
        <f>BT7+CA7</f>
        <v>51025112.880000003</v>
      </c>
      <c r="CI7" s="77">
        <f>BU7+CB7</f>
        <v>42726765.600000001</v>
      </c>
      <c r="CJ7" s="77">
        <f>BV7+CC7</f>
        <v>30300</v>
      </c>
      <c r="CK7" s="77">
        <f>BW7+CD7</f>
        <v>42696465.600000001</v>
      </c>
      <c r="CL7" s="93">
        <f t="shared" si="31"/>
        <v>0.83677356482116616</v>
      </c>
      <c r="CM7" s="88">
        <f t="shared" ref="CM7:CM17" si="76">CK7-CH7</f>
        <v>-8328647.2800000012</v>
      </c>
      <c r="CN7" s="93">
        <f t="shared" si="33"/>
        <v>-0.16322643517883387</v>
      </c>
      <c r="CO7" s="77">
        <f t="shared" ref="CO7:CR18" si="77">SUMIF($K$28:$K$243,$K7,CO$28:CO$243)</f>
        <v>5073125.18</v>
      </c>
      <c r="CP7" s="77">
        <f t="shared" si="77"/>
        <v>2607611.0599999996</v>
      </c>
      <c r="CQ7" s="77">
        <f t="shared" si="77"/>
        <v>0</v>
      </c>
      <c r="CR7" s="77">
        <f t="shared" si="77"/>
        <v>2607611.0599999996</v>
      </c>
      <c r="CS7" s="92">
        <f t="shared" ref="CS7:CS17" si="78">IFERROR(CR7/CO7,"nebija plānots")</f>
        <v>0.51400487223932445</v>
      </c>
      <c r="CT7" s="77">
        <f t="shared" ref="CT7:CT18" si="79">SUMIF($K$28:$K$243,$K7,CT$28:CT$243)</f>
        <v>-2465514.12</v>
      </c>
      <c r="CU7" s="92">
        <f t="shared" si="36"/>
        <v>-0.48599512776067555</v>
      </c>
      <c r="CV7" s="77">
        <f>CH7+CO7</f>
        <v>56098238.060000002</v>
      </c>
      <c r="CW7" s="77">
        <f>CI7+CP7</f>
        <v>45334376.660000004</v>
      </c>
      <c r="CX7" s="77">
        <f>CJ7+CQ7</f>
        <v>30300</v>
      </c>
      <c r="CY7" s="77">
        <f>CK7+CR7</f>
        <v>45304076.660000004</v>
      </c>
      <c r="CZ7" s="93">
        <f t="shared" si="38"/>
        <v>0.80758466266881546</v>
      </c>
      <c r="DA7" s="88">
        <f t="shared" ref="DA7:DA17" si="80">CY7-CV7</f>
        <v>-10794161.399999999</v>
      </c>
      <c r="DB7" s="93">
        <f t="shared" si="40"/>
        <v>-0.1924153373311846</v>
      </c>
      <c r="DC7" s="77">
        <f t="shared" ref="DC7:DF18" si="81">SUMIF($K$28:$K$243,$K7,DC$28:DC$243)</f>
        <v>5828118.3099999996</v>
      </c>
      <c r="DD7" s="77">
        <f t="shared" si="81"/>
        <v>30352689.57</v>
      </c>
      <c r="DE7" s="77">
        <f t="shared" si="81"/>
        <v>0</v>
      </c>
      <c r="DF7" s="77">
        <f t="shared" si="81"/>
        <v>30352689.57</v>
      </c>
      <c r="DG7" s="92">
        <f t="shared" ref="DG7:DG17" si="82">IFERROR(DF7/DC7,"nebija plānots")</f>
        <v>5.2079741617324862</v>
      </c>
      <c r="DH7" s="77">
        <f t="shared" ref="DH7:DH18" si="83">SUMIF($K$28:$K$243,$K7,DH$28:DH$243)</f>
        <v>24524571.260000002</v>
      </c>
      <c r="DI7" s="92">
        <f t="shared" si="42"/>
        <v>4.2079741617324862</v>
      </c>
      <c r="DJ7" s="77">
        <f>CV7+DC7</f>
        <v>61926356.370000005</v>
      </c>
      <c r="DK7" s="77">
        <f>CW7+DD7</f>
        <v>75687066.230000004</v>
      </c>
      <c r="DL7" s="77">
        <f>CX7+DE7</f>
        <v>30300</v>
      </c>
      <c r="DM7" s="77">
        <f>CY7+DF7</f>
        <v>75656766.230000004</v>
      </c>
      <c r="DN7" s="93">
        <f t="shared" si="44"/>
        <v>1.2217215845538048</v>
      </c>
      <c r="DO7" s="88">
        <f t="shared" ref="DO7:DO17" si="84">DM7-DJ7</f>
        <v>13730409.859999999</v>
      </c>
      <c r="DP7" s="93">
        <f t="shared" si="46"/>
        <v>0.22172158455380472</v>
      </c>
      <c r="DQ7" s="77">
        <f t="shared" ref="DQ7:EH18" si="85">SUMIF($K$28:$K$243,$K7,DQ$28:DQ$243)</f>
        <v>7739858.3199999994</v>
      </c>
      <c r="DR7" s="77">
        <f t="shared" si="85"/>
        <v>25600412.840000004</v>
      </c>
      <c r="DS7" s="77">
        <f t="shared" si="85"/>
        <v>0</v>
      </c>
      <c r="DT7" s="77">
        <f t="shared" si="85"/>
        <v>25600412.840000004</v>
      </c>
      <c r="DU7" s="92">
        <f>IFERROR(DT7/DQ7,"nebija plānots")</f>
        <v>3.3076074240077311</v>
      </c>
      <c r="DV7" s="77">
        <f t="shared" ref="DV7:DV18" si="86">SUMIF($K$28:$K$243,$K7,DV$28:DV$243)</f>
        <v>17860554.520000003</v>
      </c>
      <c r="DW7" s="92">
        <f t="shared" si="49"/>
        <v>2.3076074240077311</v>
      </c>
      <c r="DX7" s="77">
        <f>DJ7+DQ7</f>
        <v>69666214.689999998</v>
      </c>
      <c r="DY7" s="77">
        <f>DK7+DR7</f>
        <v>101287479.07000001</v>
      </c>
      <c r="DZ7" s="77">
        <f>DL7+DS7</f>
        <v>30300</v>
      </c>
      <c r="EA7" s="77">
        <f>DM7+DT7</f>
        <v>101257179.07000001</v>
      </c>
      <c r="EB7" s="93">
        <f t="shared" si="51"/>
        <v>1.453461760777059</v>
      </c>
      <c r="EC7" s="88">
        <f t="shared" ref="EC7:EC17" si="87">EA7-DX7</f>
        <v>31590964.38000001</v>
      </c>
      <c r="ED7" s="93">
        <f t="shared" si="53"/>
        <v>0.45346176077705896</v>
      </c>
      <c r="EE7" s="77">
        <f t="shared" si="85"/>
        <v>26232201.009999998</v>
      </c>
      <c r="EF7" s="77">
        <f t="shared" si="85"/>
        <v>12526657.23</v>
      </c>
      <c r="EG7" s="77">
        <f t="shared" si="85"/>
        <v>7645022.0499999998</v>
      </c>
      <c r="EH7" s="77">
        <f t="shared" si="85"/>
        <v>116070094.97999999</v>
      </c>
    </row>
    <row r="8" spans="1:163" ht="15" customHeight="1" x14ac:dyDescent="0.25">
      <c r="A8" s="57"/>
      <c r="B8" s="83"/>
      <c r="C8" s="46"/>
      <c r="D8" s="47"/>
      <c r="E8" s="48"/>
      <c r="F8" s="47"/>
      <c r="G8" s="49"/>
      <c r="H8" s="47"/>
      <c r="I8" s="48"/>
      <c r="J8" s="85"/>
      <c r="K8" s="78" t="s">
        <v>79</v>
      </c>
      <c r="L8" s="79"/>
      <c r="M8" s="77">
        <f t="shared" si="54"/>
        <v>265045.21999999997</v>
      </c>
      <c r="N8" s="77">
        <f t="shared" si="54"/>
        <v>24924687.619999997</v>
      </c>
      <c r="O8" s="77">
        <f t="shared" si="54"/>
        <v>99467380.399999991</v>
      </c>
      <c r="P8" s="77">
        <f t="shared" si="54"/>
        <v>13141303.130000001</v>
      </c>
      <c r="Q8" s="77">
        <f t="shared" si="54"/>
        <v>14205439.24</v>
      </c>
      <c r="R8" s="77">
        <f t="shared" si="54"/>
        <v>0</v>
      </c>
      <c r="S8" s="77">
        <f t="shared" si="54"/>
        <v>14205439.24</v>
      </c>
      <c r="T8" s="92">
        <f t="shared" si="1"/>
        <v>1.0809764525993397</v>
      </c>
      <c r="U8" s="77">
        <f t="shared" si="55"/>
        <v>1064136.1099999996</v>
      </c>
      <c r="V8" s="92">
        <f t="shared" si="56"/>
        <v>8.0976452599339707E-2</v>
      </c>
      <c r="W8" s="77">
        <f t="shared" si="57"/>
        <v>6552480.0821999991</v>
      </c>
      <c r="X8" s="77">
        <f t="shared" si="57"/>
        <v>4382735.5699999984</v>
      </c>
      <c r="Y8" s="77">
        <f t="shared" si="57"/>
        <v>0</v>
      </c>
      <c r="Z8" s="77">
        <f t="shared" si="57"/>
        <v>4382735.5699999984</v>
      </c>
      <c r="AA8" s="92">
        <f t="shared" si="58"/>
        <v>0.66886667567381486</v>
      </c>
      <c r="AB8" s="77">
        <f t="shared" si="59"/>
        <v>-2169744.5121999998</v>
      </c>
      <c r="AC8" s="92">
        <f t="shared" si="5"/>
        <v>-0.33113332432618503</v>
      </c>
      <c r="AD8" s="77">
        <f t="shared" ref="AD8:AD18" si="88">P8+W8</f>
        <v>19693783.212200001</v>
      </c>
      <c r="AE8" s="77">
        <f t="shared" ref="AE8:AE18" si="89">Q8+X8</f>
        <v>18588174.809999999</v>
      </c>
      <c r="AF8" s="77">
        <f t="shared" ref="AF8:AF18" si="90">R8+Y8</f>
        <v>0</v>
      </c>
      <c r="AG8" s="77">
        <f t="shared" ref="AG8:AG18" si="91">S8+Z8</f>
        <v>18588174.809999999</v>
      </c>
      <c r="AH8" s="93">
        <f t="shared" si="6"/>
        <v>0.94386002982326456</v>
      </c>
      <c r="AI8" s="88">
        <f t="shared" si="60"/>
        <v>-1105608.4022000022</v>
      </c>
      <c r="AJ8" s="93">
        <f t="shared" si="7"/>
        <v>-5.6139970176735499E-2</v>
      </c>
      <c r="AK8" s="77">
        <f t="shared" si="61"/>
        <v>11421033.650000006</v>
      </c>
      <c r="AL8" s="77">
        <f t="shared" si="61"/>
        <v>6483004.2300000004</v>
      </c>
      <c r="AM8" s="77">
        <f t="shared" si="61"/>
        <v>0</v>
      </c>
      <c r="AN8" s="77">
        <f t="shared" si="61"/>
        <v>6483004.2300000004</v>
      </c>
      <c r="AO8" s="92">
        <f t="shared" si="62"/>
        <v>0.56763725847178437</v>
      </c>
      <c r="AP8" s="77">
        <f t="shared" si="63"/>
        <v>-4938029.4200000009</v>
      </c>
      <c r="AQ8" s="92">
        <f t="shared" si="10"/>
        <v>-0.43236274152821519</v>
      </c>
      <c r="AR8" s="77">
        <f t="shared" ref="AR8:AR18" si="92">AD8+AK8</f>
        <v>31114816.862200007</v>
      </c>
      <c r="AS8" s="77">
        <f t="shared" ref="AS8:AS18" si="93">AE8+AL8</f>
        <v>25071179.039999999</v>
      </c>
      <c r="AT8" s="77">
        <f t="shared" ref="AT8:AT18" si="94">AF8+AM8</f>
        <v>0</v>
      </c>
      <c r="AU8" s="77">
        <f t="shared" ref="AU8:AU18" si="95">AG8+AN8</f>
        <v>25071179.039999999</v>
      </c>
      <c r="AV8" s="93">
        <f t="shared" si="12"/>
        <v>0.80576334905116698</v>
      </c>
      <c r="AW8" s="88">
        <f t="shared" si="64"/>
        <v>-6043637.8222000077</v>
      </c>
      <c r="AX8" s="93">
        <f t="shared" si="14"/>
        <v>-0.19423665094883305</v>
      </c>
      <c r="AY8" s="77">
        <f t="shared" si="65"/>
        <v>9558727.3374999985</v>
      </c>
      <c r="AZ8" s="77">
        <f t="shared" si="65"/>
        <v>4780885.4200000009</v>
      </c>
      <c r="BA8" s="77">
        <f t="shared" si="65"/>
        <v>1800000</v>
      </c>
      <c r="BB8" s="77">
        <f t="shared" si="65"/>
        <v>2980885.4200000004</v>
      </c>
      <c r="BC8" s="92">
        <f t="shared" si="66"/>
        <v>0.31184961289832386</v>
      </c>
      <c r="BD8" s="77">
        <f t="shared" si="67"/>
        <v>-6577841.9174999986</v>
      </c>
      <c r="BE8" s="92">
        <f t="shared" si="16"/>
        <v>-0.6881503871016762</v>
      </c>
      <c r="BF8" s="77">
        <f t="shared" ref="BF8:BF18" si="96">AR8+AY8</f>
        <v>40673544.199700005</v>
      </c>
      <c r="BG8" s="77">
        <f t="shared" ref="BG8:BG18" si="97">AS8+AZ8</f>
        <v>29852064.460000001</v>
      </c>
      <c r="BH8" s="77">
        <f t="shared" ref="BH8:BH18" si="98">AT8+BA8</f>
        <v>1800000</v>
      </c>
      <c r="BI8" s="77">
        <f t="shared" ref="BI8:BI18" si="99">AU8+BB8</f>
        <v>28052064.460000001</v>
      </c>
      <c r="BJ8" s="93">
        <f t="shared" si="18"/>
        <v>0.68968822392927598</v>
      </c>
      <c r="BK8" s="88">
        <f t="shared" si="68"/>
        <v>-12621479.739700004</v>
      </c>
      <c r="BL8" s="93">
        <f t="shared" si="20"/>
        <v>-0.31031177607072402</v>
      </c>
      <c r="BM8" s="77">
        <f t="shared" si="69"/>
        <v>10666282.786</v>
      </c>
      <c r="BN8" s="77">
        <f t="shared" si="69"/>
        <v>7547363.5199999986</v>
      </c>
      <c r="BO8" s="77">
        <f t="shared" si="69"/>
        <v>0</v>
      </c>
      <c r="BP8" s="77">
        <f t="shared" si="69"/>
        <v>7547363.5199999986</v>
      </c>
      <c r="BQ8" s="92">
        <f t="shared" si="70"/>
        <v>0.7075907953524605</v>
      </c>
      <c r="BR8" s="77">
        <f t="shared" si="71"/>
        <v>-3118919.2659999998</v>
      </c>
      <c r="BS8" s="92">
        <f t="shared" si="23"/>
        <v>-0.29240920464753933</v>
      </c>
      <c r="BT8" s="77">
        <f t="shared" ref="BT8:BT18" si="100">BF8+BM8</f>
        <v>51339826.985700004</v>
      </c>
      <c r="BU8" s="77">
        <f t="shared" ref="BU8:BU18" si="101">BG8+BN8</f>
        <v>37399427.979999997</v>
      </c>
      <c r="BV8" s="77">
        <f t="shared" ref="BV8:BV18" si="102">BH8+BO8</f>
        <v>1800000</v>
      </c>
      <c r="BW8" s="77">
        <f t="shared" ref="BW8:BW18" si="103">BI8+BP8</f>
        <v>35599427.979999997</v>
      </c>
      <c r="BX8" s="93">
        <f t="shared" si="25"/>
        <v>0.69340763438715369</v>
      </c>
      <c r="BY8" s="88">
        <f t="shared" si="72"/>
        <v>-15740399.005700007</v>
      </c>
      <c r="BZ8" s="93">
        <f t="shared" si="27"/>
        <v>-0.30659236561284625</v>
      </c>
      <c r="CA8" s="77">
        <f t="shared" si="73"/>
        <v>13995125.299999999</v>
      </c>
      <c r="CB8" s="77">
        <f t="shared" si="73"/>
        <v>9112770.7300000004</v>
      </c>
      <c r="CC8" s="77">
        <f t="shared" si="73"/>
        <v>0</v>
      </c>
      <c r="CD8" s="77">
        <f t="shared" si="73"/>
        <v>9112770.7300000004</v>
      </c>
      <c r="CE8" s="92">
        <f t="shared" si="74"/>
        <v>0.65113891691987935</v>
      </c>
      <c r="CF8" s="77">
        <f t="shared" si="75"/>
        <v>-4882354.5699999984</v>
      </c>
      <c r="CG8" s="92">
        <f t="shared" si="29"/>
        <v>-0.3488610830801207</v>
      </c>
      <c r="CH8" s="77">
        <f t="shared" ref="CH8:CH18" si="104">BT8+CA8</f>
        <v>65334952.285700001</v>
      </c>
      <c r="CI8" s="77">
        <f t="shared" ref="CI8:CI18" si="105">BU8+CB8</f>
        <v>46512198.709999993</v>
      </c>
      <c r="CJ8" s="77">
        <f t="shared" ref="CJ8:CJ18" si="106">BV8+CC8</f>
        <v>1800000</v>
      </c>
      <c r="CK8" s="77">
        <f t="shared" ref="CK8:CK18" si="107">BW8+CD8</f>
        <v>44712198.709999993</v>
      </c>
      <c r="CL8" s="93">
        <f t="shared" si="31"/>
        <v>0.68435343022032402</v>
      </c>
      <c r="CM8" s="88">
        <f t="shared" si="76"/>
        <v>-20622753.575700007</v>
      </c>
      <c r="CN8" s="93">
        <f t="shared" si="33"/>
        <v>-0.31564656977967598</v>
      </c>
      <c r="CO8" s="77">
        <f t="shared" si="77"/>
        <v>17936357.321999997</v>
      </c>
      <c r="CP8" s="77">
        <f t="shared" si="77"/>
        <v>9987791.9600000009</v>
      </c>
      <c r="CQ8" s="77">
        <f t="shared" si="77"/>
        <v>0</v>
      </c>
      <c r="CR8" s="77">
        <f t="shared" si="77"/>
        <v>9987791.9600000009</v>
      </c>
      <c r="CS8" s="92">
        <f t="shared" si="78"/>
        <v>0.55684617454344465</v>
      </c>
      <c r="CT8" s="77">
        <f t="shared" si="79"/>
        <v>-7948565.3619999979</v>
      </c>
      <c r="CU8" s="92">
        <f t="shared" si="36"/>
        <v>-0.44315382545655552</v>
      </c>
      <c r="CV8" s="77">
        <f t="shared" ref="CV8:CV18" si="108">CH8+CO8</f>
        <v>83271309.60769999</v>
      </c>
      <c r="CW8" s="77">
        <f t="shared" ref="CW8:CW18" si="109">CI8+CP8</f>
        <v>56499990.669999994</v>
      </c>
      <c r="CX8" s="77">
        <f t="shared" ref="CX8:CX18" si="110">CJ8+CQ8</f>
        <v>1800000</v>
      </c>
      <c r="CY8" s="77">
        <f t="shared" ref="CY8:CY18" si="111">CK8+CR8</f>
        <v>54699990.669999994</v>
      </c>
      <c r="CZ8" s="93">
        <f t="shared" si="38"/>
        <v>0.65688880032867836</v>
      </c>
      <c r="DA8" s="88">
        <f t="shared" si="80"/>
        <v>-28571318.937699996</v>
      </c>
      <c r="DB8" s="93">
        <f t="shared" si="40"/>
        <v>-0.34311119967132164</v>
      </c>
      <c r="DC8" s="77">
        <f t="shared" si="81"/>
        <v>14879652.224799998</v>
      </c>
      <c r="DD8" s="77">
        <f t="shared" si="81"/>
        <v>12608229.51</v>
      </c>
      <c r="DE8" s="77">
        <f t="shared" si="81"/>
        <v>2193.85</v>
      </c>
      <c r="DF8" s="77">
        <f t="shared" si="81"/>
        <v>12606035.66</v>
      </c>
      <c r="DG8" s="92">
        <f t="shared" si="82"/>
        <v>0.84719961660054466</v>
      </c>
      <c r="DH8" s="77">
        <f t="shared" si="83"/>
        <v>-2273616.5647999989</v>
      </c>
      <c r="DI8" s="92">
        <f t="shared" si="42"/>
        <v>-0.15280038339945537</v>
      </c>
      <c r="DJ8" s="77">
        <f t="shared" ref="DJ8:DJ18" si="112">CV8+DC8</f>
        <v>98150961.832499981</v>
      </c>
      <c r="DK8" s="77">
        <f t="shared" ref="DK8:DK18" si="113">CW8+DD8</f>
        <v>69108220.179999992</v>
      </c>
      <c r="DL8" s="77">
        <f t="shared" ref="DL8:DL18" si="114">CX8+DE8</f>
        <v>1802193.85</v>
      </c>
      <c r="DM8" s="77">
        <f t="shared" ref="DM8:DM18" si="115">CY8+DF8</f>
        <v>67306026.329999998</v>
      </c>
      <c r="DN8" s="93">
        <f t="shared" si="44"/>
        <v>0.68573985494774303</v>
      </c>
      <c r="DO8" s="88">
        <f t="shared" si="84"/>
        <v>-30844935.502499983</v>
      </c>
      <c r="DP8" s="93">
        <f t="shared" si="46"/>
        <v>-0.31426014505225697</v>
      </c>
      <c r="DQ8" s="77">
        <f t="shared" si="85"/>
        <v>12292332.386499999</v>
      </c>
      <c r="DR8" s="77">
        <f t="shared" si="85"/>
        <v>8661618.8300000019</v>
      </c>
      <c r="DS8" s="77">
        <f t="shared" si="85"/>
        <v>87000</v>
      </c>
      <c r="DT8" s="77">
        <f t="shared" si="85"/>
        <v>8574618.8300000019</v>
      </c>
      <c r="DU8" s="92">
        <f t="shared" ref="DU8:DU17" si="116">IFERROR(DT8/DQ8,"nebija plānots")</f>
        <v>0.69755832826462127</v>
      </c>
      <c r="DV8" s="77">
        <f t="shared" si="86"/>
        <v>-3717713.5565000023</v>
      </c>
      <c r="DW8" s="92">
        <f t="shared" si="49"/>
        <v>-0.30244167173537911</v>
      </c>
      <c r="DX8" s="77">
        <f t="shared" ref="DX8:DX18" si="117">DJ8+DQ8</f>
        <v>110443294.21899998</v>
      </c>
      <c r="DY8" s="77">
        <f t="shared" ref="DY8:DY18" si="118">DK8+DR8</f>
        <v>77769839.00999999</v>
      </c>
      <c r="DZ8" s="77">
        <f t="shared" ref="DZ8:DZ18" si="119">DL8+DS8</f>
        <v>1889193.85</v>
      </c>
      <c r="EA8" s="77">
        <f t="shared" ref="EA8:EA18" si="120">DM8+DT8</f>
        <v>75880645.159999996</v>
      </c>
      <c r="EB8" s="93">
        <f t="shared" si="51"/>
        <v>0.68705525035802451</v>
      </c>
      <c r="EC8" s="88">
        <f t="shared" si="87"/>
        <v>-34562649.058999985</v>
      </c>
      <c r="ED8" s="93">
        <f t="shared" si="53"/>
        <v>-0.31294474964197544</v>
      </c>
      <c r="EE8" s="77">
        <f t="shared" si="85"/>
        <v>16903898.494166665</v>
      </c>
      <c r="EF8" s="77">
        <f t="shared" si="85"/>
        <v>11909138.655999999</v>
      </c>
      <c r="EG8" s="77">
        <f t="shared" si="85"/>
        <v>12831560.566000002</v>
      </c>
      <c r="EH8" s="77">
        <f t="shared" si="85"/>
        <v>152087891.93516663</v>
      </c>
    </row>
    <row r="9" spans="1:163" ht="15" customHeight="1" x14ac:dyDescent="0.25">
      <c r="A9" s="57"/>
      <c r="B9" s="83"/>
      <c r="C9" s="46"/>
      <c r="D9" s="47"/>
      <c r="E9" s="48"/>
      <c r="F9" s="47"/>
      <c r="G9" s="49"/>
      <c r="H9" s="47"/>
      <c r="I9" s="48"/>
      <c r="J9" s="85"/>
      <c r="K9" s="78" t="s">
        <v>80</v>
      </c>
      <c r="L9" s="79"/>
      <c r="M9" s="77">
        <f t="shared" si="54"/>
        <v>0</v>
      </c>
      <c r="N9" s="77">
        <f t="shared" si="54"/>
        <v>48978804.850000001</v>
      </c>
      <c r="O9" s="77">
        <f t="shared" si="54"/>
        <v>99418992.329999998</v>
      </c>
      <c r="P9" s="77">
        <f t="shared" si="54"/>
        <v>1511129.17</v>
      </c>
      <c r="Q9" s="77">
        <f t="shared" si="54"/>
        <v>1798431.1400000001</v>
      </c>
      <c r="R9" s="77">
        <f t="shared" si="54"/>
        <v>0</v>
      </c>
      <c r="S9" s="77">
        <f t="shared" si="54"/>
        <v>1798431.1400000001</v>
      </c>
      <c r="T9" s="92">
        <f t="shared" si="1"/>
        <v>1.1901240315544965</v>
      </c>
      <c r="U9" s="77">
        <f t="shared" si="55"/>
        <v>287301.97000000009</v>
      </c>
      <c r="V9" s="92">
        <f t="shared" si="56"/>
        <v>0.1901240315544965</v>
      </c>
      <c r="W9" s="77">
        <f t="shared" si="57"/>
        <v>1141931.3</v>
      </c>
      <c r="X9" s="77">
        <f t="shared" si="57"/>
        <v>1967415.97</v>
      </c>
      <c r="Y9" s="77">
        <f t="shared" si="57"/>
        <v>0</v>
      </c>
      <c r="Z9" s="77">
        <f t="shared" si="57"/>
        <v>1967415.97</v>
      </c>
      <c r="AA9" s="92">
        <f t="shared" si="58"/>
        <v>1.7228847041849189</v>
      </c>
      <c r="AB9" s="77">
        <f t="shared" si="59"/>
        <v>825484.66999999993</v>
      </c>
      <c r="AC9" s="92">
        <f t="shared" si="5"/>
        <v>0.7228847041849189</v>
      </c>
      <c r="AD9" s="77">
        <f t="shared" si="88"/>
        <v>2653060.4699999997</v>
      </c>
      <c r="AE9" s="77">
        <f t="shared" si="89"/>
        <v>3765847.1100000003</v>
      </c>
      <c r="AF9" s="77">
        <f t="shared" si="90"/>
        <v>0</v>
      </c>
      <c r="AG9" s="77">
        <f t="shared" si="91"/>
        <v>3765847.1100000003</v>
      </c>
      <c r="AH9" s="93">
        <f t="shared" si="6"/>
        <v>1.4194350835885774</v>
      </c>
      <c r="AI9" s="88">
        <f t="shared" si="60"/>
        <v>1112786.6400000006</v>
      </c>
      <c r="AJ9" s="93">
        <f t="shared" si="7"/>
        <v>0.41943508358857751</v>
      </c>
      <c r="AK9" s="77">
        <f t="shared" si="61"/>
        <v>0</v>
      </c>
      <c r="AL9" s="77">
        <f t="shared" si="61"/>
        <v>1580057.76</v>
      </c>
      <c r="AM9" s="77">
        <f t="shared" si="61"/>
        <v>0</v>
      </c>
      <c r="AN9" s="77">
        <f t="shared" si="61"/>
        <v>1580057.76</v>
      </c>
      <c r="AO9" s="92" t="str">
        <f t="shared" si="62"/>
        <v>nebija plānots</v>
      </c>
      <c r="AP9" s="77">
        <f t="shared" si="63"/>
        <v>1580057.76</v>
      </c>
      <c r="AQ9" s="92" t="str">
        <f t="shared" si="10"/>
        <v>nebija plānots</v>
      </c>
      <c r="AR9" s="77">
        <f t="shared" si="92"/>
        <v>2653060.4699999997</v>
      </c>
      <c r="AS9" s="77">
        <f t="shared" si="93"/>
        <v>5345904.87</v>
      </c>
      <c r="AT9" s="77">
        <f t="shared" si="94"/>
        <v>0</v>
      </c>
      <c r="AU9" s="77">
        <f t="shared" si="95"/>
        <v>5345904.87</v>
      </c>
      <c r="AV9" s="93">
        <f t="shared" si="12"/>
        <v>2.0149954855721779</v>
      </c>
      <c r="AW9" s="88">
        <f t="shared" si="64"/>
        <v>2692844.4000000004</v>
      </c>
      <c r="AX9" s="93">
        <f t="shared" si="14"/>
        <v>1.0149954855721779</v>
      </c>
      <c r="AY9" s="77">
        <f t="shared" si="65"/>
        <v>12552909.57</v>
      </c>
      <c r="AZ9" s="77">
        <f t="shared" si="65"/>
        <v>36233.360000000001</v>
      </c>
      <c r="BA9" s="77">
        <f t="shared" si="65"/>
        <v>0</v>
      </c>
      <c r="BB9" s="77">
        <f t="shared" si="65"/>
        <v>36233.360000000001</v>
      </c>
      <c r="BC9" s="92">
        <f t="shared" si="66"/>
        <v>2.886451128955277E-3</v>
      </c>
      <c r="BD9" s="77">
        <f t="shared" si="67"/>
        <v>-12516676.210000001</v>
      </c>
      <c r="BE9" s="92">
        <f t="shared" si="16"/>
        <v>-0.99711354887104475</v>
      </c>
      <c r="BF9" s="77">
        <f t="shared" si="96"/>
        <v>15205970.039999999</v>
      </c>
      <c r="BG9" s="77">
        <f t="shared" si="97"/>
        <v>5382138.2300000004</v>
      </c>
      <c r="BH9" s="77">
        <f t="shared" si="98"/>
        <v>0</v>
      </c>
      <c r="BI9" s="77">
        <f t="shared" si="99"/>
        <v>5382138.2300000004</v>
      </c>
      <c r="BJ9" s="93">
        <f t="shared" si="18"/>
        <v>0.35394902238015991</v>
      </c>
      <c r="BK9" s="88">
        <f t="shared" si="68"/>
        <v>-9823831.8099999987</v>
      </c>
      <c r="BL9" s="93">
        <f t="shared" si="20"/>
        <v>-0.64605097761984009</v>
      </c>
      <c r="BM9" s="77">
        <f t="shared" si="69"/>
        <v>3358052.06</v>
      </c>
      <c r="BN9" s="77">
        <f t="shared" si="69"/>
        <v>528620.38</v>
      </c>
      <c r="BO9" s="77">
        <f t="shared" si="69"/>
        <v>0</v>
      </c>
      <c r="BP9" s="77">
        <f t="shared" si="69"/>
        <v>528620.38</v>
      </c>
      <c r="BQ9" s="92">
        <f t="shared" si="70"/>
        <v>0.15741875663476165</v>
      </c>
      <c r="BR9" s="77">
        <f t="shared" si="71"/>
        <v>-2829431.68</v>
      </c>
      <c r="BS9" s="92">
        <f t="shared" si="23"/>
        <v>-0.84258124336523843</v>
      </c>
      <c r="BT9" s="77">
        <f t="shared" si="100"/>
        <v>18564022.099999998</v>
      </c>
      <c r="BU9" s="77">
        <f t="shared" si="101"/>
        <v>5910758.6100000003</v>
      </c>
      <c r="BV9" s="77">
        <f t="shared" si="102"/>
        <v>0</v>
      </c>
      <c r="BW9" s="77">
        <f t="shared" si="103"/>
        <v>5910758.6100000003</v>
      </c>
      <c r="BX9" s="93">
        <f t="shared" si="25"/>
        <v>0.31839859800640946</v>
      </c>
      <c r="BY9" s="88">
        <f t="shared" si="72"/>
        <v>-12653263.489999998</v>
      </c>
      <c r="BZ9" s="93">
        <f t="shared" si="27"/>
        <v>-0.68160140199359065</v>
      </c>
      <c r="CA9" s="77">
        <f t="shared" si="73"/>
        <v>3946101.1799999997</v>
      </c>
      <c r="CB9" s="77">
        <f t="shared" si="73"/>
        <v>4168341.87</v>
      </c>
      <c r="CC9" s="77">
        <f t="shared" si="73"/>
        <v>0</v>
      </c>
      <c r="CD9" s="77">
        <f t="shared" si="73"/>
        <v>4168341.87</v>
      </c>
      <c r="CE9" s="92">
        <f t="shared" si="74"/>
        <v>1.05631905515408</v>
      </c>
      <c r="CF9" s="77">
        <f t="shared" si="75"/>
        <v>222240.69000000018</v>
      </c>
      <c r="CG9" s="92">
        <f t="shared" si="29"/>
        <v>5.6319055154080006E-2</v>
      </c>
      <c r="CH9" s="77">
        <f t="shared" si="104"/>
        <v>22510123.279999997</v>
      </c>
      <c r="CI9" s="77">
        <f t="shared" si="105"/>
        <v>10079100.48</v>
      </c>
      <c r="CJ9" s="77">
        <f t="shared" si="106"/>
        <v>0</v>
      </c>
      <c r="CK9" s="77">
        <f t="shared" si="107"/>
        <v>10079100.48</v>
      </c>
      <c r="CL9" s="93">
        <f t="shared" si="31"/>
        <v>0.44775856420809446</v>
      </c>
      <c r="CM9" s="88">
        <f t="shared" si="76"/>
        <v>-12431022.799999997</v>
      </c>
      <c r="CN9" s="93">
        <f t="shared" si="33"/>
        <v>-0.55224143579190554</v>
      </c>
      <c r="CO9" s="77">
        <f t="shared" si="77"/>
        <v>4346067.92</v>
      </c>
      <c r="CP9" s="77">
        <f t="shared" si="77"/>
        <v>2267320.7800000003</v>
      </c>
      <c r="CQ9" s="77">
        <f t="shared" si="77"/>
        <v>0</v>
      </c>
      <c r="CR9" s="77">
        <f t="shared" si="77"/>
        <v>2267320.7800000003</v>
      </c>
      <c r="CS9" s="92">
        <f t="shared" si="78"/>
        <v>0.52169474148485018</v>
      </c>
      <c r="CT9" s="77">
        <f t="shared" si="79"/>
        <v>-2078747.14</v>
      </c>
      <c r="CU9" s="92">
        <f t="shared" si="36"/>
        <v>-0.47830525851514993</v>
      </c>
      <c r="CV9" s="77">
        <f t="shared" si="108"/>
        <v>26856191.199999996</v>
      </c>
      <c r="CW9" s="77">
        <f t="shared" si="109"/>
        <v>12346421.260000002</v>
      </c>
      <c r="CX9" s="77">
        <f t="shared" si="110"/>
        <v>0</v>
      </c>
      <c r="CY9" s="77">
        <f t="shared" si="111"/>
        <v>12346421.260000002</v>
      </c>
      <c r="CZ9" s="93">
        <f t="shared" si="38"/>
        <v>0.45972346443526974</v>
      </c>
      <c r="DA9" s="88">
        <f t="shared" si="80"/>
        <v>-14509769.939999994</v>
      </c>
      <c r="DB9" s="93">
        <f t="shared" si="40"/>
        <v>-0.54027653556473032</v>
      </c>
      <c r="DC9" s="77">
        <f t="shared" si="81"/>
        <v>2182708.5599999996</v>
      </c>
      <c r="DD9" s="77">
        <f t="shared" si="81"/>
        <v>2830646.1</v>
      </c>
      <c r="DE9" s="77">
        <f t="shared" si="81"/>
        <v>0</v>
      </c>
      <c r="DF9" s="77">
        <f t="shared" si="81"/>
        <v>2830646.1</v>
      </c>
      <c r="DG9" s="92">
        <f t="shared" si="82"/>
        <v>1.2968502308892766</v>
      </c>
      <c r="DH9" s="77">
        <f t="shared" si="83"/>
        <v>647937.54</v>
      </c>
      <c r="DI9" s="92">
        <f t="shared" si="42"/>
        <v>0.29685023088927648</v>
      </c>
      <c r="DJ9" s="77">
        <f t="shared" si="112"/>
        <v>29038899.759999994</v>
      </c>
      <c r="DK9" s="77">
        <f t="shared" si="113"/>
        <v>15177067.360000001</v>
      </c>
      <c r="DL9" s="77">
        <f t="shared" si="114"/>
        <v>0</v>
      </c>
      <c r="DM9" s="77">
        <f t="shared" si="115"/>
        <v>15177067.360000001</v>
      </c>
      <c r="DN9" s="93">
        <f t="shared" si="44"/>
        <v>0.5226460880210706</v>
      </c>
      <c r="DO9" s="88">
        <f t="shared" si="84"/>
        <v>-13861832.399999993</v>
      </c>
      <c r="DP9" s="93">
        <f t="shared" si="46"/>
        <v>-0.47735391197892946</v>
      </c>
      <c r="DQ9" s="77">
        <f t="shared" si="85"/>
        <v>5805585.0099999998</v>
      </c>
      <c r="DR9" s="77">
        <f t="shared" si="85"/>
        <v>20269938.18</v>
      </c>
      <c r="DS9" s="77">
        <f t="shared" si="85"/>
        <v>0</v>
      </c>
      <c r="DT9" s="77">
        <f t="shared" si="85"/>
        <v>20269938.18</v>
      </c>
      <c r="DU9" s="92">
        <f t="shared" si="116"/>
        <v>3.4914548912961316</v>
      </c>
      <c r="DV9" s="77">
        <f t="shared" si="86"/>
        <v>14464353.170000002</v>
      </c>
      <c r="DW9" s="92">
        <f t="shared" si="49"/>
        <v>2.4914548912961316</v>
      </c>
      <c r="DX9" s="77">
        <f t="shared" si="117"/>
        <v>34844484.769999996</v>
      </c>
      <c r="DY9" s="77">
        <f t="shared" si="118"/>
        <v>35447005.539999999</v>
      </c>
      <c r="DZ9" s="77">
        <f t="shared" si="119"/>
        <v>0</v>
      </c>
      <c r="EA9" s="77">
        <f t="shared" si="120"/>
        <v>35447005.539999999</v>
      </c>
      <c r="EB9" s="93">
        <f t="shared" si="51"/>
        <v>1.0172917112701507</v>
      </c>
      <c r="EC9" s="88">
        <f t="shared" si="87"/>
        <v>602520.77000000328</v>
      </c>
      <c r="ED9" s="93">
        <f t="shared" si="53"/>
        <v>1.7291711270150698E-2</v>
      </c>
      <c r="EE9" s="77">
        <f t="shared" si="85"/>
        <v>9024013.9000000004</v>
      </c>
      <c r="EF9" s="77">
        <f t="shared" si="85"/>
        <v>732011.77</v>
      </c>
      <c r="EG9" s="77">
        <f t="shared" si="85"/>
        <v>16104632.080000002</v>
      </c>
      <c r="EH9" s="77">
        <f t="shared" si="85"/>
        <v>60705142.520000011</v>
      </c>
    </row>
    <row r="10" spans="1:163" ht="15" customHeight="1" x14ac:dyDescent="0.25">
      <c r="A10" s="57"/>
      <c r="B10" s="83"/>
      <c r="C10" s="46"/>
      <c r="D10" s="47"/>
      <c r="E10" s="48"/>
      <c r="F10" s="47"/>
      <c r="G10" s="49"/>
      <c r="H10" s="47"/>
      <c r="I10" s="48"/>
      <c r="J10" s="85"/>
      <c r="K10" s="78" t="s">
        <v>81</v>
      </c>
      <c r="L10" s="79"/>
      <c r="M10" s="77">
        <f t="shared" si="54"/>
        <v>115102.51</v>
      </c>
      <c r="N10" s="77">
        <f t="shared" si="54"/>
        <v>4990447.5299999993</v>
      </c>
      <c r="O10" s="77">
        <f t="shared" si="54"/>
        <v>62775155.519999996</v>
      </c>
      <c r="P10" s="77">
        <f t="shared" si="54"/>
        <v>4086401.0000000005</v>
      </c>
      <c r="Q10" s="77">
        <f t="shared" si="54"/>
        <v>4621422.5999999996</v>
      </c>
      <c r="R10" s="77">
        <f t="shared" si="54"/>
        <v>0</v>
      </c>
      <c r="S10" s="77">
        <f t="shared" si="54"/>
        <v>4621422.5999999996</v>
      </c>
      <c r="T10" s="92">
        <f t="shared" si="1"/>
        <v>1.1309273367934276</v>
      </c>
      <c r="U10" s="77">
        <f t="shared" si="55"/>
        <v>535021.59999999986</v>
      </c>
      <c r="V10" s="92">
        <f t="shared" si="56"/>
        <v>0.13092733679342772</v>
      </c>
      <c r="W10" s="77">
        <f t="shared" si="57"/>
        <v>2638256.9399999995</v>
      </c>
      <c r="X10" s="77">
        <f t="shared" si="57"/>
        <v>5728394.2300000004</v>
      </c>
      <c r="Y10" s="77">
        <f t="shared" si="57"/>
        <v>0</v>
      </c>
      <c r="Z10" s="77">
        <f t="shared" si="57"/>
        <v>5728394.2300000004</v>
      </c>
      <c r="AA10" s="92">
        <f t="shared" si="58"/>
        <v>2.1712798867876764</v>
      </c>
      <c r="AB10" s="77">
        <f t="shared" si="59"/>
        <v>3090137.2899999996</v>
      </c>
      <c r="AC10" s="92">
        <f t="shared" si="5"/>
        <v>1.1712798867876759</v>
      </c>
      <c r="AD10" s="77">
        <f t="shared" si="88"/>
        <v>6724657.9399999995</v>
      </c>
      <c r="AE10" s="77">
        <f t="shared" si="89"/>
        <v>10349816.83</v>
      </c>
      <c r="AF10" s="77">
        <f t="shared" si="90"/>
        <v>0</v>
      </c>
      <c r="AG10" s="77">
        <f t="shared" si="91"/>
        <v>10349816.83</v>
      </c>
      <c r="AH10" s="93">
        <f t="shared" si="6"/>
        <v>1.5390845039770158</v>
      </c>
      <c r="AI10" s="88">
        <f t="shared" si="60"/>
        <v>3625158.8900000006</v>
      </c>
      <c r="AJ10" s="93">
        <f t="shared" si="7"/>
        <v>0.53908450397701579</v>
      </c>
      <c r="AK10" s="77">
        <f t="shared" si="61"/>
        <v>5469482</v>
      </c>
      <c r="AL10" s="77">
        <f t="shared" si="61"/>
        <v>7110729.9100000001</v>
      </c>
      <c r="AM10" s="77">
        <f t="shared" si="61"/>
        <v>0</v>
      </c>
      <c r="AN10" s="77">
        <f t="shared" si="61"/>
        <v>7110729.9100000001</v>
      </c>
      <c r="AO10" s="92">
        <f t="shared" si="62"/>
        <v>1.3000737382443164</v>
      </c>
      <c r="AP10" s="77">
        <f t="shared" si="63"/>
        <v>1641247.9099999992</v>
      </c>
      <c r="AQ10" s="92">
        <f t="shared" si="10"/>
        <v>0.30007373824431621</v>
      </c>
      <c r="AR10" s="77">
        <f t="shared" si="92"/>
        <v>12194139.939999999</v>
      </c>
      <c r="AS10" s="77">
        <f t="shared" si="93"/>
        <v>17460546.740000002</v>
      </c>
      <c r="AT10" s="77">
        <f t="shared" si="94"/>
        <v>0</v>
      </c>
      <c r="AU10" s="77">
        <f t="shared" si="95"/>
        <v>17460546.740000002</v>
      </c>
      <c r="AV10" s="93">
        <f t="shared" si="12"/>
        <v>1.4318801347132977</v>
      </c>
      <c r="AW10" s="88">
        <f t="shared" si="64"/>
        <v>5266406.8000000026</v>
      </c>
      <c r="AX10" s="93">
        <f t="shared" si="14"/>
        <v>0.43188013471329761</v>
      </c>
      <c r="AY10" s="77">
        <f t="shared" si="65"/>
        <v>5178729.76</v>
      </c>
      <c r="AZ10" s="77">
        <f t="shared" si="65"/>
        <v>5921009.8800000018</v>
      </c>
      <c r="BA10" s="77">
        <f t="shared" si="65"/>
        <v>0</v>
      </c>
      <c r="BB10" s="77">
        <f t="shared" si="65"/>
        <v>5921009.8800000018</v>
      </c>
      <c r="BC10" s="92">
        <f t="shared" si="66"/>
        <v>1.1433324684623054</v>
      </c>
      <c r="BD10" s="77">
        <f t="shared" si="67"/>
        <v>742280.12000000011</v>
      </c>
      <c r="BE10" s="92">
        <f t="shared" si="16"/>
        <v>0.14333246846230496</v>
      </c>
      <c r="BF10" s="77">
        <f t="shared" si="96"/>
        <v>17372869.699999999</v>
      </c>
      <c r="BG10" s="77">
        <f t="shared" si="97"/>
        <v>23381556.620000005</v>
      </c>
      <c r="BH10" s="77">
        <f t="shared" si="98"/>
        <v>0</v>
      </c>
      <c r="BI10" s="77">
        <f t="shared" si="99"/>
        <v>23381556.620000005</v>
      </c>
      <c r="BJ10" s="93">
        <f t="shared" si="18"/>
        <v>1.3458661132996355</v>
      </c>
      <c r="BK10" s="88">
        <f t="shared" si="68"/>
        <v>6008686.9200000055</v>
      </c>
      <c r="BL10" s="93">
        <f t="shared" si="20"/>
        <v>0.34586611329963557</v>
      </c>
      <c r="BM10" s="77">
        <f t="shared" si="69"/>
        <v>3812572.0100000002</v>
      </c>
      <c r="BN10" s="77">
        <f t="shared" si="69"/>
        <v>3807286.6</v>
      </c>
      <c r="BO10" s="77">
        <f t="shared" si="69"/>
        <v>0</v>
      </c>
      <c r="BP10" s="77">
        <f t="shared" si="69"/>
        <v>3807286.6</v>
      </c>
      <c r="BQ10" s="92">
        <f t="shared" si="70"/>
        <v>0.99861368913527748</v>
      </c>
      <c r="BR10" s="77">
        <f t="shared" si="71"/>
        <v>-5285.4100000000326</v>
      </c>
      <c r="BS10" s="92">
        <f t="shared" si="23"/>
        <v>-1.3863108647225347E-3</v>
      </c>
      <c r="BT10" s="77">
        <f t="shared" si="100"/>
        <v>21185441.710000001</v>
      </c>
      <c r="BU10" s="77">
        <f t="shared" si="101"/>
        <v>27188843.220000006</v>
      </c>
      <c r="BV10" s="77">
        <f t="shared" si="102"/>
        <v>0</v>
      </c>
      <c r="BW10" s="77">
        <f t="shared" si="103"/>
        <v>27188843.220000006</v>
      </c>
      <c r="BX10" s="93">
        <f t="shared" si="25"/>
        <v>1.2833739127169705</v>
      </c>
      <c r="BY10" s="88">
        <f t="shared" si="72"/>
        <v>6003401.5100000054</v>
      </c>
      <c r="BZ10" s="93">
        <f t="shared" si="27"/>
        <v>0.28337391271697043</v>
      </c>
      <c r="CA10" s="77">
        <f t="shared" si="73"/>
        <v>11210163.399999999</v>
      </c>
      <c r="CB10" s="77">
        <f t="shared" si="73"/>
        <v>11892719.179999996</v>
      </c>
      <c r="CC10" s="77">
        <f t="shared" si="73"/>
        <v>0</v>
      </c>
      <c r="CD10" s="77">
        <f t="shared" si="73"/>
        <v>11892719.179999996</v>
      </c>
      <c r="CE10" s="92">
        <f t="shared" si="74"/>
        <v>1.0608872284591317</v>
      </c>
      <c r="CF10" s="77">
        <f t="shared" si="75"/>
        <v>682555.77999999991</v>
      </c>
      <c r="CG10" s="92">
        <f t="shared" si="29"/>
        <v>6.0887228459132005E-2</v>
      </c>
      <c r="CH10" s="77">
        <f t="shared" si="104"/>
        <v>32395605.109999999</v>
      </c>
      <c r="CI10" s="77">
        <f t="shared" si="105"/>
        <v>39081562.400000006</v>
      </c>
      <c r="CJ10" s="77">
        <f t="shared" si="106"/>
        <v>0</v>
      </c>
      <c r="CK10" s="77">
        <f t="shared" si="107"/>
        <v>39081562.400000006</v>
      </c>
      <c r="CL10" s="93">
        <f t="shared" si="31"/>
        <v>1.2063847014833553</v>
      </c>
      <c r="CM10" s="88">
        <f t="shared" si="76"/>
        <v>6685957.2900000066</v>
      </c>
      <c r="CN10" s="93">
        <f t="shared" si="33"/>
        <v>0.20638470148335522</v>
      </c>
      <c r="CO10" s="77">
        <f t="shared" si="77"/>
        <v>4279774.13</v>
      </c>
      <c r="CP10" s="77">
        <f t="shared" si="77"/>
        <v>10102210.869999999</v>
      </c>
      <c r="CQ10" s="77">
        <f t="shared" si="77"/>
        <v>0</v>
      </c>
      <c r="CR10" s="77">
        <f t="shared" si="77"/>
        <v>10102210.869999999</v>
      </c>
      <c r="CS10" s="92">
        <f t="shared" si="78"/>
        <v>2.3604542116338272</v>
      </c>
      <c r="CT10" s="77">
        <f t="shared" si="79"/>
        <v>5822436.7400000002</v>
      </c>
      <c r="CU10" s="92">
        <f t="shared" si="36"/>
        <v>1.3604542116338276</v>
      </c>
      <c r="CV10" s="77">
        <f t="shared" si="108"/>
        <v>36675379.240000002</v>
      </c>
      <c r="CW10" s="77">
        <f t="shared" si="109"/>
        <v>49183773.270000003</v>
      </c>
      <c r="CX10" s="77">
        <f t="shared" si="110"/>
        <v>0</v>
      </c>
      <c r="CY10" s="77">
        <f t="shared" si="111"/>
        <v>49183773.270000003</v>
      </c>
      <c r="CZ10" s="93">
        <f t="shared" si="38"/>
        <v>1.3410569785290105</v>
      </c>
      <c r="DA10" s="88">
        <f t="shared" si="80"/>
        <v>12508394.030000001</v>
      </c>
      <c r="DB10" s="93">
        <f t="shared" si="40"/>
        <v>0.34105697852901057</v>
      </c>
      <c r="DC10" s="77">
        <f t="shared" si="81"/>
        <v>3834832.64</v>
      </c>
      <c r="DD10" s="77">
        <f t="shared" si="81"/>
        <v>5108079.4400000004</v>
      </c>
      <c r="DE10" s="77">
        <f t="shared" si="81"/>
        <v>0</v>
      </c>
      <c r="DF10" s="77">
        <f t="shared" si="81"/>
        <v>5108079.4400000004</v>
      </c>
      <c r="DG10" s="92">
        <f t="shared" si="82"/>
        <v>1.3320214777352057</v>
      </c>
      <c r="DH10" s="77">
        <f t="shared" si="83"/>
        <v>1273246.8</v>
      </c>
      <c r="DI10" s="92">
        <f t="shared" si="42"/>
        <v>0.33202147773520568</v>
      </c>
      <c r="DJ10" s="77">
        <f t="shared" si="112"/>
        <v>40510211.880000003</v>
      </c>
      <c r="DK10" s="77">
        <f t="shared" si="113"/>
        <v>54291852.710000001</v>
      </c>
      <c r="DL10" s="77">
        <f t="shared" si="114"/>
        <v>0</v>
      </c>
      <c r="DM10" s="77">
        <f t="shared" si="115"/>
        <v>54291852.710000001</v>
      </c>
      <c r="DN10" s="93">
        <f t="shared" si="44"/>
        <v>1.3402016476937764</v>
      </c>
      <c r="DO10" s="88">
        <f t="shared" si="84"/>
        <v>13781640.829999998</v>
      </c>
      <c r="DP10" s="93">
        <f t="shared" si="46"/>
        <v>0.34020164769377642</v>
      </c>
      <c r="DQ10" s="77">
        <f t="shared" si="85"/>
        <v>22471681.229999997</v>
      </c>
      <c r="DR10" s="77">
        <f t="shared" si="85"/>
        <v>14177931.999999998</v>
      </c>
      <c r="DS10" s="77">
        <f t="shared" si="85"/>
        <v>0</v>
      </c>
      <c r="DT10" s="77">
        <f t="shared" si="85"/>
        <v>14177931.999999998</v>
      </c>
      <c r="DU10" s="92">
        <f t="shared" si="116"/>
        <v>0.63092440013221029</v>
      </c>
      <c r="DV10" s="77">
        <f t="shared" si="86"/>
        <v>-8293749.2299999995</v>
      </c>
      <c r="DW10" s="92">
        <f t="shared" si="49"/>
        <v>-0.36907559986778971</v>
      </c>
      <c r="DX10" s="77">
        <f t="shared" si="117"/>
        <v>62981893.109999999</v>
      </c>
      <c r="DY10" s="77">
        <f t="shared" si="118"/>
        <v>68469784.709999993</v>
      </c>
      <c r="DZ10" s="77">
        <f t="shared" si="119"/>
        <v>0</v>
      </c>
      <c r="EA10" s="77">
        <f t="shared" si="120"/>
        <v>68469784.709999993</v>
      </c>
      <c r="EB10" s="93">
        <f t="shared" si="51"/>
        <v>1.0871344338668132</v>
      </c>
      <c r="EC10" s="88">
        <f t="shared" si="87"/>
        <v>5487891.599999994</v>
      </c>
      <c r="ED10" s="93">
        <f t="shared" si="53"/>
        <v>8.7134433866813216E-2</v>
      </c>
      <c r="EE10" s="77">
        <f t="shared" si="85"/>
        <v>13388470.99</v>
      </c>
      <c r="EF10" s="77">
        <f t="shared" si="85"/>
        <v>7699320.0900000008</v>
      </c>
      <c r="EG10" s="77">
        <f t="shared" si="85"/>
        <v>3349464.87</v>
      </c>
      <c r="EH10" s="77">
        <f t="shared" si="85"/>
        <v>87419149.059999987</v>
      </c>
    </row>
    <row r="11" spans="1:163" ht="15" customHeight="1" x14ac:dyDescent="0.25">
      <c r="A11" s="57"/>
      <c r="B11" s="83"/>
      <c r="C11" s="46"/>
      <c r="D11" s="47"/>
      <c r="E11" s="48"/>
      <c r="F11" s="47"/>
      <c r="G11" s="49"/>
      <c r="H11" s="47"/>
      <c r="I11" s="48"/>
      <c r="J11" s="85"/>
      <c r="K11" s="78" t="s">
        <v>82</v>
      </c>
      <c r="L11" s="79"/>
      <c r="M11" s="77">
        <f t="shared" si="54"/>
        <v>0</v>
      </c>
      <c r="N11" s="77">
        <f t="shared" si="54"/>
        <v>14600467.719999999</v>
      </c>
      <c r="O11" s="77">
        <f t="shared" si="54"/>
        <v>56898567.270000018</v>
      </c>
      <c r="P11" s="77">
        <f t="shared" si="54"/>
        <v>1899061.3699999999</v>
      </c>
      <c r="Q11" s="77">
        <f t="shared" si="54"/>
        <v>2495871.04</v>
      </c>
      <c r="R11" s="77">
        <f t="shared" si="54"/>
        <v>0</v>
      </c>
      <c r="S11" s="77">
        <f t="shared" si="54"/>
        <v>2495871.04</v>
      </c>
      <c r="T11" s="92">
        <f t="shared" si="1"/>
        <v>1.3142656048024399</v>
      </c>
      <c r="U11" s="77">
        <f t="shared" si="55"/>
        <v>596809.66999999981</v>
      </c>
      <c r="V11" s="92">
        <f t="shared" si="56"/>
        <v>0.31426560480243976</v>
      </c>
      <c r="W11" s="77">
        <f t="shared" si="57"/>
        <v>1209213.4499999997</v>
      </c>
      <c r="X11" s="77">
        <f t="shared" si="57"/>
        <v>1113251.6599999999</v>
      </c>
      <c r="Y11" s="77">
        <f t="shared" si="57"/>
        <v>0</v>
      </c>
      <c r="Z11" s="77">
        <f t="shared" si="57"/>
        <v>1113251.6599999999</v>
      </c>
      <c r="AA11" s="92">
        <f t="shared" si="58"/>
        <v>0.92064114900475191</v>
      </c>
      <c r="AB11" s="77">
        <f t="shared" si="59"/>
        <v>-95961.78999999979</v>
      </c>
      <c r="AC11" s="92">
        <f t="shared" si="5"/>
        <v>-7.9358850995248031E-2</v>
      </c>
      <c r="AD11" s="77">
        <f t="shared" si="88"/>
        <v>3108274.8199999994</v>
      </c>
      <c r="AE11" s="77">
        <f t="shared" si="89"/>
        <v>3609122.7</v>
      </c>
      <c r="AF11" s="77">
        <f t="shared" si="90"/>
        <v>0</v>
      </c>
      <c r="AG11" s="77">
        <f t="shared" si="91"/>
        <v>3609122.7</v>
      </c>
      <c r="AH11" s="93">
        <f t="shared" si="6"/>
        <v>1.1611337185429442</v>
      </c>
      <c r="AI11" s="88">
        <f t="shared" si="60"/>
        <v>500847.88000000082</v>
      </c>
      <c r="AJ11" s="93">
        <f t="shared" si="7"/>
        <v>0.16113371854294431</v>
      </c>
      <c r="AK11" s="77">
        <f t="shared" si="61"/>
        <v>805157.15999999992</v>
      </c>
      <c r="AL11" s="77">
        <f t="shared" si="61"/>
        <v>1609612.1799999997</v>
      </c>
      <c r="AM11" s="77">
        <f t="shared" si="61"/>
        <v>0</v>
      </c>
      <c r="AN11" s="77">
        <f t="shared" si="61"/>
        <v>1609612.1799999997</v>
      </c>
      <c r="AO11" s="92">
        <f t="shared" si="62"/>
        <v>1.9991279466483287</v>
      </c>
      <c r="AP11" s="77">
        <f t="shared" si="63"/>
        <v>804455.02</v>
      </c>
      <c r="AQ11" s="92">
        <f t="shared" si="10"/>
        <v>0.99912794664832905</v>
      </c>
      <c r="AR11" s="77">
        <f t="shared" si="92"/>
        <v>3913431.9799999995</v>
      </c>
      <c r="AS11" s="77">
        <f t="shared" si="93"/>
        <v>5218734.88</v>
      </c>
      <c r="AT11" s="77">
        <f t="shared" si="94"/>
        <v>0</v>
      </c>
      <c r="AU11" s="77">
        <f t="shared" si="95"/>
        <v>5218734.88</v>
      </c>
      <c r="AV11" s="93">
        <f t="shared" si="12"/>
        <v>1.3335442922403882</v>
      </c>
      <c r="AW11" s="88">
        <f t="shared" si="64"/>
        <v>1305302.9000000004</v>
      </c>
      <c r="AX11" s="93">
        <f t="shared" si="14"/>
        <v>0.33354429224038806</v>
      </c>
      <c r="AY11" s="77">
        <f t="shared" si="65"/>
        <v>1831630.56</v>
      </c>
      <c r="AZ11" s="77">
        <f t="shared" si="65"/>
        <v>4425547.1300000008</v>
      </c>
      <c r="BA11" s="77">
        <f t="shared" si="65"/>
        <v>0</v>
      </c>
      <c r="BB11" s="77">
        <f t="shared" si="65"/>
        <v>4425547.1300000008</v>
      </c>
      <c r="BC11" s="92">
        <f t="shared" si="66"/>
        <v>2.4161789100090143</v>
      </c>
      <c r="BD11" s="77">
        <f t="shared" si="67"/>
        <v>2593916.5700000003</v>
      </c>
      <c r="BE11" s="92">
        <f t="shared" si="16"/>
        <v>1.4161789100090141</v>
      </c>
      <c r="BF11" s="77">
        <f t="shared" si="96"/>
        <v>5745062.5399999991</v>
      </c>
      <c r="BG11" s="77">
        <f t="shared" si="97"/>
        <v>9644282.0100000016</v>
      </c>
      <c r="BH11" s="77">
        <f t="shared" si="98"/>
        <v>0</v>
      </c>
      <c r="BI11" s="77">
        <f t="shared" si="99"/>
        <v>9644282.0100000016</v>
      </c>
      <c r="BJ11" s="93">
        <f t="shared" si="18"/>
        <v>1.678707924039414</v>
      </c>
      <c r="BK11" s="88">
        <f t="shared" si="68"/>
        <v>3899219.4700000025</v>
      </c>
      <c r="BL11" s="93">
        <f t="shared" si="20"/>
        <v>0.67870792403941405</v>
      </c>
      <c r="BM11" s="77">
        <f t="shared" si="69"/>
        <v>5545290.330000001</v>
      </c>
      <c r="BN11" s="77">
        <f t="shared" si="69"/>
        <v>776404.8899999999</v>
      </c>
      <c r="BO11" s="77">
        <f t="shared" si="69"/>
        <v>0</v>
      </c>
      <c r="BP11" s="77">
        <f t="shared" si="69"/>
        <v>776404.8899999999</v>
      </c>
      <c r="BQ11" s="92">
        <f t="shared" si="70"/>
        <v>0.14001158529061178</v>
      </c>
      <c r="BR11" s="77">
        <f t="shared" si="71"/>
        <v>-4768885.4400000004</v>
      </c>
      <c r="BS11" s="92">
        <f t="shared" si="23"/>
        <v>-0.85998841470938814</v>
      </c>
      <c r="BT11" s="77">
        <f t="shared" si="100"/>
        <v>11290352.870000001</v>
      </c>
      <c r="BU11" s="77">
        <f t="shared" si="101"/>
        <v>10420686.900000002</v>
      </c>
      <c r="BV11" s="77">
        <f t="shared" si="102"/>
        <v>0</v>
      </c>
      <c r="BW11" s="77">
        <f t="shared" si="103"/>
        <v>10420686.900000002</v>
      </c>
      <c r="BX11" s="93">
        <f t="shared" si="25"/>
        <v>0.92297264930391865</v>
      </c>
      <c r="BY11" s="88">
        <f t="shared" si="72"/>
        <v>-869665.96999999881</v>
      </c>
      <c r="BZ11" s="93">
        <f t="shared" si="27"/>
        <v>-7.7027350696081368E-2</v>
      </c>
      <c r="CA11" s="77">
        <f t="shared" si="73"/>
        <v>1358776.27</v>
      </c>
      <c r="CB11" s="77">
        <f t="shared" si="73"/>
        <v>14005369.520000001</v>
      </c>
      <c r="CC11" s="77">
        <f t="shared" si="73"/>
        <v>0</v>
      </c>
      <c r="CD11" s="77">
        <f t="shared" si="73"/>
        <v>14005369.520000001</v>
      </c>
      <c r="CE11" s="92">
        <f t="shared" si="74"/>
        <v>10.307340383564398</v>
      </c>
      <c r="CF11" s="77">
        <f t="shared" si="75"/>
        <v>12646593.25</v>
      </c>
      <c r="CG11" s="92">
        <f t="shared" si="29"/>
        <v>9.3073403835643962</v>
      </c>
      <c r="CH11" s="77">
        <f t="shared" si="104"/>
        <v>12649129.140000001</v>
      </c>
      <c r="CI11" s="77">
        <f t="shared" si="105"/>
        <v>24426056.420000002</v>
      </c>
      <c r="CJ11" s="77">
        <f t="shared" si="106"/>
        <v>0</v>
      </c>
      <c r="CK11" s="77">
        <f t="shared" si="107"/>
        <v>24426056.420000002</v>
      </c>
      <c r="CL11" s="93">
        <f t="shared" si="31"/>
        <v>1.9310464894186383</v>
      </c>
      <c r="CM11" s="88">
        <f t="shared" si="76"/>
        <v>11776927.280000001</v>
      </c>
      <c r="CN11" s="93">
        <f t="shared" si="33"/>
        <v>0.93104648941863843</v>
      </c>
      <c r="CO11" s="77">
        <f t="shared" si="77"/>
        <v>1150259.5</v>
      </c>
      <c r="CP11" s="77">
        <f t="shared" si="77"/>
        <v>2072264.85</v>
      </c>
      <c r="CQ11" s="77">
        <f t="shared" si="77"/>
        <v>0</v>
      </c>
      <c r="CR11" s="77">
        <f t="shared" si="77"/>
        <v>2072264.85</v>
      </c>
      <c r="CS11" s="92">
        <f t="shared" si="78"/>
        <v>1.8015629081959332</v>
      </c>
      <c r="CT11" s="77">
        <f t="shared" si="79"/>
        <v>922005.35000000009</v>
      </c>
      <c r="CU11" s="92">
        <f t="shared" si="36"/>
        <v>0.80156290819593323</v>
      </c>
      <c r="CV11" s="77">
        <f t="shared" si="108"/>
        <v>13799388.640000001</v>
      </c>
      <c r="CW11" s="77">
        <f t="shared" si="109"/>
        <v>26498321.270000003</v>
      </c>
      <c r="CX11" s="77">
        <f t="shared" si="110"/>
        <v>0</v>
      </c>
      <c r="CY11" s="77">
        <f t="shared" si="111"/>
        <v>26498321.270000003</v>
      </c>
      <c r="CZ11" s="93">
        <f t="shared" si="38"/>
        <v>1.9202532779742048</v>
      </c>
      <c r="DA11" s="88">
        <f t="shared" si="80"/>
        <v>12698932.630000003</v>
      </c>
      <c r="DB11" s="93">
        <f t="shared" si="40"/>
        <v>0.92025327797420464</v>
      </c>
      <c r="DC11" s="77">
        <f t="shared" si="81"/>
        <v>4442007.45</v>
      </c>
      <c r="DD11" s="77">
        <f t="shared" si="81"/>
        <v>1294724.46</v>
      </c>
      <c r="DE11" s="77">
        <f t="shared" si="81"/>
        <v>0</v>
      </c>
      <c r="DF11" s="77">
        <f t="shared" si="81"/>
        <v>1294724.46</v>
      </c>
      <c r="DG11" s="92">
        <f t="shared" si="82"/>
        <v>0.29147282497241195</v>
      </c>
      <c r="DH11" s="77">
        <f t="shared" si="83"/>
        <v>-3147282.9899999993</v>
      </c>
      <c r="DI11" s="92">
        <f t="shared" si="42"/>
        <v>-0.70852717502758789</v>
      </c>
      <c r="DJ11" s="77">
        <f t="shared" si="112"/>
        <v>18241396.09</v>
      </c>
      <c r="DK11" s="77">
        <f t="shared" si="113"/>
        <v>27793045.730000004</v>
      </c>
      <c r="DL11" s="77">
        <f t="shared" si="114"/>
        <v>0</v>
      </c>
      <c r="DM11" s="77">
        <f t="shared" si="115"/>
        <v>27793045.730000004</v>
      </c>
      <c r="DN11" s="93">
        <f t="shared" si="44"/>
        <v>1.5236249239298221</v>
      </c>
      <c r="DO11" s="88">
        <f t="shared" si="84"/>
        <v>9551649.6400000043</v>
      </c>
      <c r="DP11" s="93">
        <f t="shared" si="46"/>
        <v>0.52362492392982207</v>
      </c>
      <c r="DQ11" s="77">
        <f t="shared" si="85"/>
        <v>1249939.2400000002</v>
      </c>
      <c r="DR11" s="77">
        <f t="shared" si="85"/>
        <v>8521215.6500000004</v>
      </c>
      <c r="DS11" s="77">
        <f t="shared" si="85"/>
        <v>0</v>
      </c>
      <c r="DT11" s="77">
        <f t="shared" si="85"/>
        <v>8521215.6500000004</v>
      </c>
      <c r="DU11" s="92">
        <f t="shared" si="116"/>
        <v>6.8173038955077523</v>
      </c>
      <c r="DV11" s="77">
        <f t="shared" si="86"/>
        <v>7271276.4099999992</v>
      </c>
      <c r="DW11" s="92">
        <f t="shared" si="49"/>
        <v>5.8173038955077514</v>
      </c>
      <c r="DX11" s="77">
        <f t="shared" si="117"/>
        <v>19491335.329999998</v>
      </c>
      <c r="DY11" s="77">
        <f t="shared" si="118"/>
        <v>36314261.380000003</v>
      </c>
      <c r="DZ11" s="77">
        <f t="shared" si="119"/>
        <v>0</v>
      </c>
      <c r="EA11" s="77">
        <f t="shared" si="120"/>
        <v>36314261.380000003</v>
      </c>
      <c r="EB11" s="93">
        <f t="shared" si="51"/>
        <v>1.8630976669980674</v>
      </c>
      <c r="EC11" s="88">
        <f t="shared" si="87"/>
        <v>16822926.050000004</v>
      </c>
      <c r="ED11" s="93">
        <f t="shared" si="53"/>
        <v>0.86309766699806745</v>
      </c>
      <c r="EE11" s="77">
        <f t="shared" si="85"/>
        <v>5668191.6200000001</v>
      </c>
      <c r="EF11" s="77">
        <f t="shared" si="85"/>
        <v>1362510.5499999998</v>
      </c>
      <c r="EG11" s="77">
        <f t="shared" si="85"/>
        <v>4731501.91</v>
      </c>
      <c r="EH11" s="77">
        <f t="shared" si="85"/>
        <v>31253539.41</v>
      </c>
    </row>
    <row r="12" spans="1:163" ht="15" customHeight="1" x14ac:dyDescent="0.25">
      <c r="A12" s="57"/>
      <c r="B12" s="83"/>
      <c r="C12" s="46"/>
      <c r="D12" s="47"/>
      <c r="E12" s="48"/>
      <c r="F12" s="47"/>
      <c r="G12" s="49"/>
      <c r="H12" s="47"/>
      <c r="I12" s="48"/>
      <c r="J12" s="85"/>
      <c r="K12" s="78" t="s">
        <v>83</v>
      </c>
      <c r="L12" s="79"/>
      <c r="M12" s="77">
        <f t="shared" si="54"/>
        <v>0</v>
      </c>
      <c r="N12" s="77">
        <f t="shared" si="54"/>
        <v>0</v>
      </c>
      <c r="O12" s="77">
        <f t="shared" si="54"/>
        <v>19705888.73</v>
      </c>
      <c r="P12" s="77">
        <f t="shared" si="54"/>
        <v>0</v>
      </c>
      <c r="Q12" s="77">
        <f t="shared" si="54"/>
        <v>0</v>
      </c>
      <c r="R12" s="77">
        <f t="shared" si="54"/>
        <v>0</v>
      </c>
      <c r="S12" s="77">
        <f t="shared" si="54"/>
        <v>0</v>
      </c>
      <c r="T12" s="92" t="str">
        <f t="shared" si="1"/>
        <v>nebija plānots</v>
      </c>
      <c r="U12" s="77">
        <f t="shared" si="55"/>
        <v>0</v>
      </c>
      <c r="V12" s="92" t="str">
        <f t="shared" si="56"/>
        <v>nebija plānots</v>
      </c>
      <c r="W12" s="77">
        <f t="shared" si="57"/>
        <v>0</v>
      </c>
      <c r="X12" s="77">
        <f t="shared" si="57"/>
        <v>0</v>
      </c>
      <c r="Y12" s="77">
        <f t="shared" si="57"/>
        <v>0</v>
      </c>
      <c r="Z12" s="77">
        <f t="shared" si="57"/>
        <v>0</v>
      </c>
      <c r="AA12" s="92" t="str">
        <f t="shared" si="58"/>
        <v>nebija plānots</v>
      </c>
      <c r="AB12" s="77">
        <f t="shared" si="59"/>
        <v>0</v>
      </c>
      <c r="AC12" s="92" t="str">
        <f t="shared" si="5"/>
        <v>nebija plānots</v>
      </c>
      <c r="AD12" s="77">
        <f t="shared" si="88"/>
        <v>0</v>
      </c>
      <c r="AE12" s="77">
        <f t="shared" si="89"/>
        <v>0</v>
      </c>
      <c r="AF12" s="77">
        <f t="shared" si="90"/>
        <v>0</v>
      </c>
      <c r="AG12" s="77">
        <f t="shared" si="91"/>
        <v>0</v>
      </c>
      <c r="AH12" s="93" t="str">
        <f t="shared" si="6"/>
        <v>nebija plānots</v>
      </c>
      <c r="AI12" s="88">
        <f t="shared" si="60"/>
        <v>0</v>
      </c>
      <c r="AJ12" s="93" t="str">
        <f t="shared" si="7"/>
        <v>nebija plānots</v>
      </c>
      <c r="AK12" s="77">
        <f t="shared" si="61"/>
        <v>0</v>
      </c>
      <c r="AL12" s="77">
        <f t="shared" si="61"/>
        <v>0</v>
      </c>
      <c r="AM12" s="77">
        <f t="shared" si="61"/>
        <v>0</v>
      </c>
      <c r="AN12" s="77">
        <f t="shared" si="61"/>
        <v>0</v>
      </c>
      <c r="AO12" s="92" t="str">
        <f t="shared" si="62"/>
        <v>nebija plānots</v>
      </c>
      <c r="AP12" s="77">
        <f t="shared" si="63"/>
        <v>0</v>
      </c>
      <c r="AQ12" s="92" t="str">
        <f t="shared" si="10"/>
        <v>nebija plānots</v>
      </c>
      <c r="AR12" s="77">
        <f t="shared" si="92"/>
        <v>0</v>
      </c>
      <c r="AS12" s="77">
        <f t="shared" si="93"/>
        <v>0</v>
      </c>
      <c r="AT12" s="77">
        <f t="shared" si="94"/>
        <v>0</v>
      </c>
      <c r="AU12" s="77">
        <f t="shared" si="95"/>
        <v>0</v>
      </c>
      <c r="AV12" s="93" t="str">
        <f t="shared" si="12"/>
        <v>nebija plānots</v>
      </c>
      <c r="AW12" s="88">
        <f t="shared" si="64"/>
        <v>0</v>
      </c>
      <c r="AX12" s="93" t="str">
        <f t="shared" si="14"/>
        <v>nebija plānots</v>
      </c>
      <c r="AY12" s="77">
        <f t="shared" si="65"/>
        <v>0</v>
      </c>
      <c r="AZ12" s="77">
        <f t="shared" si="65"/>
        <v>0</v>
      </c>
      <c r="BA12" s="77">
        <f t="shared" si="65"/>
        <v>0</v>
      </c>
      <c r="BB12" s="77">
        <f t="shared" si="65"/>
        <v>0</v>
      </c>
      <c r="BC12" s="92" t="str">
        <f t="shared" si="66"/>
        <v>nebija plānots</v>
      </c>
      <c r="BD12" s="77">
        <f t="shared" si="67"/>
        <v>0</v>
      </c>
      <c r="BE12" s="92" t="str">
        <f t="shared" si="16"/>
        <v>nebija plānots</v>
      </c>
      <c r="BF12" s="77">
        <f t="shared" si="96"/>
        <v>0</v>
      </c>
      <c r="BG12" s="77">
        <f t="shared" si="97"/>
        <v>0</v>
      </c>
      <c r="BH12" s="77">
        <f t="shared" si="98"/>
        <v>0</v>
      </c>
      <c r="BI12" s="77">
        <f t="shared" si="99"/>
        <v>0</v>
      </c>
      <c r="BJ12" s="93" t="str">
        <f t="shared" si="18"/>
        <v>nebija plānots</v>
      </c>
      <c r="BK12" s="88">
        <f t="shared" si="68"/>
        <v>0</v>
      </c>
      <c r="BL12" s="93" t="str">
        <f t="shared" si="20"/>
        <v>nebija plānots</v>
      </c>
      <c r="BM12" s="77">
        <f t="shared" si="69"/>
        <v>0</v>
      </c>
      <c r="BN12" s="77">
        <f t="shared" si="69"/>
        <v>0</v>
      </c>
      <c r="BO12" s="77">
        <f t="shared" si="69"/>
        <v>0</v>
      </c>
      <c r="BP12" s="77">
        <f t="shared" si="69"/>
        <v>0</v>
      </c>
      <c r="BQ12" s="92" t="str">
        <f t="shared" si="70"/>
        <v>nebija plānots</v>
      </c>
      <c r="BR12" s="77">
        <f t="shared" si="71"/>
        <v>0</v>
      </c>
      <c r="BS12" s="92" t="str">
        <f t="shared" si="23"/>
        <v>nebija plānots</v>
      </c>
      <c r="BT12" s="77">
        <f t="shared" si="100"/>
        <v>0</v>
      </c>
      <c r="BU12" s="77">
        <f t="shared" si="101"/>
        <v>0</v>
      </c>
      <c r="BV12" s="77">
        <f t="shared" si="102"/>
        <v>0</v>
      </c>
      <c r="BW12" s="77">
        <f t="shared" si="103"/>
        <v>0</v>
      </c>
      <c r="BX12" s="93" t="str">
        <f t="shared" si="25"/>
        <v>nebija plānots</v>
      </c>
      <c r="BY12" s="88">
        <f t="shared" si="72"/>
        <v>0</v>
      </c>
      <c r="BZ12" s="93" t="str">
        <f t="shared" si="27"/>
        <v>nebija plānots</v>
      </c>
      <c r="CA12" s="77">
        <f t="shared" si="73"/>
        <v>0</v>
      </c>
      <c r="CB12" s="77">
        <f t="shared" si="73"/>
        <v>0</v>
      </c>
      <c r="CC12" s="77">
        <f t="shared" si="73"/>
        <v>0</v>
      </c>
      <c r="CD12" s="77">
        <f t="shared" si="73"/>
        <v>0</v>
      </c>
      <c r="CE12" s="92" t="str">
        <f t="shared" si="74"/>
        <v>nebija plānots</v>
      </c>
      <c r="CF12" s="77">
        <f t="shared" si="75"/>
        <v>0</v>
      </c>
      <c r="CG12" s="92" t="str">
        <f t="shared" si="29"/>
        <v>nebija plānots</v>
      </c>
      <c r="CH12" s="77">
        <f t="shared" si="104"/>
        <v>0</v>
      </c>
      <c r="CI12" s="77">
        <f t="shared" si="105"/>
        <v>0</v>
      </c>
      <c r="CJ12" s="77">
        <f t="shared" si="106"/>
        <v>0</v>
      </c>
      <c r="CK12" s="77">
        <f t="shared" si="107"/>
        <v>0</v>
      </c>
      <c r="CL12" s="93" t="str">
        <f t="shared" si="31"/>
        <v>nebija plānots</v>
      </c>
      <c r="CM12" s="88">
        <f t="shared" si="76"/>
        <v>0</v>
      </c>
      <c r="CN12" s="93" t="str">
        <f t="shared" si="33"/>
        <v>nebija plānots</v>
      </c>
      <c r="CO12" s="77">
        <f t="shared" si="77"/>
        <v>0</v>
      </c>
      <c r="CP12" s="77">
        <f t="shared" si="77"/>
        <v>0</v>
      </c>
      <c r="CQ12" s="77">
        <f t="shared" si="77"/>
        <v>0</v>
      </c>
      <c r="CR12" s="77">
        <f t="shared" si="77"/>
        <v>0</v>
      </c>
      <c r="CS12" s="92" t="str">
        <f t="shared" si="78"/>
        <v>nebija plānots</v>
      </c>
      <c r="CT12" s="77">
        <f t="shared" si="79"/>
        <v>0</v>
      </c>
      <c r="CU12" s="92" t="str">
        <f t="shared" si="36"/>
        <v>nebija plānots</v>
      </c>
      <c r="CV12" s="77">
        <f t="shared" si="108"/>
        <v>0</v>
      </c>
      <c r="CW12" s="77">
        <f t="shared" si="109"/>
        <v>0</v>
      </c>
      <c r="CX12" s="77">
        <f t="shared" si="110"/>
        <v>0</v>
      </c>
      <c r="CY12" s="77">
        <f t="shared" si="111"/>
        <v>0</v>
      </c>
      <c r="CZ12" s="93" t="str">
        <f t="shared" si="38"/>
        <v>nebija plānots</v>
      </c>
      <c r="DA12" s="88">
        <f t="shared" si="80"/>
        <v>0</v>
      </c>
      <c r="DB12" s="93" t="str">
        <f t="shared" si="40"/>
        <v>nebija plānots</v>
      </c>
      <c r="DC12" s="77">
        <f t="shared" si="81"/>
        <v>0</v>
      </c>
      <c r="DD12" s="77">
        <f t="shared" si="81"/>
        <v>0</v>
      </c>
      <c r="DE12" s="77">
        <f t="shared" si="81"/>
        <v>0</v>
      </c>
      <c r="DF12" s="77">
        <f t="shared" si="81"/>
        <v>0</v>
      </c>
      <c r="DG12" s="92" t="str">
        <f t="shared" si="82"/>
        <v>nebija plānots</v>
      </c>
      <c r="DH12" s="77">
        <f t="shared" si="83"/>
        <v>0</v>
      </c>
      <c r="DI12" s="92" t="str">
        <f t="shared" si="42"/>
        <v>nebija plānots</v>
      </c>
      <c r="DJ12" s="77">
        <f t="shared" si="112"/>
        <v>0</v>
      </c>
      <c r="DK12" s="77">
        <f t="shared" si="113"/>
        <v>0</v>
      </c>
      <c r="DL12" s="77">
        <f t="shared" si="114"/>
        <v>0</v>
      </c>
      <c r="DM12" s="77">
        <f t="shared" si="115"/>
        <v>0</v>
      </c>
      <c r="DN12" s="93" t="str">
        <f t="shared" si="44"/>
        <v>nebija plānots</v>
      </c>
      <c r="DO12" s="88">
        <f t="shared" si="84"/>
        <v>0</v>
      </c>
      <c r="DP12" s="93" t="str">
        <f t="shared" si="46"/>
        <v>nebija plānots</v>
      </c>
      <c r="DQ12" s="77">
        <f t="shared" si="85"/>
        <v>0</v>
      </c>
      <c r="DR12" s="77">
        <f t="shared" si="85"/>
        <v>0</v>
      </c>
      <c r="DS12" s="77">
        <f t="shared" si="85"/>
        <v>0</v>
      </c>
      <c r="DT12" s="77">
        <f t="shared" si="85"/>
        <v>0</v>
      </c>
      <c r="DU12" s="92" t="str">
        <f t="shared" si="116"/>
        <v>nebija plānots</v>
      </c>
      <c r="DV12" s="77">
        <f t="shared" si="86"/>
        <v>0</v>
      </c>
      <c r="DW12" s="92" t="str">
        <f t="shared" si="49"/>
        <v>nebija plānots</v>
      </c>
      <c r="DX12" s="77">
        <f t="shared" si="117"/>
        <v>0</v>
      </c>
      <c r="DY12" s="77">
        <f t="shared" si="118"/>
        <v>0</v>
      </c>
      <c r="DZ12" s="77">
        <f t="shared" si="119"/>
        <v>0</v>
      </c>
      <c r="EA12" s="77">
        <f t="shared" si="120"/>
        <v>0</v>
      </c>
      <c r="EB12" s="93" t="str">
        <f t="shared" si="51"/>
        <v>nebija plānots</v>
      </c>
      <c r="EC12" s="88">
        <f t="shared" si="87"/>
        <v>0</v>
      </c>
      <c r="ED12" s="93" t="str">
        <f t="shared" si="53"/>
        <v>nebija plānots</v>
      </c>
      <c r="EE12" s="77">
        <f t="shared" si="85"/>
        <v>4465049.95</v>
      </c>
      <c r="EF12" s="77">
        <f t="shared" si="85"/>
        <v>0</v>
      </c>
      <c r="EG12" s="77">
        <f t="shared" si="85"/>
        <v>1700000</v>
      </c>
      <c r="EH12" s="77">
        <f t="shared" si="85"/>
        <v>6165049.9500000002</v>
      </c>
    </row>
    <row r="13" spans="1:163" ht="15" customHeight="1" x14ac:dyDescent="0.25">
      <c r="A13" s="57"/>
      <c r="B13" s="83"/>
      <c r="C13" s="46"/>
      <c r="D13" s="47"/>
      <c r="E13" s="48"/>
      <c r="F13" s="47"/>
      <c r="G13" s="49"/>
      <c r="H13" s="47"/>
      <c r="I13" s="48"/>
      <c r="J13" s="85"/>
      <c r="K13" s="78" t="s">
        <v>84</v>
      </c>
      <c r="L13" s="79"/>
      <c r="M13" s="77">
        <f t="shared" si="54"/>
        <v>680000</v>
      </c>
      <c r="N13" s="77">
        <f t="shared" si="54"/>
        <v>6447581.7999999998</v>
      </c>
      <c r="O13" s="77">
        <f t="shared" si="54"/>
        <v>24709334.230000004</v>
      </c>
      <c r="P13" s="77">
        <f t="shared" si="54"/>
        <v>613806.14</v>
      </c>
      <c r="Q13" s="77">
        <f t="shared" si="54"/>
        <v>740794.32000000007</v>
      </c>
      <c r="R13" s="77">
        <f t="shared" si="54"/>
        <v>0</v>
      </c>
      <c r="S13" s="77">
        <f t="shared" si="54"/>
        <v>740794.32000000007</v>
      </c>
      <c r="T13" s="92">
        <f t="shared" si="1"/>
        <v>1.2068864609272238</v>
      </c>
      <c r="U13" s="77">
        <f t="shared" si="55"/>
        <v>126988.18000000001</v>
      </c>
      <c r="V13" s="92">
        <f t="shared" si="56"/>
        <v>0.20688646092722371</v>
      </c>
      <c r="W13" s="77">
        <f t="shared" si="57"/>
        <v>1029020.14</v>
      </c>
      <c r="X13" s="77">
        <f t="shared" si="57"/>
        <v>1197873.06</v>
      </c>
      <c r="Y13" s="77">
        <f t="shared" si="57"/>
        <v>0</v>
      </c>
      <c r="Z13" s="77">
        <f t="shared" si="57"/>
        <v>1197873.06</v>
      </c>
      <c r="AA13" s="92">
        <f t="shared" si="58"/>
        <v>1.1640909768782564</v>
      </c>
      <c r="AB13" s="77">
        <f t="shared" si="59"/>
        <v>168852.92</v>
      </c>
      <c r="AC13" s="92">
        <f t="shared" si="5"/>
        <v>0.16409097687825625</v>
      </c>
      <c r="AD13" s="77">
        <f t="shared" si="88"/>
        <v>1642826.28</v>
      </c>
      <c r="AE13" s="77">
        <f t="shared" si="89"/>
        <v>1938667.3800000001</v>
      </c>
      <c r="AF13" s="77">
        <f t="shared" si="90"/>
        <v>0</v>
      </c>
      <c r="AG13" s="77">
        <f t="shared" si="91"/>
        <v>1938667.3800000001</v>
      </c>
      <c r="AH13" s="93">
        <f t="shared" si="6"/>
        <v>1.1800805743136762</v>
      </c>
      <c r="AI13" s="88">
        <f t="shared" si="60"/>
        <v>295841.10000000009</v>
      </c>
      <c r="AJ13" s="93">
        <f t="shared" si="7"/>
        <v>0.18008057431367611</v>
      </c>
      <c r="AK13" s="77">
        <f t="shared" si="61"/>
        <v>5552393.4000000004</v>
      </c>
      <c r="AL13" s="77">
        <f t="shared" si="61"/>
        <v>5429059.4299999997</v>
      </c>
      <c r="AM13" s="77">
        <f t="shared" si="61"/>
        <v>0</v>
      </c>
      <c r="AN13" s="77">
        <f t="shared" si="61"/>
        <v>5429059.4299999997</v>
      </c>
      <c r="AO13" s="92">
        <f t="shared" si="62"/>
        <v>0.97778724216479318</v>
      </c>
      <c r="AP13" s="77">
        <f t="shared" si="63"/>
        <v>-123333.97</v>
      </c>
      <c r="AQ13" s="92">
        <f t="shared" si="10"/>
        <v>-2.2212757835206706E-2</v>
      </c>
      <c r="AR13" s="77">
        <f t="shared" si="92"/>
        <v>7195219.6800000006</v>
      </c>
      <c r="AS13" s="77">
        <f t="shared" si="93"/>
        <v>7367726.8099999996</v>
      </c>
      <c r="AT13" s="77">
        <f t="shared" si="94"/>
        <v>0</v>
      </c>
      <c r="AU13" s="77">
        <f t="shared" si="95"/>
        <v>7367726.8099999996</v>
      </c>
      <c r="AV13" s="93">
        <f t="shared" si="12"/>
        <v>1.0239752415731662</v>
      </c>
      <c r="AW13" s="88">
        <f t="shared" si="64"/>
        <v>172507.12999999896</v>
      </c>
      <c r="AX13" s="93">
        <f t="shared" si="14"/>
        <v>2.397524157316611E-2</v>
      </c>
      <c r="AY13" s="77">
        <f t="shared" si="65"/>
        <v>1195656.8900000001</v>
      </c>
      <c r="AZ13" s="77">
        <f t="shared" si="65"/>
        <v>1395610.18</v>
      </c>
      <c r="BA13" s="77">
        <f t="shared" si="65"/>
        <v>0</v>
      </c>
      <c r="BB13" s="77">
        <f t="shared" si="65"/>
        <v>1395610.18</v>
      </c>
      <c r="BC13" s="92">
        <f t="shared" si="66"/>
        <v>1.1672330010995042</v>
      </c>
      <c r="BD13" s="77">
        <f t="shared" si="67"/>
        <v>199953.28999999995</v>
      </c>
      <c r="BE13" s="92">
        <f t="shared" si="16"/>
        <v>0.16723300109950434</v>
      </c>
      <c r="BF13" s="77">
        <f t="shared" si="96"/>
        <v>8390876.5700000003</v>
      </c>
      <c r="BG13" s="77">
        <f t="shared" si="97"/>
        <v>8763336.9900000002</v>
      </c>
      <c r="BH13" s="77">
        <f t="shared" si="98"/>
        <v>0</v>
      </c>
      <c r="BI13" s="77">
        <f t="shared" si="99"/>
        <v>8763336.9900000002</v>
      </c>
      <c r="BJ13" s="93">
        <f t="shared" si="18"/>
        <v>1.0443887378026346</v>
      </c>
      <c r="BK13" s="88">
        <f t="shared" si="68"/>
        <v>372460.41999999993</v>
      </c>
      <c r="BL13" s="93">
        <f t="shared" si="20"/>
        <v>4.4388737802634595E-2</v>
      </c>
      <c r="BM13" s="77">
        <f t="shared" si="69"/>
        <v>1807044.1299999997</v>
      </c>
      <c r="BN13" s="77">
        <f t="shared" si="69"/>
        <v>2377042.2999999998</v>
      </c>
      <c r="BO13" s="77">
        <f t="shared" si="69"/>
        <v>0</v>
      </c>
      <c r="BP13" s="77">
        <f t="shared" si="69"/>
        <v>2377042.2999999998</v>
      </c>
      <c r="BQ13" s="92">
        <f t="shared" si="70"/>
        <v>1.315431239634419</v>
      </c>
      <c r="BR13" s="77">
        <f t="shared" si="71"/>
        <v>569998.17000000004</v>
      </c>
      <c r="BS13" s="92">
        <f t="shared" si="23"/>
        <v>0.31543123963441899</v>
      </c>
      <c r="BT13" s="77">
        <f t="shared" si="100"/>
        <v>10197920.699999999</v>
      </c>
      <c r="BU13" s="77">
        <f t="shared" si="101"/>
        <v>11140379.289999999</v>
      </c>
      <c r="BV13" s="77">
        <f t="shared" si="102"/>
        <v>0</v>
      </c>
      <c r="BW13" s="77">
        <f t="shared" si="103"/>
        <v>11140379.289999999</v>
      </c>
      <c r="BX13" s="93">
        <f t="shared" si="25"/>
        <v>1.0924167404047376</v>
      </c>
      <c r="BY13" s="88">
        <f t="shared" si="72"/>
        <v>942458.58999999985</v>
      </c>
      <c r="BZ13" s="93">
        <f t="shared" si="27"/>
        <v>9.2416740404737602E-2</v>
      </c>
      <c r="CA13" s="77">
        <f t="shared" si="73"/>
        <v>6343576.6899999995</v>
      </c>
      <c r="CB13" s="77">
        <f t="shared" si="73"/>
        <v>5456478.2799999993</v>
      </c>
      <c r="CC13" s="77">
        <f t="shared" si="73"/>
        <v>0</v>
      </c>
      <c r="CD13" s="77">
        <f t="shared" si="73"/>
        <v>5456478.2799999993</v>
      </c>
      <c r="CE13" s="92">
        <f t="shared" si="74"/>
        <v>0.86015800653936758</v>
      </c>
      <c r="CF13" s="77">
        <f t="shared" si="75"/>
        <v>-887098.40999999968</v>
      </c>
      <c r="CG13" s="92">
        <f t="shared" si="29"/>
        <v>-0.13984199346063234</v>
      </c>
      <c r="CH13" s="77">
        <f t="shared" si="104"/>
        <v>16541497.389999999</v>
      </c>
      <c r="CI13" s="77">
        <f t="shared" si="105"/>
        <v>16596857.569999998</v>
      </c>
      <c r="CJ13" s="77">
        <f t="shared" si="106"/>
        <v>0</v>
      </c>
      <c r="CK13" s="77">
        <f t="shared" si="107"/>
        <v>16596857.569999998</v>
      </c>
      <c r="CL13" s="93">
        <f t="shared" si="31"/>
        <v>1.0033467453819185</v>
      </c>
      <c r="CM13" s="88">
        <f t="shared" si="76"/>
        <v>55360.179999999702</v>
      </c>
      <c r="CN13" s="93">
        <f t="shared" si="33"/>
        <v>3.3467453819185171E-3</v>
      </c>
      <c r="CO13" s="77">
        <f t="shared" si="77"/>
        <v>1192490.83</v>
      </c>
      <c r="CP13" s="77">
        <f t="shared" si="77"/>
        <v>3230662.44</v>
      </c>
      <c r="CQ13" s="77">
        <f t="shared" si="77"/>
        <v>0</v>
      </c>
      <c r="CR13" s="77">
        <f t="shared" si="77"/>
        <v>3230662.44</v>
      </c>
      <c r="CS13" s="92">
        <f t="shared" si="78"/>
        <v>2.709171725873984</v>
      </c>
      <c r="CT13" s="77">
        <f t="shared" si="79"/>
        <v>2038171.6100000008</v>
      </c>
      <c r="CU13" s="92">
        <f t="shared" si="36"/>
        <v>1.7091717258739849</v>
      </c>
      <c r="CV13" s="77">
        <f t="shared" si="108"/>
        <v>17733988.219999999</v>
      </c>
      <c r="CW13" s="77">
        <f t="shared" si="109"/>
        <v>19827520.009999998</v>
      </c>
      <c r="CX13" s="77">
        <f t="shared" si="110"/>
        <v>0</v>
      </c>
      <c r="CY13" s="77">
        <f t="shared" si="111"/>
        <v>19827520.009999998</v>
      </c>
      <c r="CZ13" s="93">
        <f t="shared" si="38"/>
        <v>1.1180519443245689</v>
      </c>
      <c r="DA13" s="88">
        <f t="shared" si="80"/>
        <v>2093531.7899999991</v>
      </c>
      <c r="DB13" s="93">
        <f t="shared" si="40"/>
        <v>0.11805194432456882</v>
      </c>
      <c r="DC13" s="77">
        <f t="shared" si="81"/>
        <v>1396602.2999999998</v>
      </c>
      <c r="DD13" s="77">
        <f t="shared" si="81"/>
        <v>2225613.17</v>
      </c>
      <c r="DE13" s="77">
        <f t="shared" si="81"/>
        <v>0</v>
      </c>
      <c r="DF13" s="77">
        <f t="shared" si="81"/>
        <v>2225613.17</v>
      </c>
      <c r="DG13" s="92">
        <f t="shared" si="82"/>
        <v>1.5935912249321087</v>
      </c>
      <c r="DH13" s="77">
        <f t="shared" si="83"/>
        <v>829010.87</v>
      </c>
      <c r="DI13" s="92">
        <f t="shared" si="42"/>
        <v>0.59359122493210847</v>
      </c>
      <c r="DJ13" s="77">
        <f t="shared" si="112"/>
        <v>19130590.52</v>
      </c>
      <c r="DK13" s="77">
        <f t="shared" si="113"/>
        <v>22053133.18</v>
      </c>
      <c r="DL13" s="77">
        <f t="shared" si="114"/>
        <v>0</v>
      </c>
      <c r="DM13" s="77">
        <f t="shared" si="115"/>
        <v>22053133.18</v>
      </c>
      <c r="DN13" s="93">
        <f t="shared" si="44"/>
        <v>1.1527680317523203</v>
      </c>
      <c r="DO13" s="88">
        <f t="shared" si="84"/>
        <v>2922542.66</v>
      </c>
      <c r="DP13" s="93">
        <f t="shared" si="46"/>
        <v>0.15276803175232043</v>
      </c>
      <c r="DQ13" s="77">
        <f t="shared" si="85"/>
        <v>5034771.97</v>
      </c>
      <c r="DR13" s="77">
        <f t="shared" si="85"/>
        <v>6285803.7299999986</v>
      </c>
      <c r="DS13" s="77">
        <f t="shared" si="85"/>
        <v>0</v>
      </c>
      <c r="DT13" s="77">
        <f t="shared" si="85"/>
        <v>6285803.7299999986</v>
      </c>
      <c r="DU13" s="92">
        <f t="shared" si="116"/>
        <v>1.2484783357527112</v>
      </c>
      <c r="DV13" s="77">
        <f t="shared" si="86"/>
        <v>1251031.7599999993</v>
      </c>
      <c r="DW13" s="92">
        <f t="shared" si="49"/>
        <v>0.24847833575271122</v>
      </c>
      <c r="DX13" s="77">
        <f t="shared" si="117"/>
        <v>24165362.489999998</v>
      </c>
      <c r="DY13" s="77">
        <f t="shared" si="118"/>
        <v>28338936.909999996</v>
      </c>
      <c r="DZ13" s="77">
        <f t="shared" si="119"/>
        <v>0</v>
      </c>
      <c r="EA13" s="77">
        <f t="shared" si="120"/>
        <v>28338936.909999996</v>
      </c>
      <c r="EB13" s="93">
        <f t="shared" si="51"/>
        <v>1.1727089515717832</v>
      </c>
      <c r="EC13" s="88">
        <f t="shared" si="87"/>
        <v>4173574.4199999981</v>
      </c>
      <c r="ED13" s="93">
        <f t="shared" si="53"/>
        <v>0.17270895157178329</v>
      </c>
      <c r="EE13" s="77">
        <f t="shared" si="85"/>
        <v>4098380.9599999995</v>
      </c>
      <c r="EF13" s="77">
        <f t="shared" si="85"/>
        <v>6258799.4000000004</v>
      </c>
      <c r="EG13" s="77">
        <f t="shared" si="85"/>
        <v>4611086.3899999997</v>
      </c>
      <c r="EH13" s="77">
        <f t="shared" si="85"/>
        <v>39133629.239999995</v>
      </c>
    </row>
    <row r="14" spans="1:163" ht="15" customHeight="1" x14ac:dyDescent="0.25">
      <c r="A14" s="57"/>
      <c r="B14" s="83"/>
      <c r="C14" s="46"/>
      <c r="D14" s="47"/>
      <c r="E14" s="48"/>
      <c r="F14" s="47"/>
      <c r="G14" s="49"/>
      <c r="H14" s="47"/>
      <c r="I14" s="48"/>
      <c r="J14" s="85"/>
      <c r="K14" s="78" t="s">
        <v>85</v>
      </c>
      <c r="L14" s="79"/>
      <c r="M14" s="77">
        <f t="shared" si="54"/>
        <v>0</v>
      </c>
      <c r="N14" s="77">
        <f t="shared" si="54"/>
        <v>5855501.1600000001</v>
      </c>
      <c r="O14" s="77">
        <f t="shared" si="54"/>
        <v>11686457.350000001</v>
      </c>
      <c r="P14" s="77">
        <f t="shared" si="54"/>
        <v>147803.85999999999</v>
      </c>
      <c r="Q14" s="77">
        <f t="shared" si="54"/>
        <v>231131.72</v>
      </c>
      <c r="R14" s="77">
        <f t="shared" si="54"/>
        <v>0</v>
      </c>
      <c r="S14" s="77">
        <f t="shared" si="54"/>
        <v>231131.72</v>
      </c>
      <c r="T14" s="92">
        <f t="shared" si="1"/>
        <v>1.5637732329859317</v>
      </c>
      <c r="U14" s="77">
        <f t="shared" si="55"/>
        <v>83327.86</v>
      </c>
      <c r="V14" s="92">
        <f t="shared" si="56"/>
        <v>0.56377323298593152</v>
      </c>
      <c r="W14" s="77">
        <f t="shared" si="57"/>
        <v>52087.96</v>
      </c>
      <c r="X14" s="77">
        <f t="shared" si="57"/>
        <v>58045.299999999996</v>
      </c>
      <c r="Y14" s="77">
        <f t="shared" si="57"/>
        <v>0</v>
      </c>
      <c r="Z14" s="77">
        <f t="shared" si="57"/>
        <v>58045.299999999996</v>
      </c>
      <c r="AA14" s="92">
        <f t="shared" si="58"/>
        <v>1.1143707682159179</v>
      </c>
      <c r="AB14" s="77">
        <f t="shared" si="59"/>
        <v>5957.3399999999974</v>
      </c>
      <c r="AC14" s="92">
        <f t="shared" si="5"/>
        <v>0.1143707682159178</v>
      </c>
      <c r="AD14" s="77">
        <f t="shared" si="88"/>
        <v>199891.81999999998</v>
      </c>
      <c r="AE14" s="77">
        <f t="shared" si="89"/>
        <v>289177.02</v>
      </c>
      <c r="AF14" s="77">
        <f t="shared" si="90"/>
        <v>0</v>
      </c>
      <c r="AG14" s="77">
        <f t="shared" si="91"/>
        <v>289177.02</v>
      </c>
      <c r="AH14" s="93">
        <f t="shared" si="6"/>
        <v>1.4466676025061957</v>
      </c>
      <c r="AI14" s="88">
        <f t="shared" si="60"/>
        <v>89285.200000000041</v>
      </c>
      <c r="AJ14" s="93">
        <f t="shared" si="7"/>
        <v>0.44666760250619586</v>
      </c>
      <c r="AK14" s="77">
        <f t="shared" si="61"/>
        <v>500958.73</v>
      </c>
      <c r="AL14" s="77">
        <f t="shared" si="61"/>
        <v>2092463.04</v>
      </c>
      <c r="AM14" s="77">
        <f t="shared" si="61"/>
        <v>0</v>
      </c>
      <c r="AN14" s="77">
        <f t="shared" si="61"/>
        <v>2092463.04</v>
      </c>
      <c r="AO14" s="92">
        <f t="shared" si="62"/>
        <v>4.1769170087124747</v>
      </c>
      <c r="AP14" s="77">
        <f t="shared" si="63"/>
        <v>1591504.31</v>
      </c>
      <c r="AQ14" s="92">
        <f t="shared" si="10"/>
        <v>3.1769170087124743</v>
      </c>
      <c r="AR14" s="77">
        <f t="shared" si="92"/>
        <v>700850.54999999993</v>
      </c>
      <c r="AS14" s="77">
        <f t="shared" si="93"/>
        <v>2381640.06</v>
      </c>
      <c r="AT14" s="77">
        <f t="shared" si="94"/>
        <v>0</v>
      </c>
      <c r="AU14" s="77">
        <f t="shared" si="95"/>
        <v>2381640.06</v>
      </c>
      <c r="AV14" s="93">
        <f t="shared" si="12"/>
        <v>3.3982138702751969</v>
      </c>
      <c r="AW14" s="88">
        <f t="shared" si="64"/>
        <v>1680789.5100000002</v>
      </c>
      <c r="AX14" s="93">
        <f t="shared" si="14"/>
        <v>2.3982138702751969</v>
      </c>
      <c r="AY14" s="77">
        <f t="shared" si="65"/>
        <v>500057.61249999999</v>
      </c>
      <c r="AZ14" s="77">
        <f t="shared" si="65"/>
        <v>437292.70999999996</v>
      </c>
      <c r="BA14" s="77">
        <f t="shared" si="65"/>
        <v>0</v>
      </c>
      <c r="BB14" s="77">
        <f t="shared" si="65"/>
        <v>437292.70999999996</v>
      </c>
      <c r="BC14" s="92">
        <f t="shared" si="66"/>
        <v>0.87448465750533888</v>
      </c>
      <c r="BD14" s="77">
        <f t="shared" si="67"/>
        <v>-62764.902499999997</v>
      </c>
      <c r="BE14" s="92">
        <f t="shared" si="16"/>
        <v>-0.12551534249466104</v>
      </c>
      <c r="BF14" s="77">
        <f t="shared" si="96"/>
        <v>1200908.1624999999</v>
      </c>
      <c r="BG14" s="77">
        <f t="shared" si="97"/>
        <v>2818932.77</v>
      </c>
      <c r="BH14" s="77">
        <f t="shared" si="98"/>
        <v>0</v>
      </c>
      <c r="BI14" s="77">
        <f t="shared" si="99"/>
        <v>2818932.77</v>
      </c>
      <c r="BJ14" s="93">
        <f t="shared" si="18"/>
        <v>2.3473341742732976</v>
      </c>
      <c r="BK14" s="88">
        <f t="shared" si="68"/>
        <v>1618024.6075000002</v>
      </c>
      <c r="BL14" s="93">
        <f t="shared" si="20"/>
        <v>1.3473341742732974</v>
      </c>
      <c r="BM14" s="77">
        <f t="shared" si="69"/>
        <v>775505.02</v>
      </c>
      <c r="BN14" s="77">
        <f t="shared" si="69"/>
        <v>0</v>
      </c>
      <c r="BO14" s="77">
        <f t="shared" si="69"/>
        <v>0</v>
      </c>
      <c r="BP14" s="77">
        <f t="shared" si="69"/>
        <v>0</v>
      </c>
      <c r="BQ14" s="92">
        <f t="shared" si="70"/>
        <v>0</v>
      </c>
      <c r="BR14" s="77">
        <f t="shared" si="71"/>
        <v>-775505.02</v>
      </c>
      <c r="BS14" s="92">
        <f t="shared" si="23"/>
        <v>-1</v>
      </c>
      <c r="BT14" s="77">
        <f t="shared" si="100"/>
        <v>1976413.1824999999</v>
      </c>
      <c r="BU14" s="77">
        <f t="shared" si="101"/>
        <v>2818932.77</v>
      </c>
      <c r="BV14" s="77">
        <f t="shared" si="102"/>
        <v>0</v>
      </c>
      <c r="BW14" s="77">
        <f t="shared" si="103"/>
        <v>2818932.77</v>
      </c>
      <c r="BX14" s="93">
        <f t="shared" si="25"/>
        <v>1.4262871726216084</v>
      </c>
      <c r="BY14" s="88">
        <f t="shared" si="72"/>
        <v>842519.58750000014</v>
      </c>
      <c r="BZ14" s="93">
        <f t="shared" si="27"/>
        <v>0.42628717262160853</v>
      </c>
      <c r="CA14" s="77">
        <f t="shared" si="73"/>
        <v>1118246.04</v>
      </c>
      <c r="CB14" s="77">
        <f t="shared" si="73"/>
        <v>900811.86</v>
      </c>
      <c r="CC14" s="77">
        <f t="shared" si="73"/>
        <v>0</v>
      </c>
      <c r="CD14" s="77">
        <f t="shared" si="73"/>
        <v>900811.86</v>
      </c>
      <c r="CE14" s="92">
        <f t="shared" si="74"/>
        <v>0.80555783591239005</v>
      </c>
      <c r="CF14" s="77">
        <f t="shared" si="75"/>
        <v>-217434.17999999988</v>
      </c>
      <c r="CG14" s="92">
        <f t="shared" si="29"/>
        <v>-0.19444216408760981</v>
      </c>
      <c r="CH14" s="77">
        <f t="shared" si="104"/>
        <v>3094659.2225000001</v>
      </c>
      <c r="CI14" s="77">
        <f t="shared" si="105"/>
        <v>3719744.63</v>
      </c>
      <c r="CJ14" s="77">
        <f t="shared" si="106"/>
        <v>0</v>
      </c>
      <c r="CK14" s="77">
        <f t="shared" si="107"/>
        <v>3719744.63</v>
      </c>
      <c r="CL14" s="93">
        <f t="shared" si="31"/>
        <v>1.201988446080027</v>
      </c>
      <c r="CM14" s="88">
        <f t="shared" si="76"/>
        <v>625085.40749999974</v>
      </c>
      <c r="CN14" s="93">
        <f t="shared" si="33"/>
        <v>0.20198844608002706</v>
      </c>
      <c r="CO14" s="77">
        <f t="shared" si="77"/>
        <v>116662.5</v>
      </c>
      <c r="CP14" s="77">
        <f t="shared" si="77"/>
        <v>838090.14</v>
      </c>
      <c r="CQ14" s="77">
        <f t="shared" si="77"/>
        <v>0</v>
      </c>
      <c r="CR14" s="77">
        <f t="shared" si="77"/>
        <v>838090.14</v>
      </c>
      <c r="CS14" s="92">
        <f t="shared" si="78"/>
        <v>7.183886338797814</v>
      </c>
      <c r="CT14" s="77">
        <f t="shared" si="79"/>
        <v>721427.64</v>
      </c>
      <c r="CU14" s="92">
        <f t="shared" si="36"/>
        <v>6.183886338797814</v>
      </c>
      <c r="CV14" s="77">
        <f t="shared" si="108"/>
        <v>3211321.7225000001</v>
      </c>
      <c r="CW14" s="77">
        <f t="shared" si="109"/>
        <v>4557834.7699999996</v>
      </c>
      <c r="CX14" s="77">
        <f t="shared" si="110"/>
        <v>0</v>
      </c>
      <c r="CY14" s="77">
        <f t="shared" si="111"/>
        <v>4557834.7699999996</v>
      </c>
      <c r="CZ14" s="93">
        <f t="shared" si="38"/>
        <v>1.4193018214480686</v>
      </c>
      <c r="DA14" s="88">
        <f t="shared" si="80"/>
        <v>1346513.0474999994</v>
      </c>
      <c r="DB14" s="93">
        <f t="shared" si="40"/>
        <v>0.41930182144806866</v>
      </c>
      <c r="DC14" s="77">
        <f t="shared" si="81"/>
        <v>1451863.32</v>
      </c>
      <c r="DD14" s="77">
        <f t="shared" si="81"/>
        <v>1765999.52</v>
      </c>
      <c r="DE14" s="77">
        <f t="shared" si="81"/>
        <v>0</v>
      </c>
      <c r="DF14" s="77">
        <f t="shared" si="81"/>
        <v>1765999.52</v>
      </c>
      <c r="DG14" s="92">
        <f t="shared" si="82"/>
        <v>1.2163676123452172</v>
      </c>
      <c r="DH14" s="77">
        <f t="shared" si="83"/>
        <v>314136.20000000007</v>
      </c>
      <c r="DI14" s="92">
        <f t="shared" si="42"/>
        <v>0.21636761234521723</v>
      </c>
      <c r="DJ14" s="77">
        <f t="shared" si="112"/>
        <v>4663185.0425000004</v>
      </c>
      <c r="DK14" s="77">
        <f t="shared" si="113"/>
        <v>6323834.2899999991</v>
      </c>
      <c r="DL14" s="77">
        <f t="shared" si="114"/>
        <v>0</v>
      </c>
      <c r="DM14" s="77">
        <f t="shared" si="115"/>
        <v>6323834.2899999991</v>
      </c>
      <c r="DN14" s="93">
        <f t="shared" si="44"/>
        <v>1.3561190972189474</v>
      </c>
      <c r="DO14" s="88">
        <f t="shared" si="84"/>
        <v>1660649.2474999987</v>
      </c>
      <c r="DP14" s="93">
        <f t="shared" si="46"/>
        <v>0.3561190972189473</v>
      </c>
      <c r="DQ14" s="77">
        <f t="shared" si="85"/>
        <v>3515560.61</v>
      </c>
      <c r="DR14" s="77">
        <f t="shared" si="85"/>
        <v>966652</v>
      </c>
      <c r="DS14" s="77">
        <f t="shared" si="85"/>
        <v>0</v>
      </c>
      <c r="DT14" s="77">
        <f t="shared" si="85"/>
        <v>966652</v>
      </c>
      <c r="DU14" s="92">
        <f t="shared" si="116"/>
        <v>0.27496382717748108</v>
      </c>
      <c r="DV14" s="77">
        <f t="shared" si="86"/>
        <v>-2548908.61</v>
      </c>
      <c r="DW14" s="92">
        <f t="shared" si="49"/>
        <v>-0.72503617282251887</v>
      </c>
      <c r="DX14" s="77">
        <f t="shared" si="117"/>
        <v>8178745.6524999999</v>
      </c>
      <c r="DY14" s="77">
        <f t="shared" si="118"/>
        <v>7290486.2899999991</v>
      </c>
      <c r="DZ14" s="77">
        <f t="shared" si="119"/>
        <v>0</v>
      </c>
      <c r="EA14" s="77">
        <f t="shared" si="120"/>
        <v>7290486.2899999991</v>
      </c>
      <c r="EB14" s="93">
        <f t="shared" si="51"/>
        <v>0.89139418191486541</v>
      </c>
      <c r="EC14" s="88">
        <f t="shared" si="87"/>
        <v>-888259.36250000075</v>
      </c>
      <c r="ED14" s="93">
        <f t="shared" si="53"/>
        <v>-0.10860581808513463</v>
      </c>
      <c r="EE14" s="77">
        <f t="shared" si="85"/>
        <v>1020771.8825000001</v>
      </c>
      <c r="EF14" s="77">
        <f t="shared" si="85"/>
        <v>3251488.53</v>
      </c>
      <c r="EG14" s="77">
        <f t="shared" si="85"/>
        <v>102969.87</v>
      </c>
      <c r="EH14" s="77">
        <f t="shared" si="85"/>
        <v>12553975.934999999</v>
      </c>
    </row>
    <row r="15" spans="1:163" ht="15" customHeight="1" x14ac:dyDescent="0.25">
      <c r="A15" s="57"/>
      <c r="B15" s="83"/>
      <c r="C15" s="46"/>
      <c r="D15" s="47"/>
      <c r="E15" s="48"/>
      <c r="F15" s="47"/>
      <c r="G15" s="49"/>
      <c r="H15" s="47"/>
      <c r="I15" s="48"/>
      <c r="J15" s="85"/>
      <c r="K15" s="78" t="s">
        <v>86</v>
      </c>
      <c r="L15" s="79"/>
      <c r="M15" s="77">
        <f t="shared" si="54"/>
        <v>0</v>
      </c>
      <c r="N15" s="77">
        <f t="shared" si="54"/>
        <v>0</v>
      </c>
      <c r="O15" s="77">
        <f t="shared" si="54"/>
        <v>78185711.140000001</v>
      </c>
      <c r="P15" s="77">
        <f t="shared" si="54"/>
        <v>0</v>
      </c>
      <c r="Q15" s="77">
        <f t="shared" si="54"/>
        <v>0</v>
      </c>
      <c r="R15" s="77">
        <f t="shared" si="54"/>
        <v>0</v>
      </c>
      <c r="S15" s="77">
        <f t="shared" si="54"/>
        <v>0</v>
      </c>
      <c r="T15" s="92" t="str">
        <f t="shared" si="1"/>
        <v>nebija plānots</v>
      </c>
      <c r="U15" s="77">
        <f t="shared" si="55"/>
        <v>0</v>
      </c>
      <c r="V15" s="92" t="str">
        <f t="shared" si="56"/>
        <v>nebija plānots</v>
      </c>
      <c r="W15" s="77">
        <f t="shared" si="57"/>
        <v>0</v>
      </c>
      <c r="X15" s="77">
        <f t="shared" si="57"/>
        <v>0</v>
      </c>
      <c r="Y15" s="77">
        <f t="shared" si="57"/>
        <v>0</v>
      </c>
      <c r="Z15" s="77">
        <f t="shared" si="57"/>
        <v>0</v>
      </c>
      <c r="AA15" s="92" t="str">
        <f t="shared" si="58"/>
        <v>nebija plānots</v>
      </c>
      <c r="AB15" s="77">
        <f t="shared" si="59"/>
        <v>0</v>
      </c>
      <c r="AC15" s="92" t="str">
        <f t="shared" si="5"/>
        <v>nebija plānots</v>
      </c>
      <c r="AD15" s="77">
        <f t="shared" si="88"/>
        <v>0</v>
      </c>
      <c r="AE15" s="77">
        <f t="shared" si="89"/>
        <v>0</v>
      </c>
      <c r="AF15" s="77">
        <f t="shared" si="90"/>
        <v>0</v>
      </c>
      <c r="AG15" s="77">
        <f t="shared" si="91"/>
        <v>0</v>
      </c>
      <c r="AH15" s="93" t="str">
        <f t="shared" si="6"/>
        <v>nebija plānots</v>
      </c>
      <c r="AI15" s="88">
        <f t="shared" si="60"/>
        <v>0</v>
      </c>
      <c r="AJ15" s="93" t="str">
        <f t="shared" si="7"/>
        <v>nebija plānots</v>
      </c>
      <c r="AK15" s="77">
        <f t="shared" si="61"/>
        <v>0</v>
      </c>
      <c r="AL15" s="77">
        <f t="shared" si="61"/>
        <v>0</v>
      </c>
      <c r="AM15" s="77">
        <f t="shared" si="61"/>
        <v>0</v>
      </c>
      <c r="AN15" s="77">
        <f t="shared" si="61"/>
        <v>0</v>
      </c>
      <c r="AO15" s="92" t="str">
        <f t="shared" si="62"/>
        <v>nebija plānots</v>
      </c>
      <c r="AP15" s="77">
        <f t="shared" si="63"/>
        <v>0</v>
      </c>
      <c r="AQ15" s="92" t="str">
        <f t="shared" si="10"/>
        <v>nebija plānots</v>
      </c>
      <c r="AR15" s="77">
        <f t="shared" si="92"/>
        <v>0</v>
      </c>
      <c r="AS15" s="77">
        <f t="shared" si="93"/>
        <v>0</v>
      </c>
      <c r="AT15" s="77">
        <f t="shared" si="94"/>
        <v>0</v>
      </c>
      <c r="AU15" s="77">
        <f t="shared" si="95"/>
        <v>0</v>
      </c>
      <c r="AV15" s="93" t="str">
        <f t="shared" si="12"/>
        <v>nebija plānots</v>
      </c>
      <c r="AW15" s="88">
        <f t="shared" si="64"/>
        <v>0</v>
      </c>
      <c r="AX15" s="93" t="str">
        <f t="shared" si="14"/>
        <v>nebija plānots</v>
      </c>
      <c r="AY15" s="77">
        <f t="shared" si="65"/>
        <v>818752.88</v>
      </c>
      <c r="AZ15" s="77">
        <f t="shared" si="65"/>
        <v>8743673.8399999999</v>
      </c>
      <c r="BA15" s="77">
        <f t="shared" si="65"/>
        <v>0</v>
      </c>
      <c r="BB15" s="77">
        <f t="shared" si="65"/>
        <v>8743673.8399999999</v>
      </c>
      <c r="BC15" s="92">
        <f t="shared" si="66"/>
        <v>10.679258728225786</v>
      </c>
      <c r="BD15" s="77">
        <f t="shared" si="67"/>
        <v>7924920.96</v>
      </c>
      <c r="BE15" s="92">
        <f t="shared" si="16"/>
        <v>9.6792587282257863</v>
      </c>
      <c r="BF15" s="77">
        <f t="shared" si="96"/>
        <v>818752.88</v>
      </c>
      <c r="BG15" s="77">
        <f t="shared" si="97"/>
        <v>8743673.8399999999</v>
      </c>
      <c r="BH15" s="77">
        <f t="shared" si="98"/>
        <v>0</v>
      </c>
      <c r="BI15" s="77">
        <f t="shared" si="99"/>
        <v>8743673.8399999999</v>
      </c>
      <c r="BJ15" s="93">
        <f t="shared" si="18"/>
        <v>10.679258728225786</v>
      </c>
      <c r="BK15" s="88">
        <f t="shared" si="68"/>
        <v>7924920.96</v>
      </c>
      <c r="BL15" s="93">
        <f t="shared" si="20"/>
        <v>9.6792587282257863</v>
      </c>
      <c r="BM15" s="77">
        <f t="shared" si="69"/>
        <v>7225000</v>
      </c>
      <c r="BN15" s="77">
        <f t="shared" si="69"/>
        <v>0</v>
      </c>
      <c r="BO15" s="77">
        <f t="shared" si="69"/>
        <v>0</v>
      </c>
      <c r="BP15" s="77">
        <f t="shared" si="69"/>
        <v>0</v>
      </c>
      <c r="BQ15" s="92">
        <f t="shared" si="70"/>
        <v>0</v>
      </c>
      <c r="BR15" s="77">
        <f t="shared" si="71"/>
        <v>-7225000</v>
      </c>
      <c r="BS15" s="92">
        <f t="shared" si="23"/>
        <v>-1</v>
      </c>
      <c r="BT15" s="77">
        <f t="shared" si="100"/>
        <v>8043752.8799999999</v>
      </c>
      <c r="BU15" s="77">
        <f t="shared" si="101"/>
        <v>8743673.8399999999</v>
      </c>
      <c r="BV15" s="77">
        <f t="shared" si="102"/>
        <v>0</v>
      </c>
      <c r="BW15" s="77">
        <f t="shared" si="103"/>
        <v>8743673.8399999999</v>
      </c>
      <c r="BX15" s="93">
        <f t="shared" si="25"/>
        <v>1.0870142296067156</v>
      </c>
      <c r="BY15" s="88">
        <f t="shared" si="72"/>
        <v>699920.96</v>
      </c>
      <c r="BZ15" s="93">
        <f t="shared" si="27"/>
        <v>8.7014229606715607E-2</v>
      </c>
      <c r="CA15" s="77">
        <f t="shared" si="73"/>
        <v>3304464.38</v>
      </c>
      <c r="CB15" s="77">
        <f t="shared" si="73"/>
        <v>10037762.57</v>
      </c>
      <c r="CC15" s="77">
        <f t="shared" si="73"/>
        <v>0</v>
      </c>
      <c r="CD15" s="77">
        <f t="shared" si="73"/>
        <v>10037762.57</v>
      </c>
      <c r="CE15" s="92">
        <f t="shared" si="74"/>
        <v>3.0376367894151732</v>
      </c>
      <c r="CF15" s="77">
        <f t="shared" si="75"/>
        <v>6733298.1900000004</v>
      </c>
      <c r="CG15" s="92">
        <f t="shared" si="29"/>
        <v>2.0376367894151732</v>
      </c>
      <c r="CH15" s="77">
        <f t="shared" si="104"/>
        <v>11348217.26</v>
      </c>
      <c r="CI15" s="77">
        <f t="shared" si="105"/>
        <v>18781436.41</v>
      </c>
      <c r="CJ15" s="77">
        <f t="shared" si="106"/>
        <v>0</v>
      </c>
      <c r="CK15" s="77">
        <f t="shared" si="107"/>
        <v>18781436.41</v>
      </c>
      <c r="CL15" s="93">
        <f t="shared" si="31"/>
        <v>1.6550120586958168</v>
      </c>
      <c r="CM15" s="88">
        <f t="shared" si="76"/>
        <v>7433219.1500000004</v>
      </c>
      <c r="CN15" s="93">
        <f t="shared" si="33"/>
        <v>0.65501205869581669</v>
      </c>
      <c r="CO15" s="77">
        <f t="shared" si="77"/>
        <v>1952343.85</v>
      </c>
      <c r="CP15" s="77">
        <f t="shared" si="77"/>
        <v>0</v>
      </c>
      <c r="CQ15" s="77">
        <f t="shared" si="77"/>
        <v>0</v>
      </c>
      <c r="CR15" s="77">
        <f t="shared" si="77"/>
        <v>0</v>
      </c>
      <c r="CS15" s="92">
        <f t="shared" si="78"/>
        <v>0</v>
      </c>
      <c r="CT15" s="77">
        <f t="shared" si="79"/>
        <v>-1952343.85</v>
      </c>
      <c r="CU15" s="92">
        <f t="shared" si="36"/>
        <v>-1</v>
      </c>
      <c r="CV15" s="77">
        <f t="shared" si="108"/>
        <v>13300561.109999999</v>
      </c>
      <c r="CW15" s="77">
        <f t="shared" si="109"/>
        <v>18781436.41</v>
      </c>
      <c r="CX15" s="77">
        <f t="shared" si="110"/>
        <v>0</v>
      </c>
      <c r="CY15" s="77">
        <f t="shared" si="111"/>
        <v>18781436.41</v>
      </c>
      <c r="CZ15" s="93">
        <f t="shared" si="38"/>
        <v>1.4120785021527562</v>
      </c>
      <c r="DA15" s="88">
        <f t="shared" si="80"/>
        <v>5480875.3000000007</v>
      </c>
      <c r="DB15" s="93">
        <f t="shared" si="40"/>
        <v>0.41207850215275627</v>
      </c>
      <c r="DC15" s="77">
        <f t="shared" si="81"/>
        <v>0</v>
      </c>
      <c r="DD15" s="77">
        <f t="shared" si="81"/>
        <v>0</v>
      </c>
      <c r="DE15" s="77">
        <f t="shared" si="81"/>
        <v>0</v>
      </c>
      <c r="DF15" s="77">
        <f t="shared" si="81"/>
        <v>0</v>
      </c>
      <c r="DG15" s="92" t="str">
        <f t="shared" si="82"/>
        <v>nebija plānots</v>
      </c>
      <c r="DH15" s="77">
        <f t="shared" si="83"/>
        <v>0</v>
      </c>
      <c r="DI15" s="92" t="str">
        <f t="shared" si="42"/>
        <v>nebija plānots</v>
      </c>
      <c r="DJ15" s="77">
        <f t="shared" si="112"/>
        <v>13300561.109999999</v>
      </c>
      <c r="DK15" s="77">
        <f t="shared" si="113"/>
        <v>18781436.41</v>
      </c>
      <c r="DL15" s="77">
        <f t="shared" si="114"/>
        <v>0</v>
      </c>
      <c r="DM15" s="77">
        <f t="shared" si="115"/>
        <v>18781436.41</v>
      </c>
      <c r="DN15" s="93">
        <f t="shared" si="44"/>
        <v>1.4120785021527562</v>
      </c>
      <c r="DO15" s="88">
        <f t="shared" si="84"/>
        <v>5480875.3000000007</v>
      </c>
      <c r="DP15" s="93">
        <f t="shared" si="46"/>
        <v>0.41207850215275627</v>
      </c>
      <c r="DQ15" s="77">
        <f t="shared" si="85"/>
        <v>0</v>
      </c>
      <c r="DR15" s="77">
        <f t="shared" si="85"/>
        <v>0</v>
      </c>
      <c r="DS15" s="77">
        <f t="shared" si="85"/>
        <v>0</v>
      </c>
      <c r="DT15" s="77">
        <f t="shared" si="85"/>
        <v>0</v>
      </c>
      <c r="DU15" s="92" t="str">
        <f t="shared" si="116"/>
        <v>nebija plānots</v>
      </c>
      <c r="DV15" s="77">
        <f t="shared" si="86"/>
        <v>0</v>
      </c>
      <c r="DW15" s="92" t="str">
        <f t="shared" si="49"/>
        <v>nebija plānots</v>
      </c>
      <c r="DX15" s="77">
        <f t="shared" si="117"/>
        <v>13300561.109999999</v>
      </c>
      <c r="DY15" s="77">
        <f t="shared" si="118"/>
        <v>18781436.41</v>
      </c>
      <c r="DZ15" s="77">
        <f t="shared" si="119"/>
        <v>0</v>
      </c>
      <c r="EA15" s="77">
        <f t="shared" si="120"/>
        <v>18781436.41</v>
      </c>
      <c r="EB15" s="93">
        <f t="shared" si="51"/>
        <v>1.4120785021527562</v>
      </c>
      <c r="EC15" s="88">
        <f t="shared" si="87"/>
        <v>5480875.3000000007</v>
      </c>
      <c r="ED15" s="93">
        <f t="shared" si="53"/>
        <v>0.41207850215275627</v>
      </c>
      <c r="EE15" s="77">
        <f t="shared" si="85"/>
        <v>2209231.21</v>
      </c>
      <c r="EF15" s="77">
        <f t="shared" si="85"/>
        <v>0</v>
      </c>
      <c r="EG15" s="77">
        <f t="shared" si="85"/>
        <v>14656723.979999999</v>
      </c>
      <c r="EH15" s="77">
        <f t="shared" si="85"/>
        <v>30166516.300000001</v>
      </c>
    </row>
    <row r="16" spans="1:163" ht="15" customHeight="1" x14ac:dyDescent="0.25">
      <c r="A16" s="57"/>
      <c r="B16" s="83"/>
      <c r="C16" s="46"/>
      <c r="D16" s="47"/>
      <c r="E16" s="48"/>
      <c r="F16" s="47"/>
      <c r="G16" s="49"/>
      <c r="H16" s="47"/>
      <c r="I16" s="48"/>
      <c r="J16" s="85"/>
      <c r="K16" s="78" t="s">
        <v>87</v>
      </c>
      <c r="L16" s="79"/>
      <c r="M16" s="77">
        <f t="shared" si="54"/>
        <v>0</v>
      </c>
      <c r="N16" s="77">
        <f t="shared" si="54"/>
        <v>0</v>
      </c>
      <c r="O16" s="77">
        <f t="shared" si="54"/>
        <v>3074419.69</v>
      </c>
      <c r="P16" s="77">
        <f t="shared" si="54"/>
        <v>8968.61</v>
      </c>
      <c r="Q16" s="77">
        <f t="shared" si="54"/>
        <v>15768.61</v>
      </c>
      <c r="R16" s="77">
        <f t="shared" si="54"/>
        <v>0</v>
      </c>
      <c r="S16" s="77">
        <f t="shared" si="54"/>
        <v>15768.61</v>
      </c>
      <c r="T16" s="92">
        <f t="shared" si="1"/>
        <v>1.7581999886270001</v>
      </c>
      <c r="U16" s="77">
        <f t="shared" si="55"/>
        <v>6800</v>
      </c>
      <c r="V16" s="92">
        <f t="shared" si="56"/>
        <v>0.75819998862700011</v>
      </c>
      <c r="W16" s="77">
        <f t="shared" si="57"/>
        <v>352216.72</v>
      </c>
      <c r="X16" s="77">
        <f t="shared" si="57"/>
        <v>0</v>
      </c>
      <c r="Y16" s="77">
        <f t="shared" si="57"/>
        <v>0</v>
      </c>
      <c r="Z16" s="77">
        <f t="shared" si="57"/>
        <v>0</v>
      </c>
      <c r="AA16" s="92">
        <f t="shared" si="58"/>
        <v>0</v>
      </c>
      <c r="AB16" s="77">
        <f t="shared" si="59"/>
        <v>-352216.72</v>
      </c>
      <c r="AC16" s="92">
        <f t="shared" si="5"/>
        <v>-1</v>
      </c>
      <c r="AD16" s="77">
        <f t="shared" si="88"/>
        <v>361185.32999999996</v>
      </c>
      <c r="AE16" s="77">
        <f t="shared" si="89"/>
        <v>15768.61</v>
      </c>
      <c r="AF16" s="77">
        <f t="shared" si="90"/>
        <v>0</v>
      </c>
      <c r="AG16" s="77">
        <f t="shared" si="91"/>
        <v>15768.61</v>
      </c>
      <c r="AH16" s="93">
        <f t="shared" si="6"/>
        <v>4.3657947015732897E-2</v>
      </c>
      <c r="AI16" s="88">
        <f t="shared" si="60"/>
        <v>-345416.72</v>
      </c>
      <c r="AJ16" s="93">
        <f t="shared" si="7"/>
        <v>-0.95634205298426711</v>
      </c>
      <c r="AK16" s="77">
        <f t="shared" si="61"/>
        <v>0</v>
      </c>
      <c r="AL16" s="77">
        <f t="shared" si="61"/>
        <v>325558.45</v>
      </c>
      <c r="AM16" s="77">
        <f t="shared" si="61"/>
        <v>0</v>
      </c>
      <c r="AN16" s="77">
        <f t="shared" si="61"/>
        <v>325558.45</v>
      </c>
      <c r="AO16" s="92" t="str">
        <f t="shared" si="62"/>
        <v>nebija plānots</v>
      </c>
      <c r="AP16" s="77">
        <f t="shared" si="63"/>
        <v>325558.45</v>
      </c>
      <c r="AQ16" s="92" t="str">
        <f t="shared" si="10"/>
        <v>nebija plānots</v>
      </c>
      <c r="AR16" s="77">
        <f t="shared" si="92"/>
        <v>361185.32999999996</v>
      </c>
      <c r="AS16" s="77">
        <f t="shared" si="93"/>
        <v>341327.06</v>
      </c>
      <c r="AT16" s="77">
        <f t="shared" si="94"/>
        <v>0</v>
      </c>
      <c r="AU16" s="77">
        <f t="shared" si="95"/>
        <v>341327.06</v>
      </c>
      <c r="AV16" s="93">
        <f t="shared" si="12"/>
        <v>0.94501916786044449</v>
      </c>
      <c r="AW16" s="88">
        <f t="shared" si="64"/>
        <v>-19858.26999999996</v>
      </c>
      <c r="AX16" s="93">
        <f t="shared" si="14"/>
        <v>-5.4980832139555506E-2</v>
      </c>
      <c r="AY16" s="77">
        <f t="shared" si="65"/>
        <v>0</v>
      </c>
      <c r="AZ16" s="77">
        <f t="shared" si="65"/>
        <v>35705.53</v>
      </c>
      <c r="BA16" s="77">
        <f t="shared" si="65"/>
        <v>0</v>
      </c>
      <c r="BB16" s="77">
        <f t="shared" si="65"/>
        <v>35705.53</v>
      </c>
      <c r="BC16" s="92" t="str">
        <f t="shared" si="66"/>
        <v>nebija plānots</v>
      </c>
      <c r="BD16" s="77">
        <f t="shared" si="67"/>
        <v>35705.53</v>
      </c>
      <c r="BE16" s="92" t="str">
        <f t="shared" si="16"/>
        <v>nebija plānots</v>
      </c>
      <c r="BF16" s="77">
        <f t="shared" si="96"/>
        <v>361185.32999999996</v>
      </c>
      <c r="BG16" s="77">
        <f t="shared" si="97"/>
        <v>377032.58999999997</v>
      </c>
      <c r="BH16" s="77">
        <f t="shared" si="98"/>
        <v>0</v>
      </c>
      <c r="BI16" s="77">
        <f t="shared" si="99"/>
        <v>377032.58999999997</v>
      </c>
      <c r="BJ16" s="93">
        <f t="shared" si="18"/>
        <v>1.0438757022606648</v>
      </c>
      <c r="BK16" s="88">
        <f t="shared" si="68"/>
        <v>15847.260000000009</v>
      </c>
      <c r="BL16" s="93">
        <f t="shared" si="20"/>
        <v>4.3875702260664937E-2</v>
      </c>
      <c r="BM16" s="77">
        <f t="shared" si="69"/>
        <v>0</v>
      </c>
      <c r="BN16" s="77">
        <f t="shared" si="69"/>
        <v>0</v>
      </c>
      <c r="BO16" s="77">
        <f t="shared" si="69"/>
        <v>0</v>
      </c>
      <c r="BP16" s="77">
        <f t="shared" si="69"/>
        <v>0</v>
      </c>
      <c r="BQ16" s="92" t="str">
        <f t="shared" si="70"/>
        <v>nebija plānots</v>
      </c>
      <c r="BR16" s="77">
        <f t="shared" si="71"/>
        <v>0</v>
      </c>
      <c r="BS16" s="92" t="str">
        <f t="shared" si="23"/>
        <v>nebija plānots</v>
      </c>
      <c r="BT16" s="77">
        <f t="shared" si="100"/>
        <v>361185.32999999996</v>
      </c>
      <c r="BU16" s="77">
        <f t="shared" si="101"/>
        <v>377032.58999999997</v>
      </c>
      <c r="BV16" s="77">
        <f t="shared" si="102"/>
        <v>0</v>
      </c>
      <c r="BW16" s="77">
        <f t="shared" si="103"/>
        <v>377032.58999999997</v>
      </c>
      <c r="BX16" s="93">
        <f t="shared" si="25"/>
        <v>1.0438757022606648</v>
      </c>
      <c r="BY16" s="88">
        <f t="shared" si="72"/>
        <v>15847.260000000009</v>
      </c>
      <c r="BZ16" s="93">
        <f t="shared" si="27"/>
        <v>4.3875702260664937E-2</v>
      </c>
      <c r="CA16" s="77">
        <f t="shared" si="73"/>
        <v>0</v>
      </c>
      <c r="CB16" s="77">
        <f t="shared" si="73"/>
        <v>0</v>
      </c>
      <c r="CC16" s="77">
        <f t="shared" si="73"/>
        <v>0</v>
      </c>
      <c r="CD16" s="77">
        <f t="shared" si="73"/>
        <v>0</v>
      </c>
      <c r="CE16" s="92" t="str">
        <f t="shared" si="74"/>
        <v>nebija plānots</v>
      </c>
      <c r="CF16" s="77">
        <f t="shared" si="75"/>
        <v>0</v>
      </c>
      <c r="CG16" s="92" t="str">
        <f t="shared" si="29"/>
        <v>nebija plānots</v>
      </c>
      <c r="CH16" s="77">
        <f t="shared" si="104"/>
        <v>361185.32999999996</v>
      </c>
      <c r="CI16" s="77">
        <f t="shared" si="105"/>
        <v>377032.58999999997</v>
      </c>
      <c r="CJ16" s="77">
        <f t="shared" si="106"/>
        <v>0</v>
      </c>
      <c r="CK16" s="77">
        <f t="shared" si="107"/>
        <v>377032.58999999997</v>
      </c>
      <c r="CL16" s="93">
        <f t="shared" si="31"/>
        <v>1.0438757022606648</v>
      </c>
      <c r="CM16" s="88">
        <f t="shared" si="76"/>
        <v>15847.260000000009</v>
      </c>
      <c r="CN16" s="93">
        <f t="shared" si="33"/>
        <v>4.3875702260664937E-2</v>
      </c>
      <c r="CO16" s="77">
        <f t="shared" si="77"/>
        <v>0</v>
      </c>
      <c r="CP16" s="77">
        <f t="shared" si="77"/>
        <v>46066.38</v>
      </c>
      <c r="CQ16" s="77">
        <f t="shared" si="77"/>
        <v>0</v>
      </c>
      <c r="CR16" s="77">
        <f t="shared" si="77"/>
        <v>46066.38</v>
      </c>
      <c r="CS16" s="92" t="str">
        <f t="shared" si="78"/>
        <v>nebija plānots</v>
      </c>
      <c r="CT16" s="77">
        <f t="shared" si="79"/>
        <v>46066.38</v>
      </c>
      <c r="CU16" s="92" t="str">
        <f t="shared" si="36"/>
        <v>nebija plānots</v>
      </c>
      <c r="CV16" s="77">
        <f t="shared" si="108"/>
        <v>361185.32999999996</v>
      </c>
      <c r="CW16" s="77">
        <f t="shared" si="109"/>
        <v>423098.97</v>
      </c>
      <c r="CX16" s="77">
        <f t="shared" si="110"/>
        <v>0</v>
      </c>
      <c r="CY16" s="77">
        <f t="shared" si="111"/>
        <v>423098.97</v>
      </c>
      <c r="CZ16" s="93">
        <f t="shared" si="38"/>
        <v>1.1714179255287029</v>
      </c>
      <c r="DA16" s="88">
        <f t="shared" si="80"/>
        <v>61913.640000000014</v>
      </c>
      <c r="DB16" s="93">
        <f t="shared" si="40"/>
        <v>0.171417925528703</v>
      </c>
      <c r="DC16" s="77">
        <f t="shared" si="81"/>
        <v>26987.5</v>
      </c>
      <c r="DD16" s="77">
        <f t="shared" si="81"/>
        <v>0</v>
      </c>
      <c r="DE16" s="77">
        <f t="shared" si="81"/>
        <v>0</v>
      </c>
      <c r="DF16" s="77">
        <f t="shared" si="81"/>
        <v>0</v>
      </c>
      <c r="DG16" s="92">
        <f t="shared" si="82"/>
        <v>0</v>
      </c>
      <c r="DH16" s="77">
        <f t="shared" si="83"/>
        <v>-26987.5</v>
      </c>
      <c r="DI16" s="92">
        <f t="shared" si="42"/>
        <v>-1</v>
      </c>
      <c r="DJ16" s="77">
        <f t="shared" si="112"/>
        <v>388172.82999999996</v>
      </c>
      <c r="DK16" s="77">
        <f t="shared" si="113"/>
        <v>423098.97</v>
      </c>
      <c r="DL16" s="77">
        <f t="shared" si="114"/>
        <v>0</v>
      </c>
      <c r="DM16" s="77">
        <f t="shared" si="115"/>
        <v>423098.97</v>
      </c>
      <c r="DN16" s="93">
        <f t="shared" si="44"/>
        <v>1.0899757461128849</v>
      </c>
      <c r="DO16" s="88">
        <f t="shared" si="84"/>
        <v>34926.140000000014</v>
      </c>
      <c r="DP16" s="93">
        <f t="shared" si="46"/>
        <v>8.9975746112884863E-2</v>
      </c>
      <c r="DQ16" s="77">
        <f t="shared" si="85"/>
        <v>0</v>
      </c>
      <c r="DR16" s="77">
        <f t="shared" si="85"/>
        <v>0</v>
      </c>
      <c r="DS16" s="77">
        <f t="shared" si="85"/>
        <v>0</v>
      </c>
      <c r="DT16" s="77">
        <f t="shared" si="85"/>
        <v>0</v>
      </c>
      <c r="DU16" s="92" t="str">
        <f t="shared" si="116"/>
        <v>nebija plānots</v>
      </c>
      <c r="DV16" s="77">
        <f t="shared" si="86"/>
        <v>0</v>
      </c>
      <c r="DW16" s="92" t="str">
        <f t="shared" si="49"/>
        <v>nebija plānots</v>
      </c>
      <c r="DX16" s="77">
        <f t="shared" si="117"/>
        <v>388172.82999999996</v>
      </c>
      <c r="DY16" s="77">
        <f t="shared" si="118"/>
        <v>423098.97</v>
      </c>
      <c r="DZ16" s="77">
        <f t="shared" si="119"/>
        <v>0</v>
      </c>
      <c r="EA16" s="77">
        <f t="shared" si="120"/>
        <v>423098.97</v>
      </c>
      <c r="EB16" s="93">
        <f t="shared" si="51"/>
        <v>1.0899757461128849</v>
      </c>
      <c r="EC16" s="88">
        <f t="shared" si="87"/>
        <v>34926.140000000014</v>
      </c>
      <c r="ED16" s="93">
        <f t="shared" si="53"/>
        <v>8.9975746112884863E-2</v>
      </c>
      <c r="EE16" s="77">
        <f t="shared" si="85"/>
        <v>0</v>
      </c>
      <c r="EF16" s="77">
        <f t="shared" si="85"/>
        <v>0</v>
      </c>
      <c r="EG16" s="77">
        <f t="shared" si="85"/>
        <v>122400</v>
      </c>
      <c r="EH16" s="77">
        <f t="shared" si="85"/>
        <v>510572.82999999996</v>
      </c>
    </row>
    <row r="17" spans="1:138" ht="15" customHeight="1" x14ac:dyDescent="0.25">
      <c r="A17" s="57"/>
      <c r="B17" s="83"/>
      <c r="C17" s="46"/>
      <c r="D17" s="47"/>
      <c r="E17" s="48"/>
      <c r="F17" s="47"/>
      <c r="G17" s="49"/>
      <c r="H17" s="47"/>
      <c r="I17" s="48"/>
      <c r="J17" s="85"/>
      <c r="K17" s="78" t="s">
        <v>88</v>
      </c>
      <c r="L17" s="79"/>
      <c r="M17" s="77">
        <f t="shared" si="54"/>
        <v>0</v>
      </c>
      <c r="N17" s="77">
        <f t="shared" si="54"/>
        <v>1536084.2699999998</v>
      </c>
      <c r="O17" s="77">
        <f t="shared" si="54"/>
        <v>3992122.71</v>
      </c>
      <c r="P17" s="77">
        <f t="shared" si="54"/>
        <v>0</v>
      </c>
      <c r="Q17" s="77">
        <f t="shared" si="54"/>
        <v>243355.44999999998</v>
      </c>
      <c r="R17" s="77">
        <f t="shared" si="54"/>
        <v>0</v>
      </c>
      <c r="S17" s="77">
        <f t="shared" si="54"/>
        <v>243355.44999999998</v>
      </c>
      <c r="T17" s="92" t="str">
        <f t="shared" si="1"/>
        <v>nebija plānots</v>
      </c>
      <c r="U17" s="77">
        <f t="shared" si="55"/>
        <v>243355.44999999998</v>
      </c>
      <c r="V17" s="92" t="str">
        <f t="shared" si="56"/>
        <v>nebija plānots</v>
      </c>
      <c r="W17" s="77">
        <f t="shared" si="57"/>
        <v>768818.09000000008</v>
      </c>
      <c r="X17" s="77">
        <f t="shared" si="57"/>
        <v>652707.4</v>
      </c>
      <c r="Y17" s="77">
        <f t="shared" si="57"/>
        <v>0</v>
      </c>
      <c r="Z17" s="77">
        <f t="shared" si="57"/>
        <v>652707.4</v>
      </c>
      <c r="AA17" s="92">
        <f t="shared" si="58"/>
        <v>0.84897508069821814</v>
      </c>
      <c r="AB17" s="77">
        <f t="shared" si="59"/>
        <v>-116110.68999999999</v>
      </c>
      <c r="AC17" s="92">
        <f t="shared" si="5"/>
        <v>-0.15102491930178175</v>
      </c>
      <c r="AD17" s="77">
        <f t="shared" si="88"/>
        <v>768818.09000000008</v>
      </c>
      <c r="AE17" s="77">
        <f t="shared" si="89"/>
        <v>896062.85</v>
      </c>
      <c r="AF17" s="77">
        <f t="shared" si="90"/>
        <v>0</v>
      </c>
      <c r="AG17" s="77">
        <f t="shared" si="91"/>
        <v>896062.85</v>
      </c>
      <c r="AH17" s="93">
        <f t="shared" si="6"/>
        <v>1.16550697968098</v>
      </c>
      <c r="AI17" s="88">
        <f t="shared" si="60"/>
        <v>127244.75999999989</v>
      </c>
      <c r="AJ17" s="93">
        <f t="shared" si="7"/>
        <v>0.16550697968098002</v>
      </c>
      <c r="AK17" s="77">
        <f t="shared" si="61"/>
        <v>127534.25</v>
      </c>
      <c r="AL17" s="77">
        <f t="shared" si="61"/>
        <v>104876.45</v>
      </c>
      <c r="AM17" s="77">
        <f t="shared" si="61"/>
        <v>0</v>
      </c>
      <c r="AN17" s="77">
        <f t="shared" si="61"/>
        <v>104876.45</v>
      </c>
      <c r="AO17" s="92">
        <f t="shared" si="62"/>
        <v>0.8223394891960395</v>
      </c>
      <c r="AP17" s="77">
        <f t="shared" si="63"/>
        <v>-22657.800000000003</v>
      </c>
      <c r="AQ17" s="92">
        <f t="shared" si="10"/>
        <v>-0.17766051080396053</v>
      </c>
      <c r="AR17" s="77">
        <f t="shared" si="92"/>
        <v>896352.34000000008</v>
      </c>
      <c r="AS17" s="77">
        <f t="shared" si="93"/>
        <v>1000939.2999999999</v>
      </c>
      <c r="AT17" s="77">
        <f t="shared" si="94"/>
        <v>0</v>
      </c>
      <c r="AU17" s="77">
        <f t="shared" si="95"/>
        <v>1000939.2999999999</v>
      </c>
      <c r="AV17" s="93">
        <f t="shared" si="12"/>
        <v>1.1166806347602103</v>
      </c>
      <c r="AW17" s="88">
        <f t="shared" si="64"/>
        <v>104586.95999999985</v>
      </c>
      <c r="AX17" s="93">
        <f t="shared" si="14"/>
        <v>0.11668063476021029</v>
      </c>
      <c r="AY17" s="77">
        <f t="shared" si="65"/>
        <v>109097.5</v>
      </c>
      <c r="AZ17" s="77">
        <f t="shared" si="65"/>
        <v>75779.47</v>
      </c>
      <c r="BA17" s="77">
        <f t="shared" si="65"/>
        <v>0</v>
      </c>
      <c r="BB17" s="77">
        <f t="shared" si="65"/>
        <v>75779.47</v>
      </c>
      <c r="BC17" s="92">
        <f t="shared" si="66"/>
        <v>0.69460317605811317</v>
      </c>
      <c r="BD17" s="77">
        <f t="shared" si="67"/>
        <v>-33318.03</v>
      </c>
      <c r="BE17" s="92">
        <f t="shared" si="16"/>
        <v>-0.30539682394188683</v>
      </c>
      <c r="BF17" s="77">
        <f t="shared" si="96"/>
        <v>1005449.8400000001</v>
      </c>
      <c r="BG17" s="77">
        <f t="shared" si="97"/>
        <v>1076718.77</v>
      </c>
      <c r="BH17" s="77">
        <f t="shared" si="98"/>
        <v>0</v>
      </c>
      <c r="BI17" s="77">
        <f t="shared" si="99"/>
        <v>1076718.77</v>
      </c>
      <c r="BJ17" s="93">
        <f t="shared" si="18"/>
        <v>1.0708826310022586</v>
      </c>
      <c r="BK17" s="88">
        <f t="shared" si="68"/>
        <v>71268.929999999935</v>
      </c>
      <c r="BL17" s="93">
        <f t="shared" si="20"/>
        <v>7.0882631002258584E-2</v>
      </c>
      <c r="BM17" s="77">
        <f t="shared" si="69"/>
        <v>200596.21000000002</v>
      </c>
      <c r="BN17" s="77">
        <f t="shared" si="69"/>
        <v>648175.72</v>
      </c>
      <c r="BO17" s="77">
        <f t="shared" si="69"/>
        <v>0</v>
      </c>
      <c r="BP17" s="77">
        <f t="shared" si="69"/>
        <v>648175.72</v>
      </c>
      <c r="BQ17" s="92">
        <f t="shared" si="70"/>
        <v>3.2312460938319818</v>
      </c>
      <c r="BR17" s="77">
        <f t="shared" si="71"/>
        <v>447579.51</v>
      </c>
      <c r="BS17" s="92">
        <f t="shared" si="23"/>
        <v>2.2312460938319818</v>
      </c>
      <c r="BT17" s="77">
        <f t="shared" si="100"/>
        <v>1206046.05</v>
      </c>
      <c r="BU17" s="77">
        <f t="shared" si="101"/>
        <v>1724894.49</v>
      </c>
      <c r="BV17" s="77">
        <f t="shared" si="102"/>
        <v>0</v>
      </c>
      <c r="BW17" s="77">
        <f t="shared" si="103"/>
        <v>1724894.49</v>
      </c>
      <c r="BX17" s="93">
        <f t="shared" si="25"/>
        <v>1.4302061600384164</v>
      </c>
      <c r="BY17" s="88">
        <f t="shared" si="72"/>
        <v>518848.43999999994</v>
      </c>
      <c r="BZ17" s="93">
        <f t="shared" si="27"/>
        <v>0.43020616003841639</v>
      </c>
      <c r="CA17" s="77">
        <f t="shared" si="73"/>
        <v>471614.04</v>
      </c>
      <c r="CB17" s="77">
        <f t="shared" si="73"/>
        <v>0</v>
      </c>
      <c r="CC17" s="77">
        <f t="shared" si="73"/>
        <v>0</v>
      </c>
      <c r="CD17" s="77">
        <f t="shared" si="73"/>
        <v>0</v>
      </c>
      <c r="CE17" s="92">
        <f t="shared" si="74"/>
        <v>0</v>
      </c>
      <c r="CF17" s="77">
        <f t="shared" si="75"/>
        <v>-471614.04</v>
      </c>
      <c r="CG17" s="92">
        <f t="shared" si="29"/>
        <v>-1</v>
      </c>
      <c r="CH17" s="77">
        <f t="shared" si="104"/>
        <v>1677660.09</v>
      </c>
      <c r="CI17" s="77">
        <f t="shared" si="105"/>
        <v>1724894.49</v>
      </c>
      <c r="CJ17" s="77">
        <f t="shared" si="106"/>
        <v>0</v>
      </c>
      <c r="CK17" s="77">
        <f t="shared" si="107"/>
        <v>1724894.49</v>
      </c>
      <c r="CL17" s="93">
        <f t="shared" si="31"/>
        <v>1.0281549285707809</v>
      </c>
      <c r="CM17" s="88">
        <f t="shared" si="76"/>
        <v>47234.399999999907</v>
      </c>
      <c r="CN17" s="93">
        <f t="shared" si="33"/>
        <v>2.8154928570780929E-2</v>
      </c>
      <c r="CO17" s="77">
        <f t="shared" si="77"/>
        <v>59040.45</v>
      </c>
      <c r="CP17" s="77">
        <f t="shared" si="77"/>
        <v>108815.47</v>
      </c>
      <c r="CQ17" s="77">
        <f t="shared" si="77"/>
        <v>0</v>
      </c>
      <c r="CR17" s="77">
        <f t="shared" si="77"/>
        <v>108815.47</v>
      </c>
      <c r="CS17" s="92">
        <f t="shared" si="78"/>
        <v>1.8430664061672972</v>
      </c>
      <c r="CT17" s="77">
        <f t="shared" si="79"/>
        <v>49775.02</v>
      </c>
      <c r="CU17" s="92">
        <f t="shared" si="36"/>
        <v>0.84306640616729711</v>
      </c>
      <c r="CV17" s="77">
        <f t="shared" si="108"/>
        <v>1736700.54</v>
      </c>
      <c r="CW17" s="77">
        <f t="shared" si="109"/>
        <v>1833709.96</v>
      </c>
      <c r="CX17" s="77">
        <f t="shared" si="110"/>
        <v>0</v>
      </c>
      <c r="CY17" s="77">
        <f t="shared" si="111"/>
        <v>1833709.96</v>
      </c>
      <c r="CZ17" s="93">
        <f t="shared" si="38"/>
        <v>1.0558584613556923</v>
      </c>
      <c r="DA17" s="88">
        <f t="shared" si="80"/>
        <v>97009.419999999925</v>
      </c>
      <c r="DB17" s="93">
        <f t="shared" si="40"/>
        <v>5.5858461355692286E-2</v>
      </c>
      <c r="DC17" s="77">
        <f t="shared" si="81"/>
        <v>243690.78999999998</v>
      </c>
      <c r="DD17" s="77">
        <f t="shared" si="81"/>
        <v>614070.13</v>
      </c>
      <c r="DE17" s="77">
        <f t="shared" si="81"/>
        <v>0</v>
      </c>
      <c r="DF17" s="77">
        <f t="shared" si="81"/>
        <v>614070.13</v>
      </c>
      <c r="DG17" s="92">
        <f t="shared" si="82"/>
        <v>2.519874181539647</v>
      </c>
      <c r="DH17" s="77">
        <f t="shared" si="83"/>
        <v>370379.34</v>
      </c>
      <c r="DI17" s="92">
        <f t="shared" si="42"/>
        <v>1.5198741815396473</v>
      </c>
      <c r="DJ17" s="77">
        <f t="shared" si="112"/>
        <v>1980391.33</v>
      </c>
      <c r="DK17" s="77">
        <f t="shared" si="113"/>
        <v>2447780.09</v>
      </c>
      <c r="DL17" s="77">
        <f t="shared" si="114"/>
        <v>0</v>
      </c>
      <c r="DM17" s="77">
        <f t="shared" si="115"/>
        <v>2447780.09</v>
      </c>
      <c r="DN17" s="93">
        <f t="shared" si="44"/>
        <v>1.2360082842818747</v>
      </c>
      <c r="DO17" s="88">
        <f t="shared" si="84"/>
        <v>467388.75999999978</v>
      </c>
      <c r="DP17" s="93">
        <f t="shared" si="46"/>
        <v>0.23600828428187462</v>
      </c>
      <c r="DQ17" s="77">
        <f t="shared" si="85"/>
        <v>353543.09</v>
      </c>
      <c r="DR17" s="77">
        <f t="shared" si="85"/>
        <v>128541.73</v>
      </c>
      <c r="DS17" s="77">
        <f t="shared" si="85"/>
        <v>0</v>
      </c>
      <c r="DT17" s="77">
        <f t="shared" si="85"/>
        <v>128541.73</v>
      </c>
      <c r="DU17" s="92">
        <f t="shared" si="116"/>
        <v>0.36358150855105098</v>
      </c>
      <c r="DV17" s="77">
        <f t="shared" si="86"/>
        <v>-225001.36000000004</v>
      </c>
      <c r="DW17" s="92">
        <f t="shared" si="49"/>
        <v>-0.63641849144894902</v>
      </c>
      <c r="DX17" s="77">
        <f t="shared" si="117"/>
        <v>2333934.42</v>
      </c>
      <c r="DY17" s="77">
        <f t="shared" si="118"/>
        <v>2576321.8199999998</v>
      </c>
      <c r="DZ17" s="77">
        <f t="shared" si="119"/>
        <v>0</v>
      </c>
      <c r="EA17" s="77">
        <f t="shared" si="120"/>
        <v>2576321.8199999998</v>
      </c>
      <c r="EB17" s="93">
        <f t="shared" si="51"/>
        <v>1.1038535607182998</v>
      </c>
      <c r="EC17" s="88">
        <f t="shared" si="87"/>
        <v>242387.39999999991</v>
      </c>
      <c r="ED17" s="93">
        <f t="shared" si="53"/>
        <v>0.10385356071829983</v>
      </c>
      <c r="EE17" s="77">
        <f t="shared" si="85"/>
        <v>970775</v>
      </c>
      <c r="EF17" s="77">
        <f t="shared" si="85"/>
        <v>494912.48</v>
      </c>
      <c r="EG17" s="77">
        <f t="shared" si="85"/>
        <v>698743.46000000008</v>
      </c>
      <c r="EH17" s="77">
        <f t="shared" si="85"/>
        <v>4498365.3599999994</v>
      </c>
    </row>
    <row r="18" spans="1:138" ht="15" customHeight="1" x14ac:dyDescent="0.25">
      <c r="A18" s="57"/>
      <c r="B18" s="83"/>
      <c r="C18" s="46"/>
      <c r="D18" s="47"/>
      <c r="E18" s="48"/>
      <c r="F18" s="47"/>
      <c r="G18" s="49"/>
      <c r="H18" s="47"/>
      <c r="I18" s="48"/>
      <c r="J18" s="85"/>
      <c r="K18" s="78" t="s">
        <v>89</v>
      </c>
      <c r="L18" s="79"/>
      <c r="M18" s="77">
        <f t="shared" si="54"/>
        <v>0</v>
      </c>
      <c r="N18" s="77">
        <f t="shared" si="54"/>
        <v>190160.62</v>
      </c>
      <c r="O18" s="77">
        <f t="shared" si="54"/>
        <v>1136384.47</v>
      </c>
      <c r="P18" s="77">
        <f t="shared" si="54"/>
        <v>0</v>
      </c>
      <c r="Q18" s="77">
        <f t="shared" si="54"/>
        <v>0</v>
      </c>
      <c r="R18" s="77">
        <f t="shared" si="54"/>
        <v>0</v>
      </c>
      <c r="S18" s="77">
        <f t="shared" si="54"/>
        <v>0</v>
      </c>
      <c r="T18" s="92" t="str">
        <f>IFERROR(S18/P18,"nebija plānots")</f>
        <v>nebija plānots</v>
      </c>
      <c r="U18" s="77">
        <f t="shared" si="55"/>
        <v>0</v>
      </c>
      <c r="V18" s="92" t="str">
        <f>IFERROR(U18/P18,"nebija plānots")</f>
        <v>nebija plānots</v>
      </c>
      <c r="W18" s="77">
        <f t="shared" si="57"/>
        <v>164899.69</v>
      </c>
      <c r="X18" s="77">
        <f t="shared" si="57"/>
        <v>454420.71</v>
      </c>
      <c r="Y18" s="77">
        <f t="shared" si="57"/>
        <v>0</v>
      </c>
      <c r="Z18" s="77">
        <f t="shared" si="57"/>
        <v>454420.71</v>
      </c>
      <c r="AA18" s="92">
        <f>IFERROR(Z18/W18,"nebija plānots")</f>
        <v>2.7557402321374891</v>
      </c>
      <c r="AB18" s="77">
        <f t="shared" si="59"/>
        <v>289521.02</v>
      </c>
      <c r="AC18" s="92">
        <f>IFERROR(AB18/W18,"nebija plānots")</f>
        <v>1.7557402321374893</v>
      </c>
      <c r="AD18" s="77">
        <f t="shared" si="88"/>
        <v>164899.69</v>
      </c>
      <c r="AE18" s="77">
        <f t="shared" si="89"/>
        <v>454420.71</v>
      </c>
      <c r="AF18" s="77">
        <f t="shared" si="90"/>
        <v>0</v>
      </c>
      <c r="AG18" s="77">
        <f t="shared" si="91"/>
        <v>454420.71</v>
      </c>
      <c r="AH18" s="93">
        <f>IFERROR(AG18/AD18,"nebija plānots")</f>
        <v>2.7557402321374891</v>
      </c>
      <c r="AI18" s="88">
        <f>AG18-AD18</f>
        <v>289521.02</v>
      </c>
      <c r="AJ18" s="93">
        <f t="shared" ref="AJ18" si="121">IFERROR(AI18/AD18,"nebija plānots")</f>
        <v>1.7557402321374893</v>
      </c>
      <c r="AK18" s="77">
        <f t="shared" si="61"/>
        <v>462350.57999999996</v>
      </c>
      <c r="AL18" s="77">
        <f t="shared" si="61"/>
        <v>145358.82999999999</v>
      </c>
      <c r="AM18" s="77">
        <f t="shared" si="61"/>
        <v>0</v>
      </c>
      <c r="AN18" s="77">
        <f t="shared" si="61"/>
        <v>145358.82999999999</v>
      </c>
      <c r="AO18" s="92">
        <f>IFERROR(AN18/AK18,"nebija plānots")</f>
        <v>0.31439093252570377</v>
      </c>
      <c r="AP18" s="77">
        <f t="shared" si="63"/>
        <v>-316991.75</v>
      </c>
      <c r="AQ18" s="92">
        <f>IFERROR(AP18/AK18,"nebija plānots")</f>
        <v>-0.68560906747429629</v>
      </c>
      <c r="AR18" s="77">
        <f t="shared" si="92"/>
        <v>627250.27</v>
      </c>
      <c r="AS18" s="77">
        <f t="shared" si="93"/>
        <v>599779.54</v>
      </c>
      <c r="AT18" s="77">
        <f t="shared" si="94"/>
        <v>0</v>
      </c>
      <c r="AU18" s="77">
        <f t="shared" si="95"/>
        <v>599779.54</v>
      </c>
      <c r="AV18" s="93">
        <f>IFERROR(AU18/AR18,"nebija plānots")</f>
        <v>0.95620451466684908</v>
      </c>
      <c r="AW18" s="88">
        <f>AU18-AR18</f>
        <v>-27470.729999999981</v>
      </c>
      <c r="AX18" s="93">
        <f t="shared" si="14"/>
        <v>-4.379548533315096E-2</v>
      </c>
      <c r="AY18" s="77">
        <f t="shared" si="65"/>
        <v>0</v>
      </c>
      <c r="AZ18" s="77">
        <f t="shared" si="65"/>
        <v>0</v>
      </c>
      <c r="BA18" s="77">
        <f t="shared" si="65"/>
        <v>0</v>
      </c>
      <c r="BB18" s="77">
        <f t="shared" si="65"/>
        <v>0</v>
      </c>
      <c r="BC18" s="92" t="str">
        <f>IFERROR(BB18/AY18,"nebija plānots")</f>
        <v>nebija plānots</v>
      </c>
      <c r="BD18" s="77">
        <f t="shared" si="67"/>
        <v>0</v>
      </c>
      <c r="BE18" s="92" t="str">
        <f>IFERROR(BD18/AY18,"nebija plānots")</f>
        <v>nebija plānots</v>
      </c>
      <c r="BF18" s="77">
        <f t="shared" si="96"/>
        <v>627250.27</v>
      </c>
      <c r="BG18" s="77">
        <f t="shared" si="97"/>
        <v>599779.54</v>
      </c>
      <c r="BH18" s="77">
        <f t="shared" si="98"/>
        <v>0</v>
      </c>
      <c r="BI18" s="77">
        <f t="shared" si="99"/>
        <v>599779.54</v>
      </c>
      <c r="BJ18" s="93">
        <f>IFERROR(BI18/BF18,"nebija plānots")</f>
        <v>0.95620451466684908</v>
      </c>
      <c r="BK18" s="88">
        <f>BI18-BF18</f>
        <v>-27470.729999999981</v>
      </c>
      <c r="BL18" s="93">
        <f t="shared" si="20"/>
        <v>-4.379548533315096E-2</v>
      </c>
      <c r="BM18" s="77">
        <f t="shared" si="69"/>
        <v>0</v>
      </c>
      <c r="BN18" s="77">
        <f t="shared" si="69"/>
        <v>0</v>
      </c>
      <c r="BO18" s="77">
        <f t="shared" si="69"/>
        <v>0</v>
      </c>
      <c r="BP18" s="77">
        <f t="shared" si="69"/>
        <v>0</v>
      </c>
      <c r="BQ18" s="92" t="str">
        <f>IFERROR(BP18/BM18,"nebija plānots")</f>
        <v>nebija plānots</v>
      </c>
      <c r="BR18" s="77">
        <f t="shared" si="71"/>
        <v>0</v>
      </c>
      <c r="BS18" s="92" t="str">
        <f>IFERROR(BR18/BM18,"nebija plānots")</f>
        <v>nebija plānots</v>
      </c>
      <c r="BT18" s="77">
        <f t="shared" si="100"/>
        <v>627250.27</v>
      </c>
      <c r="BU18" s="77">
        <f t="shared" si="101"/>
        <v>599779.54</v>
      </c>
      <c r="BV18" s="77">
        <f t="shared" si="102"/>
        <v>0</v>
      </c>
      <c r="BW18" s="77">
        <f t="shared" si="103"/>
        <v>599779.54</v>
      </c>
      <c r="BX18" s="93">
        <f>IFERROR(BW18/BT18,"nebija plānots")</f>
        <v>0.95620451466684908</v>
      </c>
      <c r="BY18" s="88">
        <f>BW18-BT18</f>
        <v>-27470.729999999981</v>
      </c>
      <c r="BZ18" s="93">
        <f t="shared" si="27"/>
        <v>-4.379548533315096E-2</v>
      </c>
      <c r="CA18" s="77">
        <f t="shared" si="73"/>
        <v>0</v>
      </c>
      <c r="CB18" s="77">
        <f t="shared" si="73"/>
        <v>0</v>
      </c>
      <c r="CC18" s="77">
        <f t="shared" si="73"/>
        <v>0</v>
      </c>
      <c r="CD18" s="77">
        <f t="shared" si="73"/>
        <v>0</v>
      </c>
      <c r="CE18" s="92" t="str">
        <f>IFERROR(CD18/CA18,"nebija plānots")</f>
        <v>nebija plānots</v>
      </c>
      <c r="CF18" s="77">
        <f t="shared" si="75"/>
        <v>0</v>
      </c>
      <c r="CG18" s="92" t="str">
        <f>IFERROR(CF18/CA18,"nebija plānots")</f>
        <v>nebija plānots</v>
      </c>
      <c r="CH18" s="77">
        <f t="shared" si="104"/>
        <v>627250.27</v>
      </c>
      <c r="CI18" s="77">
        <f t="shared" si="105"/>
        <v>599779.54</v>
      </c>
      <c r="CJ18" s="77">
        <f t="shared" si="106"/>
        <v>0</v>
      </c>
      <c r="CK18" s="77">
        <f t="shared" si="107"/>
        <v>599779.54</v>
      </c>
      <c r="CL18" s="93">
        <f>IFERROR(CK18/CH18,"nebija plānots")</f>
        <v>0.95620451466684908</v>
      </c>
      <c r="CM18" s="88">
        <f>CK18-CH18</f>
        <v>-27470.729999999981</v>
      </c>
      <c r="CN18" s="93">
        <f t="shared" si="33"/>
        <v>-4.379548533315096E-2</v>
      </c>
      <c r="CO18" s="77">
        <f t="shared" si="77"/>
        <v>0</v>
      </c>
      <c r="CP18" s="77">
        <f t="shared" si="77"/>
        <v>0</v>
      </c>
      <c r="CQ18" s="77">
        <f t="shared" si="77"/>
        <v>0</v>
      </c>
      <c r="CR18" s="77">
        <f t="shared" si="77"/>
        <v>0</v>
      </c>
      <c r="CS18" s="92" t="str">
        <f>IFERROR(CR18/CO18,"nebija plānots")</f>
        <v>nebija plānots</v>
      </c>
      <c r="CT18" s="77">
        <f t="shared" si="79"/>
        <v>0</v>
      </c>
      <c r="CU18" s="92" t="str">
        <f>IFERROR(CT18/CO18,"nebija plānots")</f>
        <v>nebija plānots</v>
      </c>
      <c r="CV18" s="77">
        <f t="shared" si="108"/>
        <v>627250.27</v>
      </c>
      <c r="CW18" s="77">
        <f t="shared" si="109"/>
        <v>599779.54</v>
      </c>
      <c r="CX18" s="77">
        <f t="shared" si="110"/>
        <v>0</v>
      </c>
      <c r="CY18" s="77">
        <f t="shared" si="111"/>
        <v>599779.54</v>
      </c>
      <c r="CZ18" s="93">
        <f>IFERROR(CY18/CV18,"nebija plānots")</f>
        <v>0.95620451466684908</v>
      </c>
      <c r="DA18" s="88">
        <f>CY18-CV18</f>
        <v>-27470.729999999981</v>
      </c>
      <c r="DB18" s="93">
        <f t="shared" si="40"/>
        <v>-4.379548533315096E-2</v>
      </c>
      <c r="DC18" s="77">
        <f t="shared" si="81"/>
        <v>580796.08000000007</v>
      </c>
      <c r="DD18" s="77">
        <f t="shared" si="81"/>
        <v>195296.77</v>
      </c>
      <c r="DE18" s="77">
        <f t="shared" si="81"/>
        <v>0</v>
      </c>
      <c r="DF18" s="77">
        <f t="shared" si="81"/>
        <v>195296.77</v>
      </c>
      <c r="DG18" s="92">
        <f>IFERROR(DF18/DC18,"nebija plānots")</f>
        <v>0.33625703878717633</v>
      </c>
      <c r="DH18" s="77">
        <f t="shared" si="83"/>
        <v>-385499.31000000006</v>
      </c>
      <c r="DI18" s="92">
        <f>IFERROR(DH18/DC18,"nebija plānots")</f>
        <v>-0.66374296121282361</v>
      </c>
      <c r="DJ18" s="77">
        <f t="shared" si="112"/>
        <v>1208046.3500000001</v>
      </c>
      <c r="DK18" s="77">
        <f t="shared" si="113"/>
        <v>795076.31</v>
      </c>
      <c r="DL18" s="77">
        <f t="shared" si="114"/>
        <v>0</v>
      </c>
      <c r="DM18" s="77">
        <f t="shared" si="115"/>
        <v>795076.31</v>
      </c>
      <c r="DN18" s="93">
        <f>IFERROR(DM18/DJ18,"nebija plānots")</f>
        <v>0.6581505005995838</v>
      </c>
      <c r="DO18" s="88">
        <f>DM18-DJ18</f>
        <v>-412970.04000000004</v>
      </c>
      <c r="DP18" s="93">
        <f t="shared" si="46"/>
        <v>-0.3418494994004162</v>
      </c>
      <c r="DQ18" s="77">
        <f t="shared" si="85"/>
        <v>0</v>
      </c>
      <c r="DR18" s="77">
        <f t="shared" si="85"/>
        <v>451910.63</v>
      </c>
      <c r="DS18" s="77">
        <f t="shared" si="85"/>
        <v>0</v>
      </c>
      <c r="DT18" s="77">
        <f t="shared" si="85"/>
        <v>451910.63</v>
      </c>
      <c r="DU18" s="92" t="str">
        <f>IFERROR(DT18/DQ18,"nebija plānots")</f>
        <v>nebija plānots</v>
      </c>
      <c r="DV18" s="77">
        <f t="shared" si="86"/>
        <v>451910.63</v>
      </c>
      <c r="DW18" s="92" t="str">
        <f>IFERROR(DV18/DQ18,"nebija plānots")</f>
        <v>nebija plānots</v>
      </c>
      <c r="DX18" s="77">
        <f t="shared" si="117"/>
        <v>1208046.3500000001</v>
      </c>
      <c r="DY18" s="77">
        <f t="shared" si="118"/>
        <v>1246986.94</v>
      </c>
      <c r="DZ18" s="77">
        <f t="shared" si="119"/>
        <v>0</v>
      </c>
      <c r="EA18" s="77">
        <f t="shared" si="120"/>
        <v>1246986.94</v>
      </c>
      <c r="EB18" s="93">
        <f>IFERROR(EA18/DX18,"nebija plānots")</f>
        <v>1.0322343509419154</v>
      </c>
      <c r="EC18" s="88">
        <f>EA18-DX18</f>
        <v>38940.589999999851</v>
      </c>
      <c r="ED18" s="93">
        <f t="shared" si="53"/>
        <v>3.2234350941915305E-2</v>
      </c>
      <c r="EE18" s="77">
        <f t="shared" si="85"/>
        <v>0</v>
      </c>
      <c r="EF18" s="77">
        <f t="shared" si="85"/>
        <v>0</v>
      </c>
      <c r="EG18" s="77">
        <f t="shared" si="85"/>
        <v>0</v>
      </c>
      <c r="EH18" s="77">
        <f t="shared" si="85"/>
        <v>1208046.3500000001</v>
      </c>
    </row>
    <row r="19" spans="1:138" ht="22.75" customHeight="1" x14ac:dyDescent="0.25">
      <c r="A19" s="52"/>
      <c r="B19" s="52"/>
      <c r="C19" s="58"/>
      <c r="D19" s="59"/>
      <c r="E19" s="60"/>
      <c r="F19" s="59"/>
      <c r="G19" s="61"/>
      <c r="H19" s="59"/>
      <c r="I19" s="60"/>
      <c r="J19" s="59"/>
      <c r="K19" s="81"/>
      <c r="L19" s="80"/>
      <c r="M19" s="63"/>
      <c r="N19" s="62"/>
      <c r="O19" s="62"/>
      <c r="P19" s="108" t="s">
        <v>1</v>
      </c>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c r="DZ19" s="108"/>
      <c r="EA19" s="108"/>
      <c r="EB19" s="108"/>
      <c r="EC19" s="108"/>
      <c r="ED19" s="108"/>
      <c r="EE19" s="108"/>
      <c r="EF19" s="108"/>
      <c r="EG19" s="108"/>
      <c r="EH19" s="5"/>
    </row>
    <row r="20" spans="1:138" s="6" customFormat="1" ht="74.5" customHeight="1" x14ac:dyDescent="0.35">
      <c r="A20" s="102" t="s">
        <v>90</v>
      </c>
      <c r="B20" s="102" t="s">
        <v>91</v>
      </c>
      <c r="C20" s="102" t="s">
        <v>92</v>
      </c>
      <c r="D20" s="102" t="s">
        <v>93</v>
      </c>
      <c r="E20" s="103" t="s">
        <v>94</v>
      </c>
      <c r="F20" s="103" t="s">
        <v>95</v>
      </c>
      <c r="G20" s="103" t="s">
        <v>96</v>
      </c>
      <c r="H20" s="102" t="s">
        <v>97</v>
      </c>
      <c r="I20" s="102" t="s">
        <v>98</v>
      </c>
      <c r="J20" s="102" t="s">
        <v>99</v>
      </c>
      <c r="K20" s="102" t="s">
        <v>2</v>
      </c>
      <c r="L20" s="54" t="s">
        <v>100</v>
      </c>
      <c r="M20" s="54" t="s">
        <v>3</v>
      </c>
      <c r="N20" s="54" t="s">
        <v>4</v>
      </c>
      <c r="O20" s="54" t="s">
        <v>5</v>
      </c>
      <c r="P20" s="65" t="str">
        <f>P5</f>
        <v>Janvāris, plāns</v>
      </c>
      <c r="Q20" s="90" t="str">
        <f>Q5</f>
        <v>Janvāris, Izpilde</v>
      </c>
      <c r="R20" s="90" t="str">
        <f t="shared" ref="R20:V20" si="122">R5</f>
        <v>Janvāris, atgūtās summas</v>
      </c>
      <c r="S20" s="90" t="str">
        <f t="shared" si="122"/>
        <v>Janvāris, Izpilde (atņemtas atgūtās summas)</v>
      </c>
      <c r="T20" s="90" t="str">
        <f t="shared" si="122"/>
        <v>Janvāris, Izpilde %</v>
      </c>
      <c r="U20" s="90" t="str">
        <f t="shared" si="122"/>
        <v>Janvāris, neizpilde vai pārpilde</v>
      </c>
      <c r="V20" s="90" t="str">
        <f t="shared" si="122"/>
        <v>Janvāris, neizpilde vai pārpilde %</v>
      </c>
      <c r="W20" s="65" t="str">
        <f>W5</f>
        <v>Februāris, plāns</v>
      </c>
      <c r="X20" s="90" t="str">
        <f>X5</f>
        <v>Februāris, Izpilde</v>
      </c>
      <c r="Y20" s="90" t="str">
        <f t="shared" ref="Y20:AJ20" si="123">Y5</f>
        <v>Februāris, atgūtās summas</v>
      </c>
      <c r="Z20" s="90" t="str">
        <f t="shared" si="123"/>
        <v>Februāris, Izpilde (atņemtas atgūtās summas)</v>
      </c>
      <c r="AA20" s="90" t="str">
        <f t="shared" si="123"/>
        <v>Februāris, Izpilde %</v>
      </c>
      <c r="AB20" s="90" t="str">
        <f t="shared" si="123"/>
        <v>Februāris, neizpilde vai pārpilde</v>
      </c>
      <c r="AC20" s="90" t="str">
        <f t="shared" si="123"/>
        <v>Februāris, neizpilde vai pārpilde %</v>
      </c>
      <c r="AD20" s="91" t="str">
        <f t="shared" si="123"/>
        <v>Janvāris-Februāris
Plāns</v>
      </c>
      <c r="AE20" s="91" t="str">
        <f t="shared" si="123"/>
        <v>Janvāris-Februāris
Izpilde</v>
      </c>
      <c r="AF20" s="91" t="str">
        <f t="shared" si="123"/>
        <v>Janvāris-Februāris
atgūtās summas</v>
      </c>
      <c r="AG20" s="91" t="str">
        <f t="shared" si="123"/>
        <v>Janvāris-Februāris, Izpilde (atņemtas atgūtās summas)</v>
      </c>
      <c r="AH20" s="91" t="str">
        <f t="shared" si="123"/>
        <v>Janvāris-Februāris
Izpilde, %</v>
      </c>
      <c r="AI20" s="91" t="str">
        <f t="shared" si="123"/>
        <v>Janvāris-Februāris
neizpilde vai pārpilde</v>
      </c>
      <c r="AJ20" s="91" t="str">
        <f t="shared" si="123"/>
        <v>Janvāris-Februāris
neizpilde vai parpilde, %</v>
      </c>
      <c r="AK20" s="65" t="str">
        <f t="shared" ref="AK20:EG20" si="124">AK5</f>
        <v>Marts, plāns</v>
      </c>
      <c r="AL20" s="90" t="str">
        <f>AL5</f>
        <v>Marts, Izpilde</v>
      </c>
      <c r="AM20" s="90" t="str">
        <f t="shared" ref="AM20:AX20" si="125">AM5</f>
        <v>Marts, atgūtās summas</v>
      </c>
      <c r="AN20" s="90" t="str">
        <f t="shared" si="125"/>
        <v>Marts, Izpilde (atņemtas atgūtās summas)</v>
      </c>
      <c r="AO20" s="90" t="str">
        <f t="shared" si="125"/>
        <v>Marts, Izpilde %</v>
      </c>
      <c r="AP20" s="90" t="str">
        <f t="shared" si="125"/>
        <v>Marts, neizpilde vai pārpilde</v>
      </c>
      <c r="AQ20" s="90" t="str">
        <f t="shared" si="125"/>
        <v>Marts, neizpilde vai pārpilde %</v>
      </c>
      <c r="AR20" s="91" t="str">
        <f t="shared" si="125"/>
        <v>Janvāris-Marts
Plāns</v>
      </c>
      <c r="AS20" s="91" t="str">
        <f t="shared" si="125"/>
        <v>Janvāris-Marts
Izpilde</v>
      </c>
      <c r="AT20" s="91" t="str">
        <f t="shared" si="125"/>
        <v>Janvāris-Marts
atgūtās summas</v>
      </c>
      <c r="AU20" s="91" t="str">
        <f t="shared" si="125"/>
        <v>Janvāris-Marts, Izpilde (atņemtas atgūtās summas)</v>
      </c>
      <c r="AV20" s="91" t="str">
        <f t="shared" si="125"/>
        <v>Janvāris-Marts
Izpilde, %</v>
      </c>
      <c r="AW20" s="91" t="str">
        <f t="shared" si="125"/>
        <v>Janvāris-Marts
neizpilde vai pārpilde</v>
      </c>
      <c r="AX20" s="91" t="str">
        <f t="shared" si="125"/>
        <v>Janvāris-Marts
neizpilde vai parpilde, %</v>
      </c>
      <c r="AY20" s="65" t="str">
        <f t="shared" si="124"/>
        <v>Aprīlis, plāns</v>
      </c>
      <c r="AZ20" s="90" t="str">
        <f>AZ5</f>
        <v>Aprīlis, Izpilde</v>
      </c>
      <c r="BA20" s="90" t="str">
        <f t="shared" ref="BA20:BL20" si="126">BA5</f>
        <v>Aprīlis, atgūtās summas</v>
      </c>
      <c r="BB20" s="90" t="str">
        <f t="shared" si="126"/>
        <v>Aprīlis, Izpilde (atņemtas atgūtās summas)</v>
      </c>
      <c r="BC20" s="90" t="str">
        <f t="shared" si="126"/>
        <v>Aprīlis, Izpilde %</v>
      </c>
      <c r="BD20" s="90" t="str">
        <f t="shared" si="126"/>
        <v>Aprīlis, neizpilde vai pārpilde</v>
      </c>
      <c r="BE20" s="90" t="str">
        <f t="shared" si="126"/>
        <v>Aprīlis, neizpilde vai pārpilde %</v>
      </c>
      <c r="BF20" s="91" t="str">
        <f t="shared" si="126"/>
        <v>Janvāris-Aprīlis
Plāns</v>
      </c>
      <c r="BG20" s="91" t="str">
        <f t="shared" si="126"/>
        <v>Janvāris-Aprīlis
Izpilde</v>
      </c>
      <c r="BH20" s="91" t="str">
        <f t="shared" si="126"/>
        <v>Janvāris-Aprīlis
atgūtās summas</v>
      </c>
      <c r="BI20" s="91" t="str">
        <f t="shared" si="126"/>
        <v>Janvāris-Aprīlis, Izpilde (atņemtas atgūtās summas)</v>
      </c>
      <c r="BJ20" s="91" t="str">
        <f t="shared" si="126"/>
        <v>Janvāris-Aprīlis
Izpilde, %</v>
      </c>
      <c r="BK20" s="91" t="str">
        <f t="shared" si="126"/>
        <v>Janvāris-Aprīlis
neizpilde vai pārpilde</v>
      </c>
      <c r="BL20" s="91" t="str">
        <f t="shared" si="126"/>
        <v>Janvāris-Aprīlis
neizpilde vai parpilde, %</v>
      </c>
      <c r="BM20" s="65" t="str">
        <f t="shared" si="124"/>
        <v>Maijs, plāns</v>
      </c>
      <c r="BN20" s="90" t="str">
        <f>BN5</f>
        <v>Maijs, Izpilde</v>
      </c>
      <c r="BO20" s="90" t="str">
        <f t="shared" ref="BO20:BZ20" si="127">BO5</f>
        <v>Maijs, atgūtās summas</v>
      </c>
      <c r="BP20" s="90" t="str">
        <f t="shared" si="127"/>
        <v>Maijs, Izpilde (atņemtas atgūtās summas)</v>
      </c>
      <c r="BQ20" s="90" t="str">
        <f t="shared" si="127"/>
        <v>Maijs, Izpilde %</v>
      </c>
      <c r="BR20" s="90" t="str">
        <f t="shared" si="127"/>
        <v>Maijs, neizpilde vai pārpilde</v>
      </c>
      <c r="BS20" s="90" t="str">
        <f t="shared" si="127"/>
        <v>Maijs, neizpilde vai pārpilde %</v>
      </c>
      <c r="BT20" s="91" t="str">
        <f t="shared" si="127"/>
        <v>Janvāris-Maijs
Plāns</v>
      </c>
      <c r="BU20" s="91" t="str">
        <f t="shared" si="127"/>
        <v>Janvāris-Maijs
Izpilde</v>
      </c>
      <c r="BV20" s="91" t="str">
        <f t="shared" si="127"/>
        <v>Janvāris-Maijs
atgūtās summas</v>
      </c>
      <c r="BW20" s="91" t="str">
        <f t="shared" si="127"/>
        <v>Janvāris-Maijs, Izpilde (atņemtas atgūtās summas)</v>
      </c>
      <c r="BX20" s="91" t="str">
        <f t="shared" si="127"/>
        <v>Janvāris-Maijs
Izpilde, %</v>
      </c>
      <c r="BY20" s="91" t="str">
        <f t="shared" si="127"/>
        <v>Janvāris-Maijs
neizpilde vai pārpilde</v>
      </c>
      <c r="BZ20" s="91" t="str">
        <f t="shared" si="127"/>
        <v>Janvāris-Maijs
neizpilde vai parpilde, %</v>
      </c>
      <c r="CA20" s="65" t="str">
        <f t="shared" si="124"/>
        <v>Jūnijs, plāns</v>
      </c>
      <c r="CB20" s="90" t="str">
        <f>CB5</f>
        <v>Jūnijs, Izpilde</v>
      </c>
      <c r="CC20" s="90" t="str">
        <f t="shared" ref="CC20:CN20" si="128">CC5</f>
        <v>Jūnijs, atgūtās summas</v>
      </c>
      <c r="CD20" s="90" t="str">
        <f t="shared" si="128"/>
        <v>Jūnijs, Izpilde (atņemtas atgūtās summas)</v>
      </c>
      <c r="CE20" s="90" t="str">
        <f t="shared" si="128"/>
        <v>Jūnijs, Izpilde %</v>
      </c>
      <c r="CF20" s="90" t="str">
        <f t="shared" si="128"/>
        <v>Jūnijs, neizpilde vai pārpilde</v>
      </c>
      <c r="CG20" s="90" t="str">
        <f t="shared" si="128"/>
        <v>Jūnijs, neizpilde vai pārpilde %</v>
      </c>
      <c r="CH20" s="91" t="str">
        <f t="shared" si="128"/>
        <v>Janvāris-Jūnijs
Plāns</v>
      </c>
      <c r="CI20" s="91" t="str">
        <f t="shared" si="128"/>
        <v>Janvāris-Jūnijs
Izpilde</v>
      </c>
      <c r="CJ20" s="91" t="str">
        <f t="shared" si="128"/>
        <v>Janvāris-Jūnijs
atgūtās summas</v>
      </c>
      <c r="CK20" s="91" t="str">
        <f t="shared" si="128"/>
        <v>Janvāris-Jūnijs, Izpilde (atņemtas atgūtās summas)</v>
      </c>
      <c r="CL20" s="91" t="str">
        <f t="shared" si="128"/>
        <v>Janvāris-Jūnijs
Izpilde, %</v>
      </c>
      <c r="CM20" s="91" t="str">
        <f t="shared" si="128"/>
        <v>Janvāris-Jūnijs
neizpilde vai pārpilde</v>
      </c>
      <c r="CN20" s="91" t="str">
        <f t="shared" si="128"/>
        <v>Janvāris-Jūnijs
neizpilde vai parpilde, %</v>
      </c>
      <c r="CO20" s="65" t="str">
        <f t="shared" si="124"/>
        <v>Jūlijs, plāns</v>
      </c>
      <c r="CP20" s="90" t="str">
        <f>CP5</f>
        <v>Jūlijs, Izpilde</v>
      </c>
      <c r="CQ20" s="90" t="str">
        <f t="shared" ref="CQ20:DB20" si="129">CQ5</f>
        <v>Jūlijs, atgūtās summas</v>
      </c>
      <c r="CR20" s="90" t="str">
        <f t="shared" si="129"/>
        <v>Jūlijs, Izpilde (atņemtas atgūtās summas)</v>
      </c>
      <c r="CS20" s="90" t="str">
        <f t="shared" si="129"/>
        <v>Jūlijs, Izpilde %</v>
      </c>
      <c r="CT20" s="90" t="str">
        <f t="shared" si="129"/>
        <v>Jūlijs, neizpilde vai pārpilde</v>
      </c>
      <c r="CU20" s="90" t="str">
        <f t="shared" si="129"/>
        <v>Jūlijs, neizpilde vai pārpilde %</v>
      </c>
      <c r="CV20" s="91" t="str">
        <f t="shared" si="129"/>
        <v>Janvāris-Jūlijs
Plāns</v>
      </c>
      <c r="CW20" s="91" t="str">
        <f t="shared" si="129"/>
        <v>Janvāris-Jūlijs
Izpilde</v>
      </c>
      <c r="CX20" s="91" t="str">
        <f t="shared" si="129"/>
        <v>Janvāris-Jūlijs
atgūtās summas</v>
      </c>
      <c r="CY20" s="91" t="str">
        <f t="shared" si="129"/>
        <v>Janvāris-Jūlijs, Izpilde (atņemtas atgūtās summas)</v>
      </c>
      <c r="CZ20" s="91" t="str">
        <f t="shared" si="129"/>
        <v>Janvāris-Jūlijs
Izpilde, %</v>
      </c>
      <c r="DA20" s="91" t="str">
        <f t="shared" si="129"/>
        <v>Janvāris-Jūlijs
neizpilde vai pārpilde</v>
      </c>
      <c r="DB20" s="91" t="str">
        <f t="shared" si="129"/>
        <v>Janvāris-Jūlijs
neizpilde vai parpilde, %</v>
      </c>
      <c r="DC20" s="65" t="str">
        <f t="shared" si="124"/>
        <v>Augusts, plāns</v>
      </c>
      <c r="DD20" s="90" t="str">
        <f>DD5</f>
        <v>Augusts, Izpilde</v>
      </c>
      <c r="DE20" s="90" t="str">
        <f t="shared" ref="DE20:DP20" si="130">DE5</f>
        <v>Augusts, atgūtās summas</v>
      </c>
      <c r="DF20" s="90" t="str">
        <f t="shared" si="130"/>
        <v>Augusts, Izpilde (atņemtas atgūtās summas)</v>
      </c>
      <c r="DG20" s="90" t="str">
        <f t="shared" si="130"/>
        <v>Augusts, Izpilde %</v>
      </c>
      <c r="DH20" s="90" t="str">
        <f t="shared" si="130"/>
        <v>Augusts, neizpilde vai pārpilde</v>
      </c>
      <c r="DI20" s="90" t="str">
        <f t="shared" si="130"/>
        <v>Augusts, neizpilde vai pārpilde %</v>
      </c>
      <c r="DJ20" s="91" t="str">
        <f t="shared" si="130"/>
        <v>Janvāris-Augusts
Plāns</v>
      </c>
      <c r="DK20" s="91" t="str">
        <f t="shared" si="130"/>
        <v>Janvāris-Augusts
Izpilde</v>
      </c>
      <c r="DL20" s="91" t="str">
        <f t="shared" si="130"/>
        <v>Janvāris-Augusts
atgūtās summas</v>
      </c>
      <c r="DM20" s="91" t="str">
        <f t="shared" si="130"/>
        <v>Janvāris-Augusts, Izpilde (atņemtas atgūtās summas)</v>
      </c>
      <c r="DN20" s="91" t="str">
        <f t="shared" si="130"/>
        <v>Janvāris-Augusts
Izpilde, %</v>
      </c>
      <c r="DO20" s="91" t="str">
        <f t="shared" si="130"/>
        <v>Janvāris-Augusts
neizpilde vai pārpilde</v>
      </c>
      <c r="DP20" s="91" t="str">
        <f t="shared" si="130"/>
        <v>Janvāris-Augusts
neizpilde vai parpilde, %</v>
      </c>
      <c r="DQ20" s="65" t="str">
        <f t="shared" si="124"/>
        <v>Septembris, plāns</v>
      </c>
      <c r="DR20" s="90" t="str">
        <f>DR5</f>
        <v>Septembris, Izpilde</v>
      </c>
      <c r="DS20" s="90" t="str">
        <f t="shared" ref="DS20:ED20" si="131">DS5</f>
        <v>Septembris, atgūtās summas</v>
      </c>
      <c r="DT20" s="90" t="str">
        <f t="shared" si="131"/>
        <v>Septembris, Izpilde (atņemtas atgūtās summas)</v>
      </c>
      <c r="DU20" s="90" t="str">
        <f t="shared" si="131"/>
        <v>Septembris, Izpilde %</v>
      </c>
      <c r="DV20" s="90" t="str">
        <f t="shared" si="131"/>
        <v>Septembris, neizpilde vai pārpilde</v>
      </c>
      <c r="DW20" s="90" t="str">
        <f t="shared" si="131"/>
        <v>Septembris, neizpilde vai pārpilde %</v>
      </c>
      <c r="DX20" s="91" t="str">
        <f t="shared" si="131"/>
        <v>Janvāris-Septembris
Plāns</v>
      </c>
      <c r="DY20" s="91" t="str">
        <f t="shared" si="131"/>
        <v>Janvāris-Septembris
Izpilde</v>
      </c>
      <c r="DZ20" s="91" t="str">
        <f t="shared" si="131"/>
        <v>Janvāris-Septembris
atgūtās summas</v>
      </c>
      <c r="EA20" s="91" t="str">
        <f t="shared" si="131"/>
        <v>Janvāris-Septembris, Izpilde (atņemtas atgūtās summas)</v>
      </c>
      <c r="EB20" s="91" t="str">
        <f t="shared" si="131"/>
        <v>Janvāris-Septembris
Izpilde, %</v>
      </c>
      <c r="EC20" s="91" t="str">
        <f t="shared" si="131"/>
        <v>Janvāris-Septembris
neizpilde vai pārpilde</v>
      </c>
      <c r="ED20" s="91" t="str">
        <f t="shared" si="131"/>
        <v>Janvāris-Septembris
neizpilde vai parpilde, %</v>
      </c>
      <c r="EE20" s="65" t="str">
        <f t="shared" si="124"/>
        <v>Oktobris, plāns</v>
      </c>
      <c r="EF20" s="65" t="str">
        <f t="shared" si="124"/>
        <v>Novembris, plāns</v>
      </c>
      <c r="EG20" s="65" t="str">
        <f t="shared" si="124"/>
        <v>Decembris, plāns</v>
      </c>
      <c r="EH20" s="2" t="s">
        <v>76</v>
      </c>
    </row>
    <row r="21" spans="1:138" s="6" customFormat="1" ht="10.5" customHeight="1" x14ac:dyDescent="0.35">
      <c r="A21" s="102"/>
      <c r="B21" s="102"/>
      <c r="C21" s="102"/>
      <c r="D21" s="102"/>
      <c r="E21" s="103"/>
      <c r="F21" s="103"/>
      <c r="G21" s="103"/>
      <c r="H21" s="102"/>
      <c r="I21" s="102"/>
      <c r="J21" s="102"/>
      <c r="K21" s="102"/>
      <c r="L21" s="55" t="s">
        <v>101</v>
      </c>
      <c r="M21" s="56">
        <f t="shared" ref="M21:S21" si="132">SUMIF($L$28:$L$243,"ESF+",M$28:M$243)</f>
        <v>795102.51</v>
      </c>
      <c r="N21" s="56">
        <f t="shared" si="132"/>
        <v>12539965.889999999</v>
      </c>
      <c r="O21" s="56">
        <f t="shared" si="132"/>
        <v>52617355.410000019</v>
      </c>
      <c r="P21" s="51">
        <f t="shared" si="132"/>
        <v>1369732.5899999999</v>
      </c>
      <c r="Q21" s="51">
        <f t="shared" si="132"/>
        <v>1554121.03</v>
      </c>
      <c r="R21" s="51">
        <f t="shared" si="132"/>
        <v>0</v>
      </c>
      <c r="S21" s="51">
        <f t="shared" si="132"/>
        <v>1554121.03</v>
      </c>
      <c r="T21" s="93">
        <f>IFERROR(S21/P21,"nebija plānots")</f>
        <v>1.1346163779311116</v>
      </c>
      <c r="U21" s="51">
        <f>SUMIF($L$28:$L$243,"ESF+",U$28:U$243)</f>
        <v>184388.44</v>
      </c>
      <c r="V21" s="7" t="s">
        <v>102</v>
      </c>
      <c r="W21" s="7">
        <f t="shared" ref="W21:EH21" si="133">SUMIF($L$28:$L$243,"ESF+",W$28:W$243)</f>
        <v>2763573.2499999995</v>
      </c>
      <c r="X21" s="51">
        <f t="shared" si="133"/>
        <v>6084450.0699999994</v>
      </c>
      <c r="Y21" s="51">
        <f t="shared" si="133"/>
        <v>0</v>
      </c>
      <c r="Z21" s="51">
        <f t="shared" si="133"/>
        <v>6084450.0699999994</v>
      </c>
      <c r="AA21" s="93">
        <f>IFERROR(Z21/W21,"nebija plānots")</f>
        <v>2.2016605023948617</v>
      </c>
      <c r="AB21" s="51">
        <f>SUMIF($L$28:$L$243,"ESF+",AB$28:AB$243)</f>
        <v>3320876.8199999994</v>
      </c>
      <c r="AC21" s="92">
        <f t="shared" ref="AC21:AC25" si="134">IFERROR(AB21/W21,"nebija plānots")</f>
        <v>1.2016605023948614</v>
      </c>
      <c r="AD21" s="7">
        <f t="shared" si="133"/>
        <v>4133305.8399999994</v>
      </c>
      <c r="AE21" s="7">
        <f t="shared" si="133"/>
        <v>7638571.0999999987</v>
      </c>
      <c r="AF21" s="7">
        <f t="shared" si="133"/>
        <v>0</v>
      </c>
      <c r="AG21" s="7">
        <f t="shared" si="133"/>
        <v>7638571.0999999987</v>
      </c>
      <c r="AH21" s="93">
        <f>IFERROR(AG21/AD21,"nebija plānots")</f>
        <v>1.8480536876990452</v>
      </c>
      <c r="AI21" s="7">
        <f t="shared" si="133"/>
        <v>3505265.26</v>
      </c>
      <c r="AJ21" s="93">
        <f t="shared" ref="AJ21:AJ25" si="135">IFERROR(AI21/AD21,"nebija plānots")</f>
        <v>0.84805368769904532</v>
      </c>
      <c r="AK21" s="7">
        <f t="shared" si="133"/>
        <v>9399878.8400000017</v>
      </c>
      <c r="AL21" s="51">
        <f t="shared" si="133"/>
        <v>9884736.0700000022</v>
      </c>
      <c r="AM21" s="51">
        <f t="shared" si="133"/>
        <v>0</v>
      </c>
      <c r="AN21" s="51">
        <f t="shared" si="133"/>
        <v>9884736.0700000022</v>
      </c>
      <c r="AO21" s="93">
        <f>IFERROR(AN21/AK21,"nebija plānots")</f>
        <v>1.0515812212319962</v>
      </c>
      <c r="AP21" s="51">
        <f>SUMIF($L$28:$L$243,"ESF+",AP$28:AP$243)</f>
        <v>484857.23000000004</v>
      </c>
      <c r="AQ21" s="92">
        <f t="shared" ref="AQ21:AQ25" si="136">IFERROR(AP21/AK21,"nebija plānots")</f>
        <v>5.1581221231996217E-2</v>
      </c>
      <c r="AR21" s="7">
        <f t="shared" si="133"/>
        <v>13533184.68</v>
      </c>
      <c r="AS21" s="7">
        <f t="shared" si="133"/>
        <v>17523307.169999998</v>
      </c>
      <c r="AT21" s="7">
        <f t="shared" si="133"/>
        <v>0</v>
      </c>
      <c r="AU21" s="7">
        <f t="shared" si="133"/>
        <v>17523307.169999998</v>
      </c>
      <c r="AV21" s="93">
        <f>IFERROR(AU21/AR21,"nebija plānots")</f>
        <v>1.2948398757830295</v>
      </c>
      <c r="AW21" s="7">
        <f t="shared" si="133"/>
        <v>3990122.4900000007</v>
      </c>
      <c r="AX21" s="93">
        <f t="shared" ref="AX21:AX25" si="137">IFERROR(AW21/AR21,"nebija plānots")</f>
        <v>0.29483987578302973</v>
      </c>
      <c r="AY21" s="7">
        <f t="shared" si="133"/>
        <v>2428517.1</v>
      </c>
      <c r="AZ21" s="51">
        <f t="shared" si="133"/>
        <v>5327536.7699999996</v>
      </c>
      <c r="BA21" s="51">
        <f t="shared" si="133"/>
        <v>0</v>
      </c>
      <c r="BB21" s="51">
        <f t="shared" si="133"/>
        <v>5327536.7699999996</v>
      </c>
      <c r="BC21" s="93">
        <f>IFERROR(BB21/AY21,"nebija plānots")</f>
        <v>2.1937406864460618</v>
      </c>
      <c r="BD21" s="51">
        <f>SUMIF($L$28:$L$243,"ESF+",BD$28:BD$243)</f>
        <v>2899019.67</v>
      </c>
      <c r="BE21" s="92">
        <f t="shared" ref="BE21:BE25" si="138">IFERROR(BD21/AY21,"nebija plānots")</f>
        <v>1.193740686446062</v>
      </c>
      <c r="BF21" s="7">
        <f t="shared" si="133"/>
        <v>15961701.780000001</v>
      </c>
      <c r="BG21" s="7">
        <f t="shared" si="133"/>
        <v>22850843.939999994</v>
      </c>
      <c r="BH21" s="7">
        <f t="shared" si="133"/>
        <v>0</v>
      </c>
      <c r="BI21" s="7">
        <f t="shared" si="133"/>
        <v>22850843.939999994</v>
      </c>
      <c r="BJ21" s="93">
        <f>IFERROR(BI21/BF21,"nebija plānots")</f>
        <v>1.431604490232494</v>
      </c>
      <c r="BK21" s="7">
        <f t="shared" si="133"/>
        <v>6889142.1599999983</v>
      </c>
      <c r="BL21" s="93">
        <f t="shared" ref="BL21:BL25" si="139">IFERROR(BK21/BF21,"nebija plānots")</f>
        <v>0.43160449023249436</v>
      </c>
      <c r="BM21" s="7">
        <f t="shared" si="133"/>
        <v>1999982.8299999998</v>
      </c>
      <c r="BN21" s="51">
        <f t="shared" si="133"/>
        <v>3224306.25</v>
      </c>
      <c r="BO21" s="51">
        <f t="shared" si="133"/>
        <v>0</v>
      </c>
      <c r="BP21" s="51">
        <f t="shared" si="133"/>
        <v>3224306.25</v>
      </c>
      <c r="BQ21" s="93">
        <f>IFERROR(BP21/BM21,"nebija plānots")</f>
        <v>1.6121669654533985</v>
      </c>
      <c r="BR21" s="51">
        <f>SUMIF($L$28:$L$243,"ESF+",BR$28:BR$243)</f>
        <v>1224323.42</v>
      </c>
      <c r="BS21" s="92">
        <f t="shared" ref="BS21:BS25" si="140">IFERROR(BR21/BM21,"nebija plānots")</f>
        <v>0.61216696545339844</v>
      </c>
      <c r="BT21" s="7">
        <f t="shared" si="133"/>
        <v>17961684.609999999</v>
      </c>
      <c r="BU21" s="7">
        <f t="shared" si="133"/>
        <v>26075150.189999998</v>
      </c>
      <c r="BV21" s="7">
        <f t="shared" si="133"/>
        <v>0</v>
      </c>
      <c r="BW21" s="7">
        <f t="shared" si="133"/>
        <v>26075150.189999998</v>
      </c>
      <c r="BX21" s="93">
        <f>IFERROR(BW21/BT21,"nebija plānots")</f>
        <v>1.4517096116632013</v>
      </c>
      <c r="BY21" s="7">
        <f t="shared" si="133"/>
        <v>8113465.5800000001</v>
      </c>
      <c r="BZ21" s="93">
        <f t="shared" ref="BZ21:BZ25" si="141">IFERROR(BY21/BT21,"nebija plānots")</f>
        <v>0.45170961166320134</v>
      </c>
      <c r="CA21" s="7">
        <f t="shared" si="133"/>
        <v>13705495.770000001</v>
      </c>
      <c r="CB21" s="51">
        <f t="shared" si="133"/>
        <v>12771729.660000002</v>
      </c>
      <c r="CC21" s="51">
        <f t="shared" si="133"/>
        <v>0</v>
      </c>
      <c r="CD21" s="51">
        <f t="shared" si="133"/>
        <v>12771729.660000002</v>
      </c>
      <c r="CE21" s="93">
        <f>IFERROR(CD21/CA21,"nebija plānots")</f>
        <v>0.93186922051780696</v>
      </c>
      <c r="CF21" s="51">
        <f>SUMIF($L$28:$L$243,"ESF+",CF$28:CF$243)</f>
        <v>-933766.10999999987</v>
      </c>
      <c r="CG21" s="92">
        <f t="shared" ref="CG21:CG25" si="142">IFERROR(CF21/CA21,"nebija plānots")</f>
        <v>-6.8130779482193066E-2</v>
      </c>
      <c r="CH21" s="7">
        <f t="shared" si="133"/>
        <v>31667180.379999995</v>
      </c>
      <c r="CI21" s="7">
        <f t="shared" si="133"/>
        <v>38846879.850000001</v>
      </c>
      <c r="CJ21" s="7">
        <f t="shared" si="133"/>
        <v>0</v>
      </c>
      <c r="CK21" s="7">
        <f t="shared" si="133"/>
        <v>38846879.850000001</v>
      </c>
      <c r="CL21" s="93">
        <f>IFERROR(CK21/CH21,"nebija plānots")</f>
        <v>1.2267236736534486</v>
      </c>
      <c r="CM21" s="7">
        <f t="shared" si="133"/>
        <v>7179699.4699999979</v>
      </c>
      <c r="CN21" s="93">
        <f t="shared" ref="CN21:CN25" si="143">IFERROR(CM21/CH21,"nebija plānots")</f>
        <v>0.22672367365344823</v>
      </c>
      <c r="CO21" s="7">
        <f t="shared" si="133"/>
        <v>3545767.1100000003</v>
      </c>
      <c r="CP21" s="51">
        <f t="shared" si="133"/>
        <v>5494048.0599999987</v>
      </c>
      <c r="CQ21" s="51">
        <f t="shared" si="133"/>
        <v>0</v>
      </c>
      <c r="CR21" s="51">
        <f t="shared" si="133"/>
        <v>5494048.0599999987</v>
      </c>
      <c r="CS21" s="93">
        <f>IFERROR(CR21/CO21,"nebija plānots")</f>
        <v>1.549466699182056</v>
      </c>
      <c r="CT21" s="51">
        <f>SUMIF($L$28:$L$243,"ESF+",CT$28:CT$243)</f>
        <v>1948280.9500000004</v>
      </c>
      <c r="CU21" s="92">
        <f t="shared" ref="CU21:CU25" si="144">IFERROR(CT21/CO21,"nebija plānots")</f>
        <v>0.54946669918205659</v>
      </c>
      <c r="CV21" s="7">
        <f t="shared" si="133"/>
        <v>35212947.489999995</v>
      </c>
      <c r="CW21" s="7">
        <f t="shared" si="133"/>
        <v>44340927.909999996</v>
      </c>
      <c r="CX21" s="7">
        <f t="shared" si="133"/>
        <v>0</v>
      </c>
      <c r="CY21" s="7">
        <f t="shared" si="133"/>
        <v>44340927.909999996</v>
      </c>
      <c r="CZ21" s="93">
        <f>IFERROR(CY21/CV21,"nebija plānots")</f>
        <v>1.2592222767660171</v>
      </c>
      <c r="DA21" s="7">
        <f t="shared" si="133"/>
        <v>9127980.4200000018</v>
      </c>
      <c r="DB21" s="93">
        <f t="shared" ref="DB21:DB25" si="145">IFERROR(DA21/CV21,"nebija plānots")</f>
        <v>0.259222276766017</v>
      </c>
      <c r="DC21" s="7">
        <f t="shared" si="133"/>
        <v>3998012.8899999992</v>
      </c>
      <c r="DD21" s="51">
        <f t="shared" si="133"/>
        <v>5094820.8600000003</v>
      </c>
      <c r="DE21" s="51">
        <f t="shared" si="133"/>
        <v>0</v>
      </c>
      <c r="DF21" s="51">
        <f t="shared" si="133"/>
        <v>5094820.8600000003</v>
      </c>
      <c r="DG21" s="93">
        <f>IFERROR(DF21/DC21,"nebija plānots")</f>
        <v>1.2743382775836927</v>
      </c>
      <c r="DH21" s="51">
        <f>SUMIF($L$28:$L$243,"ESF+",DH$28:DH$243)</f>
        <v>1096807.97</v>
      </c>
      <c r="DI21" s="92">
        <f t="shared" ref="DI21:DI25" si="146">IFERROR(DH21/DC21,"nebija plānots")</f>
        <v>0.27433827758369239</v>
      </c>
      <c r="DJ21" s="7">
        <f t="shared" si="133"/>
        <v>39210960.379999988</v>
      </c>
      <c r="DK21" s="7">
        <f t="shared" si="133"/>
        <v>49435748.769999996</v>
      </c>
      <c r="DL21" s="7">
        <f t="shared" si="133"/>
        <v>0</v>
      </c>
      <c r="DM21" s="7">
        <f t="shared" si="133"/>
        <v>49435748.769999996</v>
      </c>
      <c r="DN21" s="93">
        <f>IFERROR(DM21/DJ21,"nebija plānots")</f>
        <v>1.2607635286386731</v>
      </c>
      <c r="DO21" s="7">
        <f t="shared" si="133"/>
        <v>10224788.389999997</v>
      </c>
      <c r="DP21" s="93">
        <f t="shared" ref="DP21:DP25" si="147">IFERROR(DO21/DJ21,"nebija plānots")</f>
        <v>0.26076352863867291</v>
      </c>
      <c r="DQ21" s="7">
        <f t="shared" si="133"/>
        <v>9976403.0899999999</v>
      </c>
      <c r="DR21" s="51">
        <f t="shared" si="133"/>
        <v>13414605.539999999</v>
      </c>
      <c r="DS21" s="51">
        <f t="shared" si="133"/>
        <v>0</v>
      </c>
      <c r="DT21" s="51">
        <f t="shared" si="133"/>
        <v>13414605.539999999</v>
      </c>
      <c r="DU21" s="93">
        <f>IFERROR(DT21/DQ21,"nebija plānots")</f>
        <v>1.3446334735057301</v>
      </c>
      <c r="DV21" s="51">
        <f>SUMIF($L$28:$L$243,"ESF+",DV$28:DV$243)</f>
        <v>3438202.4499999997</v>
      </c>
      <c r="DW21" s="92">
        <f t="shared" ref="DW21:DW25" si="148">IFERROR(DV21/DQ21,"nebija plānots")</f>
        <v>0.3446334735057302</v>
      </c>
      <c r="DX21" s="7">
        <f t="shared" si="133"/>
        <v>49187363.470000014</v>
      </c>
      <c r="DY21" s="7">
        <f t="shared" si="133"/>
        <v>62850354.31000001</v>
      </c>
      <c r="DZ21" s="7">
        <f t="shared" si="133"/>
        <v>0</v>
      </c>
      <c r="EA21" s="7">
        <f t="shared" si="133"/>
        <v>62850354.31000001</v>
      </c>
      <c r="EB21" s="93">
        <f>IFERROR(EA21/DX21,"nebija plānots")</f>
        <v>1.2777744094442718</v>
      </c>
      <c r="EC21" s="7">
        <f t="shared" si="133"/>
        <v>13662990.839999996</v>
      </c>
      <c r="ED21" s="93">
        <f t="shared" ref="ED21:ED25" si="149">IFERROR(EC21/DX21,"nebija plānots")</f>
        <v>0.27777440944427167</v>
      </c>
      <c r="EE21" s="7">
        <f t="shared" si="133"/>
        <v>11131406.5</v>
      </c>
      <c r="EF21" s="7">
        <f t="shared" si="133"/>
        <v>5951786.8399999999</v>
      </c>
      <c r="EG21" s="7">
        <f t="shared" si="133"/>
        <v>6400404.669999999</v>
      </c>
      <c r="EH21" s="7">
        <f t="shared" si="133"/>
        <v>72670961.480000004</v>
      </c>
    </row>
    <row r="22" spans="1:138" s="6" customFormat="1" ht="10.5" customHeight="1" x14ac:dyDescent="0.35">
      <c r="A22" s="102"/>
      <c r="B22" s="102"/>
      <c r="C22" s="102"/>
      <c r="D22" s="102"/>
      <c r="E22" s="103"/>
      <c r="F22" s="103"/>
      <c r="G22" s="103"/>
      <c r="H22" s="102"/>
      <c r="I22" s="102"/>
      <c r="J22" s="102"/>
      <c r="K22" s="102"/>
      <c r="L22" s="55" t="s">
        <v>103</v>
      </c>
      <c r="M22" s="56">
        <f t="shared" ref="M22:S22" si="150">SUMIF($L$28:$L$243,"ERAF",M$28:M$243)</f>
        <v>43259267.519999996</v>
      </c>
      <c r="N22" s="56">
        <f t="shared" si="150"/>
        <v>75740269.960000023</v>
      </c>
      <c r="O22" s="56">
        <f t="shared" si="150"/>
        <v>399571966.30999994</v>
      </c>
      <c r="P22" s="51">
        <f t="shared" si="150"/>
        <v>16615944.82</v>
      </c>
      <c r="Q22" s="51">
        <f t="shared" si="150"/>
        <v>35217575.550000012</v>
      </c>
      <c r="R22" s="51">
        <f t="shared" si="150"/>
        <v>30300</v>
      </c>
      <c r="S22" s="51">
        <f t="shared" si="150"/>
        <v>35187275.550000012</v>
      </c>
      <c r="T22" s="93">
        <f t="shared" ref="T22:T25" si="151">IFERROR(S22/P22,"nebija plānots")</f>
        <v>2.1176812953571189</v>
      </c>
      <c r="U22" s="51">
        <f>SUMIF($L$28:$L$243,"ERAF",U$28:U$243)</f>
        <v>18571330.729999997</v>
      </c>
      <c r="V22" s="7" t="s">
        <v>102</v>
      </c>
      <c r="W22" s="7">
        <f t="shared" ref="W22:EH22" si="152">SUMIF($L$28:$L$243,"ERAF",W$28:W$243)</f>
        <v>28395791.802200008</v>
      </c>
      <c r="X22" s="51">
        <f t="shared" si="152"/>
        <v>9044030.870000001</v>
      </c>
      <c r="Y22" s="51">
        <f t="shared" si="152"/>
        <v>0</v>
      </c>
      <c r="Z22" s="51">
        <f t="shared" si="152"/>
        <v>9044030.870000001</v>
      </c>
      <c r="AA22" s="93">
        <f t="shared" ref="AA22:AA25" si="153">IFERROR(Z22/W22,"nebija plānots")</f>
        <v>0.31849898509606978</v>
      </c>
      <c r="AB22" s="51">
        <f>SUMIF($L$28:$L$243,"ERAF",AB$28:AB$243)</f>
        <v>-19351760.932199996</v>
      </c>
      <c r="AC22" s="92">
        <f t="shared" si="134"/>
        <v>-0.68150101490392978</v>
      </c>
      <c r="AD22" s="7">
        <f t="shared" si="152"/>
        <v>45011736.622200012</v>
      </c>
      <c r="AE22" s="7">
        <f t="shared" si="152"/>
        <v>44261606.420000009</v>
      </c>
      <c r="AF22" s="7">
        <f t="shared" si="152"/>
        <v>30300</v>
      </c>
      <c r="AG22" s="7">
        <f t="shared" si="152"/>
        <v>44231306.420000009</v>
      </c>
      <c r="AH22" s="93">
        <f t="shared" ref="AH22:AH26" si="154">IFERROR(AG22/AD22,"nebija plānots")</f>
        <v>0.98266162870474338</v>
      </c>
      <c r="AI22" s="7">
        <f t="shared" si="152"/>
        <v>-780430.20219999936</v>
      </c>
      <c r="AJ22" s="93">
        <f t="shared" si="135"/>
        <v>-1.7338371295256519E-2</v>
      </c>
      <c r="AK22" s="7">
        <f t="shared" si="152"/>
        <v>14738923.300000004</v>
      </c>
      <c r="AL22" s="51">
        <f t="shared" si="152"/>
        <v>14339058.369999995</v>
      </c>
      <c r="AM22" s="51">
        <f t="shared" si="152"/>
        <v>0</v>
      </c>
      <c r="AN22" s="51">
        <f t="shared" si="152"/>
        <v>14339058.369999995</v>
      </c>
      <c r="AO22" s="93">
        <f t="shared" ref="AO22:AO25" si="155">IFERROR(AN22/AK22,"nebija plānots")</f>
        <v>0.97287013970688019</v>
      </c>
      <c r="AP22" s="51">
        <f>SUMIF($L$28:$L$243,"ERAF",AP$28:AP$243)</f>
        <v>-399864.93000000232</v>
      </c>
      <c r="AQ22" s="92">
        <f t="shared" si="136"/>
        <v>-2.7129860293119389E-2</v>
      </c>
      <c r="AR22" s="7">
        <f t="shared" si="152"/>
        <v>59750659.922200002</v>
      </c>
      <c r="AS22" s="7">
        <f t="shared" si="152"/>
        <v>58600664.789999977</v>
      </c>
      <c r="AT22" s="7">
        <f t="shared" si="152"/>
        <v>30300</v>
      </c>
      <c r="AU22" s="7">
        <f t="shared" si="152"/>
        <v>58570364.789999977</v>
      </c>
      <c r="AV22" s="93">
        <f t="shared" ref="AV22:AV26" si="156">IFERROR(AU22/AR22,"nebija plānots")</f>
        <v>0.98024632474792983</v>
      </c>
      <c r="AW22" s="7">
        <f t="shared" si="152"/>
        <v>-1180295.1322000003</v>
      </c>
      <c r="AX22" s="93">
        <f t="shared" si="137"/>
        <v>-1.975367525206979E-2</v>
      </c>
      <c r="AY22" s="7">
        <f t="shared" si="152"/>
        <v>17023366.370000001</v>
      </c>
      <c r="AZ22" s="51">
        <f t="shared" si="152"/>
        <v>30932312.639999993</v>
      </c>
      <c r="BA22" s="51">
        <f t="shared" si="152"/>
        <v>1800000</v>
      </c>
      <c r="BB22" s="51">
        <f t="shared" si="152"/>
        <v>29132312.639999993</v>
      </c>
      <c r="BC22" s="93">
        <f t="shared" ref="BC22:BC25" si="157">IFERROR(BB22/AY22,"nebija plānots")</f>
        <v>1.7113132624190823</v>
      </c>
      <c r="BD22" s="51">
        <f>SUMIF($L$28:$L$243,"ERAF",BD$28:BD$243)</f>
        <v>12108946.270000001</v>
      </c>
      <c r="BE22" s="92">
        <f t="shared" si="138"/>
        <v>0.71131326241908288</v>
      </c>
      <c r="BF22" s="7">
        <f t="shared" si="152"/>
        <v>76774026.292200014</v>
      </c>
      <c r="BG22" s="7">
        <f t="shared" si="152"/>
        <v>89532977.429999992</v>
      </c>
      <c r="BH22" s="7">
        <f t="shared" si="152"/>
        <v>1830300</v>
      </c>
      <c r="BI22" s="7">
        <f t="shared" si="152"/>
        <v>87702677.429999992</v>
      </c>
      <c r="BJ22" s="93">
        <f t="shared" ref="BJ22:BJ26" si="158">IFERROR(BI22/BF22,"nebija plānots")</f>
        <v>1.142348287117388</v>
      </c>
      <c r="BK22" s="7">
        <f t="shared" si="152"/>
        <v>10928651.137799993</v>
      </c>
      <c r="BL22" s="93">
        <f t="shared" si="139"/>
        <v>0.14234828711738814</v>
      </c>
      <c r="BM22" s="7">
        <f t="shared" si="152"/>
        <v>50138008.289999999</v>
      </c>
      <c r="BN22" s="51">
        <f t="shared" si="152"/>
        <v>17623547.34</v>
      </c>
      <c r="BO22" s="51">
        <f t="shared" si="152"/>
        <v>0</v>
      </c>
      <c r="BP22" s="51">
        <f t="shared" si="152"/>
        <v>17623547.34</v>
      </c>
      <c r="BQ22" s="93">
        <f t="shared" ref="BQ22:BQ25" si="159">IFERROR(BP22/BM22,"nebija plānots")</f>
        <v>0.35150074646094404</v>
      </c>
      <c r="BR22" s="51">
        <f>SUMIF($L$28:$L$243,"ERAF",BR$28:BR$243)</f>
        <v>-32514460.950000007</v>
      </c>
      <c r="BS22" s="92">
        <f t="shared" si="140"/>
        <v>-0.64849925353905613</v>
      </c>
      <c r="BT22" s="7">
        <f t="shared" si="152"/>
        <v>126912034.58220002</v>
      </c>
      <c r="BU22" s="7">
        <f t="shared" si="152"/>
        <v>107156524.77</v>
      </c>
      <c r="BV22" s="7">
        <f t="shared" si="152"/>
        <v>1830300</v>
      </c>
      <c r="BW22" s="7">
        <f t="shared" si="152"/>
        <v>105326224.77</v>
      </c>
      <c r="BX22" s="93">
        <f t="shared" ref="BX22:BX26" si="160">IFERROR(BW22/BT22,"nebija plānots")</f>
        <v>0.82991518587451962</v>
      </c>
      <c r="BY22" s="7">
        <f t="shared" si="152"/>
        <v>-21585809.812199999</v>
      </c>
      <c r="BZ22" s="93">
        <f t="shared" si="141"/>
        <v>-0.17008481412548015</v>
      </c>
      <c r="CA22" s="7">
        <f t="shared" si="152"/>
        <v>22831632.679999996</v>
      </c>
      <c r="CB22" s="51">
        <f t="shared" si="152"/>
        <v>39470964.579999998</v>
      </c>
      <c r="CC22" s="51">
        <f t="shared" si="152"/>
        <v>0</v>
      </c>
      <c r="CD22" s="51">
        <f t="shared" si="152"/>
        <v>39470964.579999998</v>
      </c>
      <c r="CE22" s="93">
        <f t="shared" ref="CE22:CE25" si="161">IFERROR(CD22/CA22,"nebija plānots")</f>
        <v>1.7287841449278258</v>
      </c>
      <c r="CF22" s="51">
        <f>SUMIF($L$28:$L$243,"ERAF",CF$28:CF$243)</f>
        <v>16639331.899999993</v>
      </c>
      <c r="CG22" s="92">
        <f t="shared" si="142"/>
        <v>0.72878414492782551</v>
      </c>
      <c r="CH22" s="7">
        <f t="shared" si="152"/>
        <v>149743667.26220003</v>
      </c>
      <c r="CI22" s="7">
        <f t="shared" si="152"/>
        <v>146627489.34999996</v>
      </c>
      <c r="CJ22" s="7">
        <f t="shared" si="152"/>
        <v>1830300</v>
      </c>
      <c r="CK22" s="7">
        <f t="shared" si="152"/>
        <v>144797189.34999996</v>
      </c>
      <c r="CL22" s="93">
        <f t="shared" ref="CL22:CL26" si="162">IFERROR(CK22/CH22,"nebija plānots")</f>
        <v>0.9669670310428633</v>
      </c>
      <c r="CM22" s="7">
        <f t="shared" si="152"/>
        <v>-4946477.9121999945</v>
      </c>
      <c r="CN22" s="93">
        <f t="shared" si="143"/>
        <v>-3.3032968957136262E-2</v>
      </c>
      <c r="CO22" s="7">
        <f t="shared" si="152"/>
        <v>24734338.119999997</v>
      </c>
      <c r="CP22" s="51">
        <f t="shared" si="152"/>
        <v>20342681.690000001</v>
      </c>
      <c r="CQ22" s="51">
        <f t="shared" si="152"/>
        <v>0</v>
      </c>
      <c r="CR22" s="51">
        <f t="shared" si="152"/>
        <v>20342681.690000001</v>
      </c>
      <c r="CS22" s="93">
        <f t="shared" ref="CS22:CS25" si="163">IFERROR(CR22/CO22,"nebija plānots")</f>
        <v>0.82244698003667471</v>
      </c>
      <c r="CT22" s="51">
        <f>SUMIF($L$28:$L$243,"ERAF",CT$28:CT$243)</f>
        <v>-4391656.43</v>
      </c>
      <c r="CU22" s="92">
        <f t="shared" si="144"/>
        <v>-0.1775530199633254</v>
      </c>
      <c r="CV22" s="7">
        <f t="shared" si="152"/>
        <v>174478005.38219997</v>
      </c>
      <c r="CW22" s="7">
        <f t="shared" si="152"/>
        <v>166970171.03999996</v>
      </c>
      <c r="CX22" s="7">
        <f t="shared" si="152"/>
        <v>1830300</v>
      </c>
      <c r="CY22" s="7">
        <f t="shared" si="152"/>
        <v>165139871.03999996</v>
      </c>
      <c r="CZ22" s="93">
        <f t="shared" ref="CZ22:CZ26" si="164">IFERROR(CY22/CV22,"nebija plānots")</f>
        <v>0.94647959023978689</v>
      </c>
      <c r="DA22" s="7">
        <f t="shared" si="152"/>
        <v>-9338134.3421999943</v>
      </c>
      <c r="DB22" s="93">
        <f t="shared" si="145"/>
        <v>-5.3520409760213015E-2</v>
      </c>
      <c r="DC22" s="7">
        <f t="shared" si="152"/>
        <v>23930273.164799996</v>
      </c>
      <c r="DD22" s="51">
        <f t="shared" si="152"/>
        <v>48256154.139999986</v>
      </c>
      <c r="DE22" s="51">
        <f t="shared" si="152"/>
        <v>0</v>
      </c>
      <c r="DF22" s="51">
        <f t="shared" si="152"/>
        <v>48256154.139999986</v>
      </c>
      <c r="DG22" s="93">
        <f t="shared" ref="DG22:DG25" si="165">IFERROR(DF22/DC22,"nebija plānots")</f>
        <v>2.0165316880286142</v>
      </c>
      <c r="DH22" s="51">
        <f>SUMIF($L$28:$L$243,"ERAF",DH$28:DH$243)</f>
        <v>24325880.975200001</v>
      </c>
      <c r="DI22" s="92">
        <f t="shared" si="146"/>
        <v>1.0165316880286148</v>
      </c>
      <c r="DJ22" s="7">
        <f t="shared" si="152"/>
        <v>198408278.54700002</v>
      </c>
      <c r="DK22" s="7">
        <f t="shared" si="152"/>
        <v>215226325.18000004</v>
      </c>
      <c r="DL22" s="7">
        <f t="shared" si="152"/>
        <v>1830300</v>
      </c>
      <c r="DM22" s="7">
        <f t="shared" si="152"/>
        <v>213396025.18000004</v>
      </c>
      <c r="DN22" s="93">
        <f t="shared" ref="DN22:DN26" si="166">IFERROR(DM22/DJ22,"nebija plānots")</f>
        <v>1.0755399257670069</v>
      </c>
      <c r="DO22" s="7">
        <f t="shared" si="152"/>
        <v>14987746.632999998</v>
      </c>
      <c r="DP22" s="93">
        <f t="shared" si="147"/>
        <v>7.5539925767006841E-2</v>
      </c>
      <c r="DQ22" s="7">
        <f t="shared" si="152"/>
        <v>40994010.866500013</v>
      </c>
      <c r="DR22" s="51">
        <f t="shared" si="152"/>
        <v>50032714.330000013</v>
      </c>
      <c r="DS22" s="51">
        <f t="shared" si="152"/>
        <v>87000</v>
      </c>
      <c r="DT22" s="51">
        <f t="shared" si="152"/>
        <v>49945714.330000013</v>
      </c>
      <c r="DU22" s="93">
        <f t="shared" ref="DU22:DU25" si="167">IFERROR(DT22/DQ22,"nebija plānots")</f>
        <v>1.2183661289609322</v>
      </c>
      <c r="DV22" s="51">
        <f>SUMIF($L$28:$L$243,"ERAF",DV$28:DV$243)</f>
        <v>8951703.4635000024</v>
      </c>
      <c r="DW22" s="92">
        <f t="shared" si="148"/>
        <v>0.21836612896093233</v>
      </c>
      <c r="DX22" s="7">
        <f t="shared" si="152"/>
        <v>239402289.41349989</v>
      </c>
      <c r="DY22" s="7">
        <f t="shared" si="152"/>
        <v>265259039.50999999</v>
      </c>
      <c r="DZ22" s="7">
        <f t="shared" si="152"/>
        <v>1917300</v>
      </c>
      <c r="EA22" s="7">
        <f t="shared" si="152"/>
        <v>263341739.50999999</v>
      </c>
      <c r="EB22" s="93">
        <f t="shared" ref="EB22:EB26" si="168">IFERROR(EA22/DX22,"nebija plānots")</f>
        <v>1.0999967467109366</v>
      </c>
      <c r="EC22" s="7">
        <f t="shared" si="152"/>
        <v>23939450.096500002</v>
      </c>
      <c r="ED22" s="93">
        <f t="shared" si="149"/>
        <v>9.9996746710936238E-2</v>
      </c>
      <c r="EE22" s="7">
        <f t="shared" si="152"/>
        <v>64354257.876666665</v>
      </c>
      <c r="EF22" s="7">
        <f t="shared" si="152"/>
        <v>28582817</v>
      </c>
      <c r="EG22" s="7">
        <f t="shared" si="152"/>
        <v>36063967.246000007</v>
      </c>
      <c r="EH22" s="7">
        <f t="shared" si="152"/>
        <v>368403331.53616673</v>
      </c>
    </row>
    <row r="23" spans="1:138" s="6" customFormat="1" ht="10.5" customHeight="1" x14ac:dyDescent="0.35">
      <c r="A23" s="102"/>
      <c r="B23" s="102"/>
      <c r="C23" s="102"/>
      <c r="D23" s="102"/>
      <c r="E23" s="103"/>
      <c r="F23" s="103"/>
      <c r="G23" s="103"/>
      <c r="H23" s="102"/>
      <c r="I23" s="102"/>
      <c r="J23" s="102"/>
      <c r="K23" s="102"/>
      <c r="L23" s="55" t="s">
        <v>104</v>
      </c>
      <c r="M23" s="56">
        <f t="shared" ref="M23:S23" si="169">SUMIF($L$28:$L$243,"KF",M$28:M$243)</f>
        <v>0</v>
      </c>
      <c r="N23" s="56">
        <f t="shared" si="169"/>
        <v>48978804.850000001</v>
      </c>
      <c r="O23" s="56">
        <f t="shared" si="169"/>
        <v>105072610.84000002</v>
      </c>
      <c r="P23" s="51">
        <f t="shared" si="169"/>
        <v>2637875</v>
      </c>
      <c r="Q23" s="51">
        <f t="shared" si="169"/>
        <v>2110166.13</v>
      </c>
      <c r="R23" s="51">
        <f t="shared" si="169"/>
        <v>0</v>
      </c>
      <c r="S23" s="51">
        <f t="shared" si="169"/>
        <v>2110166.13</v>
      </c>
      <c r="T23" s="93">
        <f t="shared" si="151"/>
        <v>0.7999492508174193</v>
      </c>
      <c r="U23" s="51">
        <f>SUMIF($L$28:$L$243,"KF",U$28:U$243)</f>
        <v>-527708.87</v>
      </c>
      <c r="V23" s="7" t="s">
        <v>102</v>
      </c>
      <c r="W23" s="7">
        <f t="shared" ref="W23:EH23" si="170">SUMIF($L$28:$L$243,"KF",W$28:W$243)</f>
        <v>1450875.0799999998</v>
      </c>
      <c r="X23" s="51">
        <f t="shared" si="170"/>
        <v>1696233.2</v>
      </c>
      <c r="Y23" s="51">
        <f t="shared" si="170"/>
        <v>0</v>
      </c>
      <c r="Z23" s="51">
        <f t="shared" si="170"/>
        <v>1696233.2</v>
      </c>
      <c r="AA23" s="93">
        <f t="shared" si="153"/>
        <v>1.1691104378193609</v>
      </c>
      <c r="AB23" s="51">
        <f>SUMIF($L$28:$L$243,"KF",AB$28:AB$243)</f>
        <v>245358.12</v>
      </c>
      <c r="AC23" s="92">
        <f t="shared" si="134"/>
        <v>0.16911043781936072</v>
      </c>
      <c r="AD23" s="7">
        <f t="shared" si="170"/>
        <v>4088750.0799999996</v>
      </c>
      <c r="AE23" s="7">
        <f t="shared" si="170"/>
        <v>3806399.3299999996</v>
      </c>
      <c r="AF23" s="7">
        <f t="shared" si="170"/>
        <v>0</v>
      </c>
      <c r="AG23" s="7">
        <f t="shared" si="170"/>
        <v>3806399.3299999996</v>
      </c>
      <c r="AH23" s="93">
        <f t="shared" si="154"/>
        <v>0.93094448316097622</v>
      </c>
      <c r="AI23" s="7">
        <f t="shared" si="170"/>
        <v>-282350.75</v>
      </c>
      <c r="AJ23" s="93">
        <f t="shared" si="135"/>
        <v>-6.9055516839023834E-2</v>
      </c>
      <c r="AK23" s="7">
        <f t="shared" si="170"/>
        <v>933753.87</v>
      </c>
      <c r="AL23" s="51">
        <f t="shared" si="170"/>
        <v>2911107.04</v>
      </c>
      <c r="AM23" s="51">
        <f t="shared" si="170"/>
        <v>0</v>
      </c>
      <c r="AN23" s="51">
        <f t="shared" si="170"/>
        <v>2911107.04</v>
      </c>
      <c r="AO23" s="93">
        <f t="shared" si="155"/>
        <v>3.1176385271634803</v>
      </c>
      <c r="AP23" s="51">
        <f>SUMIF($L$28:$L$243,"KF",AP$28:AP$243)</f>
        <v>1977353.17</v>
      </c>
      <c r="AQ23" s="92">
        <f t="shared" si="136"/>
        <v>2.1176385271634803</v>
      </c>
      <c r="AR23" s="7">
        <f t="shared" si="170"/>
        <v>5022503.9499999993</v>
      </c>
      <c r="AS23" s="7">
        <f t="shared" si="170"/>
        <v>6717506.3700000001</v>
      </c>
      <c r="AT23" s="7">
        <f t="shared" si="170"/>
        <v>0</v>
      </c>
      <c r="AU23" s="7">
        <f t="shared" si="170"/>
        <v>6717506.3700000001</v>
      </c>
      <c r="AV23" s="93">
        <f t="shared" si="156"/>
        <v>1.3374815504127182</v>
      </c>
      <c r="AW23" s="7">
        <f t="shared" si="170"/>
        <v>1695002.4200000002</v>
      </c>
      <c r="AX23" s="93">
        <f t="shared" si="137"/>
        <v>0.33748155041271805</v>
      </c>
      <c r="AY23" s="7">
        <f t="shared" si="170"/>
        <v>14225700.26</v>
      </c>
      <c r="AZ23" s="51">
        <f t="shared" si="170"/>
        <v>1026013.3600000001</v>
      </c>
      <c r="BA23" s="51">
        <f t="shared" si="170"/>
        <v>0</v>
      </c>
      <c r="BB23" s="51">
        <f t="shared" si="170"/>
        <v>1026013.3600000001</v>
      </c>
      <c r="BC23" s="93">
        <f t="shared" si="157"/>
        <v>7.2123926502581898E-2</v>
      </c>
      <c r="BD23" s="51">
        <f>SUMIF($L$28:$L$243,"KF",BD$28:BD$243)</f>
        <v>-13199686.900000002</v>
      </c>
      <c r="BE23" s="92">
        <f t="shared" si="138"/>
        <v>-0.9278760734974183</v>
      </c>
      <c r="BF23" s="7">
        <f t="shared" si="170"/>
        <v>19248204.209999997</v>
      </c>
      <c r="BG23" s="7">
        <f t="shared" si="170"/>
        <v>7743519.7300000004</v>
      </c>
      <c r="BH23" s="7">
        <f t="shared" si="170"/>
        <v>0</v>
      </c>
      <c r="BI23" s="7">
        <f t="shared" si="170"/>
        <v>7743519.7300000004</v>
      </c>
      <c r="BJ23" s="93">
        <f t="shared" si="158"/>
        <v>0.40229829471452816</v>
      </c>
      <c r="BK23" s="7">
        <f t="shared" si="170"/>
        <v>-11504684.48</v>
      </c>
      <c r="BL23" s="93">
        <f t="shared" si="139"/>
        <v>-0.59770170528547206</v>
      </c>
      <c r="BM23" s="7">
        <f t="shared" si="170"/>
        <v>6081852.3460000008</v>
      </c>
      <c r="BN23" s="51">
        <f t="shared" si="170"/>
        <v>823310.38</v>
      </c>
      <c r="BO23" s="51">
        <f t="shared" si="170"/>
        <v>0</v>
      </c>
      <c r="BP23" s="51">
        <f t="shared" si="170"/>
        <v>823310.38</v>
      </c>
      <c r="BQ23" s="93">
        <f t="shared" si="159"/>
        <v>0.13537164882693781</v>
      </c>
      <c r="BR23" s="51">
        <f>SUMIF($L$28:$L$243,"KF",BR$28:BR$243)</f>
        <v>-5258541.966</v>
      </c>
      <c r="BS23" s="92">
        <f t="shared" si="140"/>
        <v>-0.86462835117306203</v>
      </c>
      <c r="BT23" s="7">
        <f t="shared" si="170"/>
        <v>25330056.556000002</v>
      </c>
      <c r="BU23" s="7">
        <f t="shared" si="170"/>
        <v>8566830.1100000013</v>
      </c>
      <c r="BV23" s="7">
        <f t="shared" si="170"/>
        <v>0</v>
      </c>
      <c r="BW23" s="7">
        <f t="shared" si="170"/>
        <v>8566830.1100000013</v>
      </c>
      <c r="BX23" s="93">
        <f t="shared" si="160"/>
        <v>0.33820809247150108</v>
      </c>
      <c r="BY23" s="7">
        <f t="shared" si="170"/>
        <v>-16763226.446</v>
      </c>
      <c r="BZ23" s="93">
        <f t="shared" si="141"/>
        <v>-0.66179190752849892</v>
      </c>
      <c r="CA23" s="7">
        <f t="shared" si="170"/>
        <v>3561293.26</v>
      </c>
      <c r="CB23" s="51">
        <f t="shared" si="170"/>
        <v>3660502.14</v>
      </c>
      <c r="CC23" s="51">
        <f t="shared" si="170"/>
        <v>0</v>
      </c>
      <c r="CD23" s="51">
        <f t="shared" si="170"/>
        <v>3660502.14</v>
      </c>
      <c r="CE23" s="93">
        <f t="shared" si="161"/>
        <v>1.0278575429646029</v>
      </c>
      <c r="CF23" s="51">
        <f>SUMIF($L$28:$L$243,"KF",CF$28:CF$243)</f>
        <v>99208.880000000121</v>
      </c>
      <c r="CG23" s="92">
        <f t="shared" si="142"/>
        <v>2.7857542964602734E-2</v>
      </c>
      <c r="CH23" s="7">
        <f t="shared" si="170"/>
        <v>28891349.816</v>
      </c>
      <c r="CI23" s="7">
        <f t="shared" si="170"/>
        <v>12227332.250000002</v>
      </c>
      <c r="CJ23" s="7">
        <f t="shared" si="170"/>
        <v>0</v>
      </c>
      <c r="CK23" s="7">
        <f t="shared" si="170"/>
        <v>12227332.250000002</v>
      </c>
      <c r="CL23" s="93">
        <f t="shared" si="162"/>
        <v>0.42321775645208926</v>
      </c>
      <c r="CM23" s="7">
        <f t="shared" si="170"/>
        <v>-16664017.566</v>
      </c>
      <c r="CN23" s="93">
        <f t="shared" si="143"/>
        <v>-0.57678224354791074</v>
      </c>
      <c r="CO23" s="7">
        <f t="shared" si="170"/>
        <v>6625308.6119999997</v>
      </c>
      <c r="CP23" s="51">
        <f t="shared" si="170"/>
        <v>2534251.58</v>
      </c>
      <c r="CQ23" s="51">
        <f t="shared" si="170"/>
        <v>0</v>
      </c>
      <c r="CR23" s="51">
        <f t="shared" si="170"/>
        <v>2534251.58</v>
      </c>
      <c r="CS23" s="93">
        <f t="shared" si="163"/>
        <v>0.38251072190205171</v>
      </c>
      <c r="CT23" s="51">
        <f>SUMIF($L$28:$L$243,"KF",CT$28:CT$243)</f>
        <v>-4091057.0320000006</v>
      </c>
      <c r="CU23" s="92">
        <f t="shared" si="144"/>
        <v>-0.6174892780979484</v>
      </c>
      <c r="CV23" s="7">
        <f t="shared" si="170"/>
        <v>35516658.427999996</v>
      </c>
      <c r="CW23" s="7">
        <f t="shared" si="170"/>
        <v>14761583.83</v>
      </c>
      <c r="CX23" s="7">
        <f t="shared" si="170"/>
        <v>0</v>
      </c>
      <c r="CY23" s="7">
        <f t="shared" si="170"/>
        <v>14761583.83</v>
      </c>
      <c r="CZ23" s="93">
        <f t="shared" si="164"/>
        <v>0.41562423052621761</v>
      </c>
      <c r="DA23" s="7">
        <f t="shared" si="170"/>
        <v>-20755074.598000005</v>
      </c>
      <c r="DB23" s="93">
        <f t="shared" si="145"/>
        <v>-0.58437576947378267</v>
      </c>
      <c r="DC23" s="7">
        <f t="shared" si="170"/>
        <v>3454392.61</v>
      </c>
      <c r="DD23" s="51">
        <f t="shared" si="170"/>
        <v>1468296.87</v>
      </c>
      <c r="DE23" s="51">
        <f t="shared" si="170"/>
        <v>0</v>
      </c>
      <c r="DF23" s="51">
        <f t="shared" si="170"/>
        <v>1468296.87</v>
      </c>
      <c r="DG23" s="93">
        <f t="shared" si="165"/>
        <v>0.42505211068060966</v>
      </c>
      <c r="DH23" s="51">
        <f>SUMIF($L$28:$L$243,"KF",DH$28:DH$243)</f>
        <v>-1986095.7400000002</v>
      </c>
      <c r="DI23" s="92">
        <f t="shared" si="146"/>
        <v>-0.57494788931939045</v>
      </c>
      <c r="DJ23" s="7">
        <f t="shared" si="170"/>
        <v>38971051.038000003</v>
      </c>
      <c r="DK23" s="7">
        <f t="shared" si="170"/>
        <v>16229880.700000001</v>
      </c>
      <c r="DL23" s="7">
        <f t="shared" si="170"/>
        <v>0</v>
      </c>
      <c r="DM23" s="7">
        <f t="shared" si="170"/>
        <v>16229880.700000001</v>
      </c>
      <c r="DN23" s="93">
        <f t="shared" si="166"/>
        <v>0.41645991749554107</v>
      </c>
      <c r="DO23" s="7">
        <f t="shared" si="170"/>
        <v>-22741170.338</v>
      </c>
      <c r="DP23" s="93">
        <f t="shared" si="147"/>
        <v>-0.58354008250445888</v>
      </c>
      <c r="DQ23" s="7">
        <f t="shared" si="170"/>
        <v>6973367.3499999996</v>
      </c>
      <c r="DR23" s="51">
        <f t="shared" si="170"/>
        <v>19525876.260000002</v>
      </c>
      <c r="DS23" s="51">
        <f t="shared" si="170"/>
        <v>0</v>
      </c>
      <c r="DT23" s="51">
        <f t="shared" si="170"/>
        <v>19525876.260000002</v>
      </c>
      <c r="DU23" s="93">
        <f t="shared" si="167"/>
        <v>2.8000641985396055</v>
      </c>
      <c r="DV23" s="51">
        <f>SUMIF($L$28:$L$243,"KF",DV$28:DV$243)</f>
        <v>12552508.91</v>
      </c>
      <c r="DW23" s="92">
        <f t="shared" si="148"/>
        <v>1.8000641985396053</v>
      </c>
      <c r="DX23" s="7">
        <f t="shared" si="170"/>
        <v>45944418.388000004</v>
      </c>
      <c r="DY23" s="7">
        <f t="shared" si="170"/>
        <v>35755756.959999993</v>
      </c>
      <c r="DZ23" s="7">
        <f t="shared" si="170"/>
        <v>0</v>
      </c>
      <c r="EA23" s="7">
        <f t="shared" si="170"/>
        <v>35755756.959999993</v>
      </c>
      <c r="EB23" s="93">
        <f t="shared" si="168"/>
        <v>0.77823940784369283</v>
      </c>
      <c r="EC23" s="7">
        <f t="shared" si="170"/>
        <v>-10188661.427999999</v>
      </c>
      <c r="ED23" s="93">
        <f t="shared" si="149"/>
        <v>-0.22176059215630697</v>
      </c>
      <c r="EE23" s="7">
        <f t="shared" si="170"/>
        <v>5808721.2599999998</v>
      </c>
      <c r="EF23" s="7">
        <f t="shared" si="170"/>
        <v>2287635.9159999997</v>
      </c>
      <c r="EG23" s="7">
        <f t="shared" si="170"/>
        <v>18793218.330000002</v>
      </c>
      <c r="EH23" s="7">
        <f t="shared" si="170"/>
        <v>72833993.893999994</v>
      </c>
    </row>
    <row r="24" spans="1:138" s="6" customFormat="1" ht="10.5" customHeight="1" x14ac:dyDescent="0.35">
      <c r="A24" s="102"/>
      <c r="B24" s="102"/>
      <c r="C24" s="102"/>
      <c r="D24" s="102"/>
      <c r="E24" s="103"/>
      <c r="F24" s="103"/>
      <c r="G24" s="103"/>
      <c r="H24" s="102"/>
      <c r="I24" s="102"/>
      <c r="J24" s="102"/>
      <c r="K24" s="102"/>
      <c r="L24" s="55" t="s">
        <v>105</v>
      </c>
      <c r="M24" s="56">
        <f t="shared" ref="M24:S24" si="171">SUMIF($L$28:$L$243,"TPF",M$28:M$243)</f>
        <v>0</v>
      </c>
      <c r="N24" s="56">
        <f t="shared" si="171"/>
        <v>4822663.9000000004</v>
      </c>
      <c r="O24" s="56">
        <f t="shared" si="171"/>
        <v>30065620.060000002</v>
      </c>
      <c r="P24" s="51">
        <f t="shared" si="171"/>
        <v>1912059.36</v>
      </c>
      <c r="Q24" s="51">
        <f t="shared" si="171"/>
        <v>2208241.66</v>
      </c>
      <c r="R24" s="51">
        <f t="shared" si="171"/>
        <v>0</v>
      </c>
      <c r="S24" s="51">
        <f t="shared" si="171"/>
        <v>2208241.66</v>
      </c>
      <c r="T24" s="93">
        <f t="shared" si="151"/>
        <v>1.1549022515702652</v>
      </c>
      <c r="U24" s="51">
        <f>SUMIF($L$28:$L$243,"TPF",U$28:U$243)</f>
        <v>296182.3</v>
      </c>
      <c r="V24" s="7" t="s">
        <v>102</v>
      </c>
      <c r="W24" s="7">
        <f t="shared" ref="W24:EH24" si="172">SUMIF($L$28:$L$243,"TPF",W$28:W$243)</f>
        <v>600003.73</v>
      </c>
      <c r="X24" s="51">
        <f t="shared" si="172"/>
        <v>223844.69</v>
      </c>
      <c r="Y24" s="51">
        <f t="shared" si="172"/>
        <v>0</v>
      </c>
      <c r="Z24" s="51">
        <f t="shared" si="172"/>
        <v>223844.69</v>
      </c>
      <c r="AA24" s="93">
        <f t="shared" si="153"/>
        <v>0.37307216406804672</v>
      </c>
      <c r="AB24" s="51">
        <f>SUMIF($L$28:$L$243,"TPF",AB$28:AB$243)</f>
        <v>-376159.03999999992</v>
      </c>
      <c r="AC24" s="92">
        <f t="shared" si="134"/>
        <v>-0.62692783593195323</v>
      </c>
      <c r="AD24" s="7">
        <f t="shared" si="172"/>
        <v>2512063.0900000003</v>
      </c>
      <c r="AE24" s="7">
        <f t="shared" si="172"/>
        <v>2432086.35</v>
      </c>
      <c r="AF24" s="7">
        <f t="shared" si="172"/>
        <v>0</v>
      </c>
      <c r="AG24" s="7">
        <f t="shared" si="172"/>
        <v>2432086.35</v>
      </c>
      <c r="AH24" s="93">
        <f t="shared" si="154"/>
        <v>0.96816292539850179</v>
      </c>
      <c r="AI24" s="7">
        <f t="shared" si="172"/>
        <v>-79976.739999999671</v>
      </c>
      <c r="AJ24" s="93">
        <f t="shared" si="135"/>
        <v>-3.1837074601498032E-2</v>
      </c>
      <c r="AK24" s="7">
        <f t="shared" si="172"/>
        <v>1095600.3600000001</v>
      </c>
      <c r="AL24" s="51">
        <f t="shared" si="172"/>
        <v>1213694.27</v>
      </c>
      <c r="AM24" s="51">
        <f t="shared" si="172"/>
        <v>0</v>
      </c>
      <c r="AN24" s="51">
        <f t="shared" si="172"/>
        <v>1213694.27</v>
      </c>
      <c r="AO24" s="93">
        <f t="shared" si="155"/>
        <v>1.1077892216099672</v>
      </c>
      <c r="AP24" s="51">
        <f>SUMIF($L$28:$L$243,"TPF",AP$28:AP$243)</f>
        <v>118093.90999999997</v>
      </c>
      <c r="AQ24" s="92">
        <f t="shared" si="136"/>
        <v>0.1077892216099673</v>
      </c>
      <c r="AR24" s="7">
        <f t="shared" si="172"/>
        <v>3607663.4500000007</v>
      </c>
      <c r="AS24" s="7">
        <f t="shared" si="172"/>
        <v>3645780.6200000006</v>
      </c>
      <c r="AT24" s="7">
        <f t="shared" si="172"/>
        <v>0</v>
      </c>
      <c r="AU24" s="7">
        <f t="shared" si="172"/>
        <v>3645780.6200000006</v>
      </c>
      <c r="AV24" s="93">
        <f t="shared" si="156"/>
        <v>1.0105656113792987</v>
      </c>
      <c r="AW24" s="7">
        <f t="shared" si="172"/>
        <v>38117.170000000064</v>
      </c>
      <c r="AX24" s="93">
        <f t="shared" si="137"/>
        <v>1.0565611379298715E-2</v>
      </c>
      <c r="AY24" s="7">
        <f t="shared" si="172"/>
        <v>657282.07999999984</v>
      </c>
      <c r="AZ24" s="51">
        <f t="shared" si="172"/>
        <v>657784.40999999992</v>
      </c>
      <c r="BA24" s="51">
        <f t="shared" si="172"/>
        <v>0</v>
      </c>
      <c r="BB24" s="51">
        <f t="shared" si="172"/>
        <v>657784.40999999992</v>
      </c>
      <c r="BC24" s="93">
        <f t="shared" si="157"/>
        <v>1.0007642533020222</v>
      </c>
      <c r="BD24" s="51">
        <f>SUMIF($L$28:$L$243,"TPF",BD$28:BD$243)</f>
        <v>502.33000000016182</v>
      </c>
      <c r="BE24" s="92">
        <f t="shared" si="138"/>
        <v>7.6425330202241619E-4</v>
      </c>
      <c r="BF24" s="7">
        <f t="shared" si="172"/>
        <v>4264945.5299999993</v>
      </c>
      <c r="BG24" s="7">
        <f t="shared" si="172"/>
        <v>4303565.03</v>
      </c>
      <c r="BH24" s="7">
        <f t="shared" si="172"/>
        <v>0</v>
      </c>
      <c r="BI24" s="7">
        <f t="shared" si="172"/>
        <v>4303565.03</v>
      </c>
      <c r="BJ24" s="93">
        <f t="shared" si="158"/>
        <v>1.0090550980612409</v>
      </c>
      <c r="BK24" s="7">
        <f t="shared" si="172"/>
        <v>38619.500000000291</v>
      </c>
      <c r="BL24" s="93">
        <f t="shared" si="139"/>
        <v>9.0550980612407253E-3</v>
      </c>
      <c r="BM24" s="7">
        <f t="shared" si="172"/>
        <v>618569.75</v>
      </c>
      <c r="BN24" s="51">
        <f t="shared" si="172"/>
        <v>768160.15</v>
      </c>
      <c r="BO24" s="51">
        <f t="shared" si="172"/>
        <v>0</v>
      </c>
      <c r="BP24" s="51">
        <f t="shared" si="172"/>
        <v>768160.15</v>
      </c>
      <c r="BQ24" s="93">
        <f t="shared" si="159"/>
        <v>1.2418327116707535</v>
      </c>
      <c r="BR24" s="51">
        <f>SUMIF($L$28:$L$243,"TPF",BR$28:BR$243)</f>
        <v>149590.39999999997</v>
      </c>
      <c r="BS24" s="92">
        <f t="shared" si="140"/>
        <v>0.24183271167075332</v>
      </c>
      <c r="BT24" s="7">
        <f t="shared" si="172"/>
        <v>4883515.28</v>
      </c>
      <c r="BU24" s="7">
        <f t="shared" si="172"/>
        <v>5071725.18</v>
      </c>
      <c r="BV24" s="7">
        <f t="shared" si="172"/>
        <v>0</v>
      </c>
      <c r="BW24" s="7">
        <f t="shared" si="172"/>
        <v>5071725.18</v>
      </c>
      <c r="BX24" s="93">
        <f t="shared" si="160"/>
        <v>1.038539840506038</v>
      </c>
      <c r="BY24" s="7">
        <f t="shared" si="172"/>
        <v>188209.90000000037</v>
      </c>
      <c r="BZ24" s="93">
        <f t="shared" si="141"/>
        <v>3.8539840506038175E-2</v>
      </c>
      <c r="CA24" s="7">
        <f t="shared" si="172"/>
        <v>2379679.52</v>
      </c>
      <c r="CB24" s="51">
        <f t="shared" si="172"/>
        <v>1852002.2100000002</v>
      </c>
      <c r="CC24" s="51">
        <f t="shared" si="172"/>
        <v>0</v>
      </c>
      <c r="CD24" s="51">
        <f t="shared" si="172"/>
        <v>1852002.2100000002</v>
      </c>
      <c r="CE24" s="93">
        <f t="shared" si="161"/>
        <v>0.77825698562972889</v>
      </c>
      <c r="CF24" s="51">
        <f>SUMIF($L$28:$L$243,"TPF",CF$28:CF$243)</f>
        <v>-527677.31000000017</v>
      </c>
      <c r="CG24" s="92">
        <f t="shared" si="142"/>
        <v>-0.22174301437027125</v>
      </c>
      <c r="CH24" s="7">
        <f t="shared" si="172"/>
        <v>7263194.8000000007</v>
      </c>
      <c r="CI24" s="7">
        <f t="shared" si="172"/>
        <v>6923727.3900000006</v>
      </c>
      <c r="CJ24" s="7">
        <f t="shared" si="172"/>
        <v>0</v>
      </c>
      <c r="CK24" s="7">
        <f t="shared" si="172"/>
        <v>6923727.3900000006</v>
      </c>
      <c r="CL24" s="93">
        <f t="shared" si="162"/>
        <v>0.95326197088917397</v>
      </c>
      <c r="CM24" s="7">
        <f t="shared" si="172"/>
        <v>-339467.40999999986</v>
      </c>
      <c r="CN24" s="93">
        <f t="shared" si="143"/>
        <v>-4.6738029110825974E-2</v>
      </c>
      <c r="CO24" s="7">
        <f t="shared" si="172"/>
        <v>1200707.8400000001</v>
      </c>
      <c r="CP24" s="51">
        <f t="shared" si="172"/>
        <v>2889852.62</v>
      </c>
      <c r="CQ24" s="51">
        <f t="shared" si="172"/>
        <v>0</v>
      </c>
      <c r="CR24" s="51">
        <f t="shared" si="172"/>
        <v>2889852.62</v>
      </c>
      <c r="CS24" s="93">
        <f t="shared" si="163"/>
        <v>2.4067908309818313</v>
      </c>
      <c r="CT24" s="51">
        <f>SUMIF($L$28:$L$243,"TPF",CT$28:CT$243)</f>
        <v>1689144.7799999998</v>
      </c>
      <c r="CU24" s="92">
        <f t="shared" si="144"/>
        <v>1.4067908309818313</v>
      </c>
      <c r="CV24" s="7">
        <f t="shared" si="172"/>
        <v>8463902.6400000006</v>
      </c>
      <c r="CW24" s="7">
        <f t="shared" si="172"/>
        <v>9813580.0099999998</v>
      </c>
      <c r="CX24" s="7">
        <f t="shared" si="172"/>
        <v>0</v>
      </c>
      <c r="CY24" s="7">
        <f t="shared" si="172"/>
        <v>9813580.0099999998</v>
      </c>
      <c r="CZ24" s="93">
        <f t="shared" si="164"/>
        <v>1.1594627711832941</v>
      </c>
      <c r="DA24" s="7">
        <f t="shared" si="172"/>
        <v>1349677.3699999989</v>
      </c>
      <c r="DB24" s="93">
        <f t="shared" si="145"/>
        <v>0.15946277118329411</v>
      </c>
      <c r="DC24" s="7">
        <f t="shared" si="172"/>
        <v>3484580.51</v>
      </c>
      <c r="DD24" s="51">
        <f t="shared" si="172"/>
        <v>2176076.8000000003</v>
      </c>
      <c r="DE24" s="51">
        <f t="shared" si="172"/>
        <v>2193.85</v>
      </c>
      <c r="DF24" s="51">
        <f t="shared" si="172"/>
        <v>2173882.9500000002</v>
      </c>
      <c r="DG24" s="93">
        <f t="shared" si="165"/>
        <v>0.62385786287945466</v>
      </c>
      <c r="DH24" s="51">
        <f>SUMIF($L$28:$L$243,"TPF",DH$28:DH$243)</f>
        <v>-1310697.56</v>
      </c>
      <c r="DI24" s="92">
        <f t="shared" si="146"/>
        <v>-0.37614213712054545</v>
      </c>
      <c r="DJ24" s="7">
        <f t="shared" si="172"/>
        <v>11948483.15</v>
      </c>
      <c r="DK24" s="7">
        <f t="shared" si="172"/>
        <v>11989656.810000002</v>
      </c>
      <c r="DL24" s="7">
        <f t="shared" si="172"/>
        <v>2193.85</v>
      </c>
      <c r="DM24" s="7">
        <f t="shared" si="172"/>
        <v>11987462.960000001</v>
      </c>
      <c r="DN24" s="93">
        <f t="shared" si="166"/>
        <v>1.0032623228832189</v>
      </c>
      <c r="DO24" s="7">
        <f t="shared" si="172"/>
        <v>38979.809999999881</v>
      </c>
      <c r="DP24" s="93">
        <f t="shared" si="147"/>
        <v>3.2623228832188529E-3</v>
      </c>
      <c r="DQ24" s="7">
        <f t="shared" si="172"/>
        <v>519490.55000000016</v>
      </c>
      <c r="DR24" s="51">
        <f t="shared" si="172"/>
        <v>2090829.46</v>
      </c>
      <c r="DS24" s="51">
        <f t="shared" si="172"/>
        <v>0</v>
      </c>
      <c r="DT24" s="51">
        <f t="shared" si="172"/>
        <v>2090829.46</v>
      </c>
      <c r="DU24" s="93">
        <f t="shared" si="167"/>
        <v>4.0247689972416234</v>
      </c>
      <c r="DV24" s="51">
        <f>SUMIF($L$28:$L$243,"TPF",DV$28:DV$243)</f>
        <v>1571338.91</v>
      </c>
      <c r="DW24" s="92">
        <f t="shared" si="148"/>
        <v>3.0247689972416234</v>
      </c>
      <c r="DX24" s="7">
        <f t="shared" si="172"/>
        <v>12467973.699999999</v>
      </c>
      <c r="DY24" s="7">
        <f t="shared" si="172"/>
        <v>14080486.27</v>
      </c>
      <c r="DZ24" s="7">
        <f t="shared" si="172"/>
        <v>2193.85</v>
      </c>
      <c r="EA24" s="7">
        <f t="shared" si="172"/>
        <v>14078292.42</v>
      </c>
      <c r="EB24" s="93">
        <f t="shared" si="168"/>
        <v>1.1291564097540565</v>
      </c>
      <c r="EC24" s="7">
        <f t="shared" si="172"/>
        <v>1610318.7200000002</v>
      </c>
      <c r="ED24" s="93">
        <f t="shared" si="149"/>
        <v>0.12915640975405654</v>
      </c>
      <c r="EE24" s="7">
        <f t="shared" si="172"/>
        <v>2686599.38</v>
      </c>
      <c r="EF24" s="7">
        <f t="shared" si="172"/>
        <v>7412598.9499999993</v>
      </c>
      <c r="EG24" s="7">
        <f t="shared" si="172"/>
        <v>5296514.93</v>
      </c>
      <c r="EH24" s="7">
        <f t="shared" si="172"/>
        <v>27863686.960000001</v>
      </c>
    </row>
    <row r="25" spans="1:138" s="6" customFormat="1" ht="10.5" customHeight="1" x14ac:dyDescent="0.35">
      <c r="A25" s="102"/>
      <c r="B25" s="102"/>
      <c r="C25" s="102"/>
      <c r="D25" s="102"/>
      <c r="E25" s="103"/>
      <c r="F25" s="103"/>
      <c r="G25" s="103"/>
      <c r="H25" s="102"/>
      <c r="I25" s="102"/>
      <c r="J25" s="102"/>
      <c r="K25" s="102"/>
      <c r="L25" s="55" t="s">
        <v>106</v>
      </c>
      <c r="M25" s="56">
        <f t="shared" ref="M25:S25" si="173">SUMIF($L$28:$L$243,"TP",M$28:M$243)</f>
        <v>0</v>
      </c>
      <c r="N25" s="56">
        <f t="shared" si="173"/>
        <v>0</v>
      </c>
      <c r="O25" s="56">
        <f t="shared" si="173"/>
        <v>0</v>
      </c>
      <c r="P25" s="51">
        <f t="shared" si="173"/>
        <v>0</v>
      </c>
      <c r="Q25" s="51">
        <f t="shared" si="173"/>
        <v>0</v>
      </c>
      <c r="R25" s="51">
        <f t="shared" si="173"/>
        <v>0</v>
      </c>
      <c r="S25" s="51">
        <f t="shared" si="173"/>
        <v>0</v>
      </c>
      <c r="T25" s="93" t="str">
        <f t="shared" si="151"/>
        <v>nebija plānots</v>
      </c>
      <c r="U25" s="51">
        <f>SUMIF($L$28:$L$243,"TP",U$28:U$243)</f>
        <v>0</v>
      </c>
      <c r="V25" s="7" t="s">
        <v>102</v>
      </c>
      <c r="W25" s="7">
        <f t="shared" ref="W25:EH25" si="174">SUMIF($L$28:$L$243,"TP",W$28:W$243)</f>
        <v>0</v>
      </c>
      <c r="X25" s="51">
        <f t="shared" si="174"/>
        <v>0</v>
      </c>
      <c r="Y25" s="51">
        <f t="shared" si="174"/>
        <v>0</v>
      </c>
      <c r="Z25" s="51">
        <f t="shared" si="174"/>
        <v>0</v>
      </c>
      <c r="AA25" s="93" t="str">
        <f t="shared" si="153"/>
        <v>nebija plānots</v>
      </c>
      <c r="AB25" s="51">
        <f>SUMIF($L$28:$L$243,"TP",AB$28:AB$243)</f>
        <v>0</v>
      </c>
      <c r="AC25" s="92" t="str">
        <f t="shared" si="134"/>
        <v>nebija plānots</v>
      </c>
      <c r="AD25" s="7">
        <f t="shared" si="174"/>
        <v>0</v>
      </c>
      <c r="AE25" s="7">
        <f t="shared" si="174"/>
        <v>0</v>
      </c>
      <c r="AF25" s="7">
        <f t="shared" si="174"/>
        <v>0</v>
      </c>
      <c r="AG25" s="7">
        <f t="shared" si="174"/>
        <v>0</v>
      </c>
      <c r="AH25" s="93" t="str">
        <f t="shared" si="154"/>
        <v>nebija plānots</v>
      </c>
      <c r="AI25" s="7">
        <f t="shared" si="174"/>
        <v>0</v>
      </c>
      <c r="AJ25" s="93" t="str">
        <f t="shared" si="135"/>
        <v>nebija plānots</v>
      </c>
      <c r="AK25" s="7">
        <f t="shared" si="174"/>
        <v>0</v>
      </c>
      <c r="AL25" s="51">
        <f t="shared" si="174"/>
        <v>0</v>
      </c>
      <c r="AM25" s="51">
        <f t="shared" si="174"/>
        <v>0</v>
      </c>
      <c r="AN25" s="51">
        <f t="shared" si="174"/>
        <v>0</v>
      </c>
      <c r="AO25" s="93" t="str">
        <f t="shared" si="155"/>
        <v>nebija plānots</v>
      </c>
      <c r="AP25" s="51">
        <f>SUMIF($L$28:$L$243,"TP",AP$28:AP$243)</f>
        <v>0</v>
      </c>
      <c r="AQ25" s="92" t="str">
        <f t="shared" si="136"/>
        <v>nebija plānots</v>
      </c>
      <c r="AR25" s="7">
        <f t="shared" si="174"/>
        <v>0</v>
      </c>
      <c r="AS25" s="7">
        <f t="shared" si="174"/>
        <v>0</v>
      </c>
      <c r="AT25" s="7">
        <f t="shared" si="174"/>
        <v>0</v>
      </c>
      <c r="AU25" s="7">
        <f t="shared" si="174"/>
        <v>0</v>
      </c>
      <c r="AV25" s="93" t="str">
        <f t="shared" si="156"/>
        <v>nebija plānots</v>
      </c>
      <c r="AW25" s="7">
        <f t="shared" si="174"/>
        <v>0</v>
      </c>
      <c r="AX25" s="93" t="str">
        <f t="shared" si="137"/>
        <v>nebija plānots</v>
      </c>
      <c r="AY25" s="7">
        <f t="shared" si="174"/>
        <v>0</v>
      </c>
      <c r="AZ25" s="51">
        <f t="shared" si="174"/>
        <v>0</v>
      </c>
      <c r="BA25" s="51">
        <f t="shared" si="174"/>
        <v>0</v>
      </c>
      <c r="BB25" s="51">
        <f t="shared" si="174"/>
        <v>0</v>
      </c>
      <c r="BC25" s="93" t="str">
        <f t="shared" si="157"/>
        <v>nebija plānots</v>
      </c>
      <c r="BD25" s="51">
        <f>SUMIF($L$28:$L$243,"TP",BD$28:BD$243)</f>
        <v>0</v>
      </c>
      <c r="BE25" s="92" t="str">
        <f t="shared" si="138"/>
        <v>nebija plānots</v>
      </c>
      <c r="BF25" s="7">
        <f t="shared" si="174"/>
        <v>0</v>
      </c>
      <c r="BG25" s="7">
        <f t="shared" si="174"/>
        <v>0</v>
      </c>
      <c r="BH25" s="7">
        <f t="shared" si="174"/>
        <v>0</v>
      </c>
      <c r="BI25" s="7">
        <f t="shared" si="174"/>
        <v>0</v>
      </c>
      <c r="BJ25" s="93" t="str">
        <f t="shared" si="158"/>
        <v>nebija plānots</v>
      </c>
      <c r="BK25" s="7">
        <f t="shared" si="174"/>
        <v>0</v>
      </c>
      <c r="BL25" s="93" t="str">
        <f t="shared" si="139"/>
        <v>nebija plānots</v>
      </c>
      <c r="BM25" s="7">
        <f t="shared" si="174"/>
        <v>0</v>
      </c>
      <c r="BN25" s="51">
        <f t="shared" si="174"/>
        <v>0</v>
      </c>
      <c r="BO25" s="51">
        <f t="shared" si="174"/>
        <v>0</v>
      </c>
      <c r="BP25" s="51">
        <f t="shared" si="174"/>
        <v>0</v>
      </c>
      <c r="BQ25" s="93" t="str">
        <f t="shared" si="159"/>
        <v>nebija plānots</v>
      </c>
      <c r="BR25" s="51">
        <f>SUMIF($L$28:$L$243,"TP",BR$28:BR$243)</f>
        <v>0</v>
      </c>
      <c r="BS25" s="92" t="str">
        <f t="shared" si="140"/>
        <v>nebija plānots</v>
      </c>
      <c r="BT25" s="7">
        <f t="shared" si="174"/>
        <v>0</v>
      </c>
      <c r="BU25" s="7">
        <f t="shared" si="174"/>
        <v>0</v>
      </c>
      <c r="BV25" s="7">
        <f t="shared" si="174"/>
        <v>0</v>
      </c>
      <c r="BW25" s="7">
        <f t="shared" si="174"/>
        <v>0</v>
      </c>
      <c r="BX25" s="93" t="str">
        <f t="shared" si="160"/>
        <v>nebija plānots</v>
      </c>
      <c r="BY25" s="7">
        <f t="shared" si="174"/>
        <v>0</v>
      </c>
      <c r="BZ25" s="93" t="str">
        <f t="shared" si="141"/>
        <v>nebija plānots</v>
      </c>
      <c r="CA25" s="7">
        <f t="shared" si="174"/>
        <v>0</v>
      </c>
      <c r="CB25" s="51">
        <f t="shared" si="174"/>
        <v>0</v>
      </c>
      <c r="CC25" s="51">
        <f t="shared" si="174"/>
        <v>0</v>
      </c>
      <c r="CD25" s="51">
        <f t="shared" si="174"/>
        <v>0</v>
      </c>
      <c r="CE25" s="93" t="str">
        <f t="shared" si="161"/>
        <v>nebija plānots</v>
      </c>
      <c r="CF25" s="51">
        <f>SUMIF($L$28:$L$243,"TP",CF$28:CF$243)</f>
        <v>0</v>
      </c>
      <c r="CG25" s="92" t="str">
        <f t="shared" si="142"/>
        <v>nebija plānots</v>
      </c>
      <c r="CH25" s="7">
        <f t="shared" si="174"/>
        <v>0</v>
      </c>
      <c r="CI25" s="7">
        <f t="shared" si="174"/>
        <v>0</v>
      </c>
      <c r="CJ25" s="7">
        <f t="shared" si="174"/>
        <v>0</v>
      </c>
      <c r="CK25" s="7">
        <f t="shared" si="174"/>
        <v>0</v>
      </c>
      <c r="CL25" s="93" t="str">
        <f t="shared" si="162"/>
        <v>nebija plānots</v>
      </c>
      <c r="CM25" s="7">
        <f t="shared" si="174"/>
        <v>0</v>
      </c>
      <c r="CN25" s="93" t="str">
        <f t="shared" si="143"/>
        <v>nebija plānots</v>
      </c>
      <c r="CO25" s="7">
        <f t="shared" si="174"/>
        <v>0</v>
      </c>
      <c r="CP25" s="51">
        <f t="shared" si="174"/>
        <v>0</v>
      </c>
      <c r="CQ25" s="51">
        <f t="shared" si="174"/>
        <v>0</v>
      </c>
      <c r="CR25" s="51">
        <f t="shared" si="174"/>
        <v>0</v>
      </c>
      <c r="CS25" s="93" t="str">
        <f t="shared" si="163"/>
        <v>nebija plānots</v>
      </c>
      <c r="CT25" s="51">
        <f>SUMIF($L$28:$L$243,"TP",CT$28:CT$243)</f>
        <v>0</v>
      </c>
      <c r="CU25" s="92" t="str">
        <f t="shared" si="144"/>
        <v>nebija plānots</v>
      </c>
      <c r="CV25" s="7">
        <f t="shared" si="174"/>
        <v>0</v>
      </c>
      <c r="CW25" s="7">
        <f t="shared" si="174"/>
        <v>0</v>
      </c>
      <c r="CX25" s="7">
        <f t="shared" si="174"/>
        <v>0</v>
      </c>
      <c r="CY25" s="7">
        <f t="shared" si="174"/>
        <v>0</v>
      </c>
      <c r="CZ25" s="93" t="str">
        <f t="shared" si="164"/>
        <v>nebija plānots</v>
      </c>
      <c r="DA25" s="7">
        <f t="shared" si="174"/>
        <v>0</v>
      </c>
      <c r="DB25" s="93" t="str">
        <f t="shared" si="145"/>
        <v>nebija plānots</v>
      </c>
      <c r="DC25" s="7">
        <f t="shared" si="174"/>
        <v>0</v>
      </c>
      <c r="DD25" s="51">
        <f t="shared" si="174"/>
        <v>0</v>
      </c>
      <c r="DE25" s="51">
        <f t="shared" si="174"/>
        <v>0</v>
      </c>
      <c r="DF25" s="51">
        <f t="shared" si="174"/>
        <v>0</v>
      </c>
      <c r="DG25" s="93" t="str">
        <f t="shared" si="165"/>
        <v>nebija plānots</v>
      </c>
      <c r="DH25" s="51">
        <f>SUMIF($L$28:$L$243,"TP",DH$28:DH$243)</f>
        <v>0</v>
      </c>
      <c r="DI25" s="92" t="str">
        <f t="shared" si="146"/>
        <v>nebija plānots</v>
      </c>
      <c r="DJ25" s="7">
        <f t="shared" si="174"/>
        <v>0</v>
      </c>
      <c r="DK25" s="7">
        <f t="shared" si="174"/>
        <v>0</v>
      </c>
      <c r="DL25" s="7">
        <f t="shared" si="174"/>
        <v>0</v>
      </c>
      <c r="DM25" s="7">
        <f t="shared" si="174"/>
        <v>0</v>
      </c>
      <c r="DN25" s="93" t="str">
        <f t="shared" si="166"/>
        <v>nebija plānots</v>
      </c>
      <c r="DO25" s="7">
        <f t="shared" si="174"/>
        <v>0</v>
      </c>
      <c r="DP25" s="93" t="str">
        <f t="shared" si="147"/>
        <v>nebija plānots</v>
      </c>
      <c r="DQ25" s="7">
        <f t="shared" si="174"/>
        <v>0</v>
      </c>
      <c r="DR25" s="51">
        <f t="shared" si="174"/>
        <v>0</v>
      </c>
      <c r="DS25" s="51">
        <f t="shared" si="174"/>
        <v>0</v>
      </c>
      <c r="DT25" s="51">
        <f t="shared" si="174"/>
        <v>0</v>
      </c>
      <c r="DU25" s="93" t="str">
        <f t="shared" si="167"/>
        <v>nebija plānots</v>
      </c>
      <c r="DV25" s="51">
        <f>SUMIF($L$28:$L$243,"TP",DV$28:DV$243)</f>
        <v>0</v>
      </c>
      <c r="DW25" s="92" t="str">
        <f t="shared" si="148"/>
        <v>nebija plānots</v>
      </c>
      <c r="DX25" s="7">
        <f t="shared" si="174"/>
        <v>0</v>
      </c>
      <c r="DY25" s="7">
        <f t="shared" si="174"/>
        <v>0</v>
      </c>
      <c r="DZ25" s="7">
        <f t="shared" si="174"/>
        <v>0</v>
      </c>
      <c r="EA25" s="7">
        <f t="shared" si="174"/>
        <v>0</v>
      </c>
      <c r="EB25" s="93" t="str">
        <f t="shared" si="168"/>
        <v>nebija plānots</v>
      </c>
      <c r="EC25" s="7">
        <f t="shared" si="174"/>
        <v>0</v>
      </c>
      <c r="ED25" s="93" t="str">
        <f t="shared" si="149"/>
        <v>nebija plānots</v>
      </c>
      <c r="EE25" s="7">
        <f t="shared" si="174"/>
        <v>0</v>
      </c>
      <c r="EF25" s="7">
        <f t="shared" si="174"/>
        <v>0</v>
      </c>
      <c r="EG25" s="7">
        <f t="shared" si="174"/>
        <v>0</v>
      </c>
      <c r="EH25" s="7">
        <f t="shared" si="174"/>
        <v>0</v>
      </c>
    </row>
    <row r="26" spans="1:138" s="6" customFormat="1" ht="10.5" customHeight="1" x14ac:dyDescent="0.35">
      <c r="A26" s="102"/>
      <c r="B26" s="102"/>
      <c r="C26" s="102"/>
      <c r="D26" s="102"/>
      <c r="E26" s="103"/>
      <c r="F26" s="103"/>
      <c r="G26" s="103"/>
      <c r="H26" s="102"/>
      <c r="I26" s="102"/>
      <c r="J26" s="102"/>
      <c r="K26" s="102"/>
      <c r="L26" s="55" t="s">
        <v>77</v>
      </c>
      <c r="M26" s="56">
        <f>M21+M22+M23+M24+M25</f>
        <v>44054370.029999994</v>
      </c>
      <c r="N26" s="56">
        <f t="shared" ref="N26:O26" si="175">N21+N22+N23+N24+N25</f>
        <v>142081704.60000002</v>
      </c>
      <c r="O26" s="56">
        <f t="shared" si="175"/>
        <v>587327552.61999989</v>
      </c>
      <c r="P26" s="51">
        <f t="shared" ref="P26:DC26" si="176">P21+P22+P23+P24+P25</f>
        <v>22535611.77</v>
      </c>
      <c r="Q26" s="51">
        <f t="shared" ref="Q26:U26" si="177">Q21+Q22+Q23+Q24+Q25</f>
        <v>41090104.37000002</v>
      </c>
      <c r="R26" s="51">
        <f t="shared" si="177"/>
        <v>30300</v>
      </c>
      <c r="S26" s="51">
        <f t="shared" si="177"/>
        <v>41059804.37000002</v>
      </c>
      <c r="T26" s="93">
        <f>IFERROR(S26/P26,"nebija plānots")</f>
        <v>1.8219964378628457</v>
      </c>
      <c r="U26" s="51">
        <f t="shared" si="177"/>
        <v>18524192.599999998</v>
      </c>
      <c r="V26" s="7" t="s">
        <v>102</v>
      </c>
      <c r="W26" s="7">
        <f t="shared" si="176"/>
        <v>33210243.862200007</v>
      </c>
      <c r="X26" s="51">
        <f t="shared" si="176"/>
        <v>17048558.830000002</v>
      </c>
      <c r="Y26" s="51">
        <f t="shared" si="176"/>
        <v>0</v>
      </c>
      <c r="Z26" s="51">
        <f t="shared" si="176"/>
        <v>17048558.830000002</v>
      </c>
      <c r="AA26" s="93">
        <f>IFERROR(Z26/W26,"nebija plānots")</f>
        <v>0.51335241321141634</v>
      </c>
      <c r="AB26" s="51">
        <f>AB21+AB22+AB23+AB24+AB25</f>
        <v>-16161685.032199996</v>
      </c>
      <c r="AC26" s="92">
        <f>IFERROR(AB26/W26,"nebija plānots")</f>
        <v>-0.48664758678858333</v>
      </c>
      <c r="AD26" s="7">
        <f t="shared" ref="AD26:AI26" si="178">AD21+AD22+AD23+AD24+AD25</f>
        <v>55745855.63220001</v>
      </c>
      <c r="AE26" s="7">
        <f t="shared" si="178"/>
        <v>58138663.20000001</v>
      </c>
      <c r="AF26" s="7">
        <f t="shared" si="178"/>
        <v>30300</v>
      </c>
      <c r="AG26" s="7">
        <f t="shared" si="178"/>
        <v>58108363.20000001</v>
      </c>
      <c r="AH26" s="93">
        <f t="shared" si="154"/>
        <v>1.0423799678201615</v>
      </c>
      <c r="AI26" s="7">
        <f t="shared" si="178"/>
        <v>2362507.5678000008</v>
      </c>
      <c r="AJ26" s="93">
        <f>IFERROR(AI26/AD26,"nebija plānots")</f>
        <v>4.2379967820161422E-2</v>
      </c>
      <c r="AK26" s="7">
        <f t="shared" si="176"/>
        <v>26168156.370000008</v>
      </c>
      <c r="AL26" s="51">
        <f t="shared" ref="AL26:AN26" si="179">AL21+AL22+AL23+AL24+AL25</f>
        <v>28348595.749999996</v>
      </c>
      <c r="AM26" s="51">
        <f t="shared" si="179"/>
        <v>0</v>
      </c>
      <c r="AN26" s="51">
        <f t="shared" si="179"/>
        <v>28348595.749999996</v>
      </c>
      <c r="AO26" s="93">
        <f>IFERROR(AN26/AK26,"nebija plānots")</f>
        <v>1.0833241497478865</v>
      </c>
      <c r="AP26" s="51">
        <f>AP21+AP22+AP23+AP24+AP25</f>
        <v>2180439.3799999976</v>
      </c>
      <c r="AQ26" s="92">
        <f>IFERROR(AP26/AK26,"nebija plānots")</f>
        <v>8.3324149747886767E-2</v>
      </c>
      <c r="AR26" s="7">
        <f t="shared" ref="AR26:AU26" si="180">AR21+AR22+AR23+AR24+AR25</f>
        <v>81914012.002200007</v>
      </c>
      <c r="AS26" s="7">
        <f t="shared" si="180"/>
        <v>86487258.949999988</v>
      </c>
      <c r="AT26" s="7">
        <f t="shared" si="180"/>
        <v>30300</v>
      </c>
      <c r="AU26" s="7">
        <f t="shared" si="180"/>
        <v>86456958.949999988</v>
      </c>
      <c r="AV26" s="93">
        <f t="shared" si="156"/>
        <v>1.0554599492413821</v>
      </c>
      <c r="AW26" s="7">
        <f t="shared" ref="AW26" si="181">AW21+AW22+AW23+AW24+AW25</f>
        <v>4542946.9478000002</v>
      </c>
      <c r="AX26" s="93">
        <f>IFERROR(AW26/AR26,"nebija plānots")</f>
        <v>5.5459949241382388E-2</v>
      </c>
      <c r="AY26" s="7">
        <f t="shared" si="176"/>
        <v>34334865.810000002</v>
      </c>
      <c r="AZ26" s="51">
        <f t="shared" si="176"/>
        <v>37943647.179999992</v>
      </c>
      <c r="BA26" s="51">
        <f t="shared" si="176"/>
        <v>1800000</v>
      </c>
      <c r="BB26" s="51">
        <f t="shared" si="176"/>
        <v>36143647.179999992</v>
      </c>
      <c r="BC26" s="93">
        <f>IFERROR(BB26/AY26,"nebija plānots")</f>
        <v>1.0526806011128542</v>
      </c>
      <c r="BD26" s="51">
        <f>BD21+BD22+BD23+BD24+BD25</f>
        <v>1808781.3699999992</v>
      </c>
      <c r="BE26" s="92">
        <f>IFERROR(BD26/AY26,"nebija plānots")</f>
        <v>5.2680601112854594E-2</v>
      </c>
      <c r="BF26" s="7">
        <f t="shared" ref="BF26:BI26" si="182">BF21+BF22+BF23+BF24+BF25</f>
        <v>116248877.81220001</v>
      </c>
      <c r="BG26" s="7">
        <f t="shared" si="182"/>
        <v>124430906.13</v>
      </c>
      <c r="BH26" s="7">
        <f t="shared" si="182"/>
        <v>1830300</v>
      </c>
      <c r="BI26" s="7">
        <f t="shared" si="182"/>
        <v>122600606.13</v>
      </c>
      <c r="BJ26" s="93">
        <f t="shared" si="158"/>
        <v>1.0546390506071053</v>
      </c>
      <c r="BK26" s="7">
        <f t="shared" ref="BK26" si="183">BK21+BK22+BK23+BK24+BK25</f>
        <v>6351728.3177999891</v>
      </c>
      <c r="BL26" s="93">
        <f>IFERROR(BK26/BF26,"nebija plānots")</f>
        <v>5.4639050607105236E-2</v>
      </c>
      <c r="BM26" s="7">
        <f t="shared" si="176"/>
        <v>58838413.215999998</v>
      </c>
      <c r="BN26" s="51">
        <f t="shared" ref="BN26:BP26" si="184">BN21+BN22+BN23+BN24+BN25</f>
        <v>22439324.119999997</v>
      </c>
      <c r="BO26" s="51">
        <f t="shared" si="184"/>
        <v>0</v>
      </c>
      <c r="BP26" s="51">
        <f t="shared" si="184"/>
        <v>22439324.119999997</v>
      </c>
      <c r="BQ26" s="93">
        <f>IFERROR(BP26/BM26,"nebija plānots")</f>
        <v>0.38137201351137129</v>
      </c>
      <c r="BR26" s="51">
        <f>BR21+BR22+BR23+BR24+BR25</f>
        <v>-36399089.096000008</v>
      </c>
      <c r="BS26" s="92">
        <f>IFERROR(BR26/BM26,"nebija plānots")</f>
        <v>-0.61862798648862882</v>
      </c>
      <c r="BT26" s="7">
        <f t="shared" ref="BT26:BW26" si="185">BT21+BT22+BT23+BT24+BT25</f>
        <v>175087291.0282</v>
      </c>
      <c r="BU26" s="7">
        <f t="shared" si="185"/>
        <v>146870230.25</v>
      </c>
      <c r="BV26" s="7">
        <f t="shared" si="185"/>
        <v>1830300</v>
      </c>
      <c r="BW26" s="7">
        <f t="shared" si="185"/>
        <v>145039930.25</v>
      </c>
      <c r="BX26" s="93">
        <f t="shared" si="160"/>
        <v>0.82838639742641007</v>
      </c>
      <c r="BY26" s="7">
        <f t="shared" ref="BY26" si="186">BY21+BY22+BY23+BY24+BY25</f>
        <v>-30047360.778200001</v>
      </c>
      <c r="BZ26" s="93">
        <f>IFERROR(BY26/BT26,"nebija plānots")</f>
        <v>-0.17161360257358999</v>
      </c>
      <c r="CA26" s="7">
        <f t="shared" si="176"/>
        <v>42478101.229999997</v>
      </c>
      <c r="CB26" s="51">
        <f t="shared" si="176"/>
        <v>57755198.590000004</v>
      </c>
      <c r="CC26" s="51">
        <f t="shared" si="176"/>
        <v>0</v>
      </c>
      <c r="CD26" s="51">
        <f t="shared" si="176"/>
        <v>57755198.590000004</v>
      </c>
      <c r="CE26" s="93">
        <f>IFERROR(CD26/CA26,"nebija plānots")</f>
        <v>1.3596464276329427</v>
      </c>
      <c r="CF26" s="51">
        <f>CF21+CF22+CF23+CF24+CF25</f>
        <v>15277097.359999994</v>
      </c>
      <c r="CG26" s="92">
        <f>IFERROR(CF26/CA26,"nebija plānots")</f>
        <v>0.35964642763294236</v>
      </c>
      <c r="CH26" s="7">
        <f t="shared" ref="CH26:CK26" si="187">CH21+CH22+CH23+CH24+CH25</f>
        <v>217565392.25820005</v>
      </c>
      <c r="CI26" s="7">
        <f t="shared" si="187"/>
        <v>204625428.83999997</v>
      </c>
      <c r="CJ26" s="7">
        <f t="shared" si="187"/>
        <v>1830300</v>
      </c>
      <c r="CK26" s="7">
        <f t="shared" si="187"/>
        <v>202795128.83999997</v>
      </c>
      <c r="CL26" s="93">
        <f t="shared" si="162"/>
        <v>0.93211115396206412</v>
      </c>
      <c r="CM26" s="7">
        <f t="shared" ref="CM26" si="188">CM21+CM22+CM23+CM24+CM25</f>
        <v>-14770263.418199997</v>
      </c>
      <c r="CN26" s="93">
        <f>IFERROR(CM26/CH26,"nebija plānots")</f>
        <v>-6.7888846037935546E-2</v>
      </c>
      <c r="CO26" s="7">
        <f t="shared" si="176"/>
        <v>36106121.681999996</v>
      </c>
      <c r="CP26" s="51">
        <f t="shared" ref="CP26:CR26" si="189">CP21+CP22+CP23+CP24+CP25</f>
        <v>31260833.949999999</v>
      </c>
      <c r="CQ26" s="51">
        <f t="shared" si="189"/>
        <v>0</v>
      </c>
      <c r="CR26" s="51">
        <f t="shared" si="189"/>
        <v>31260833.949999999</v>
      </c>
      <c r="CS26" s="93">
        <f>IFERROR(CR26/CO26,"nebija plānots")</f>
        <v>0.86580425960245067</v>
      </c>
      <c r="CT26" s="51">
        <f>CT21+CT22+CT23+CT24+CT25</f>
        <v>-4845287.7320000008</v>
      </c>
      <c r="CU26" s="92">
        <f>IFERROR(CT26/CO26,"nebija plānots")</f>
        <v>-0.13419574039754939</v>
      </c>
      <c r="CV26" s="7">
        <f t="shared" ref="CV26:CY26" si="190">CV21+CV22+CV23+CV24+CV25</f>
        <v>253671513.94019997</v>
      </c>
      <c r="CW26" s="7">
        <f t="shared" si="190"/>
        <v>235886262.78999996</v>
      </c>
      <c r="CX26" s="7">
        <f t="shared" si="190"/>
        <v>1830300</v>
      </c>
      <c r="CY26" s="7">
        <f t="shared" si="190"/>
        <v>234055962.78999996</v>
      </c>
      <c r="CZ26" s="93">
        <f t="shared" si="164"/>
        <v>0.92267341789577473</v>
      </c>
      <c r="DA26" s="7">
        <f t="shared" ref="DA26" si="191">DA21+DA22+DA23+DA24+DA25</f>
        <v>-19615551.150200002</v>
      </c>
      <c r="DB26" s="93">
        <f>IFERROR(DA26/CV26,"nebija plānots")</f>
        <v>-7.7326582104225286E-2</v>
      </c>
      <c r="DC26" s="7">
        <f t="shared" si="176"/>
        <v>34867259.174799994</v>
      </c>
      <c r="DD26" s="51">
        <f t="shared" ref="DD26:DF26" si="192">DD21+DD22+DD23+DD24+DD25</f>
        <v>56995348.669999979</v>
      </c>
      <c r="DE26" s="51">
        <f t="shared" si="192"/>
        <v>2193.85</v>
      </c>
      <c r="DF26" s="51">
        <f t="shared" si="192"/>
        <v>56993154.819999985</v>
      </c>
      <c r="DG26" s="93">
        <f>IFERROR(DF26/DC26,"nebija plānots")</f>
        <v>1.6345751334877303</v>
      </c>
      <c r="DH26" s="51">
        <f>DH21+DH22+DH23+DH24+DH25</f>
        <v>22125895.645200003</v>
      </c>
      <c r="DI26" s="92">
        <f>IFERROR(DH26/DC26,"nebija plānots")</f>
        <v>0.63457513348773054</v>
      </c>
      <c r="DJ26" s="7">
        <f t="shared" ref="DJ26:DM26" si="193">DJ21+DJ22+DJ23+DJ24+DJ25</f>
        <v>288538773.11500001</v>
      </c>
      <c r="DK26" s="7">
        <f t="shared" si="193"/>
        <v>292881611.46000004</v>
      </c>
      <c r="DL26" s="7">
        <f t="shared" si="193"/>
        <v>1832493.85</v>
      </c>
      <c r="DM26" s="7">
        <f t="shared" si="193"/>
        <v>291049117.61000001</v>
      </c>
      <c r="DN26" s="93">
        <f t="shared" si="166"/>
        <v>1.008700198132469</v>
      </c>
      <c r="DO26" s="7">
        <f t="shared" ref="DO26" si="194">DO21+DO22+DO23+DO24+DO25</f>
        <v>2510344.494999995</v>
      </c>
      <c r="DP26" s="93">
        <f>IFERROR(DO26/DJ26,"nebija plānots")</f>
        <v>8.7001981324689153E-3</v>
      </c>
      <c r="DQ26" s="7">
        <f t="shared" ref="DQ26:EH26" si="195">DQ21+DQ22+DQ23+DQ24+DQ25</f>
        <v>58463271.856500007</v>
      </c>
      <c r="DR26" s="51">
        <f t="shared" si="195"/>
        <v>85064025.590000004</v>
      </c>
      <c r="DS26" s="51">
        <f t="shared" si="195"/>
        <v>87000</v>
      </c>
      <c r="DT26" s="51">
        <f t="shared" si="195"/>
        <v>84977025.590000004</v>
      </c>
      <c r="DU26" s="93">
        <f>IFERROR(DT26/DQ26,"nebija plānots")</f>
        <v>1.4535112882251759</v>
      </c>
      <c r="DV26" s="51">
        <f>DV21+DV22+DV23+DV24+DV25</f>
        <v>26513753.7335</v>
      </c>
      <c r="DW26" s="92">
        <f>IFERROR(DV26/DQ26,"nebija plānots")</f>
        <v>0.45351128822517606</v>
      </c>
      <c r="DX26" s="7">
        <f t="shared" ref="DX26:EA26" si="196">DX21+DX22+DX23+DX24+DX25</f>
        <v>347002044.97149992</v>
      </c>
      <c r="DY26" s="7">
        <f t="shared" si="196"/>
        <v>377945637.04999995</v>
      </c>
      <c r="DZ26" s="7">
        <f t="shared" si="196"/>
        <v>1919493.85</v>
      </c>
      <c r="EA26" s="7">
        <f t="shared" si="196"/>
        <v>376026143.19999999</v>
      </c>
      <c r="EB26" s="93">
        <f t="shared" si="168"/>
        <v>1.0836424414469485</v>
      </c>
      <c r="EC26" s="7">
        <f t="shared" ref="EC26" si="197">EC21+EC22+EC23+EC24+EC25</f>
        <v>29024098.228499997</v>
      </c>
      <c r="ED26" s="93">
        <f>IFERROR(EC26/DX26,"nebija plānots")</f>
        <v>8.3642441446948282E-2</v>
      </c>
      <c r="EE26" s="7">
        <f t="shared" si="195"/>
        <v>83980985.016666666</v>
      </c>
      <c r="EF26" s="7">
        <f t="shared" si="195"/>
        <v>44234838.706</v>
      </c>
      <c r="EG26" s="7">
        <f t="shared" si="195"/>
        <v>66554105.176000006</v>
      </c>
      <c r="EH26" s="7">
        <f t="shared" si="195"/>
        <v>541771973.87016678</v>
      </c>
    </row>
    <row r="27" spans="1:138" s="6" customFormat="1" ht="10.5" customHeight="1" x14ac:dyDescent="0.35">
      <c r="A27" s="53">
        <v>1</v>
      </c>
      <c r="B27" s="53">
        <v>2</v>
      </c>
      <c r="C27" s="96">
        <v>1</v>
      </c>
      <c r="D27" s="96">
        <v>2</v>
      </c>
      <c r="E27" s="96">
        <v>3</v>
      </c>
      <c r="F27" s="96">
        <v>4</v>
      </c>
      <c r="G27" s="96">
        <v>5</v>
      </c>
      <c r="H27" s="96">
        <v>6</v>
      </c>
      <c r="I27" s="96">
        <v>7</v>
      </c>
      <c r="J27" s="96">
        <v>8</v>
      </c>
      <c r="K27" s="96">
        <v>9</v>
      </c>
      <c r="L27" s="96">
        <v>10</v>
      </c>
      <c r="M27" s="96">
        <v>11</v>
      </c>
      <c r="N27" s="96">
        <v>12</v>
      </c>
      <c r="O27" s="96">
        <v>13</v>
      </c>
      <c r="P27" s="97">
        <v>14</v>
      </c>
      <c r="Q27" s="96">
        <v>15</v>
      </c>
      <c r="R27" s="96">
        <v>16</v>
      </c>
      <c r="S27" s="97">
        <v>17</v>
      </c>
      <c r="T27" s="96">
        <v>18</v>
      </c>
      <c r="U27" s="96">
        <v>19</v>
      </c>
      <c r="V27" s="97">
        <v>20</v>
      </c>
      <c r="W27" s="96">
        <v>28</v>
      </c>
      <c r="X27" s="96">
        <v>15</v>
      </c>
      <c r="Y27" s="96">
        <v>16</v>
      </c>
      <c r="Z27" s="97">
        <v>17</v>
      </c>
      <c r="AA27" s="96">
        <v>18</v>
      </c>
      <c r="AB27" s="96">
        <v>19</v>
      </c>
      <c r="AC27" s="97">
        <v>20</v>
      </c>
      <c r="AD27" s="96">
        <v>21</v>
      </c>
      <c r="AE27" s="96">
        <v>22</v>
      </c>
      <c r="AF27" s="97">
        <v>23</v>
      </c>
      <c r="AG27" s="96">
        <v>24</v>
      </c>
      <c r="AH27" s="96">
        <v>25</v>
      </c>
      <c r="AI27" s="97">
        <v>26</v>
      </c>
      <c r="AJ27" s="96">
        <v>27</v>
      </c>
      <c r="AK27" s="97">
        <v>29</v>
      </c>
      <c r="AL27" s="96">
        <v>15</v>
      </c>
      <c r="AM27" s="96">
        <v>16</v>
      </c>
      <c r="AN27" s="97">
        <v>17</v>
      </c>
      <c r="AO27" s="96">
        <v>18</v>
      </c>
      <c r="AP27" s="96">
        <v>19</v>
      </c>
      <c r="AQ27" s="97">
        <v>20</v>
      </c>
      <c r="AR27" s="96">
        <v>21</v>
      </c>
      <c r="AS27" s="96">
        <v>22</v>
      </c>
      <c r="AT27" s="97">
        <v>23</v>
      </c>
      <c r="AU27" s="96">
        <v>24</v>
      </c>
      <c r="AV27" s="96">
        <v>25</v>
      </c>
      <c r="AW27" s="97">
        <v>26</v>
      </c>
      <c r="AX27" s="96">
        <v>27</v>
      </c>
      <c r="AY27" s="96">
        <v>30</v>
      </c>
      <c r="AZ27" s="96">
        <v>15</v>
      </c>
      <c r="BA27" s="96">
        <v>16</v>
      </c>
      <c r="BB27" s="97">
        <v>17</v>
      </c>
      <c r="BC27" s="96">
        <v>18</v>
      </c>
      <c r="BD27" s="96">
        <v>19</v>
      </c>
      <c r="BE27" s="97">
        <v>20</v>
      </c>
      <c r="BF27" s="96">
        <v>21</v>
      </c>
      <c r="BG27" s="96">
        <v>22</v>
      </c>
      <c r="BH27" s="97">
        <v>23</v>
      </c>
      <c r="BI27" s="96">
        <v>24</v>
      </c>
      <c r="BJ27" s="96">
        <v>25</v>
      </c>
      <c r="BK27" s="97">
        <v>26</v>
      </c>
      <c r="BL27" s="96">
        <v>27</v>
      </c>
      <c r="BM27" s="96">
        <v>31</v>
      </c>
      <c r="BN27" s="96">
        <v>15</v>
      </c>
      <c r="BO27" s="96">
        <v>16</v>
      </c>
      <c r="BP27" s="97">
        <v>17</v>
      </c>
      <c r="BQ27" s="96">
        <v>18</v>
      </c>
      <c r="BR27" s="96">
        <v>19</v>
      </c>
      <c r="BS27" s="97">
        <v>20</v>
      </c>
      <c r="BT27" s="96">
        <v>21</v>
      </c>
      <c r="BU27" s="96">
        <v>22</v>
      </c>
      <c r="BV27" s="97">
        <v>23</v>
      </c>
      <c r="BW27" s="96">
        <v>24</v>
      </c>
      <c r="BX27" s="96">
        <v>25</v>
      </c>
      <c r="BY27" s="97">
        <v>26</v>
      </c>
      <c r="BZ27" s="96">
        <v>27</v>
      </c>
      <c r="CA27" s="97">
        <v>32</v>
      </c>
      <c r="CB27" s="96">
        <v>15</v>
      </c>
      <c r="CC27" s="96">
        <v>16</v>
      </c>
      <c r="CD27" s="97">
        <v>17</v>
      </c>
      <c r="CE27" s="96">
        <v>18</v>
      </c>
      <c r="CF27" s="96">
        <v>19</v>
      </c>
      <c r="CG27" s="97">
        <v>20</v>
      </c>
      <c r="CH27" s="96">
        <v>21</v>
      </c>
      <c r="CI27" s="96">
        <v>22</v>
      </c>
      <c r="CJ27" s="97">
        <v>23</v>
      </c>
      <c r="CK27" s="96">
        <v>24</v>
      </c>
      <c r="CL27" s="96">
        <v>25</v>
      </c>
      <c r="CM27" s="97">
        <v>26</v>
      </c>
      <c r="CN27" s="96">
        <v>27</v>
      </c>
      <c r="CO27" s="96">
        <v>33</v>
      </c>
      <c r="CP27" s="96">
        <v>15</v>
      </c>
      <c r="CQ27" s="96">
        <v>16</v>
      </c>
      <c r="CR27" s="97">
        <v>17</v>
      </c>
      <c r="CS27" s="96">
        <v>18</v>
      </c>
      <c r="CT27" s="96">
        <v>19</v>
      </c>
      <c r="CU27" s="97">
        <v>20</v>
      </c>
      <c r="CV27" s="96">
        <v>21</v>
      </c>
      <c r="CW27" s="96">
        <v>22</v>
      </c>
      <c r="CX27" s="97">
        <v>23</v>
      </c>
      <c r="CY27" s="96">
        <v>24</v>
      </c>
      <c r="CZ27" s="96">
        <v>25</v>
      </c>
      <c r="DA27" s="97">
        <v>26</v>
      </c>
      <c r="DB27" s="96">
        <v>27</v>
      </c>
      <c r="DC27" s="96">
        <v>34</v>
      </c>
      <c r="DD27" s="96">
        <v>15</v>
      </c>
      <c r="DE27" s="96">
        <v>16</v>
      </c>
      <c r="DF27" s="97">
        <v>17</v>
      </c>
      <c r="DG27" s="96">
        <v>18</v>
      </c>
      <c r="DH27" s="96">
        <v>19</v>
      </c>
      <c r="DI27" s="97">
        <v>20</v>
      </c>
      <c r="DJ27" s="96">
        <v>21</v>
      </c>
      <c r="DK27" s="96">
        <v>22</v>
      </c>
      <c r="DL27" s="97">
        <v>23</v>
      </c>
      <c r="DM27" s="96">
        <v>24</v>
      </c>
      <c r="DN27" s="96">
        <v>25</v>
      </c>
      <c r="DO27" s="97">
        <v>26</v>
      </c>
      <c r="DP27" s="96">
        <v>27</v>
      </c>
      <c r="DQ27" s="97">
        <v>35</v>
      </c>
      <c r="DR27" s="96">
        <v>15</v>
      </c>
      <c r="DS27" s="96">
        <v>16</v>
      </c>
      <c r="DT27" s="97">
        <v>17</v>
      </c>
      <c r="DU27" s="96">
        <v>18</v>
      </c>
      <c r="DV27" s="96">
        <v>19</v>
      </c>
      <c r="DW27" s="97">
        <v>20</v>
      </c>
      <c r="DX27" s="96">
        <v>21</v>
      </c>
      <c r="DY27" s="96">
        <v>22</v>
      </c>
      <c r="DZ27" s="97">
        <v>23</v>
      </c>
      <c r="EA27" s="96">
        <v>24</v>
      </c>
      <c r="EB27" s="96">
        <v>25</v>
      </c>
      <c r="EC27" s="97">
        <v>26</v>
      </c>
      <c r="ED27" s="96">
        <v>27</v>
      </c>
      <c r="EE27" s="96">
        <v>36</v>
      </c>
      <c r="EF27" s="96">
        <v>37</v>
      </c>
      <c r="EG27" s="97">
        <v>38</v>
      </c>
      <c r="EH27" s="96">
        <v>39</v>
      </c>
    </row>
    <row r="28" spans="1:138" s="9" customFormat="1" ht="12" customHeight="1" x14ac:dyDescent="0.35">
      <c r="A28" s="8" t="s">
        <v>107</v>
      </c>
      <c r="B28" s="8" t="s">
        <v>107</v>
      </c>
      <c r="C28" s="17">
        <v>1</v>
      </c>
      <c r="D28" s="18" t="s">
        <v>108</v>
      </c>
      <c r="E28" s="19" t="s">
        <v>109</v>
      </c>
      <c r="F28" s="17" t="s">
        <v>110</v>
      </c>
      <c r="G28" s="19" t="s">
        <v>111</v>
      </c>
      <c r="H28" s="17" t="s">
        <v>112</v>
      </c>
      <c r="I28" s="19" t="s">
        <v>113</v>
      </c>
      <c r="J28" s="20" t="s">
        <v>114</v>
      </c>
      <c r="K28" s="21" t="s">
        <v>81</v>
      </c>
      <c r="L28" s="22" t="s">
        <v>103</v>
      </c>
      <c r="M28" s="23">
        <v>0</v>
      </c>
      <c r="N28" s="23">
        <v>615114.94999999995</v>
      </c>
      <c r="O28" s="23">
        <v>1122046.56</v>
      </c>
      <c r="P28" s="88">
        <v>0</v>
      </c>
      <c r="Q28" s="88">
        <v>0</v>
      </c>
      <c r="R28" s="88">
        <v>0</v>
      </c>
      <c r="S28" s="88">
        <f>Q28-R28</f>
        <v>0</v>
      </c>
      <c r="T28" s="92" t="str">
        <f>IFERROR(S28/P28,"nebija plānots")</f>
        <v>nebija plānots</v>
      </c>
      <c r="U28" s="88">
        <f>S28-P28</f>
        <v>0</v>
      </c>
      <c r="V28" s="92" t="str">
        <f>IFERROR(U28/P28,"nebija plānots")</f>
        <v>nebija plānots</v>
      </c>
      <c r="W28" s="88">
        <v>0</v>
      </c>
      <c r="X28" s="88">
        <v>0</v>
      </c>
      <c r="Y28" s="88">
        <v>0</v>
      </c>
      <c r="Z28" s="88">
        <f>X28-Y28</f>
        <v>0</v>
      </c>
      <c r="AA28" s="92" t="str">
        <f>IFERROR(Z28/W28,"nebija plānots")</f>
        <v>nebija plānots</v>
      </c>
      <c r="AB28" s="88">
        <f>Z28-W28</f>
        <v>0</v>
      </c>
      <c r="AC28" s="92" t="str">
        <f>IFERROR(AB28/W28,"nebija plānots")</f>
        <v>nebija plānots</v>
      </c>
      <c r="AD28" s="88">
        <f>P28+W28</f>
        <v>0</v>
      </c>
      <c r="AE28" s="88">
        <f>Q28+X28</f>
        <v>0</v>
      </c>
      <c r="AF28" s="88">
        <f>R28+Y28</f>
        <v>0</v>
      </c>
      <c r="AG28" s="88">
        <f>S28+Z28</f>
        <v>0</v>
      </c>
      <c r="AH28" s="92" t="str">
        <f>IFERROR(AG28/AD28,"nebija plānots")</f>
        <v>nebija plānots</v>
      </c>
      <c r="AI28" s="88">
        <f>AG28-AD28</f>
        <v>0</v>
      </c>
      <c r="AJ28" s="92" t="str">
        <f>IFERROR(AI28/AD28,"nebija plānots")</f>
        <v>nebija plānots</v>
      </c>
      <c r="AK28" s="88">
        <v>0</v>
      </c>
      <c r="AL28" s="88">
        <v>0</v>
      </c>
      <c r="AM28" s="88">
        <v>0</v>
      </c>
      <c r="AN28" s="88">
        <f>AL28-AM28</f>
        <v>0</v>
      </c>
      <c r="AO28" s="92" t="str">
        <f>IFERROR(AN28/AK28,"nebija plānots")</f>
        <v>nebija plānots</v>
      </c>
      <c r="AP28" s="88">
        <f>AN28-AK28</f>
        <v>0</v>
      </c>
      <c r="AQ28" s="92" t="str">
        <f>IFERROR(AP28/AK28,"nebija plānots")</f>
        <v>nebija plānots</v>
      </c>
      <c r="AR28" s="88">
        <f>AD28+AK28</f>
        <v>0</v>
      </c>
      <c r="AS28" s="88">
        <f>AE28+AL28</f>
        <v>0</v>
      </c>
      <c r="AT28" s="88">
        <f>AF28+AM28</f>
        <v>0</v>
      </c>
      <c r="AU28" s="88">
        <f>AG28+AN28</f>
        <v>0</v>
      </c>
      <c r="AV28" s="92" t="str">
        <f>IFERROR(AU28/AR28,"nebija plānots")</f>
        <v>nebija plānots</v>
      </c>
      <c r="AW28" s="88">
        <f>AU28-AR28</f>
        <v>0</v>
      </c>
      <c r="AX28" s="92" t="str">
        <f>IFERROR(AW28/AR28,"nebija plānots")</f>
        <v>nebija plānots</v>
      </c>
      <c r="AY28" s="88">
        <v>0</v>
      </c>
      <c r="AZ28" s="88">
        <v>0</v>
      </c>
      <c r="BA28" s="88">
        <v>0</v>
      </c>
      <c r="BB28" s="88">
        <f>AZ28-BA28</f>
        <v>0</v>
      </c>
      <c r="BC28" s="92" t="str">
        <f>IFERROR(BB28/AY28,"nebija plānots")</f>
        <v>nebija plānots</v>
      </c>
      <c r="BD28" s="88">
        <f>BB28-AY28</f>
        <v>0</v>
      </c>
      <c r="BE28" s="92" t="str">
        <f>IFERROR(BD28/AY28,"nebija plānots")</f>
        <v>nebija plānots</v>
      </c>
      <c r="BF28" s="88">
        <f>AR28+AY28</f>
        <v>0</v>
      </c>
      <c r="BG28" s="88">
        <f>AS28+AZ28</f>
        <v>0</v>
      </c>
      <c r="BH28" s="88">
        <f>AT28+BA28</f>
        <v>0</v>
      </c>
      <c r="BI28" s="88">
        <f>AU28+BB28</f>
        <v>0</v>
      </c>
      <c r="BJ28" s="92" t="str">
        <f>IFERROR(BI28/BF28,"nebija plānots")</f>
        <v>nebija plānots</v>
      </c>
      <c r="BK28" s="88">
        <f>BI28-BF28</f>
        <v>0</v>
      </c>
      <c r="BL28" s="92" t="str">
        <f>IFERROR(BK28/BF28,"nebija plānots")</f>
        <v>nebija plānots</v>
      </c>
      <c r="BM28" s="88">
        <v>0</v>
      </c>
      <c r="BN28" s="88">
        <v>0</v>
      </c>
      <c r="BO28" s="88">
        <v>0</v>
      </c>
      <c r="BP28" s="88">
        <f>BN28-BO28</f>
        <v>0</v>
      </c>
      <c r="BQ28" s="92" t="str">
        <f>IFERROR(BP28/BM28,"nebija plānots")</f>
        <v>nebija plānots</v>
      </c>
      <c r="BR28" s="88">
        <f>BP28-BM28</f>
        <v>0</v>
      </c>
      <c r="BS28" s="92" t="str">
        <f>IFERROR(BR28/BM28,"nebija plānots")</f>
        <v>nebija plānots</v>
      </c>
      <c r="BT28" s="88">
        <f>BF28+BM28</f>
        <v>0</v>
      </c>
      <c r="BU28" s="88">
        <f>BG28+BN28</f>
        <v>0</v>
      </c>
      <c r="BV28" s="88">
        <f>BH28+BO28</f>
        <v>0</v>
      </c>
      <c r="BW28" s="88">
        <f>BI28+BP28</f>
        <v>0</v>
      </c>
      <c r="BX28" s="92" t="str">
        <f>IFERROR(BW28/BT28,"nebija plānots")</f>
        <v>nebija plānots</v>
      </c>
      <c r="BY28" s="88">
        <f>BW28-BT28</f>
        <v>0</v>
      </c>
      <c r="BZ28" s="92" t="str">
        <f>IFERROR(BY28/BT28,"nebija plānots")</f>
        <v>nebija plānots</v>
      </c>
      <c r="CA28" s="88">
        <v>449633.48</v>
      </c>
      <c r="CB28" s="88">
        <v>0</v>
      </c>
      <c r="CC28" s="88">
        <v>0</v>
      </c>
      <c r="CD28" s="88">
        <f>CB28-CC28</f>
        <v>0</v>
      </c>
      <c r="CE28" s="92">
        <f>IFERROR(CD28/CA28,"nebija plānots")</f>
        <v>0</v>
      </c>
      <c r="CF28" s="88">
        <f>CD28-CA28</f>
        <v>-449633.48</v>
      </c>
      <c r="CG28" s="92">
        <f>IFERROR(CF28/CA28,"nebija plānots")</f>
        <v>-1</v>
      </c>
      <c r="CH28" s="88">
        <f>BT28+CA28</f>
        <v>449633.48</v>
      </c>
      <c r="CI28" s="88">
        <f>BU28+CB28</f>
        <v>0</v>
      </c>
      <c r="CJ28" s="88">
        <f>BV28+CC28</f>
        <v>0</v>
      </c>
      <c r="CK28" s="88">
        <f>BW28+CD28</f>
        <v>0</v>
      </c>
      <c r="CL28" s="92">
        <f>IFERROR(CK28/CH28,"nebija plānots")</f>
        <v>0</v>
      </c>
      <c r="CM28" s="88">
        <f>CK28-CH28</f>
        <v>-449633.48</v>
      </c>
      <c r="CN28" s="92">
        <f>IFERROR(CM28/CH28,"nebija plānots")</f>
        <v>-1</v>
      </c>
      <c r="CO28" s="88">
        <v>0</v>
      </c>
      <c r="CP28" s="88">
        <v>0</v>
      </c>
      <c r="CQ28" s="88">
        <v>0</v>
      </c>
      <c r="CR28" s="88">
        <f>CP28-CQ28</f>
        <v>0</v>
      </c>
      <c r="CS28" s="92" t="str">
        <f>IFERROR(CR28/CO28,"nebija plānots")</f>
        <v>nebija plānots</v>
      </c>
      <c r="CT28" s="88">
        <f>CR28-CO28</f>
        <v>0</v>
      </c>
      <c r="CU28" s="92" t="str">
        <f>IFERROR(CT28/CO28,"nebija plānots")</f>
        <v>nebija plānots</v>
      </c>
      <c r="CV28" s="88">
        <f>CH28+CO28</f>
        <v>449633.48</v>
      </c>
      <c r="CW28" s="88">
        <f>CI28+CP28</f>
        <v>0</v>
      </c>
      <c r="CX28" s="88">
        <f>CJ28+CQ28</f>
        <v>0</v>
      </c>
      <c r="CY28" s="88">
        <f>CK28+CR28</f>
        <v>0</v>
      </c>
      <c r="CZ28" s="92">
        <f>IFERROR(CY28/CV28,"nebija plānots")</f>
        <v>0</v>
      </c>
      <c r="DA28" s="88">
        <f>CY28-CV28</f>
        <v>-449633.48</v>
      </c>
      <c r="DB28" s="92">
        <f>IFERROR(DA28/CV28,"nebija plānots")</f>
        <v>-1</v>
      </c>
      <c r="DC28" s="88">
        <v>0</v>
      </c>
      <c r="DD28" s="88">
        <v>0</v>
      </c>
      <c r="DE28" s="88">
        <v>0</v>
      </c>
      <c r="DF28" s="88">
        <f>DD28-DE28</f>
        <v>0</v>
      </c>
      <c r="DG28" s="92" t="str">
        <f>IFERROR(DF28/DC28,"nebija plānots")</f>
        <v>nebija plānots</v>
      </c>
      <c r="DH28" s="88">
        <f>DF28-DC28</f>
        <v>0</v>
      </c>
      <c r="DI28" s="92" t="str">
        <f>IFERROR(DH28/DC28,"nebija plānots")</f>
        <v>nebija plānots</v>
      </c>
      <c r="DJ28" s="88">
        <f>CV28+DC28</f>
        <v>449633.48</v>
      </c>
      <c r="DK28" s="88">
        <f>CW28+DD28</f>
        <v>0</v>
      </c>
      <c r="DL28" s="88">
        <f>CX28+DE28</f>
        <v>0</v>
      </c>
      <c r="DM28" s="88">
        <f>CY28+DF28</f>
        <v>0</v>
      </c>
      <c r="DN28" s="92">
        <f>IFERROR(DM28/DJ28,"nebija plānots")</f>
        <v>0</v>
      </c>
      <c r="DO28" s="88">
        <f>DM28-DJ28</f>
        <v>-449633.48</v>
      </c>
      <c r="DP28" s="92">
        <f>IFERROR(DO28/DJ28,"nebija plānots")</f>
        <v>-1</v>
      </c>
      <c r="DQ28" s="88">
        <v>0</v>
      </c>
      <c r="DR28" s="88">
        <v>0</v>
      </c>
      <c r="DS28" s="88">
        <v>0</v>
      </c>
      <c r="DT28" s="88">
        <f>DR28-DS28</f>
        <v>0</v>
      </c>
      <c r="DU28" s="92" t="str">
        <f>IFERROR(DT28/DQ28,"nebija plānots")</f>
        <v>nebija plānots</v>
      </c>
      <c r="DV28" s="88">
        <f>DT28-DQ28</f>
        <v>0</v>
      </c>
      <c r="DW28" s="92" t="str">
        <f>IFERROR(DV28/DQ28,"nebija plānots")</f>
        <v>nebija plānots</v>
      </c>
      <c r="DX28" s="88">
        <f>DJ28+DQ28</f>
        <v>449633.48</v>
      </c>
      <c r="DY28" s="88">
        <f>DK28+DR28</f>
        <v>0</v>
      </c>
      <c r="DZ28" s="88">
        <f>DL28+DS28</f>
        <v>0</v>
      </c>
      <c r="EA28" s="88">
        <f>DM28+DT28</f>
        <v>0</v>
      </c>
      <c r="EB28" s="92">
        <f>IFERROR(EA28/DX28,"nebija plānots")</f>
        <v>0</v>
      </c>
      <c r="EC28" s="88">
        <f>EA28-DX28</f>
        <v>-449633.48</v>
      </c>
      <c r="ED28" s="92">
        <f>IFERROR(EC28/DX28,"nebija plānots")</f>
        <v>-1</v>
      </c>
      <c r="EE28" s="88">
        <v>0</v>
      </c>
      <c r="EF28" s="88">
        <v>0</v>
      </c>
      <c r="EG28" s="88">
        <v>471696.83</v>
      </c>
      <c r="EH28" s="23">
        <f t="shared" ref="EH28:EH91" si="198">P28+W28+AK28+AY28+BM28+CA28+CO28+DC28+DQ28+EE28+EF28+EG28</f>
        <v>921330.31</v>
      </c>
    </row>
    <row r="29" spans="1:138" s="9" customFormat="1" ht="12" customHeight="1" x14ac:dyDescent="0.35">
      <c r="A29" s="8" t="s">
        <v>115</v>
      </c>
      <c r="B29" s="8" t="s">
        <v>115</v>
      </c>
      <c r="C29" s="24">
        <v>1</v>
      </c>
      <c r="D29" s="25" t="s">
        <v>108</v>
      </c>
      <c r="E29" s="26" t="s">
        <v>109</v>
      </c>
      <c r="F29" s="24" t="s">
        <v>110</v>
      </c>
      <c r="G29" s="26" t="s">
        <v>111</v>
      </c>
      <c r="H29" s="24" t="s">
        <v>116</v>
      </c>
      <c r="I29" s="26" t="s">
        <v>117</v>
      </c>
      <c r="J29" s="27" t="s">
        <v>114</v>
      </c>
      <c r="K29" s="28" t="s">
        <v>81</v>
      </c>
      <c r="L29" s="22" t="s">
        <v>103</v>
      </c>
      <c r="M29" s="23">
        <v>0</v>
      </c>
      <c r="N29" s="23">
        <v>0</v>
      </c>
      <c r="O29" s="23">
        <v>2384791.64</v>
      </c>
      <c r="P29" s="88">
        <v>506536.25</v>
      </c>
      <c r="Q29" s="88">
        <v>511921.65</v>
      </c>
      <c r="R29" s="88">
        <v>0</v>
      </c>
      <c r="S29" s="88">
        <f t="shared" ref="S29:S92" si="199">Q29-R29</f>
        <v>511921.65</v>
      </c>
      <c r="T29" s="92">
        <f t="shared" ref="T29:T92" si="200">IFERROR(S29/P29,"nebija plānots")</f>
        <v>1.0106318155906908</v>
      </c>
      <c r="U29" s="88">
        <f t="shared" ref="U29:U92" si="201">S29-P29</f>
        <v>5385.4000000000233</v>
      </c>
      <c r="V29" s="92">
        <f t="shared" ref="V29:V92" si="202">IFERROR(U29/P29,"nebija plānots")</f>
        <v>1.0631815590690742E-2</v>
      </c>
      <c r="W29" s="88">
        <v>77220.97</v>
      </c>
      <c r="X29" s="88">
        <v>24411.45</v>
      </c>
      <c r="Y29" s="88">
        <v>0</v>
      </c>
      <c r="Z29" s="88">
        <f t="shared" ref="Z29:Z92" si="203">X29-Y29</f>
        <v>24411.45</v>
      </c>
      <c r="AA29" s="92">
        <f t="shared" ref="AA29:AA92" si="204">IFERROR(Z29/W29,"nebija plānots")</f>
        <v>0.31612462262517554</v>
      </c>
      <c r="AB29" s="88">
        <f t="shared" ref="AB29:AB92" si="205">Z29-W29</f>
        <v>-52809.520000000004</v>
      </c>
      <c r="AC29" s="92">
        <f t="shared" ref="AC29:AC92" si="206">IFERROR(AB29/W29,"nebija plānots")</f>
        <v>-0.68387537737482451</v>
      </c>
      <c r="AD29" s="88">
        <f t="shared" ref="AD29:AD92" si="207">P29+W29</f>
        <v>583757.22</v>
      </c>
      <c r="AE29" s="88">
        <f t="shared" ref="AE29:AE92" si="208">Q29+X29</f>
        <v>536333.1</v>
      </c>
      <c r="AF29" s="88">
        <f t="shared" ref="AF29:AF92" si="209">R29+Y29</f>
        <v>0</v>
      </c>
      <c r="AG29" s="88">
        <f t="shared" ref="AG29:AG92" si="210">S29+Z29</f>
        <v>536333.1</v>
      </c>
      <c r="AH29" s="92">
        <f t="shared" ref="AH29:AH92" si="211">IFERROR(AG29/AD29,"nebija plānots")</f>
        <v>0.91876054226789694</v>
      </c>
      <c r="AI29" s="88">
        <f t="shared" ref="AI29:AI92" si="212">AG29-AD29</f>
        <v>-47424.119999999995</v>
      </c>
      <c r="AJ29" s="92">
        <f t="shared" ref="AJ29:AJ92" si="213">IFERROR(AI29/AD29,"nebija plānots")</f>
        <v>-8.1239457732103074E-2</v>
      </c>
      <c r="AK29" s="88">
        <v>117744.54</v>
      </c>
      <c r="AL29" s="88">
        <v>1784889.1099999999</v>
      </c>
      <c r="AM29" s="88">
        <v>0</v>
      </c>
      <c r="AN29" s="88">
        <f t="shared" ref="AN29:AN41" si="214">AL29-AM29</f>
        <v>1784889.1099999999</v>
      </c>
      <c r="AO29" s="92">
        <f t="shared" ref="AO29:AO92" si="215">IFERROR(AN29/AK29,"nebija plānots")</f>
        <v>15.158996841806847</v>
      </c>
      <c r="AP29" s="88">
        <f t="shared" ref="AP29:AP92" si="216">AN29-AK29</f>
        <v>1667144.5699999998</v>
      </c>
      <c r="AQ29" s="92">
        <f t="shared" ref="AQ29:AQ92" si="217">IFERROR(AP29/AK29,"nebija plānots")</f>
        <v>14.158996841806847</v>
      </c>
      <c r="AR29" s="88">
        <f t="shared" ref="AR29:AR92" si="218">AD29+AK29</f>
        <v>701501.76</v>
      </c>
      <c r="AS29" s="88">
        <f t="shared" ref="AS29:AS92" si="219">AE29+AL29</f>
        <v>2321222.21</v>
      </c>
      <c r="AT29" s="88">
        <f t="shared" ref="AT29:AT92" si="220">AF29+AM29</f>
        <v>0</v>
      </c>
      <c r="AU29" s="88">
        <f t="shared" ref="AU29:AU92" si="221">AG29+AN29</f>
        <v>2321222.21</v>
      </c>
      <c r="AV29" s="92">
        <f t="shared" ref="AV29:AV92" si="222">IFERROR(AU29/AR29,"nebija plānots")</f>
        <v>3.3089328386004335</v>
      </c>
      <c r="AW29" s="88">
        <f t="shared" ref="AW29:AW92" si="223">AU29-AR29</f>
        <v>1619720.45</v>
      </c>
      <c r="AX29" s="92">
        <f t="shared" ref="AX29:AX92" si="224">IFERROR(AW29/AR29,"nebija plānots")</f>
        <v>2.3089328386004335</v>
      </c>
      <c r="AY29" s="88">
        <v>3014655.23</v>
      </c>
      <c r="AZ29" s="88">
        <v>1615717.56</v>
      </c>
      <c r="BA29" s="88">
        <v>0</v>
      </c>
      <c r="BB29" s="88">
        <f t="shared" ref="BB29:BB41" si="225">AZ29-BA29</f>
        <v>1615717.56</v>
      </c>
      <c r="BC29" s="92">
        <f t="shared" ref="BC29:BC92" si="226">IFERROR(BB29/AY29,"nebija plānots")</f>
        <v>0.53595434194974267</v>
      </c>
      <c r="BD29" s="88">
        <f t="shared" ref="BD29:BD92" si="227">BB29-AY29</f>
        <v>-1398937.67</v>
      </c>
      <c r="BE29" s="92">
        <f t="shared" ref="BE29:BE92" si="228">IFERROR(BD29/AY29,"nebija plānots")</f>
        <v>-0.46404565805025738</v>
      </c>
      <c r="BF29" s="88">
        <f t="shared" ref="BF29:BF92" si="229">AR29+AY29</f>
        <v>3716156.99</v>
      </c>
      <c r="BG29" s="88">
        <f t="shared" ref="BG29:BG92" si="230">AS29+AZ29</f>
        <v>3936939.77</v>
      </c>
      <c r="BH29" s="88">
        <f t="shared" ref="BH29:BH92" si="231">AT29+BA29</f>
        <v>0</v>
      </c>
      <c r="BI29" s="88">
        <f t="shared" ref="BI29:BI92" si="232">AU29+BB29</f>
        <v>3936939.77</v>
      </c>
      <c r="BJ29" s="92">
        <f t="shared" ref="BJ29:BJ92" si="233">IFERROR(BI29/BF29,"nebija plānots")</f>
        <v>1.0594115858383044</v>
      </c>
      <c r="BK29" s="88">
        <f t="shared" ref="BK29:BK92" si="234">BI29-BF29</f>
        <v>220782.7799999998</v>
      </c>
      <c r="BL29" s="92">
        <f t="shared" ref="BL29:BL92" si="235">IFERROR(BK29/BF29,"nebija plānots")</f>
        <v>5.9411585838304366E-2</v>
      </c>
      <c r="BM29" s="88">
        <v>873651.73</v>
      </c>
      <c r="BN29" s="88">
        <v>429700.49</v>
      </c>
      <c r="BO29" s="88">
        <v>0</v>
      </c>
      <c r="BP29" s="88">
        <f t="shared" ref="BP29:BP41" si="236">BN29-BO29</f>
        <v>429700.49</v>
      </c>
      <c r="BQ29" s="92">
        <f t="shared" ref="BQ29:BQ92" si="237">IFERROR(BP29/BM29,"nebija plānots")</f>
        <v>0.49184414709509017</v>
      </c>
      <c r="BR29" s="88">
        <f t="shared" ref="BR29:BR92" si="238">BP29-BM29</f>
        <v>-443951.24</v>
      </c>
      <c r="BS29" s="92">
        <f t="shared" ref="BS29:BS92" si="239">IFERROR(BR29/BM29,"nebija plānots")</f>
        <v>-0.50815585290490983</v>
      </c>
      <c r="BT29" s="88">
        <f t="shared" ref="BT29:BT92" si="240">BF29+BM29</f>
        <v>4589808.7200000007</v>
      </c>
      <c r="BU29" s="88">
        <f t="shared" ref="BU29:BU92" si="241">BG29+BN29</f>
        <v>4366640.26</v>
      </c>
      <c r="BV29" s="88">
        <f t="shared" ref="BV29:BV92" si="242">BH29+BO29</f>
        <v>0</v>
      </c>
      <c r="BW29" s="88">
        <f t="shared" ref="BW29:BW92" si="243">BI29+BP29</f>
        <v>4366640.26</v>
      </c>
      <c r="BX29" s="92">
        <f t="shared" ref="BX29:BX92" si="244">IFERROR(BW29/BT29,"nebija plānots")</f>
        <v>0.95137739421960033</v>
      </c>
      <c r="BY29" s="88">
        <f t="shared" ref="BY29:BY92" si="245">BW29-BT29</f>
        <v>-223168.46000000089</v>
      </c>
      <c r="BZ29" s="92">
        <f t="shared" ref="BZ29:BZ92" si="246">IFERROR(BY29/BT29,"nebija plānots")</f>
        <v>-4.8622605780399682E-2</v>
      </c>
      <c r="CA29" s="88">
        <v>1321775.3499999999</v>
      </c>
      <c r="CB29" s="88">
        <v>2370032.9699999997</v>
      </c>
      <c r="CC29" s="88">
        <v>0</v>
      </c>
      <c r="CD29" s="88">
        <f t="shared" ref="CD29:CD41" si="247">CB29-CC29</f>
        <v>2370032.9699999997</v>
      </c>
      <c r="CE29" s="92">
        <f t="shared" ref="CE29:CE92" si="248">IFERROR(CD29/CA29,"nebija plānots")</f>
        <v>1.793067914301776</v>
      </c>
      <c r="CF29" s="88">
        <f t="shared" ref="CF29:CF92" si="249">CD29-CA29</f>
        <v>1048257.6199999999</v>
      </c>
      <c r="CG29" s="92">
        <f t="shared" ref="CG29:CG92" si="250">IFERROR(CF29/CA29,"nebija plānots")</f>
        <v>0.79306791430177603</v>
      </c>
      <c r="CH29" s="88">
        <f t="shared" ref="CH29:CH92" si="251">BT29+CA29</f>
        <v>5911584.0700000003</v>
      </c>
      <c r="CI29" s="88">
        <f t="shared" ref="CI29:CI92" si="252">BU29+CB29</f>
        <v>6736673.2299999995</v>
      </c>
      <c r="CJ29" s="88">
        <f t="shared" ref="CJ29:CJ92" si="253">BV29+CC29</f>
        <v>0</v>
      </c>
      <c r="CK29" s="88">
        <f t="shared" ref="CK29:CK92" si="254">BW29+CD29</f>
        <v>6736673.2299999995</v>
      </c>
      <c r="CL29" s="92">
        <f t="shared" ref="CL29:CL92" si="255">IFERROR(CK29/CH29,"nebija plānots")</f>
        <v>1.1395715852519372</v>
      </c>
      <c r="CM29" s="88">
        <f t="shared" ref="CM29:CM92" si="256">CK29-CH29</f>
        <v>825089.15999999922</v>
      </c>
      <c r="CN29" s="92">
        <f t="shared" ref="CN29:CN92" si="257">IFERROR(CM29/CH29,"nebija plānots")</f>
        <v>0.13957158525193725</v>
      </c>
      <c r="CO29" s="88">
        <v>461517.5</v>
      </c>
      <c r="CP29" s="88">
        <v>1459787.02</v>
      </c>
      <c r="CQ29" s="88">
        <v>0</v>
      </c>
      <c r="CR29" s="88">
        <f t="shared" ref="CR29:CR41" si="258">CP29-CQ29</f>
        <v>1459787.02</v>
      </c>
      <c r="CS29" s="92">
        <f t="shared" ref="CS29:CS92" si="259">IFERROR(CR29/CO29,"nebija plānots")</f>
        <v>3.1630155302886673</v>
      </c>
      <c r="CT29" s="88">
        <f>CR29-CO29</f>
        <v>998269.52</v>
      </c>
      <c r="CU29" s="92">
        <f t="shared" ref="CU29:CU92" si="260">IFERROR(CT29/CO29,"nebija plānots")</f>
        <v>2.1630155302886673</v>
      </c>
      <c r="CV29" s="88">
        <f t="shared" ref="CV29:CV92" si="261">CH29+CO29</f>
        <v>6373101.5700000003</v>
      </c>
      <c r="CW29" s="88">
        <f t="shared" ref="CW29:CW92" si="262">CI29+CP29</f>
        <v>8196460.25</v>
      </c>
      <c r="CX29" s="88">
        <f t="shared" ref="CX29:CX92" si="263">CJ29+CQ29</f>
        <v>0</v>
      </c>
      <c r="CY29" s="88">
        <f t="shared" ref="CY29:CY92" si="264">CK29+CR29</f>
        <v>8196460.25</v>
      </c>
      <c r="CZ29" s="92">
        <f t="shared" ref="CZ29:CZ92" si="265">IFERROR(CY29/CV29,"nebija plānots")</f>
        <v>1.2861022470727701</v>
      </c>
      <c r="DA29" s="88">
        <f t="shared" ref="DA29:DA92" si="266">CY29-CV29</f>
        <v>1823358.6799999997</v>
      </c>
      <c r="DB29" s="92">
        <f t="shared" ref="DB29:DB92" si="267">IFERROR(DA29/CV29,"nebija plānots")</f>
        <v>0.28610224707277021</v>
      </c>
      <c r="DC29" s="88">
        <v>1026.3800000000001</v>
      </c>
      <c r="DD29" s="88">
        <v>25064.95</v>
      </c>
      <c r="DE29" s="88">
        <v>0</v>
      </c>
      <c r="DF29" s="88">
        <f t="shared" ref="DF29:DF41" si="268">DD29-DE29</f>
        <v>25064.95</v>
      </c>
      <c r="DG29" s="92">
        <f t="shared" ref="DG29:DG92" si="269">IFERROR(DF29/DC29,"nebija plānots")</f>
        <v>24.420731113232915</v>
      </c>
      <c r="DH29" s="88">
        <f>DF29-DC29</f>
        <v>24038.57</v>
      </c>
      <c r="DI29" s="92">
        <f t="shared" ref="DI29:DI92" si="270">IFERROR(DH29/DC29,"nebija plānots")</f>
        <v>23.420731113232915</v>
      </c>
      <c r="DJ29" s="88">
        <f t="shared" ref="DJ29:DJ92" si="271">CV29+DC29</f>
        <v>6374127.9500000002</v>
      </c>
      <c r="DK29" s="88">
        <f t="shared" ref="DK29:DK92" si="272">CW29+DD29</f>
        <v>8221525.2000000002</v>
      </c>
      <c r="DL29" s="88">
        <f t="shared" ref="DL29:DL92" si="273">CX29+DE29</f>
        <v>0</v>
      </c>
      <c r="DM29" s="88">
        <f t="shared" ref="DM29:DM34" si="274">CY29+DF29</f>
        <v>8221525.2000000002</v>
      </c>
      <c r="DN29" s="92">
        <f t="shared" ref="DN29:DN92" si="275">IFERROR(DM29/DJ29,"nebija plānots")</f>
        <v>1.289827450043578</v>
      </c>
      <c r="DO29" s="88">
        <f t="shared" ref="DO29:DO92" si="276">DM29-DJ29</f>
        <v>1847397.25</v>
      </c>
      <c r="DP29" s="92">
        <f t="shared" ref="DP29:DP92" si="277">IFERROR(DO29/DJ29,"nebija plānots")</f>
        <v>0.28982745004357813</v>
      </c>
      <c r="DQ29" s="88">
        <v>181560.75</v>
      </c>
      <c r="DR29" s="88">
        <v>2214539.02</v>
      </c>
      <c r="DS29" s="88">
        <v>0</v>
      </c>
      <c r="DT29" s="88">
        <f t="shared" ref="DT29:DT41" si="278">DR29-DS29</f>
        <v>2214539.02</v>
      </c>
      <c r="DU29" s="92">
        <f t="shared" ref="DU29:DU92" si="279">IFERROR(DT29/DQ29,"nebija plānots")</f>
        <v>12.197234369212509</v>
      </c>
      <c r="DV29" s="88">
        <f>DT29-DQ29</f>
        <v>2032978.27</v>
      </c>
      <c r="DW29" s="92">
        <f t="shared" ref="DW29:DW92" si="280">IFERROR(DV29/DQ29,"nebija plānots")</f>
        <v>11.197234369212509</v>
      </c>
      <c r="DX29" s="88">
        <f t="shared" ref="DX29:DX92" si="281">DJ29+DQ29</f>
        <v>6555688.7000000002</v>
      </c>
      <c r="DY29" s="88">
        <f t="shared" ref="DY29:DY92" si="282">DK29+DR29</f>
        <v>10436064.220000001</v>
      </c>
      <c r="DZ29" s="88">
        <f t="shared" ref="DZ29:DZ92" si="283">DL29+DS29</f>
        <v>0</v>
      </c>
      <c r="EA29" s="88">
        <f t="shared" ref="EA29:EA34" si="284">DM29+DT29</f>
        <v>10436064.220000001</v>
      </c>
      <c r="EB29" s="92">
        <f t="shared" ref="EB29:EB92" si="285">IFERROR(EA29/DX29,"nebija plānots")</f>
        <v>1.5919096677058506</v>
      </c>
      <c r="EC29" s="88">
        <f t="shared" ref="EC29:EC92" si="286">EA29-DX29</f>
        <v>3880375.5200000005</v>
      </c>
      <c r="ED29" s="92">
        <f t="shared" ref="ED29:ED92" si="287">IFERROR(EC29/DX29,"nebija plānots")</f>
        <v>0.59190966770585074</v>
      </c>
      <c r="EE29" s="88">
        <v>3723786.94</v>
      </c>
      <c r="EF29" s="88">
        <v>503965</v>
      </c>
      <c r="EG29" s="88">
        <v>633505.72</v>
      </c>
      <c r="EH29" s="23">
        <f t="shared" si="198"/>
        <v>11416946.360000001</v>
      </c>
    </row>
    <row r="30" spans="1:138" s="9" customFormat="1" ht="12" customHeight="1" x14ac:dyDescent="0.35">
      <c r="A30" s="8" t="s">
        <v>118</v>
      </c>
      <c r="B30" s="8" t="s">
        <v>118</v>
      </c>
      <c r="C30" s="24">
        <v>1</v>
      </c>
      <c r="D30" s="25" t="s">
        <v>108</v>
      </c>
      <c r="E30" s="26" t="s">
        <v>109</v>
      </c>
      <c r="F30" s="24" t="s">
        <v>110</v>
      </c>
      <c r="G30" s="26" t="s">
        <v>111</v>
      </c>
      <c r="H30" s="24" t="s">
        <v>119</v>
      </c>
      <c r="I30" s="26" t="s">
        <v>120</v>
      </c>
      <c r="J30" s="27">
        <v>1</v>
      </c>
      <c r="K30" s="28" t="s">
        <v>81</v>
      </c>
      <c r="L30" s="22" t="s">
        <v>103</v>
      </c>
      <c r="M30" s="23">
        <v>0</v>
      </c>
      <c r="N30" s="23">
        <v>0</v>
      </c>
      <c r="O30" s="23">
        <v>5296697.58</v>
      </c>
      <c r="P30" s="88">
        <v>619202.49000000011</v>
      </c>
      <c r="Q30" s="88">
        <v>1137360.26</v>
      </c>
      <c r="R30" s="88">
        <v>0</v>
      </c>
      <c r="S30" s="88">
        <f t="shared" si="199"/>
        <v>1137360.26</v>
      </c>
      <c r="T30" s="92">
        <f t="shared" si="200"/>
        <v>1.8368147389071381</v>
      </c>
      <c r="U30" s="88">
        <f t="shared" si="201"/>
        <v>518157.7699999999</v>
      </c>
      <c r="V30" s="92">
        <f t="shared" si="202"/>
        <v>0.83681473890713809</v>
      </c>
      <c r="W30" s="88">
        <v>629497.23999999987</v>
      </c>
      <c r="X30" s="88">
        <v>622215.2899999998</v>
      </c>
      <c r="Y30" s="88">
        <v>0</v>
      </c>
      <c r="Z30" s="88">
        <f t="shared" si="203"/>
        <v>622215.2899999998</v>
      </c>
      <c r="AA30" s="92">
        <f t="shared" si="204"/>
        <v>0.98843211766901462</v>
      </c>
      <c r="AB30" s="88">
        <f t="shared" si="205"/>
        <v>-7281.9500000000698</v>
      </c>
      <c r="AC30" s="92">
        <f t="shared" si="206"/>
        <v>-1.1567882330985393E-2</v>
      </c>
      <c r="AD30" s="88">
        <f t="shared" si="207"/>
        <v>1248699.73</v>
      </c>
      <c r="AE30" s="88">
        <f t="shared" si="208"/>
        <v>1759575.5499999998</v>
      </c>
      <c r="AF30" s="88">
        <f t="shared" si="209"/>
        <v>0</v>
      </c>
      <c r="AG30" s="88">
        <f t="shared" si="210"/>
        <v>1759575.5499999998</v>
      </c>
      <c r="AH30" s="92">
        <f t="shared" si="211"/>
        <v>1.4091262356563494</v>
      </c>
      <c r="AI30" s="88">
        <f t="shared" si="212"/>
        <v>510875.81999999983</v>
      </c>
      <c r="AJ30" s="92">
        <f t="shared" si="213"/>
        <v>0.40912623565634937</v>
      </c>
      <c r="AK30" s="88">
        <v>756681.36</v>
      </c>
      <c r="AL30" s="88">
        <v>802747.55999999994</v>
      </c>
      <c r="AM30" s="88">
        <v>0</v>
      </c>
      <c r="AN30" s="88">
        <f t="shared" si="214"/>
        <v>802747.55999999994</v>
      </c>
      <c r="AO30" s="92">
        <f t="shared" si="215"/>
        <v>1.060879258344622</v>
      </c>
      <c r="AP30" s="88">
        <f t="shared" si="216"/>
        <v>46066.199999999953</v>
      </c>
      <c r="AQ30" s="92">
        <f t="shared" si="217"/>
        <v>6.0879258344622038E-2</v>
      </c>
      <c r="AR30" s="88">
        <f t="shared" si="218"/>
        <v>2005381.0899999999</v>
      </c>
      <c r="AS30" s="88">
        <f t="shared" si="219"/>
        <v>2562323.11</v>
      </c>
      <c r="AT30" s="88">
        <f t="shared" si="220"/>
        <v>0</v>
      </c>
      <c r="AU30" s="88">
        <f t="shared" si="221"/>
        <v>2562323.11</v>
      </c>
      <c r="AV30" s="92">
        <f t="shared" si="222"/>
        <v>1.2777237816678524</v>
      </c>
      <c r="AW30" s="88">
        <f t="shared" si="223"/>
        <v>556942.02</v>
      </c>
      <c r="AX30" s="92">
        <f t="shared" si="224"/>
        <v>0.2777237816678525</v>
      </c>
      <c r="AY30" s="88">
        <v>688346.65</v>
      </c>
      <c r="AZ30" s="88">
        <v>1153408.1700000002</v>
      </c>
      <c r="BA30" s="88">
        <v>0</v>
      </c>
      <c r="BB30" s="88">
        <f t="shared" si="225"/>
        <v>1153408.1700000002</v>
      </c>
      <c r="BC30" s="92">
        <f t="shared" si="226"/>
        <v>1.6756210987588886</v>
      </c>
      <c r="BD30" s="88">
        <f t="shared" si="227"/>
        <v>465061.52000000014</v>
      </c>
      <c r="BE30" s="92">
        <f t="shared" si="228"/>
        <v>0.67562109875888854</v>
      </c>
      <c r="BF30" s="88">
        <f t="shared" si="229"/>
        <v>2693727.7399999998</v>
      </c>
      <c r="BG30" s="88">
        <f t="shared" si="230"/>
        <v>3715731.2800000003</v>
      </c>
      <c r="BH30" s="88">
        <f t="shared" si="231"/>
        <v>0</v>
      </c>
      <c r="BI30" s="88">
        <f t="shared" si="232"/>
        <v>3715731.2800000003</v>
      </c>
      <c r="BJ30" s="92">
        <f t="shared" si="233"/>
        <v>1.3794012011028258</v>
      </c>
      <c r="BK30" s="88">
        <f t="shared" si="234"/>
        <v>1022003.5400000005</v>
      </c>
      <c r="BL30" s="92">
        <f t="shared" si="235"/>
        <v>0.37940120110282588</v>
      </c>
      <c r="BM30" s="88">
        <v>813004.51</v>
      </c>
      <c r="BN30" s="88">
        <v>662848.06000000006</v>
      </c>
      <c r="BO30" s="88">
        <v>0</v>
      </c>
      <c r="BP30" s="88">
        <f t="shared" si="236"/>
        <v>662848.06000000006</v>
      </c>
      <c r="BQ30" s="92">
        <f t="shared" si="237"/>
        <v>0.81530674411633963</v>
      </c>
      <c r="BR30" s="88">
        <f t="shared" si="238"/>
        <v>-150156.44999999995</v>
      </c>
      <c r="BS30" s="92">
        <f t="shared" si="239"/>
        <v>-0.18469325588366042</v>
      </c>
      <c r="BT30" s="88">
        <f t="shared" si="240"/>
        <v>3506732.25</v>
      </c>
      <c r="BU30" s="88">
        <f t="shared" si="241"/>
        <v>4378579.34</v>
      </c>
      <c r="BV30" s="88">
        <f t="shared" si="242"/>
        <v>0</v>
      </c>
      <c r="BW30" s="88">
        <f t="shared" si="243"/>
        <v>4378579.34</v>
      </c>
      <c r="BX30" s="92">
        <f t="shared" si="244"/>
        <v>1.2486209461814486</v>
      </c>
      <c r="BY30" s="88">
        <f t="shared" si="245"/>
        <v>871847.08999999985</v>
      </c>
      <c r="BZ30" s="92">
        <f t="shared" si="246"/>
        <v>0.2486209461814485</v>
      </c>
      <c r="CA30" s="88">
        <v>689225.37</v>
      </c>
      <c r="CB30" s="88">
        <v>735393.45000000019</v>
      </c>
      <c r="CC30" s="88">
        <v>0</v>
      </c>
      <c r="CD30" s="88">
        <f t="shared" si="247"/>
        <v>735393.45000000019</v>
      </c>
      <c r="CE30" s="92">
        <f t="shared" si="248"/>
        <v>1.0669854622443746</v>
      </c>
      <c r="CF30" s="88">
        <f t="shared" si="249"/>
        <v>46168.080000000191</v>
      </c>
      <c r="CG30" s="92">
        <f t="shared" si="250"/>
        <v>6.6985462244374711E-2</v>
      </c>
      <c r="CH30" s="88">
        <f t="shared" si="251"/>
        <v>4195957.62</v>
      </c>
      <c r="CI30" s="88">
        <f t="shared" si="252"/>
        <v>5113972.79</v>
      </c>
      <c r="CJ30" s="88">
        <f t="shared" si="253"/>
        <v>0</v>
      </c>
      <c r="CK30" s="88">
        <f t="shared" si="254"/>
        <v>5113972.79</v>
      </c>
      <c r="CL30" s="92">
        <f t="shared" si="255"/>
        <v>1.2187856153799761</v>
      </c>
      <c r="CM30" s="88">
        <f t="shared" si="256"/>
        <v>918015.16999999993</v>
      </c>
      <c r="CN30" s="92">
        <f t="shared" si="257"/>
        <v>0.21878561537997609</v>
      </c>
      <c r="CO30" s="88">
        <v>691074.46</v>
      </c>
      <c r="CP30" s="88">
        <v>1082744.6199999996</v>
      </c>
      <c r="CQ30" s="88">
        <v>0</v>
      </c>
      <c r="CR30" s="88">
        <f t="shared" si="258"/>
        <v>1082744.6199999996</v>
      </c>
      <c r="CS30" s="92">
        <f t="shared" si="259"/>
        <v>1.5667553681552633</v>
      </c>
      <c r="CT30" s="88">
        <f t="shared" ref="CT30:CT92" si="288">CR30-CO30</f>
        <v>391670.15999999968</v>
      </c>
      <c r="CU30" s="92">
        <f t="shared" si="260"/>
        <v>0.56675536815526317</v>
      </c>
      <c r="CV30" s="88">
        <f t="shared" si="261"/>
        <v>4887032.08</v>
      </c>
      <c r="CW30" s="88">
        <f t="shared" si="262"/>
        <v>6196717.4100000001</v>
      </c>
      <c r="CX30" s="88">
        <f t="shared" si="263"/>
        <v>0</v>
      </c>
      <c r="CY30" s="88">
        <f t="shared" si="264"/>
        <v>6196717.4100000001</v>
      </c>
      <c r="CZ30" s="92">
        <f t="shared" si="265"/>
        <v>1.267991964971918</v>
      </c>
      <c r="DA30" s="88">
        <f t="shared" si="266"/>
        <v>1309685.33</v>
      </c>
      <c r="DB30" s="92">
        <f t="shared" si="267"/>
        <v>0.26799196497191807</v>
      </c>
      <c r="DC30" s="88">
        <v>705755.61999999988</v>
      </c>
      <c r="DD30" s="88">
        <v>685634.42</v>
      </c>
      <c r="DE30" s="88">
        <v>0</v>
      </c>
      <c r="DF30" s="88">
        <f t="shared" si="268"/>
        <v>685634.42</v>
      </c>
      <c r="DG30" s="92">
        <f t="shared" si="269"/>
        <v>0.97148984800149396</v>
      </c>
      <c r="DH30" s="88">
        <f t="shared" ref="DH30:DH93" si="289">DF30-DC30</f>
        <v>-20121.199999999837</v>
      </c>
      <c r="DI30" s="92">
        <f t="shared" si="270"/>
        <v>-2.8510151998505998E-2</v>
      </c>
      <c r="DJ30" s="88">
        <f t="shared" si="271"/>
        <v>5592787.7000000002</v>
      </c>
      <c r="DK30" s="88">
        <f t="shared" si="272"/>
        <v>6882351.8300000001</v>
      </c>
      <c r="DL30" s="88">
        <f t="shared" si="273"/>
        <v>0</v>
      </c>
      <c r="DM30" s="88">
        <f t="shared" si="274"/>
        <v>6882351.8300000001</v>
      </c>
      <c r="DN30" s="92">
        <f t="shared" si="275"/>
        <v>1.2305762705779086</v>
      </c>
      <c r="DO30" s="88">
        <f t="shared" si="276"/>
        <v>1289564.1299999999</v>
      </c>
      <c r="DP30" s="92">
        <f t="shared" si="277"/>
        <v>0.23057627057790872</v>
      </c>
      <c r="DQ30" s="88">
        <v>561769.69999999995</v>
      </c>
      <c r="DR30" s="88">
        <v>1037478.54</v>
      </c>
      <c r="DS30" s="88">
        <v>0</v>
      </c>
      <c r="DT30" s="88">
        <f t="shared" si="278"/>
        <v>1037478.54</v>
      </c>
      <c r="DU30" s="92">
        <f t="shared" si="279"/>
        <v>1.8468040195119104</v>
      </c>
      <c r="DV30" s="88">
        <f t="shared" ref="DV30:DV93" si="290">DT30-DQ30</f>
        <v>475708.84000000008</v>
      </c>
      <c r="DW30" s="92">
        <f t="shared" si="280"/>
        <v>0.84680401951191053</v>
      </c>
      <c r="DX30" s="88">
        <f t="shared" si="281"/>
        <v>6154557.4000000004</v>
      </c>
      <c r="DY30" s="88">
        <f t="shared" si="282"/>
        <v>7919830.3700000001</v>
      </c>
      <c r="DZ30" s="88">
        <f t="shared" si="283"/>
        <v>0</v>
      </c>
      <c r="EA30" s="88">
        <f t="shared" si="284"/>
        <v>7919830.3700000001</v>
      </c>
      <c r="EB30" s="92">
        <f t="shared" si="285"/>
        <v>1.2868237072579742</v>
      </c>
      <c r="EC30" s="88">
        <f t="shared" si="286"/>
        <v>1765272.9699999997</v>
      </c>
      <c r="ED30" s="92">
        <f t="shared" si="287"/>
        <v>0.28682370725797435</v>
      </c>
      <c r="EE30" s="88">
        <v>681056.51</v>
      </c>
      <c r="EF30" s="88">
        <v>961873.15</v>
      </c>
      <c r="EG30" s="88">
        <v>535460.91000000015</v>
      </c>
      <c r="EH30" s="23">
        <f t="shared" si="198"/>
        <v>8332947.9700000007</v>
      </c>
    </row>
    <row r="31" spans="1:138" s="9" customFormat="1" ht="12" customHeight="1" x14ac:dyDescent="0.35">
      <c r="A31" s="8" t="s">
        <v>121</v>
      </c>
      <c r="B31" s="8" t="s">
        <v>121</v>
      </c>
      <c r="C31" s="24">
        <v>1</v>
      </c>
      <c r="D31" s="25" t="s">
        <v>108</v>
      </c>
      <c r="E31" s="26" t="s">
        <v>109</v>
      </c>
      <c r="F31" s="24" t="s">
        <v>110</v>
      </c>
      <c r="G31" s="26" t="s">
        <v>111</v>
      </c>
      <c r="H31" s="24" t="s">
        <v>119</v>
      </c>
      <c r="I31" s="26" t="s">
        <v>120</v>
      </c>
      <c r="J31" s="27">
        <v>2</v>
      </c>
      <c r="K31" s="28" t="s">
        <v>81</v>
      </c>
      <c r="L31" s="22" t="s">
        <v>103</v>
      </c>
      <c r="M31" s="23">
        <v>0</v>
      </c>
      <c r="N31" s="23">
        <v>0</v>
      </c>
      <c r="O31" s="23">
        <v>0</v>
      </c>
      <c r="P31" s="88">
        <v>0</v>
      </c>
      <c r="Q31" s="88">
        <v>0</v>
      </c>
      <c r="R31" s="88">
        <v>0</v>
      </c>
      <c r="S31" s="88">
        <f t="shared" si="199"/>
        <v>0</v>
      </c>
      <c r="T31" s="92" t="str">
        <f t="shared" si="200"/>
        <v>nebija plānots</v>
      </c>
      <c r="U31" s="88">
        <f t="shared" si="201"/>
        <v>0</v>
      </c>
      <c r="V31" s="92" t="str">
        <f t="shared" si="202"/>
        <v>nebija plānots</v>
      </c>
      <c r="W31" s="88">
        <v>0</v>
      </c>
      <c r="X31" s="88">
        <v>0</v>
      </c>
      <c r="Y31" s="88">
        <v>0</v>
      </c>
      <c r="Z31" s="88">
        <f t="shared" si="203"/>
        <v>0</v>
      </c>
      <c r="AA31" s="92" t="str">
        <f t="shared" si="204"/>
        <v>nebija plānots</v>
      </c>
      <c r="AB31" s="88">
        <f t="shared" si="205"/>
        <v>0</v>
      </c>
      <c r="AC31" s="92" t="str">
        <f t="shared" si="206"/>
        <v>nebija plānots</v>
      </c>
      <c r="AD31" s="88">
        <f t="shared" si="207"/>
        <v>0</v>
      </c>
      <c r="AE31" s="88">
        <f t="shared" si="208"/>
        <v>0</v>
      </c>
      <c r="AF31" s="88">
        <f t="shared" si="209"/>
        <v>0</v>
      </c>
      <c r="AG31" s="88">
        <f t="shared" si="210"/>
        <v>0</v>
      </c>
      <c r="AH31" s="92" t="str">
        <f t="shared" si="211"/>
        <v>nebija plānots</v>
      </c>
      <c r="AI31" s="88">
        <f t="shared" si="212"/>
        <v>0</v>
      </c>
      <c r="AJ31" s="92" t="str">
        <f t="shared" si="213"/>
        <v>nebija plānots</v>
      </c>
      <c r="AK31" s="88">
        <v>0</v>
      </c>
      <c r="AL31" s="88">
        <v>0</v>
      </c>
      <c r="AM31" s="88">
        <v>0</v>
      </c>
      <c r="AN31" s="88">
        <f t="shared" si="214"/>
        <v>0</v>
      </c>
      <c r="AO31" s="92" t="str">
        <f t="shared" si="215"/>
        <v>nebija plānots</v>
      </c>
      <c r="AP31" s="88">
        <f t="shared" si="216"/>
        <v>0</v>
      </c>
      <c r="AQ31" s="92" t="str">
        <f t="shared" si="217"/>
        <v>nebija plānots</v>
      </c>
      <c r="AR31" s="88">
        <f t="shared" si="218"/>
        <v>0</v>
      </c>
      <c r="AS31" s="88">
        <f t="shared" si="219"/>
        <v>0</v>
      </c>
      <c r="AT31" s="88">
        <f t="shared" si="220"/>
        <v>0</v>
      </c>
      <c r="AU31" s="88">
        <f t="shared" si="221"/>
        <v>0</v>
      </c>
      <c r="AV31" s="92" t="str">
        <f t="shared" si="222"/>
        <v>nebija plānots</v>
      </c>
      <c r="AW31" s="88">
        <f t="shared" si="223"/>
        <v>0</v>
      </c>
      <c r="AX31" s="92" t="str">
        <f t="shared" si="224"/>
        <v>nebija plānots</v>
      </c>
      <c r="AY31" s="88">
        <v>0</v>
      </c>
      <c r="AZ31" s="88">
        <v>0</v>
      </c>
      <c r="BA31" s="88">
        <v>0</v>
      </c>
      <c r="BB31" s="88">
        <f t="shared" si="225"/>
        <v>0</v>
      </c>
      <c r="BC31" s="92" t="str">
        <f t="shared" si="226"/>
        <v>nebija plānots</v>
      </c>
      <c r="BD31" s="88">
        <f t="shared" si="227"/>
        <v>0</v>
      </c>
      <c r="BE31" s="92" t="str">
        <f t="shared" si="228"/>
        <v>nebija plānots</v>
      </c>
      <c r="BF31" s="88">
        <f t="shared" si="229"/>
        <v>0</v>
      </c>
      <c r="BG31" s="88">
        <f t="shared" si="230"/>
        <v>0</v>
      </c>
      <c r="BH31" s="88">
        <f t="shared" si="231"/>
        <v>0</v>
      </c>
      <c r="BI31" s="88">
        <f t="shared" si="232"/>
        <v>0</v>
      </c>
      <c r="BJ31" s="92" t="str">
        <f t="shared" si="233"/>
        <v>nebija plānots</v>
      </c>
      <c r="BK31" s="88">
        <f t="shared" si="234"/>
        <v>0</v>
      </c>
      <c r="BL31" s="92" t="str">
        <f t="shared" si="235"/>
        <v>nebija plānots</v>
      </c>
      <c r="BM31" s="88">
        <v>0</v>
      </c>
      <c r="BN31" s="88">
        <v>0</v>
      </c>
      <c r="BO31" s="88">
        <v>0</v>
      </c>
      <c r="BP31" s="88">
        <f t="shared" si="236"/>
        <v>0</v>
      </c>
      <c r="BQ31" s="92" t="str">
        <f t="shared" si="237"/>
        <v>nebija plānots</v>
      </c>
      <c r="BR31" s="88">
        <f t="shared" si="238"/>
        <v>0</v>
      </c>
      <c r="BS31" s="92" t="str">
        <f t="shared" si="239"/>
        <v>nebija plānots</v>
      </c>
      <c r="BT31" s="88">
        <f t="shared" si="240"/>
        <v>0</v>
      </c>
      <c r="BU31" s="88">
        <f t="shared" si="241"/>
        <v>0</v>
      </c>
      <c r="BV31" s="88">
        <f t="shared" si="242"/>
        <v>0</v>
      </c>
      <c r="BW31" s="88">
        <f t="shared" si="243"/>
        <v>0</v>
      </c>
      <c r="BX31" s="92" t="str">
        <f t="shared" si="244"/>
        <v>nebija plānots</v>
      </c>
      <c r="BY31" s="88">
        <f t="shared" si="245"/>
        <v>0</v>
      </c>
      <c r="BZ31" s="92" t="str">
        <f t="shared" si="246"/>
        <v>nebija plānots</v>
      </c>
      <c r="CA31" s="88">
        <v>0</v>
      </c>
      <c r="CB31" s="88">
        <v>0</v>
      </c>
      <c r="CC31" s="88">
        <v>0</v>
      </c>
      <c r="CD31" s="88">
        <f t="shared" si="247"/>
        <v>0</v>
      </c>
      <c r="CE31" s="92" t="str">
        <f t="shared" si="248"/>
        <v>nebija plānots</v>
      </c>
      <c r="CF31" s="88">
        <f t="shared" si="249"/>
        <v>0</v>
      </c>
      <c r="CG31" s="92" t="str">
        <f t="shared" si="250"/>
        <v>nebija plānots</v>
      </c>
      <c r="CH31" s="88">
        <f t="shared" si="251"/>
        <v>0</v>
      </c>
      <c r="CI31" s="88">
        <f t="shared" si="252"/>
        <v>0</v>
      </c>
      <c r="CJ31" s="88">
        <f t="shared" si="253"/>
        <v>0</v>
      </c>
      <c r="CK31" s="88">
        <f t="shared" si="254"/>
        <v>0</v>
      </c>
      <c r="CL31" s="92" t="str">
        <f t="shared" si="255"/>
        <v>nebija plānots</v>
      </c>
      <c r="CM31" s="88">
        <f t="shared" si="256"/>
        <v>0</v>
      </c>
      <c r="CN31" s="92" t="str">
        <f t="shared" si="257"/>
        <v>nebija plānots</v>
      </c>
      <c r="CO31" s="88">
        <v>0</v>
      </c>
      <c r="CP31" s="88">
        <v>0</v>
      </c>
      <c r="CQ31" s="88">
        <v>0</v>
      </c>
      <c r="CR31" s="88">
        <f t="shared" si="258"/>
        <v>0</v>
      </c>
      <c r="CS31" s="92" t="str">
        <f t="shared" si="259"/>
        <v>nebija plānots</v>
      </c>
      <c r="CT31" s="88">
        <f t="shared" si="288"/>
        <v>0</v>
      </c>
      <c r="CU31" s="92" t="str">
        <f t="shared" si="260"/>
        <v>nebija plānots</v>
      </c>
      <c r="CV31" s="88">
        <f t="shared" si="261"/>
        <v>0</v>
      </c>
      <c r="CW31" s="88">
        <f t="shared" si="262"/>
        <v>0</v>
      </c>
      <c r="CX31" s="88">
        <f t="shared" si="263"/>
        <v>0</v>
      </c>
      <c r="CY31" s="88">
        <f t="shared" si="264"/>
        <v>0</v>
      </c>
      <c r="CZ31" s="92" t="str">
        <f t="shared" si="265"/>
        <v>nebija plānots</v>
      </c>
      <c r="DA31" s="88">
        <f t="shared" si="266"/>
        <v>0</v>
      </c>
      <c r="DB31" s="92" t="str">
        <f t="shared" si="267"/>
        <v>nebija plānots</v>
      </c>
      <c r="DC31" s="88">
        <v>0</v>
      </c>
      <c r="DD31" s="88">
        <v>0</v>
      </c>
      <c r="DE31" s="88">
        <v>0</v>
      </c>
      <c r="DF31" s="88">
        <f t="shared" si="268"/>
        <v>0</v>
      </c>
      <c r="DG31" s="92" t="str">
        <f t="shared" si="269"/>
        <v>nebija plānots</v>
      </c>
      <c r="DH31" s="88">
        <f t="shared" si="289"/>
        <v>0</v>
      </c>
      <c r="DI31" s="92" t="str">
        <f t="shared" si="270"/>
        <v>nebija plānots</v>
      </c>
      <c r="DJ31" s="88">
        <f t="shared" si="271"/>
        <v>0</v>
      </c>
      <c r="DK31" s="88">
        <f t="shared" si="272"/>
        <v>0</v>
      </c>
      <c r="DL31" s="88">
        <f t="shared" si="273"/>
        <v>0</v>
      </c>
      <c r="DM31" s="88">
        <f t="shared" si="274"/>
        <v>0</v>
      </c>
      <c r="DN31" s="92" t="str">
        <f t="shared" si="275"/>
        <v>nebija plānots</v>
      </c>
      <c r="DO31" s="88">
        <f t="shared" si="276"/>
        <v>0</v>
      </c>
      <c r="DP31" s="92" t="str">
        <f t="shared" si="277"/>
        <v>nebija plānots</v>
      </c>
      <c r="DQ31" s="88">
        <v>0</v>
      </c>
      <c r="DR31" s="88">
        <v>0</v>
      </c>
      <c r="DS31" s="88">
        <v>0</v>
      </c>
      <c r="DT31" s="88">
        <f t="shared" si="278"/>
        <v>0</v>
      </c>
      <c r="DU31" s="92" t="str">
        <f t="shared" si="279"/>
        <v>nebija plānots</v>
      </c>
      <c r="DV31" s="88">
        <f t="shared" si="290"/>
        <v>0</v>
      </c>
      <c r="DW31" s="92" t="str">
        <f t="shared" si="280"/>
        <v>nebija plānots</v>
      </c>
      <c r="DX31" s="88">
        <f t="shared" si="281"/>
        <v>0</v>
      </c>
      <c r="DY31" s="88">
        <f t="shared" si="282"/>
        <v>0</v>
      </c>
      <c r="DZ31" s="88">
        <f t="shared" si="283"/>
        <v>0</v>
      </c>
      <c r="EA31" s="88">
        <f t="shared" si="284"/>
        <v>0</v>
      </c>
      <c r="EB31" s="92" t="str">
        <f t="shared" si="285"/>
        <v>nebija plānots</v>
      </c>
      <c r="EC31" s="88">
        <f t="shared" si="286"/>
        <v>0</v>
      </c>
      <c r="ED31" s="92" t="str">
        <f t="shared" si="287"/>
        <v>nebija plānots</v>
      </c>
      <c r="EE31" s="88">
        <v>0</v>
      </c>
      <c r="EF31" s="88">
        <v>0</v>
      </c>
      <c r="EG31" s="88">
        <v>0</v>
      </c>
      <c r="EH31" s="23">
        <f t="shared" si="198"/>
        <v>0</v>
      </c>
    </row>
    <row r="32" spans="1:138" s="9" customFormat="1" ht="12" customHeight="1" x14ac:dyDescent="0.35">
      <c r="A32" s="8" t="s">
        <v>122</v>
      </c>
      <c r="B32" s="8" t="s">
        <v>122</v>
      </c>
      <c r="C32" s="24">
        <v>1</v>
      </c>
      <c r="D32" s="25" t="s">
        <v>108</v>
      </c>
      <c r="E32" s="26" t="s">
        <v>109</v>
      </c>
      <c r="F32" s="24" t="s">
        <v>110</v>
      </c>
      <c r="G32" s="26" t="s">
        <v>111</v>
      </c>
      <c r="H32" s="24" t="s">
        <v>123</v>
      </c>
      <c r="I32" s="26" t="s">
        <v>124</v>
      </c>
      <c r="J32" s="27">
        <v>1</v>
      </c>
      <c r="K32" s="28" t="s">
        <v>81</v>
      </c>
      <c r="L32" s="22" t="s">
        <v>103</v>
      </c>
      <c r="M32" s="23">
        <v>0</v>
      </c>
      <c r="N32" s="23">
        <v>355530.72</v>
      </c>
      <c r="O32" s="23">
        <v>4882709.25</v>
      </c>
      <c r="P32" s="88">
        <v>0</v>
      </c>
      <c r="Q32" s="88">
        <v>0</v>
      </c>
      <c r="R32" s="88">
        <v>0</v>
      </c>
      <c r="S32" s="88">
        <f t="shared" si="199"/>
        <v>0</v>
      </c>
      <c r="T32" s="92" t="str">
        <f t="shared" si="200"/>
        <v>nebija plānots</v>
      </c>
      <c r="U32" s="88">
        <f t="shared" si="201"/>
        <v>0</v>
      </c>
      <c r="V32" s="92" t="str">
        <f t="shared" si="202"/>
        <v>nebija plānots</v>
      </c>
      <c r="W32" s="88">
        <v>218876.28</v>
      </c>
      <c r="X32" s="88">
        <v>210560.95</v>
      </c>
      <c r="Y32" s="88">
        <v>0</v>
      </c>
      <c r="Z32" s="88">
        <f t="shared" si="203"/>
        <v>210560.95</v>
      </c>
      <c r="AA32" s="92">
        <f t="shared" si="204"/>
        <v>0.9620089943049106</v>
      </c>
      <c r="AB32" s="88">
        <f t="shared" si="205"/>
        <v>-8315.3299999999872</v>
      </c>
      <c r="AC32" s="92">
        <f t="shared" si="206"/>
        <v>-3.7991005695089425E-2</v>
      </c>
      <c r="AD32" s="88">
        <f t="shared" si="207"/>
        <v>218876.28</v>
      </c>
      <c r="AE32" s="88">
        <f t="shared" si="208"/>
        <v>210560.95</v>
      </c>
      <c r="AF32" s="88">
        <f t="shared" si="209"/>
        <v>0</v>
      </c>
      <c r="AG32" s="88">
        <f t="shared" si="210"/>
        <v>210560.95</v>
      </c>
      <c r="AH32" s="92">
        <f t="shared" si="211"/>
        <v>0.9620089943049106</v>
      </c>
      <c r="AI32" s="88">
        <f t="shared" si="212"/>
        <v>-8315.3299999999872</v>
      </c>
      <c r="AJ32" s="92">
        <f t="shared" si="213"/>
        <v>-3.7991005695089425E-2</v>
      </c>
      <c r="AK32" s="88">
        <v>0</v>
      </c>
      <c r="AL32" s="88">
        <v>0</v>
      </c>
      <c r="AM32" s="88">
        <v>0</v>
      </c>
      <c r="AN32" s="88">
        <f t="shared" si="214"/>
        <v>0</v>
      </c>
      <c r="AO32" s="92" t="str">
        <f t="shared" si="215"/>
        <v>nebija plānots</v>
      </c>
      <c r="AP32" s="88">
        <f t="shared" si="216"/>
        <v>0</v>
      </c>
      <c r="AQ32" s="92" t="str">
        <f t="shared" si="217"/>
        <v>nebija plānots</v>
      </c>
      <c r="AR32" s="88">
        <f t="shared" si="218"/>
        <v>218876.28</v>
      </c>
      <c r="AS32" s="88">
        <f t="shared" si="219"/>
        <v>210560.95</v>
      </c>
      <c r="AT32" s="88">
        <f t="shared" si="220"/>
        <v>0</v>
      </c>
      <c r="AU32" s="88">
        <f t="shared" si="221"/>
        <v>210560.95</v>
      </c>
      <c r="AV32" s="92">
        <f t="shared" si="222"/>
        <v>0.9620089943049106</v>
      </c>
      <c r="AW32" s="88">
        <f t="shared" si="223"/>
        <v>-8315.3299999999872</v>
      </c>
      <c r="AX32" s="92">
        <f t="shared" si="224"/>
        <v>-3.7991005695089425E-2</v>
      </c>
      <c r="AY32" s="88">
        <v>0</v>
      </c>
      <c r="AZ32" s="88">
        <v>0</v>
      </c>
      <c r="BA32" s="88">
        <v>0</v>
      </c>
      <c r="BB32" s="88">
        <f t="shared" si="225"/>
        <v>0</v>
      </c>
      <c r="BC32" s="92" t="str">
        <f t="shared" si="226"/>
        <v>nebija plānots</v>
      </c>
      <c r="BD32" s="88">
        <f t="shared" si="227"/>
        <v>0</v>
      </c>
      <c r="BE32" s="92" t="str">
        <f t="shared" si="228"/>
        <v>nebija plānots</v>
      </c>
      <c r="BF32" s="88">
        <f t="shared" si="229"/>
        <v>218876.28</v>
      </c>
      <c r="BG32" s="88">
        <f t="shared" si="230"/>
        <v>210560.95</v>
      </c>
      <c r="BH32" s="88">
        <f t="shared" si="231"/>
        <v>0</v>
      </c>
      <c r="BI32" s="88">
        <f t="shared" si="232"/>
        <v>210560.95</v>
      </c>
      <c r="BJ32" s="92">
        <f t="shared" si="233"/>
        <v>0.9620089943049106</v>
      </c>
      <c r="BK32" s="88">
        <f t="shared" si="234"/>
        <v>-8315.3299999999872</v>
      </c>
      <c r="BL32" s="92">
        <f t="shared" si="235"/>
        <v>-3.7991005695089425E-2</v>
      </c>
      <c r="BM32" s="88">
        <v>0</v>
      </c>
      <c r="BN32" s="88">
        <v>0</v>
      </c>
      <c r="BO32" s="88">
        <v>0</v>
      </c>
      <c r="BP32" s="88">
        <f t="shared" si="236"/>
        <v>0</v>
      </c>
      <c r="BQ32" s="92" t="str">
        <f t="shared" si="237"/>
        <v>nebija plānots</v>
      </c>
      <c r="BR32" s="88">
        <f t="shared" si="238"/>
        <v>0</v>
      </c>
      <c r="BS32" s="92" t="str">
        <f t="shared" si="239"/>
        <v>nebija plānots</v>
      </c>
      <c r="BT32" s="88">
        <f t="shared" si="240"/>
        <v>218876.28</v>
      </c>
      <c r="BU32" s="88">
        <f t="shared" si="241"/>
        <v>210560.95</v>
      </c>
      <c r="BV32" s="88">
        <f t="shared" si="242"/>
        <v>0</v>
      </c>
      <c r="BW32" s="88">
        <f t="shared" si="243"/>
        <v>210560.95</v>
      </c>
      <c r="BX32" s="92">
        <f t="shared" si="244"/>
        <v>0.9620089943049106</v>
      </c>
      <c r="BY32" s="88">
        <f t="shared" si="245"/>
        <v>-8315.3299999999872</v>
      </c>
      <c r="BZ32" s="92">
        <f t="shared" si="246"/>
        <v>-3.7991005695089425E-2</v>
      </c>
      <c r="CA32" s="88">
        <v>0</v>
      </c>
      <c r="CB32" s="88">
        <v>0</v>
      </c>
      <c r="CC32" s="88">
        <v>0</v>
      </c>
      <c r="CD32" s="88">
        <f t="shared" si="247"/>
        <v>0</v>
      </c>
      <c r="CE32" s="92" t="str">
        <f t="shared" si="248"/>
        <v>nebija plānots</v>
      </c>
      <c r="CF32" s="88">
        <f t="shared" si="249"/>
        <v>0</v>
      </c>
      <c r="CG32" s="92" t="str">
        <f t="shared" si="250"/>
        <v>nebija plānots</v>
      </c>
      <c r="CH32" s="88">
        <f t="shared" si="251"/>
        <v>218876.28</v>
      </c>
      <c r="CI32" s="88">
        <f t="shared" si="252"/>
        <v>210560.95</v>
      </c>
      <c r="CJ32" s="88">
        <f t="shared" si="253"/>
        <v>0</v>
      </c>
      <c r="CK32" s="88">
        <f t="shared" si="254"/>
        <v>210560.95</v>
      </c>
      <c r="CL32" s="92">
        <f t="shared" si="255"/>
        <v>0.9620089943049106</v>
      </c>
      <c r="CM32" s="88">
        <f t="shared" si="256"/>
        <v>-8315.3299999999872</v>
      </c>
      <c r="CN32" s="92">
        <f t="shared" si="257"/>
        <v>-3.7991005695089425E-2</v>
      </c>
      <c r="CO32" s="88">
        <v>0</v>
      </c>
      <c r="CP32" s="88">
        <v>0</v>
      </c>
      <c r="CQ32" s="88">
        <v>0</v>
      </c>
      <c r="CR32" s="88">
        <f t="shared" si="258"/>
        <v>0</v>
      </c>
      <c r="CS32" s="92" t="str">
        <f t="shared" si="259"/>
        <v>nebija plānots</v>
      </c>
      <c r="CT32" s="88">
        <f t="shared" si="288"/>
        <v>0</v>
      </c>
      <c r="CU32" s="92" t="str">
        <f t="shared" si="260"/>
        <v>nebija plānots</v>
      </c>
      <c r="CV32" s="88">
        <f t="shared" si="261"/>
        <v>218876.28</v>
      </c>
      <c r="CW32" s="88">
        <f t="shared" si="262"/>
        <v>210560.95</v>
      </c>
      <c r="CX32" s="88">
        <f t="shared" si="263"/>
        <v>0</v>
      </c>
      <c r="CY32" s="88">
        <f t="shared" si="264"/>
        <v>210560.95</v>
      </c>
      <c r="CZ32" s="92">
        <f t="shared" si="265"/>
        <v>0.9620089943049106</v>
      </c>
      <c r="DA32" s="88">
        <f t="shared" si="266"/>
        <v>-8315.3299999999872</v>
      </c>
      <c r="DB32" s="92">
        <f t="shared" si="267"/>
        <v>-3.7991005695089425E-2</v>
      </c>
      <c r="DC32" s="88">
        <v>293784.55</v>
      </c>
      <c r="DD32" s="88">
        <v>348275.68</v>
      </c>
      <c r="DE32" s="88">
        <v>0</v>
      </c>
      <c r="DF32" s="88">
        <f t="shared" si="268"/>
        <v>348275.68</v>
      </c>
      <c r="DG32" s="92">
        <f t="shared" si="269"/>
        <v>1.1854799035551733</v>
      </c>
      <c r="DH32" s="88">
        <f t="shared" si="289"/>
        <v>54491.130000000005</v>
      </c>
      <c r="DI32" s="92">
        <f t="shared" si="270"/>
        <v>0.18547990355517335</v>
      </c>
      <c r="DJ32" s="88">
        <f t="shared" si="271"/>
        <v>512660.82999999996</v>
      </c>
      <c r="DK32" s="88">
        <f t="shared" si="272"/>
        <v>558836.63</v>
      </c>
      <c r="DL32" s="88">
        <f t="shared" si="273"/>
        <v>0</v>
      </c>
      <c r="DM32" s="88">
        <f t="shared" si="274"/>
        <v>558836.63</v>
      </c>
      <c r="DN32" s="92">
        <f t="shared" si="275"/>
        <v>1.0900708563983716</v>
      </c>
      <c r="DO32" s="88">
        <f t="shared" si="276"/>
        <v>46175.800000000047</v>
      </c>
      <c r="DP32" s="92">
        <f t="shared" si="277"/>
        <v>9.0070856398371701E-2</v>
      </c>
      <c r="DQ32" s="88">
        <v>0</v>
      </c>
      <c r="DR32" s="88">
        <v>0</v>
      </c>
      <c r="DS32" s="88">
        <v>0</v>
      </c>
      <c r="DT32" s="88">
        <f t="shared" si="278"/>
        <v>0</v>
      </c>
      <c r="DU32" s="92" t="str">
        <f t="shared" si="279"/>
        <v>nebija plānots</v>
      </c>
      <c r="DV32" s="88">
        <f t="shared" si="290"/>
        <v>0</v>
      </c>
      <c r="DW32" s="92" t="str">
        <f t="shared" si="280"/>
        <v>nebija plānots</v>
      </c>
      <c r="DX32" s="88">
        <f t="shared" si="281"/>
        <v>512660.82999999996</v>
      </c>
      <c r="DY32" s="88">
        <f t="shared" si="282"/>
        <v>558836.63</v>
      </c>
      <c r="DZ32" s="88">
        <f t="shared" si="283"/>
        <v>0</v>
      </c>
      <c r="EA32" s="88">
        <f t="shared" si="284"/>
        <v>558836.63</v>
      </c>
      <c r="EB32" s="92">
        <f t="shared" si="285"/>
        <v>1.0900708563983716</v>
      </c>
      <c r="EC32" s="88">
        <f t="shared" si="286"/>
        <v>46175.800000000047</v>
      </c>
      <c r="ED32" s="92">
        <f t="shared" si="287"/>
        <v>9.0070856398371701E-2</v>
      </c>
      <c r="EE32" s="88">
        <v>0</v>
      </c>
      <c r="EF32" s="88">
        <v>0</v>
      </c>
      <c r="EG32" s="88">
        <v>0</v>
      </c>
      <c r="EH32" s="23">
        <f t="shared" si="198"/>
        <v>512660.82999999996</v>
      </c>
    </row>
    <row r="33" spans="1:138" s="9" customFormat="1" ht="12" customHeight="1" x14ac:dyDescent="0.35">
      <c r="A33" s="8" t="s">
        <v>125</v>
      </c>
      <c r="B33" s="8" t="s">
        <v>125</v>
      </c>
      <c r="C33" s="24">
        <v>1</v>
      </c>
      <c r="D33" s="25" t="s">
        <v>108</v>
      </c>
      <c r="E33" s="26" t="s">
        <v>109</v>
      </c>
      <c r="F33" s="24" t="s">
        <v>110</v>
      </c>
      <c r="G33" s="26" t="s">
        <v>111</v>
      </c>
      <c r="H33" s="24" t="s">
        <v>123</v>
      </c>
      <c r="I33" s="26" t="s">
        <v>124</v>
      </c>
      <c r="J33" s="27">
        <v>2</v>
      </c>
      <c r="K33" s="28" t="s">
        <v>81</v>
      </c>
      <c r="L33" s="22" t="s">
        <v>103</v>
      </c>
      <c r="M33" s="23">
        <v>0</v>
      </c>
      <c r="N33" s="23">
        <v>42500</v>
      </c>
      <c r="O33" s="23">
        <v>1381273.75</v>
      </c>
      <c r="P33" s="88">
        <v>0</v>
      </c>
      <c r="Q33" s="88">
        <v>0</v>
      </c>
      <c r="R33" s="88">
        <v>0</v>
      </c>
      <c r="S33" s="88">
        <f t="shared" si="199"/>
        <v>0</v>
      </c>
      <c r="T33" s="92" t="str">
        <f t="shared" si="200"/>
        <v>nebija plānots</v>
      </c>
      <c r="U33" s="88">
        <f t="shared" si="201"/>
        <v>0</v>
      </c>
      <c r="V33" s="92" t="str">
        <f t="shared" si="202"/>
        <v>nebija plānots</v>
      </c>
      <c r="W33" s="88">
        <v>214114.27999999997</v>
      </c>
      <c r="X33" s="88">
        <v>274868.43</v>
      </c>
      <c r="Y33" s="88">
        <v>0</v>
      </c>
      <c r="Z33" s="88">
        <f t="shared" si="203"/>
        <v>274868.43</v>
      </c>
      <c r="AA33" s="92">
        <f t="shared" si="204"/>
        <v>1.283746371330301</v>
      </c>
      <c r="AB33" s="88">
        <f t="shared" si="205"/>
        <v>60754.150000000023</v>
      </c>
      <c r="AC33" s="92">
        <f t="shared" si="206"/>
        <v>0.28374637133030095</v>
      </c>
      <c r="AD33" s="88">
        <f t="shared" si="207"/>
        <v>214114.27999999997</v>
      </c>
      <c r="AE33" s="88">
        <f t="shared" si="208"/>
        <v>274868.43</v>
      </c>
      <c r="AF33" s="88">
        <f t="shared" si="209"/>
        <v>0</v>
      </c>
      <c r="AG33" s="88">
        <f t="shared" si="210"/>
        <v>274868.43</v>
      </c>
      <c r="AH33" s="92">
        <f t="shared" si="211"/>
        <v>1.283746371330301</v>
      </c>
      <c r="AI33" s="88">
        <f t="shared" si="212"/>
        <v>60754.150000000023</v>
      </c>
      <c r="AJ33" s="92">
        <f t="shared" si="213"/>
        <v>0.28374637133030095</v>
      </c>
      <c r="AK33" s="88">
        <v>0</v>
      </c>
      <c r="AL33" s="88">
        <v>0</v>
      </c>
      <c r="AM33" s="88">
        <v>0</v>
      </c>
      <c r="AN33" s="88">
        <f t="shared" si="214"/>
        <v>0</v>
      </c>
      <c r="AO33" s="92" t="str">
        <f t="shared" si="215"/>
        <v>nebija plānots</v>
      </c>
      <c r="AP33" s="88">
        <f t="shared" si="216"/>
        <v>0</v>
      </c>
      <c r="AQ33" s="92" t="str">
        <f t="shared" si="217"/>
        <v>nebija plānots</v>
      </c>
      <c r="AR33" s="88">
        <f t="shared" si="218"/>
        <v>214114.27999999997</v>
      </c>
      <c r="AS33" s="88">
        <f t="shared" si="219"/>
        <v>274868.43</v>
      </c>
      <c r="AT33" s="88">
        <f t="shared" si="220"/>
        <v>0</v>
      </c>
      <c r="AU33" s="88">
        <f t="shared" si="221"/>
        <v>274868.43</v>
      </c>
      <c r="AV33" s="92">
        <f t="shared" si="222"/>
        <v>1.283746371330301</v>
      </c>
      <c r="AW33" s="88">
        <f t="shared" si="223"/>
        <v>60754.150000000023</v>
      </c>
      <c r="AX33" s="92">
        <f t="shared" si="224"/>
        <v>0.28374637133030095</v>
      </c>
      <c r="AY33" s="88">
        <v>149812.5</v>
      </c>
      <c r="AZ33" s="88">
        <v>207343.97</v>
      </c>
      <c r="BA33" s="88">
        <v>0</v>
      </c>
      <c r="BB33" s="88">
        <f t="shared" si="225"/>
        <v>207343.97</v>
      </c>
      <c r="BC33" s="92">
        <f t="shared" si="226"/>
        <v>1.3840231622861912</v>
      </c>
      <c r="BD33" s="88">
        <f t="shared" si="227"/>
        <v>57531.47</v>
      </c>
      <c r="BE33" s="92">
        <f t="shared" si="228"/>
        <v>0.3840231622861911</v>
      </c>
      <c r="BF33" s="88">
        <f t="shared" si="229"/>
        <v>363926.77999999997</v>
      </c>
      <c r="BG33" s="88">
        <f t="shared" si="230"/>
        <v>482212.4</v>
      </c>
      <c r="BH33" s="88">
        <f t="shared" si="231"/>
        <v>0</v>
      </c>
      <c r="BI33" s="88">
        <f t="shared" si="232"/>
        <v>482212.4</v>
      </c>
      <c r="BJ33" s="92">
        <f t="shared" si="233"/>
        <v>1.3250258747102921</v>
      </c>
      <c r="BK33" s="88">
        <f t="shared" si="234"/>
        <v>118285.62000000005</v>
      </c>
      <c r="BL33" s="92">
        <f t="shared" si="235"/>
        <v>0.32502587471029215</v>
      </c>
      <c r="BM33" s="88">
        <v>211283.08000000002</v>
      </c>
      <c r="BN33" s="88">
        <v>267027.74000000005</v>
      </c>
      <c r="BO33" s="88">
        <v>0</v>
      </c>
      <c r="BP33" s="88">
        <f t="shared" si="236"/>
        <v>267027.74000000005</v>
      </c>
      <c r="BQ33" s="92">
        <f t="shared" si="237"/>
        <v>1.2638387323774343</v>
      </c>
      <c r="BR33" s="88">
        <f t="shared" si="238"/>
        <v>55744.660000000033</v>
      </c>
      <c r="BS33" s="92">
        <f t="shared" si="239"/>
        <v>0.26383873237743422</v>
      </c>
      <c r="BT33" s="88">
        <f t="shared" si="240"/>
        <v>575209.86</v>
      </c>
      <c r="BU33" s="88">
        <f t="shared" si="241"/>
        <v>749240.14000000013</v>
      </c>
      <c r="BV33" s="88">
        <f t="shared" si="242"/>
        <v>0</v>
      </c>
      <c r="BW33" s="88">
        <f t="shared" si="243"/>
        <v>749240.14000000013</v>
      </c>
      <c r="BX33" s="92">
        <f t="shared" si="244"/>
        <v>1.3025509333237093</v>
      </c>
      <c r="BY33" s="88">
        <f t="shared" si="245"/>
        <v>174030.28000000014</v>
      </c>
      <c r="BZ33" s="92">
        <f t="shared" si="246"/>
        <v>0.3025509333237093</v>
      </c>
      <c r="CA33" s="88">
        <v>75161.25</v>
      </c>
      <c r="CB33" s="88">
        <v>92692.06</v>
      </c>
      <c r="CC33" s="88">
        <v>0</v>
      </c>
      <c r="CD33" s="88">
        <f t="shared" si="247"/>
        <v>92692.06</v>
      </c>
      <c r="CE33" s="92">
        <f t="shared" si="248"/>
        <v>1.23324266161087</v>
      </c>
      <c r="CF33" s="88">
        <f t="shared" si="249"/>
        <v>17530.809999999998</v>
      </c>
      <c r="CG33" s="92">
        <f t="shared" si="250"/>
        <v>0.23324266161086993</v>
      </c>
      <c r="CH33" s="88">
        <f t="shared" si="251"/>
        <v>650371.11</v>
      </c>
      <c r="CI33" s="88">
        <f t="shared" si="252"/>
        <v>841932.20000000019</v>
      </c>
      <c r="CJ33" s="88">
        <f t="shared" si="253"/>
        <v>0</v>
      </c>
      <c r="CK33" s="88">
        <f t="shared" si="254"/>
        <v>841932.20000000019</v>
      </c>
      <c r="CL33" s="92">
        <f t="shared" si="255"/>
        <v>1.2945412043287103</v>
      </c>
      <c r="CM33" s="88">
        <f t="shared" si="256"/>
        <v>191561.0900000002</v>
      </c>
      <c r="CN33" s="92">
        <f t="shared" si="257"/>
        <v>0.29454120432871045</v>
      </c>
      <c r="CO33" s="88">
        <v>145935.53</v>
      </c>
      <c r="CP33" s="88">
        <v>170020.21000000002</v>
      </c>
      <c r="CQ33" s="88">
        <v>0</v>
      </c>
      <c r="CR33" s="88">
        <f t="shared" si="258"/>
        <v>170020.21000000002</v>
      </c>
      <c r="CS33" s="92">
        <f t="shared" si="259"/>
        <v>1.1650364376653171</v>
      </c>
      <c r="CT33" s="88">
        <f t="shared" si="288"/>
        <v>24084.680000000022</v>
      </c>
      <c r="CU33" s="92">
        <f t="shared" si="260"/>
        <v>0.16503643766531717</v>
      </c>
      <c r="CV33" s="88">
        <f t="shared" si="261"/>
        <v>796306.64</v>
      </c>
      <c r="CW33" s="88">
        <f t="shared" si="262"/>
        <v>1011952.4100000001</v>
      </c>
      <c r="CX33" s="88">
        <f t="shared" si="263"/>
        <v>0</v>
      </c>
      <c r="CY33" s="88">
        <f t="shared" si="264"/>
        <v>1011952.4100000001</v>
      </c>
      <c r="CZ33" s="92">
        <f t="shared" si="265"/>
        <v>1.2708074492509571</v>
      </c>
      <c r="DA33" s="88">
        <f t="shared" si="266"/>
        <v>215645.77000000014</v>
      </c>
      <c r="DB33" s="92">
        <f t="shared" si="267"/>
        <v>0.27080744925095707</v>
      </c>
      <c r="DC33" s="88">
        <v>127500</v>
      </c>
      <c r="DD33" s="88">
        <v>12545.35</v>
      </c>
      <c r="DE33" s="88">
        <v>0</v>
      </c>
      <c r="DF33" s="88">
        <f t="shared" si="268"/>
        <v>12545.35</v>
      </c>
      <c r="DG33" s="92">
        <f t="shared" si="269"/>
        <v>9.839490196078432E-2</v>
      </c>
      <c r="DH33" s="88">
        <f t="shared" si="289"/>
        <v>-114954.65</v>
      </c>
      <c r="DI33" s="92">
        <f t="shared" si="270"/>
        <v>-0.90160509803921562</v>
      </c>
      <c r="DJ33" s="88">
        <f t="shared" si="271"/>
        <v>923806.64</v>
      </c>
      <c r="DK33" s="88">
        <f t="shared" si="272"/>
        <v>1024497.7600000001</v>
      </c>
      <c r="DL33" s="88">
        <f t="shared" si="273"/>
        <v>0</v>
      </c>
      <c r="DM33" s="88">
        <f t="shared" si="274"/>
        <v>1024497.7600000001</v>
      </c>
      <c r="DN33" s="92">
        <f t="shared" si="275"/>
        <v>1.1089958825149819</v>
      </c>
      <c r="DO33" s="88">
        <f t="shared" si="276"/>
        <v>100691.12000000011</v>
      </c>
      <c r="DP33" s="92">
        <f t="shared" si="277"/>
        <v>0.10899588251498182</v>
      </c>
      <c r="DQ33" s="88">
        <v>9409.01</v>
      </c>
      <c r="DR33" s="88">
        <v>389866.06</v>
      </c>
      <c r="DS33" s="88">
        <v>0</v>
      </c>
      <c r="DT33" s="88">
        <f t="shared" si="278"/>
        <v>389866.06</v>
      </c>
      <c r="DU33" s="92">
        <f t="shared" si="279"/>
        <v>41.435396497612395</v>
      </c>
      <c r="DV33" s="88">
        <f t="shared" si="290"/>
        <v>380457.05</v>
      </c>
      <c r="DW33" s="92">
        <f t="shared" si="280"/>
        <v>40.435396497612395</v>
      </c>
      <c r="DX33" s="88">
        <f t="shared" si="281"/>
        <v>933215.65</v>
      </c>
      <c r="DY33" s="88">
        <f t="shared" si="282"/>
        <v>1414363.82</v>
      </c>
      <c r="DZ33" s="88">
        <f t="shared" si="283"/>
        <v>0</v>
      </c>
      <c r="EA33" s="88">
        <f t="shared" si="284"/>
        <v>1414363.82</v>
      </c>
      <c r="EB33" s="92">
        <f t="shared" si="285"/>
        <v>1.5155809056566936</v>
      </c>
      <c r="EC33" s="88">
        <f t="shared" si="286"/>
        <v>481148.17000000004</v>
      </c>
      <c r="ED33" s="92">
        <f t="shared" si="287"/>
        <v>0.51558090565669368</v>
      </c>
      <c r="EE33" s="88">
        <v>261375</v>
      </c>
      <c r="EF33" s="88">
        <v>252267.86</v>
      </c>
      <c r="EG33" s="88">
        <v>197013.49</v>
      </c>
      <c r="EH33" s="23">
        <f t="shared" si="198"/>
        <v>1643871.9999999998</v>
      </c>
    </row>
    <row r="34" spans="1:138" s="9" customFormat="1" ht="12" customHeight="1" x14ac:dyDescent="0.35">
      <c r="A34" s="8" t="s">
        <v>126</v>
      </c>
      <c r="B34" s="8" t="s">
        <v>126</v>
      </c>
      <c r="C34" s="24">
        <v>1</v>
      </c>
      <c r="D34" s="25" t="s">
        <v>108</v>
      </c>
      <c r="E34" s="26" t="s">
        <v>109</v>
      </c>
      <c r="F34" s="24" t="s">
        <v>110</v>
      </c>
      <c r="G34" s="26" t="s">
        <v>111</v>
      </c>
      <c r="H34" s="24" t="s">
        <v>123</v>
      </c>
      <c r="I34" s="26" t="s">
        <v>124</v>
      </c>
      <c r="J34" s="27">
        <v>3</v>
      </c>
      <c r="K34" s="28" t="s">
        <v>81</v>
      </c>
      <c r="L34" s="22" t="s">
        <v>103</v>
      </c>
      <c r="M34" s="23">
        <v>0</v>
      </c>
      <c r="N34" s="23">
        <v>0</v>
      </c>
      <c r="O34" s="23">
        <v>1659922.63</v>
      </c>
      <c r="P34" s="88">
        <v>0</v>
      </c>
      <c r="Q34" s="88">
        <v>0</v>
      </c>
      <c r="R34" s="88">
        <v>0</v>
      </c>
      <c r="S34" s="88">
        <f t="shared" si="199"/>
        <v>0</v>
      </c>
      <c r="T34" s="92" t="str">
        <f t="shared" si="200"/>
        <v>nebija plānots</v>
      </c>
      <c r="U34" s="88">
        <f t="shared" si="201"/>
        <v>0</v>
      </c>
      <c r="V34" s="92" t="str">
        <f t="shared" si="202"/>
        <v>nebija plānots</v>
      </c>
      <c r="W34" s="88">
        <v>32725</v>
      </c>
      <c r="X34" s="88">
        <v>68634.44</v>
      </c>
      <c r="Y34" s="88">
        <v>0</v>
      </c>
      <c r="Z34" s="88">
        <f t="shared" si="203"/>
        <v>68634.44</v>
      </c>
      <c r="AA34" s="92">
        <f t="shared" si="204"/>
        <v>2.097309090909091</v>
      </c>
      <c r="AB34" s="88">
        <f t="shared" si="205"/>
        <v>35909.440000000002</v>
      </c>
      <c r="AC34" s="92">
        <f t="shared" si="206"/>
        <v>1.097309090909091</v>
      </c>
      <c r="AD34" s="88">
        <f t="shared" si="207"/>
        <v>32725</v>
      </c>
      <c r="AE34" s="88">
        <f t="shared" si="208"/>
        <v>68634.44</v>
      </c>
      <c r="AF34" s="88">
        <f t="shared" si="209"/>
        <v>0</v>
      </c>
      <c r="AG34" s="88">
        <f t="shared" si="210"/>
        <v>68634.44</v>
      </c>
      <c r="AH34" s="92">
        <f t="shared" si="211"/>
        <v>2.097309090909091</v>
      </c>
      <c r="AI34" s="88">
        <f t="shared" si="212"/>
        <v>35909.440000000002</v>
      </c>
      <c r="AJ34" s="92">
        <f t="shared" si="213"/>
        <v>1.097309090909091</v>
      </c>
      <c r="AK34" s="88">
        <v>57827.009999999995</v>
      </c>
      <c r="AL34" s="88">
        <v>47213.15</v>
      </c>
      <c r="AM34" s="88">
        <v>0</v>
      </c>
      <c r="AN34" s="88">
        <f t="shared" si="214"/>
        <v>47213.15</v>
      </c>
      <c r="AO34" s="92">
        <f t="shared" si="215"/>
        <v>0.81645497493299424</v>
      </c>
      <c r="AP34" s="88">
        <f t="shared" si="216"/>
        <v>-10613.859999999993</v>
      </c>
      <c r="AQ34" s="92">
        <f t="shared" si="217"/>
        <v>-0.18354502506700579</v>
      </c>
      <c r="AR34" s="88">
        <f t="shared" si="218"/>
        <v>90552.01</v>
      </c>
      <c r="AS34" s="88">
        <f t="shared" si="219"/>
        <v>115847.59</v>
      </c>
      <c r="AT34" s="88">
        <f t="shared" si="220"/>
        <v>0</v>
      </c>
      <c r="AU34" s="88">
        <f t="shared" si="221"/>
        <v>115847.59</v>
      </c>
      <c r="AV34" s="92">
        <f t="shared" si="222"/>
        <v>1.2793486306930129</v>
      </c>
      <c r="AW34" s="88">
        <f t="shared" si="223"/>
        <v>25295.58</v>
      </c>
      <c r="AX34" s="92">
        <f t="shared" si="224"/>
        <v>0.2793486306930128</v>
      </c>
      <c r="AY34" s="88">
        <v>256261.23</v>
      </c>
      <c r="AZ34" s="88">
        <v>291458.40000000002</v>
      </c>
      <c r="BA34" s="88">
        <v>0</v>
      </c>
      <c r="BB34" s="88">
        <f t="shared" si="225"/>
        <v>291458.40000000002</v>
      </c>
      <c r="BC34" s="92">
        <f t="shared" si="226"/>
        <v>1.137348790529102</v>
      </c>
      <c r="BD34" s="88">
        <f t="shared" si="227"/>
        <v>35197.170000000013</v>
      </c>
      <c r="BE34" s="92">
        <f t="shared" si="228"/>
        <v>0.13734879052910193</v>
      </c>
      <c r="BF34" s="88">
        <f t="shared" si="229"/>
        <v>346813.24</v>
      </c>
      <c r="BG34" s="88">
        <f t="shared" si="230"/>
        <v>407305.99</v>
      </c>
      <c r="BH34" s="88">
        <f t="shared" si="231"/>
        <v>0</v>
      </c>
      <c r="BI34" s="88">
        <f t="shared" si="232"/>
        <v>407305.99</v>
      </c>
      <c r="BJ34" s="92">
        <f t="shared" si="233"/>
        <v>1.1744245692580826</v>
      </c>
      <c r="BK34" s="88">
        <f t="shared" si="234"/>
        <v>60492.75</v>
      </c>
      <c r="BL34" s="92">
        <f t="shared" si="235"/>
        <v>0.17442456925808253</v>
      </c>
      <c r="BM34" s="88">
        <v>292550.13</v>
      </c>
      <c r="BN34" s="88">
        <v>763380.38</v>
      </c>
      <c r="BO34" s="88">
        <v>0</v>
      </c>
      <c r="BP34" s="88">
        <f t="shared" si="236"/>
        <v>763380.38</v>
      </c>
      <c r="BQ34" s="92">
        <f t="shared" si="237"/>
        <v>2.6094002419346043</v>
      </c>
      <c r="BR34" s="88">
        <f t="shared" si="238"/>
        <v>470830.25</v>
      </c>
      <c r="BS34" s="92">
        <f t="shared" si="239"/>
        <v>1.6094002419346045</v>
      </c>
      <c r="BT34" s="88">
        <f t="shared" si="240"/>
        <v>639363.37</v>
      </c>
      <c r="BU34" s="88">
        <f t="shared" si="241"/>
        <v>1170686.3700000001</v>
      </c>
      <c r="BV34" s="88">
        <f t="shared" si="242"/>
        <v>0</v>
      </c>
      <c r="BW34" s="88">
        <f t="shared" si="243"/>
        <v>1170686.3700000001</v>
      </c>
      <c r="BX34" s="92">
        <f t="shared" si="244"/>
        <v>1.8310188304969679</v>
      </c>
      <c r="BY34" s="88">
        <f t="shared" si="245"/>
        <v>531323.00000000012</v>
      </c>
      <c r="BZ34" s="92">
        <f t="shared" si="246"/>
        <v>0.83101883049696779</v>
      </c>
      <c r="CA34" s="88">
        <v>15172.5</v>
      </c>
      <c r="CB34" s="88">
        <v>189550</v>
      </c>
      <c r="CC34" s="88">
        <v>0</v>
      </c>
      <c r="CD34" s="88">
        <f t="shared" si="247"/>
        <v>189550</v>
      </c>
      <c r="CE34" s="92">
        <f t="shared" si="248"/>
        <v>12.492997198879552</v>
      </c>
      <c r="CF34" s="88">
        <f t="shared" si="249"/>
        <v>174377.5</v>
      </c>
      <c r="CG34" s="92">
        <f t="shared" si="250"/>
        <v>11.492997198879552</v>
      </c>
      <c r="CH34" s="88">
        <f t="shared" si="251"/>
        <v>654535.87</v>
      </c>
      <c r="CI34" s="88">
        <f t="shared" si="252"/>
        <v>1360236.37</v>
      </c>
      <c r="CJ34" s="88">
        <f t="shared" si="253"/>
        <v>0</v>
      </c>
      <c r="CK34" s="88">
        <f t="shared" si="254"/>
        <v>1360236.37</v>
      </c>
      <c r="CL34" s="92">
        <f t="shared" si="255"/>
        <v>2.0781693293600552</v>
      </c>
      <c r="CM34" s="88">
        <f t="shared" si="256"/>
        <v>705700.50000000012</v>
      </c>
      <c r="CN34" s="92">
        <f t="shared" si="257"/>
        <v>1.0781693293600549</v>
      </c>
      <c r="CO34" s="88">
        <v>56100</v>
      </c>
      <c r="CP34" s="88">
        <v>136848.57</v>
      </c>
      <c r="CQ34" s="88">
        <v>0</v>
      </c>
      <c r="CR34" s="88">
        <f t="shared" si="258"/>
        <v>136848.57</v>
      </c>
      <c r="CS34" s="92">
        <f t="shared" si="259"/>
        <v>2.4393684491978611</v>
      </c>
      <c r="CT34" s="88">
        <f t="shared" si="288"/>
        <v>80748.570000000007</v>
      </c>
      <c r="CU34" s="92">
        <f t="shared" si="260"/>
        <v>1.4393684491978611</v>
      </c>
      <c r="CV34" s="88">
        <f t="shared" si="261"/>
        <v>710635.87</v>
      </c>
      <c r="CW34" s="88">
        <f t="shared" si="262"/>
        <v>1497084.9400000002</v>
      </c>
      <c r="CX34" s="88">
        <f t="shared" si="263"/>
        <v>0</v>
      </c>
      <c r="CY34" s="88">
        <f t="shared" si="264"/>
        <v>1497084.9400000002</v>
      </c>
      <c r="CZ34" s="92">
        <f t="shared" si="265"/>
        <v>2.1066836099900224</v>
      </c>
      <c r="DA34" s="88">
        <f t="shared" si="266"/>
        <v>786449.07000000018</v>
      </c>
      <c r="DB34" s="92">
        <f t="shared" si="267"/>
        <v>1.1066836099900224</v>
      </c>
      <c r="DC34" s="88">
        <v>31237.5</v>
      </c>
      <c r="DD34" s="88">
        <v>47796.639999999999</v>
      </c>
      <c r="DE34" s="88">
        <v>0</v>
      </c>
      <c r="DF34" s="88">
        <f t="shared" si="268"/>
        <v>47796.639999999999</v>
      </c>
      <c r="DG34" s="92">
        <f t="shared" si="269"/>
        <v>1.5301045218087235</v>
      </c>
      <c r="DH34" s="88">
        <f t="shared" si="289"/>
        <v>16559.14</v>
      </c>
      <c r="DI34" s="92">
        <f t="shared" si="270"/>
        <v>0.53010452180872347</v>
      </c>
      <c r="DJ34" s="88">
        <f t="shared" si="271"/>
        <v>741873.37</v>
      </c>
      <c r="DK34" s="88">
        <f t="shared" si="272"/>
        <v>1544881.58</v>
      </c>
      <c r="DL34" s="88">
        <f t="shared" si="273"/>
        <v>0</v>
      </c>
      <c r="DM34" s="88">
        <f t="shared" si="274"/>
        <v>1544881.58</v>
      </c>
      <c r="DN34" s="92">
        <f t="shared" si="275"/>
        <v>2.0824060310993509</v>
      </c>
      <c r="DO34" s="88">
        <f t="shared" si="276"/>
        <v>803008.21000000008</v>
      </c>
      <c r="DP34" s="92">
        <f t="shared" si="277"/>
        <v>1.0824060310993506</v>
      </c>
      <c r="DQ34" s="88">
        <v>59063.67</v>
      </c>
      <c r="DR34" s="88">
        <v>131341.51</v>
      </c>
      <c r="DS34" s="88">
        <v>0</v>
      </c>
      <c r="DT34" s="88">
        <f t="shared" si="278"/>
        <v>131341.51</v>
      </c>
      <c r="DU34" s="92">
        <f t="shared" si="279"/>
        <v>2.2237275468998119</v>
      </c>
      <c r="DV34" s="88">
        <f t="shared" si="290"/>
        <v>72277.840000000011</v>
      </c>
      <c r="DW34" s="92">
        <f t="shared" si="280"/>
        <v>1.2237275468998119</v>
      </c>
      <c r="DX34" s="88">
        <f t="shared" si="281"/>
        <v>800937.04</v>
      </c>
      <c r="DY34" s="88">
        <f t="shared" si="282"/>
        <v>1676223.09</v>
      </c>
      <c r="DZ34" s="88">
        <f t="shared" si="283"/>
        <v>0</v>
      </c>
      <c r="EA34" s="88">
        <f t="shared" si="284"/>
        <v>1676223.09</v>
      </c>
      <c r="EB34" s="92">
        <f t="shared" si="285"/>
        <v>2.0928275336098827</v>
      </c>
      <c r="EC34" s="88">
        <f t="shared" si="286"/>
        <v>875286.05</v>
      </c>
      <c r="ED34" s="92">
        <f t="shared" si="287"/>
        <v>1.0928275336098827</v>
      </c>
      <c r="EE34" s="88">
        <v>427791.19</v>
      </c>
      <c r="EF34" s="88">
        <v>250357.74</v>
      </c>
      <c r="EG34" s="88">
        <v>29218.27</v>
      </c>
      <c r="EH34" s="23">
        <f t="shared" si="198"/>
        <v>1508304.24</v>
      </c>
    </row>
    <row r="35" spans="1:138" s="9" customFormat="1" ht="12" customHeight="1" x14ac:dyDescent="0.35">
      <c r="A35" s="8" t="s">
        <v>127</v>
      </c>
      <c r="B35" s="8" t="s">
        <v>127</v>
      </c>
      <c r="C35" s="24">
        <v>1</v>
      </c>
      <c r="D35" s="25" t="s">
        <v>108</v>
      </c>
      <c r="E35" s="26" t="s">
        <v>109</v>
      </c>
      <c r="F35" s="24" t="s">
        <v>110</v>
      </c>
      <c r="G35" s="26" t="s">
        <v>111</v>
      </c>
      <c r="H35" s="24" t="s">
        <v>128</v>
      </c>
      <c r="I35" s="26" t="s">
        <v>129</v>
      </c>
      <c r="J35" s="27" t="s">
        <v>114</v>
      </c>
      <c r="K35" s="28" t="s">
        <v>81</v>
      </c>
      <c r="L35" s="22" t="s">
        <v>103</v>
      </c>
      <c r="M35" s="23">
        <v>0</v>
      </c>
      <c r="N35" s="23">
        <v>0</v>
      </c>
      <c r="O35" s="23">
        <v>0</v>
      </c>
      <c r="P35" s="88">
        <v>0</v>
      </c>
      <c r="Q35" s="88">
        <v>0</v>
      </c>
      <c r="R35" s="88">
        <v>0</v>
      </c>
      <c r="S35" s="88">
        <f t="shared" si="199"/>
        <v>0</v>
      </c>
      <c r="T35" s="92" t="str">
        <f t="shared" si="200"/>
        <v>nebija plānots</v>
      </c>
      <c r="U35" s="88">
        <f t="shared" si="201"/>
        <v>0</v>
      </c>
      <c r="V35" s="92" t="str">
        <f t="shared" si="202"/>
        <v>nebija plānots</v>
      </c>
      <c r="W35" s="88">
        <v>0</v>
      </c>
      <c r="X35" s="88">
        <v>0</v>
      </c>
      <c r="Y35" s="88">
        <v>0</v>
      </c>
      <c r="Z35" s="88">
        <f t="shared" si="203"/>
        <v>0</v>
      </c>
      <c r="AA35" s="92" t="str">
        <f t="shared" si="204"/>
        <v>nebija plānots</v>
      </c>
      <c r="AB35" s="88">
        <f t="shared" si="205"/>
        <v>0</v>
      </c>
      <c r="AC35" s="92" t="str">
        <f t="shared" si="206"/>
        <v>nebija plānots</v>
      </c>
      <c r="AD35" s="88">
        <f t="shared" si="207"/>
        <v>0</v>
      </c>
      <c r="AE35" s="88">
        <f t="shared" si="208"/>
        <v>0</v>
      </c>
      <c r="AF35" s="88">
        <f t="shared" si="209"/>
        <v>0</v>
      </c>
      <c r="AG35" s="88">
        <f t="shared" si="210"/>
        <v>0</v>
      </c>
      <c r="AH35" s="92" t="str">
        <f t="shared" si="211"/>
        <v>nebija plānots</v>
      </c>
      <c r="AI35" s="88">
        <f t="shared" si="212"/>
        <v>0</v>
      </c>
      <c r="AJ35" s="92" t="str">
        <f t="shared" si="213"/>
        <v>nebija plānots</v>
      </c>
      <c r="AK35" s="88">
        <v>0</v>
      </c>
      <c r="AL35" s="88">
        <v>0</v>
      </c>
      <c r="AM35" s="88">
        <v>0</v>
      </c>
      <c r="AN35" s="88">
        <f t="shared" si="214"/>
        <v>0</v>
      </c>
      <c r="AO35" s="92" t="str">
        <f t="shared" si="215"/>
        <v>nebija plānots</v>
      </c>
      <c r="AP35" s="88">
        <f t="shared" si="216"/>
        <v>0</v>
      </c>
      <c r="AQ35" s="92" t="str">
        <f t="shared" si="217"/>
        <v>nebija plānots</v>
      </c>
      <c r="AR35" s="88">
        <f t="shared" si="218"/>
        <v>0</v>
      </c>
      <c r="AS35" s="88">
        <f t="shared" si="219"/>
        <v>0</v>
      </c>
      <c r="AT35" s="88">
        <f t="shared" si="220"/>
        <v>0</v>
      </c>
      <c r="AU35" s="88">
        <f t="shared" si="221"/>
        <v>0</v>
      </c>
      <c r="AV35" s="92" t="str">
        <f t="shared" si="222"/>
        <v>nebija plānots</v>
      </c>
      <c r="AW35" s="88">
        <f t="shared" si="223"/>
        <v>0</v>
      </c>
      <c r="AX35" s="92" t="str">
        <f t="shared" si="224"/>
        <v>nebija plānots</v>
      </c>
      <c r="AY35" s="88">
        <v>0</v>
      </c>
      <c r="AZ35" s="88">
        <v>0</v>
      </c>
      <c r="BA35" s="88">
        <v>0</v>
      </c>
      <c r="BB35" s="88">
        <f t="shared" si="225"/>
        <v>0</v>
      </c>
      <c r="BC35" s="92" t="str">
        <f t="shared" si="226"/>
        <v>nebija plānots</v>
      </c>
      <c r="BD35" s="88">
        <f t="shared" si="227"/>
        <v>0</v>
      </c>
      <c r="BE35" s="92" t="str">
        <f t="shared" si="228"/>
        <v>nebija plānots</v>
      </c>
      <c r="BF35" s="88">
        <f t="shared" si="229"/>
        <v>0</v>
      </c>
      <c r="BG35" s="88">
        <f t="shared" si="230"/>
        <v>0</v>
      </c>
      <c r="BH35" s="88">
        <f t="shared" si="231"/>
        <v>0</v>
      </c>
      <c r="BI35" s="88">
        <f t="shared" si="232"/>
        <v>0</v>
      </c>
      <c r="BJ35" s="92" t="str">
        <f t="shared" si="233"/>
        <v>nebija plānots</v>
      </c>
      <c r="BK35" s="88">
        <f t="shared" si="234"/>
        <v>0</v>
      </c>
      <c r="BL35" s="92" t="str">
        <f t="shared" si="235"/>
        <v>nebija plānots</v>
      </c>
      <c r="BM35" s="88">
        <v>0</v>
      </c>
      <c r="BN35" s="88">
        <v>0</v>
      </c>
      <c r="BO35" s="88">
        <v>0</v>
      </c>
      <c r="BP35" s="88">
        <f t="shared" si="236"/>
        <v>0</v>
      </c>
      <c r="BQ35" s="92" t="str">
        <f t="shared" si="237"/>
        <v>nebija plānots</v>
      </c>
      <c r="BR35" s="88">
        <f t="shared" si="238"/>
        <v>0</v>
      </c>
      <c r="BS35" s="92" t="str">
        <f t="shared" si="239"/>
        <v>nebija plānots</v>
      </c>
      <c r="BT35" s="88">
        <f t="shared" si="240"/>
        <v>0</v>
      </c>
      <c r="BU35" s="88">
        <f t="shared" si="241"/>
        <v>0</v>
      </c>
      <c r="BV35" s="88">
        <f t="shared" si="242"/>
        <v>0</v>
      </c>
      <c r="BW35" s="88">
        <f t="shared" si="243"/>
        <v>0</v>
      </c>
      <c r="BX35" s="92" t="str">
        <f t="shared" si="244"/>
        <v>nebija plānots</v>
      </c>
      <c r="BY35" s="88">
        <f t="shared" si="245"/>
        <v>0</v>
      </c>
      <c r="BZ35" s="92" t="str">
        <f t="shared" si="246"/>
        <v>nebija plānots</v>
      </c>
      <c r="CA35" s="88">
        <v>353118</v>
      </c>
      <c r="CB35" s="88">
        <v>353354.35</v>
      </c>
      <c r="CC35" s="88">
        <v>0</v>
      </c>
      <c r="CD35" s="88">
        <v>353354.35</v>
      </c>
      <c r="CE35" s="92">
        <f t="shared" si="248"/>
        <v>1.000669323002509</v>
      </c>
      <c r="CF35" s="88">
        <f t="shared" si="249"/>
        <v>236.34999999997672</v>
      </c>
      <c r="CG35" s="92">
        <f t="shared" si="250"/>
        <v>6.6932300250901035E-4</v>
      </c>
      <c r="CH35" s="88">
        <f t="shared" si="251"/>
        <v>353118</v>
      </c>
      <c r="CI35" s="88">
        <f t="shared" si="252"/>
        <v>353354.35</v>
      </c>
      <c r="CJ35" s="88">
        <f t="shared" si="253"/>
        <v>0</v>
      </c>
      <c r="CK35" s="88">
        <f t="shared" si="254"/>
        <v>353354.35</v>
      </c>
      <c r="CL35" s="92">
        <f t="shared" si="255"/>
        <v>1.000669323002509</v>
      </c>
      <c r="CM35" s="88">
        <f t="shared" si="256"/>
        <v>236.34999999997672</v>
      </c>
      <c r="CN35" s="92">
        <f t="shared" si="257"/>
        <v>6.6932300250901035E-4</v>
      </c>
      <c r="CO35" s="88">
        <v>0</v>
      </c>
      <c r="CP35" s="88">
        <v>317092.53000000003</v>
      </c>
      <c r="CQ35" s="88">
        <v>0</v>
      </c>
      <c r="CR35" s="88">
        <f t="shared" si="258"/>
        <v>317092.53000000003</v>
      </c>
      <c r="CS35" s="92" t="str">
        <f t="shared" si="259"/>
        <v>nebija plānots</v>
      </c>
      <c r="CT35" s="88">
        <f t="shared" si="288"/>
        <v>317092.53000000003</v>
      </c>
      <c r="CU35" s="92" t="str">
        <f t="shared" si="260"/>
        <v>nebija plānots</v>
      </c>
      <c r="CV35" s="88">
        <f t="shared" si="261"/>
        <v>353118</v>
      </c>
      <c r="CW35" s="88">
        <f t="shared" si="262"/>
        <v>670446.88</v>
      </c>
      <c r="CX35" s="88">
        <f t="shared" si="263"/>
        <v>0</v>
      </c>
      <c r="CY35" s="88">
        <f>CK35+CR35</f>
        <v>670446.88</v>
      </c>
      <c r="CZ35" s="92">
        <f t="shared" si="265"/>
        <v>1.8986482705497878</v>
      </c>
      <c r="DA35" s="88">
        <f t="shared" si="266"/>
        <v>317328.88</v>
      </c>
      <c r="DB35" s="92">
        <f t="shared" si="267"/>
        <v>0.89864827054978791</v>
      </c>
      <c r="DC35" s="88">
        <v>0</v>
      </c>
      <c r="DD35" s="88">
        <v>0</v>
      </c>
      <c r="DE35" s="88">
        <v>0</v>
      </c>
      <c r="DF35" s="88">
        <f t="shared" si="268"/>
        <v>0</v>
      </c>
      <c r="DG35" s="92" t="str">
        <f t="shared" si="269"/>
        <v>nebija plānots</v>
      </c>
      <c r="DH35" s="88">
        <f t="shared" si="289"/>
        <v>0</v>
      </c>
      <c r="DI35" s="92" t="str">
        <f t="shared" si="270"/>
        <v>nebija plānots</v>
      </c>
      <c r="DJ35" s="88">
        <f t="shared" si="271"/>
        <v>353118</v>
      </c>
      <c r="DK35" s="88">
        <f t="shared" si="272"/>
        <v>670446.88</v>
      </c>
      <c r="DL35" s="88">
        <f t="shared" si="273"/>
        <v>0</v>
      </c>
      <c r="DM35" s="88">
        <f>CY35+DF35</f>
        <v>670446.88</v>
      </c>
      <c r="DN35" s="92">
        <f t="shared" si="275"/>
        <v>1.8986482705497878</v>
      </c>
      <c r="DO35" s="88">
        <f t="shared" si="276"/>
        <v>317328.88</v>
      </c>
      <c r="DP35" s="92">
        <f t="shared" si="277"/>
        <v>0.89864827054978791</v>
      </c>
      <c r="DQ35" s="88">
        <v>353354</v>
      </c>
      <c r="DR35" s="88">
        <v>0</v>
      </c>
      <c r="DS35" s="88">
        <v>0</v>
      </c>
      <c r="DT35" s="88">
        <f t="shared" si="278"/>
        <v>0</v>
      </c>
      <c r="DU35" s="92">
        <f t="shared" si="279"/>
        <v>0</v>
      </c>
      <c r="DV35" s="88">
        <f t="shared" si="290"/>
        <v>-353354</v>
      </c>
      <c r="DW35" s="92">
        <f t="shared" si="280"/>
        <v>-1</v>
      </c>
      <c r="DX35" s="88">
        <f t="shared" si="281"/>
        <v>706472</v>
      </c>
      <c r="DY35" s="88">
        <f t="shared" si="282"/>
        <v>670446.88</v>
      </c>
      <c r="DZ35" s="88">
        <f t="shared" si="283"/>
        <v>0</v>
      </c>
      <c r="EA35" s="88">
        <f>DM35+DT35</f>
        <v>670446.88</v>
      </c>
      <c r="EB35" s="92">
        <f t="shared" si="285"/>
        <v>0.9490070094780827</v>
      </c>
      <c r="EC35" s="88">
        <f t="shared" si="286"/>
        <v>-36025.119999999995</v>
      </c>
      <c r="ED35" s="92">
        <f t="shared" si="287"/>
        <v>-5.0992990521917352E-2</v>
      </c>
      <c r="EE35" s="88">
        <v>0</v>
      </c>
      <c r="EF35" s="88">
        <v>571257</v>
      </c>
      <c r="EG35" s="88">
        <v>0</v>
      </c>
      <c r="EH35" s="23">
        <f t="shared" si="198"/>
        <v>1277729</v>
      </c>
    </row>
    <row r="36" spans="1:138" s="9" customFormat="1" ht="12" customHeight="1" x14ac:dyDescent="0.35">
      <c r="A36" s="8" t="s">
        <v>130</v>
      </c>
      <c r="B36" s="8" t="s">
        <v>130</v>
      </c>
      <c r="C36" s="24">
        <v>1</v>
      </c>
      <c r="D36" s="25" t="s">
        <v>108</v>
      </c>
      <c r="E36" s="26" t="s">
        <v>109</v>
      </c>
      <c r="F36" s="24" t="s">
        <v>110</v>
      </c>
      <c r="G36" s="26" t="s">
        <v>111</v>
      </c>
      <c r="H36" s="24" t="s">
        <v>131</v>
      </c>
      <c r="I36" s="26" t="s">
        <v>132</v>
      </c>
      <c r="J36" s="27" t="s">
        <v>114</v>
      </c>
      <c r="K36" s="28" t="s">
        <v>81</v>
      </c>
      <c r="L36" s="22" t="s">
        <v>103</v>
      </c>
      <c r="M36" s="23">
        <v>0</v>
      </c>
      <c r="N36" s="23">
        <v>0</v>
      </c>
      <c r="O36" s="23">
        <v>357254.07</v>
      </c>
      <c r="P36" s="88">
        <v>105857</v>
      </c>
      <c r="Q36" s="88">
        <v>89752.459999999992</v>
      </c>
      <c r="R36" s="88">
        <v>0</v>
      </c>
      <c r="S36" s="88">
        <f t="shared" si="199"/>
        <v>89752.459999999992</v>
      </c>
      <c r="T36" s="92">
        <f t="shared" si="200"/>
        <v>0.84786513881935055</v>
      </c>
      <c r="U36" s="88">
        <f t="shared" si="201"/>
        <v>-16104.540000000008</v>
      </c>
      <c r="V36" s="92">
        <f t="shared" si="202"/>
        <v>-0.15213486118064945</v>
      </c>
      <c r="W36" s="88">
        <v>207455.89</v>
      </c>
      <c r="X36" s="88">
        <v>43525.25</v>
      </c>
      <c r="Y36" s="88">
        <v>0</v>
      </c>
      <c r="Z36" s="88">
        <f t="shared" si="203"/>
        <v>43525.25</v>
      </c>
      <c r="AA36" s="92">
        <f t="shared" si="204"/>
        <v>0.20980484092305116</v>
      </c>
      <c r="AB36" s="88">
        <f t="shared" si="205"/>
        <v>-163930.64000000001</v>
      </c>
      <c r="AC36" s="92">
        <f t="shared" si="206"/>
        <v>-0.79019515907694882</v>
      </c>
      <c r="AD36" s="88">
        <f t="shared" si="207"/>
        <v>313312.89</v>
      </c>
      <c r="AE36" s="88">
        <f t="shared" si="208"/>
        <v>133277.71</v>
      </c>
      <c r="AF36" s="88">
        <f t="shared" si="209"/>
        <v>0</v>
      </c>
      <c r="AG36" s="88">
        <f t="shared" si="210"/>
        <v>133277.71</v>
      </c>
      <c r="AH36" s="92">
        <f t="shared" si="211"/>
        <v>0.42538214753947717</v>
      </c>
      <c r="AI36" s="88">
        <f t="shared" si="212"/>
        <v>-180035.18000000002</v>
      </c>
      <c r="AJ36" s="92">
        <f t="shared" si="213"/>
        <v>-0.57461785246052277</v>
      </c>
      <c r="AK36" s="88">
        <v>41983.19</v>
      </c>
      <c r="AL36" s="88">
        <v>108879.18</v>
      </c>
      <c r="AM36" s="88">
        <v>0</v>
      </c>
      <c r="AN36" s="88">
        <f t="shared" si="214"/>
        <v>108879.18</v>
      </c>
      <c r="AO36" s="92">
        <f t="shared" si="215"/>
        <v>2.5933994058098011</v>
      </c>
      <c r="AP36" s="88">
        <f t="shared" si="216"/>
        <v>66895.989999999991</v>
      </c>
      <c r="AQ36" s="92">
        <f t="shared" si="217"/>
        <v>1.5933994058098011</v>
      </c>
      <c r="AR36" s="88">
        <f t="shared" si="218"/>
        <v>355296.08</v>
      </c>
      <c r="AS36" s="88">
        <f t="shared" si="219"/>
        <v>242156.88999999998</v>
      </c>
      <c r="AT36" s="88">
        <f t="shared" si="220"/>
        <v>0</v>
      </c>
      <c r="AU36" s="88">
        <f t="shared" si="221"/>
        <v>242156.88999999998</v>
      </c>
      <c r="AV36" s="92">
        <f t="shared" si="222"/>
        <v>0.68156364123127944</v>
      </c>
      <c r="AW36" s="88">
        <f t="shared" si="223"/>
        <v>-113139.19000000003</v>
      </c>
      <c r="AX36" s="92">
        <f t="shared" si="224"/>
        <v>-0.31843635876872051</v>
      </c>
      <c r="AY36" s="88">
        <v>0</v>
      </c>
      <c r="AZ36" s="88">
        <v>69904.66</v>
      </c>
      <c r="BA36" s="88">
        <v>0</v>
      </c>
      <c r="BB36" s="88">
        <f t="shared" si="225"/>
        <v>69904.66</v>
      </c>
      <c r="BC36" s="92" t="str">
        <f t="shared" si="226"/>
        <v>nebija plānots</v>
      </c>
      <c r="BD36" s="88">
        <f t="shared" si="227"/>
        <v>69904.66</v>
      </c>
      <c r="BE36" s="92" t="str">
        <f t="shared" si="228"/>
        <v>nebija plānots</v>
      </c>
      <c r="BF36" s="88">
        <f t="shared" si="229"/>
        <v>355296.08</v>
      </c>
      <c r="BG36" s="88">
        <f t="shared" si="230"/>
        <v>312061.55</v>
      </c>
      <c r="BH36" s="88">
        <f t="shared" si="231"/>
        <v>0</v>
      </c>
      <c r="BI36" s="88">
        <f t="shared" si="232"/>
        <v>312061.55</v>
      </c>
      <c r="BJ36" s="92">
        <f t="shared" si="233"/>
        <v>0.87831408103348618</v>
      </c>
      <c r="BK36" s="88">
        <f t="shared" si="234"/>
        <v>-43234.530000000028</v>
      </c>
      <c r="BL36" s="92">
        <f t="shared" si="235"/>
        <v>-0.12168591896651386</v>
      </c>
      <c r="BM36" s="88">
        <v>196529.76</v>
      </c>
      <c r="BN36" s="88">
        <v>67433.48</v>
      </c>
      <c r="BO36" s="88">
        <v>0</v>
      </c>
      <c r="BP36" s="88">
        <f t="shared" si="236"/>
        <v>67433.48</v>
      </c>
      <c r="BQ36" s="92">
        <f t="shared" si="237"/>
        <v>0.34312096040823531</v>
      </c>
      <c r="BR36" s="88">
        <f t="shared" si="238"/>
        <v>-129096.28000000001</v>
      </c>
      <c r="BS36" s="92">
        <f t="shared" si="239"/>
        <v>-0.65687903959176464</v>
      </c>
      <c r="BT36" s="88">
        <f t="shared" si="240"/>
        <v>551825.84000000008</v>
      </c>
      <c r="BU36" s="88">
        <f t="shared" si="241"/>
        <v>379495.02999999997</v>
      </c>
      <c r="BV36" s="88">
        <f t="shared" si="242"/>
        <v>0</v>
      </c>
      <c r="BW36" s="88">
        <f t="shared" si="243"/>
        <v>379495.02999999997</v>
      </c>
      <c r="BX36" s="92">
        <f t="shared" si="244"/>
        <v>0.68770797322575528</v>
      </c>
      <c r="BY36" s="88">
        <f t="shared" si="245"/>
        <v>-172330.81000000011</v>
      </c>
      <c r="BZ36" s="92">
        <f t="shared" si="246"/>
        <v>-0.31229202677424472</v>
      </c>
      <c r="CA36" s="88">
        <v>0</v>
      </c>
      <c r="CB36" s="88">
        <v>113529.95999999999</v>
      </c>
      <c r="CC36" s="88">
        <v>0</v>
      </c>
      <c r="CD36" s="88">
        <f t="shared" si="247"/>
        <v>113529.95999999999</v>
      </c>
      <c r="CE36" s="92" t="str">
        <f t="shared" si="248"/>
        <v>nebija plānots</v>
      </c>
      <c r="CF36" s="88">
        <f t="shared" si="249"/>
        <v>113529.95999999999</v>
      </c>
      <c r="CG36" s="92" t="str">
        <f t="shared" si="250"/>
        <v>nebija plānots</v>
      </c>
      <c r="CH36" s="88">
        <f t="shared" si="251"/>
        <v>551825.84000000008</v>
      </c>
      <c r="CI36" s="88">
        <f t="shared" si="252"/>
        <v>493024.99</v>
      </c>
      <c r="CJ36" s="88">
        <f t="shared" si="253"/>
        <v>0</v>
      </c>
      <c r="CK36" s="88">
        <f t="shared" si="254"/>
        <v>493024.99</v>
      </c>
      <c r="CL36" s="92">
        <f t="shared" si="255"/>
        <v>0.89344310154087736</v>
      </c>
      <c r="CM36" s="88">
        <f t="shared" si="256"/>
        <v>-58800.850000000093</v>
      </c>
      <c r="CN36" s="92">
        <f t="shared" si="257"/>
        <v>-0.1065568984591227</v>
      </c>
      <c r="CO36" s="88">
        <v>247548.95</v>
      </c>
      <c r="CP36" s="88">
        <v>110229.37</v>
      </c>
      <c r="CQ36" s="88">
        <v>0</v>
      </c>
      <c r="CR36" s="88">
        <f t="shared" si="258"/>
        <v>110229.37</v>
      </c>
      <c r="CS36" s="92">
        <f t="shared" si="259"/>
        <v>0.44528312481228455</v>
      </c>
      <c r="CT36" s="88">
        <f t="shared" si="288"/>
        <v>-137319.58000000002</v>
      </c>
      <c r="CU36" s="92">
        <f t="shared" si="260"/>
        <v>-0.5547168751877154</v>
      </c>
      <c r="CV36" s="88">
        <f t="shared" si="261"/>
        <v>799374.79</v>
      </c>
      <c r="CW36" s="88">
        <f t="shared" si="262"/>
        <v>603254.36</v>
      </c>
      <c r="CX36" s="88">
        <f t="shared" si="263"/>
        <v>0</v>
      </c>
      <c r="CY36" s="88">
        <f t="shared" si="264"/>
        <v>603254.36</v>
      </c>
      <c r="CZ36" s="92">
        <f t="shared" si="265"/>
        <v>0.75465772444487522</v>
      </c>
      <c r="DA36" s="88">
        <f t="shared" si="266"/>
        <v>-196120.43000000005</v>
      </c>
      <c r="DB36" s="92">
        <f t="shared" si="267"/>
        <v>-0.24534227555512483</v>
      </c>
      <c r="DC36" s="88">
        <v>223805.39</v>
      </c>
      <c r="DD36" s="88">
        <v>4311.3</v>
      </c>
      <c r="DE36" s="88">
        <v>0</v>
      </c>
      <c r="DF36" s="88">
        <f t="shared" si="268"/>
        <v>4311.3</v>
      </c>
      <c r="DG36" s="92">
        <f t="shared" si="269"/>
        <v>1.9263611122145002E-2</v>
      </c>
      <c r="DH36" s="88">
        <f t="shared" si="289"/>
        <v>-219494.09000000003</v>
      </c>
      <c r="DI36" s="92">
        <f t="shared" si="270"/>
        <v>-0.98073638887785508</v>
      </c>
      <c r="DJ36" s="88">
        <f t="shared" si="271"/>
        <v>1023180.18</v>
      </c>
      <c r="DK36" s="88">
        <f t="shared" si="272"/>
        <v>607565.66</v>
      </c>
      <c r="DL36" s="88">
        <f t="shared" si="273"/>
        <v>0</v>
      </c>
      <c r="DM36" s="88">
        <f t="shared" ref="DM36:DM99" si="291">CY36+DF36</f>
        <v>607565.66</v>
      </c>
      <c r="DN36" s="92">
        <f t="shared" si="275"/>
        <v>0.59380124036413606</v>
      </c>
      <c r="DO36" s="88">
        <f t="shared" si="276"/>
        <v>-415614.52</v>
      </c>
      <c r="DP36" s="92">
        <f t="shared" si="277"/>
        <v>-0.40619875963586394</v>
      </c>
      <c r="DQ36" s="88">
        <v>0</v>
      </c>
      <c r="DR36" s="88">
        <v>299894.09999999998</v>
      </c>
      <c r="DS36" s="88">
        <v>0</v>
      </c>
      <c r="DT36" s="88">
        <f t="shared" si="278"/>
        <v>299894.09999999998</v>
      </c>
      <c r="DU36" s="92" t="str">
        <f t="shared" si="279"/>
        <v>nebija plānots</v>
      </c>
      <c r="DV36" s="88">
        <f t="shared" si="290"/>
        <v>299894.09999999998</v>
      </c>
      <c r="DW36" s="92" t="str">
        <f t="shared" si="280"/>
        <v>nebija plānots</v>
      </c>
      <c r="DX36" s="88">
        <f t="shared" si="281"/>
        <v>1023180.18</v>
      </c>
      <c r="DY36" s="88">
        <f t="shared" si="282"/>
        <v>907459.76</v>
      </c>
      <c r="DZ36" s="88">
        <f t="shared" si="283"/>
        <v>0</v>
      </c>
      <c r="EA36" s="88">
        <f t="shared" ref="EA36:EA99" si="292">DM36+DT36</f>
        <v>907459.76</v>
      </c>
      <c r="EB36" s="92">
        <f t="shared" si="285"/>
        <v>0.88690122984985886</v>
      </c>
      <c r="EC36" s="88">
        <f t="shared" si="286"/>
        <v>-115720.42000000004</v>
      </c>
      <c r="ED36" s="92">
        <f t="shared" si="287"/>
        <v>-0.11309877015014114</v>
      </c>
      <c r="EE36" s="88">
        <v>55195.71</v>
      </c>
      <c r="EF36" s="88">
        <v>262056.44999999998</v>
      </c>
      <c r="EG36" s="88">
        <v>0</v>
      </c>
      <c r="EH36" s="23">
        <f t="shared" si="198"/>
        <v>1340432.3400000001</v>
      </c>
    </row>
    <row r="37" spans="1:138" s="9" customFormat="1" ht="12" customHeight="1" x14ac:dyDescent="0.35">
      <c r="A37" s="8" t="s">
        <v>133</v>
      </c>
      <c r="B37" s="8" t="s">
        <v>133</v>
      </c>
      <c r="C37" s="24">
        <v>1</v>
      </c>
      <c r="D37" s="25" t="s">
        <v>108</v>
      </c>
      <c r="E37" s="26" t="s">
        <v>109</v>
      </c>
      <c r="F37" s="24" t="s">
        <v>110</v>
      </c>
      <c r="G37" s="26" t="s">
        <v>111</v>
      </c>
      <c r="H37" s="24" t="s">
        <v>134</v>
      </c>
      <c r="I37" s="26" t="s">
        <v>135</v>
      </c>
      <c r="J37" s="27" t="s">
        <v>114</v>
      </c>
      <c r="K37" s="28" t="s">
        <v>81</v>
      </c>
      <c r="L37" s="22" t="s">
        <v>103</v>
      </c>
      <c r="M37" s="23">
        <v>0</v>
      </c>
      <c r="N37" s="23">
        <v>0</v>
      </c>
      <c r="O37" s="23">
        <v>1049927.5899999999</v>
      </c>
      <c r="P37" s="88">
        <v>402143.82</v>
      </c>
      <c r="Q37" s="88">
        <v>402143.82</v>
      </c>
      <c r="R37" s="88">
        <v>0</v>
      </c>
      <c r="S37" s="88">
        <f t="shared" si="199"/>
        <v>402143.82</v>
      </c>
      <c r="T37" s="92">
        <f t="shared" si="200"/>
        <v>1</v>
      </c>
      <c r="U37" s="88">
        <f t="shared" si="201"/>
        <v>0</v>
      </c>
      <c r="V37" s="92">
        <f t="shared" si="202"/>
        <v>0</v>
      </c>
      <c r="W37" s="88">
        <v>22634.44</v>
      </c>
      <c r="X37" s="88">
        <v>94613.26999999999</v>
      </c>
      <c r="Y37" s="88">
        <v>0</v>
      </c>
      <c r="Z37" s="88">
        <f t="shared" si="203"/>
        <v>94613.26999999999</v>
      </c>
      <c r="AA37" s="92">
        <f t="shared" si="204"/>
        <v>4.1800579117486452</v>
      </c>
      <c r="AB37" s="88">
        <f t="shared" si="205"/>
        <v>71978.829999999987</v>
      </c>
      <c r="AC37" s="92">
        <f t="shared" si="206"/>
        <v>3.1800579117486447</v>
      </c>
      <c r="AD37" s="88">
        <f t="shared" si="207"/>
        <v>424778.26</v>
      </c>
      <c r="AE37" s="88">
        <f t="shared" si="208"/>
        <v>496757.08999999997</v>
      </c>
      <c r="AF37" s="88">
        <f t="shared" si="209"/>
        <v>0</v>
      </c>
      <c r="AG37" s="88">
        <f t="shared" si="210"/>
        <v>496757.08999999997</v>
      </c>
      <c r="AH37" s="92">
        <f t="shared" si="211"/>
        <v>1.1694503621724897</v>
      </c>
      <c r="AI37" s="88">
        <f t="shared" si="212"/>
        <v>71978.829999999958</v>
      </c>
      <c r="AJ37" s="92">
        <f t="shared" si="213"/>
        <v>0.1694503621724896</v>
      </c>
      <c r="AK37" s="88">
        <v>184720.73</v>
      </c>
      <c r="AL37" s="88">
        <v>262390.17000000004</v>
      </c>
      <c r="AM37" s="88">
        <v>0</v>
      </c>
      <c r="AN37" s="88">
        <f t="shared" si="214"/>
        <v>262390.17000000004</v>
      </c>
      <c r="AO37" s="92">
        <f t="shared" si="215"/>
        <v>1.4204695379885086</v>
      </c>
      <c r="AP37" s="88">
        <f t="shared" si="216"/>
        <v>77669.440000000031</v>
      </c>
      <c r="AQ37" s="92">
        <f t="shared" si="217"/>
        <v>0.4204695379885085</v>
      </c>
      <c r="AR37" s="88">
        <f t="shared" si="218"/>
        <v>609498.99</v>
      </c>
      <c r="AS37" s="88">
        <f t="shared" si="219"/>
        <v>759147.26</v>
      </c>
      <c r="AT37" s="88">
        <f t="shared" si="220"/>
        <v>0</v>
      </c>
      <c r="AU37" s="88">
        <f t="shared" si="221"/>
        <v>759147.26</v>
      </c>
      <c r="AV37" s="92">
        <f t="shared" si="222"/>
        <v>1.2455266907005047</v>
      </c>
      <c r="AW37" s="88">
        <f t="shared" si="223"/>
        <v>149648.27000000002</v>
      </c>
      <c r="AX37" s="92">
        <f t="shared" si="224"/>
        <v>0.24552669070050473</v>
      </c>
      <c r="AY37" s="88">
        <v>207173.99000000002</v>
      </c>
      <c r="AZ37" s="88">
        <v>307257.77999999997</v>
      </c>
      <c r="BA37" s="88">
        <v>0</v>
      </c>
      <c r="BB37" s="88">
        <f t="shared" si="225"/>
        <v>307257.77999999997</v>
      </c>
      <c r="BC37" s="92">
        <f t="shared" si="226"/>
        <v>1.4830905172990101</v>
      </c>
      <c r="BD37" s="88">
        <f t="shared" si="227"/>
        <v>100083.78999999995</v>
      </c>
      <c r="BE37" s="92">
        <f t="shared" si="228"/>
        <v>0.48309051729901009</v>
      </c>
      <c r="BF37" s="88">
        <f t="shared" si="229"/>
        <v>816672.98</v>
      </c>
      <c r="BG37" s="88">
        <f t="shared" si="230"/>
        <v>1066405.04</v>
      </c>
      <c r="BH37" s="88">
        <f t="shared" si="231"/>
        <v>0</v>
      </c>
      <c r="BI37" s="88">
        <f t="shared" si="232"/>
        <v>1066405.04</v>
      </c>
      <c r="BJ37" s="92">
        <f t="shared" si="233"/>
        <v>1.3057919952243309</v>
      </c>
      <c r="BK37" s="88">
        <f t="shared" si="234"/>
        <v>249732.06000000006</v>
      </c>
      <c r="BL37" s="92">
        <f t="shared" si="235"/>
        <v>0.30579199522433087</v>
      </c>
      <c r="BM37" s="88">
        <v>213055.69</v>
      </c>
      <c r="BN37" s="88">
        <v>219862.1</v>
      </c>
      <c r="BO37" s="88">
        <v>0</v>
      </c>
      <c r="BP37" s="88">
        <f t="shared" si="236"/>
        <v>219862.1</v>
      </c>
      <c r="BQ37" s="92">
        <f t="shared" si="237"/>
        <v>1.0319466239085189</v>
      </c>
      <c r="BR37" s="88">
        <f t="shared" si="238"/>
        <v>6806.4100000000035</v>
      </c>
      <c r="BS37" s="92">
        <f t="shared" si="239"/>
        <v>3.1946623908518955E-2</v>
      </c>
      <c r="BT37" s="88">
        <f t="shared" si="240"/>
        <v>1029728.6699999999</v>
      </c>
      <c r="BU37" s="88">
        <f t="shared" si="241"/>
        <v>1286267.1400000001</v>
      </c>
      <c r="BV37" s="88">
        <f t="shared" si="242"/>
        <v>0</v>
      </c>
      <c r="BW37" s="88">
        <f t="shared" si="243"/>
        <v>1286267.1400000001</v>
      </c>
      <c r="BX37" s="92">
        <f t="shared" si="244"/>
        <v>1.2491321038968453</v>
      </c>
      <c r="BY37" s="88">
        <f t="shared" si="245"/>
        <v>256538.4700000002</v>
      </c>
      <c r="BZ37" s="92">
        <f t="shared" si="246"/>
        <v>0.2491321038968452</v>
      </c>
      <c r="CA37" s="88">
        <v>234155.92</v>
      </c>
      <c r="CB37" s="88">
        <v>322360.98</v>
      </c>
      <c r="CC37" s="88">
        <v>0</v>
      </c>
      <c r="CD37" s="88">
        <f t="shared" si="247"/>
        <v>322360.98</v>
      </c>
      <c r="CE37" s="92">
        <f t="shared" si="248"/>
        <v>1.3766937005052016</v>
      </c>
      <c r="CF37" s="88">
        <f t="shared" si="249"/>
        <v>88205.059999999969</v>
      </c>
      <c r="CG37" s="92">
        <f t="shared" si="250"/>
        <v>0.37669370050520168</v>
      </c>
      <c r="CH37" s="88">
        <f t="shared" si="251"/>
        <v>1263884.5899999999</v>
      </c>
      <c r="CI37" s="88">
        <f t="shared" si="252"/>
        <v>1608628.12</v>
      </c>
      <c r="CJ37" s="88">
        <f t="shared" si="253"/>
        <v>0</v>
      </c>
      <c r="CK37" s="88">
        <f t="shared" si="254"/>
        <v>1608628.12</v>
      </c>
      <c r="CL37" s="92">
        <f t="shared" si="255"/>
        <v>1.2727650394091761</v>
      </c>
      <c r="CM37" s="88">
        <f t="shared" si="256"/>
        <v>344743.53000000026</v>
      </c>
      <c r="CN37" s="92">
        <f t="shared" si="257"/>
        <v>0.27276503940917601</v>
      </c>
      <c r="CO37" s="88">
        <v>260964.97999999998</v>
      </c>
      <c r="CP37" s="88">
        <v>406960.42</v>
      </c>
      <c r="CQ37" s="88">
        <v>0</v>
      </c>
      <c r="CR37" s="88">
        <f t="shared" si="258"/>
        <v>406960.42</v>
      </c>
      <c r="CS37" s="92">
        <f t="shared" si="259"/>
        <v>1.55944456608699</v>
      </c>
      <c r="CT37" s="88">
        <f t="shared" si="288"/>
        <v>145995.44</v>
      </c>
      <c r="CU37" s="92">
        <f t="shared" si="260"/>
        <v>0.55944456608699</v>
      </c>
      <c r="CV37" s="88">
        <f t="shared" si="261"/>
        <v>1524849.5699999998</v>
      </c>
      <c r="CW37" s="88">
        <f t="shared" si="262"/>
        <v>2015588.54</v>
      </c>
      <c r="CX37" s="88">
        <f t="shared" si="263"/>
        <v>0</v>
      </c>
      <c r="CY37" s="88">
        <f t="shared" si="264"/>
        <v>2015588.54</v>
      </c>
      <c r="CZ37" s="92">
        <f t="shared" si="265"/>
        <v>1.321827791839165</v>
      </c>
      <c r="DA37" s="88">
        <f t="shared" si="266"/>
        <v>490738.9700000002</v>
      </c>
      <c r="DB37" s="92">
        <f t="shared" si="267"/>
        <v>0.32182779183916499</v>
      </c>
      <c r="DC37" s="88">
        <v>22634.44</v>
      </c>
      <c r="DD37" s="88">
        <v>73422.47</v>
      </c>
      <c r="DE37" s="88">
        <v>0</v>
      </c>
      <c r="DF37" s="88">
        <f t="shared" si="268"/>
        <v>73422.47</v>
      </c>
      <c r="DG37" s="92">
        <f t="shared" si="269"/>
        <v>3.2438385928699809</v>
      </c>
      <c r="DH37" s="88">
        <f t="shared" si="289"/>
        <v>50788.03</v>
      </c>
      <c r="DI37" s="92">
        <f t="shared" si="270"/>
        <v>2.2438385928699804</v>
      </c>
      <c r="DJ37" s="88">
        <f t="shared" si="271"/>
        <v>1547484.0099999998</v>
      </c>
      <c r="DK37" s="88">
        <f t="shared" si="272"/>
        <v>2089011.01</v>
      </c>
      <c r="DL37" s="88">
        <f t="shared" si="273"/>
        <v>0</v>
      </c>
      <c r="DM37" s="88">
        <f t="shared" si="291"/>
        <v>2089011.01</v>
      </c>
      <c r="DN37" s="92">
        <f t="shared" si="275"/>
        <v>1.3499402879128943</v>
      </c>
      <c r="DO37" s="88">
        <f t="shared" si="276"/>
        <v>541527.00000000023</v>
      </c>
      <c r="DP37" s="92">
        <f t="shared" si="277"/>
        <v>0.34994028791289439</v>
      </c>
      <c r="DQ37" s="88">
        <v>254424.06999999998</v>
      </c>
      <c r="DR37" s="88">
        <v>249016.97</v>
      </c>
      <c r="DS37" s="88">
        <v>0</v>
      </c>
      <c r="DT37" s="88">
        <f t="shared" si="278"/>
        <v>249016.97</v>
      </c>
      <c r="DU37" s="92">
        <f t="shared" si="279"/>
        <v>0.9787476868835564</v>
      </c>
      <c r="DV37" s="88">
        <f t="shared" si="290"/>
        <v>-5407.0999999999767</v>
      </c>
      <c r="DW37" s="92">
        <f t="shared" si="280"/>
        <v>-2.1252313116443648E-2</v>
      </c>
      <c r="DX37" s="88">
        <f t="shared" si="281"/>
        <v>1801908.0799999998</v>
      </c>
      <c r="DY37" s="88">
        <f t="shared" si="282"/>
        <v>2338027.98</v>
      </c>
      <c r="DZ37" s="88">
        <f t="shared" si="283"/>
        <v>0</v>
      </c>
      <c r="EA37" s="88">
        <f t="shared" si="292"/>
        <v>2338027.98</v>
      </c>
      <c r="EB37" s="92">
        <f t="shared" si="285"/>
        <v>1.2975289949307516</v>
      </c>
      <c r="EC37" s="88">
        <f t="shared" si="286"/>
        <v>536119.90000000014</v>
      </c>
      <c r="ED37" s="92">
        <f t="shared" si="287"/>
        <v>0.29752899493075152</v>
      </c>
      <c r="EE37" s="88">
        <v>264071.14</v>
      </c>
      <c r="EF37" s="88">
        <v>22634.44</v>
      </c>
      <c r="EG37" s="88">
        <v>285254.17</v>
      </c>
      <c r="EH37" s="23">
        <f t="shared" si="198"/>
        <v>2373867.8299999996</v>
      </c>
    </row>
    <row r="38" spans="1:138" s="9" customFormat="1" ht="12" customHeight="1" x14ac:dyDescent="0.35">
      <c r="A38" s="8" t="s">
        <v>136</v>
      </c>
      <c r="B38" s="8" t="s">
        <v>136</v>
      </c>
      <c r="C38" s="24">
        <v>1</v>
      </c>
      <c r="D38" s="25" t="s">
        <v>108</v>
      </c>
      <c r="E38" s="26" t="s">
        <v>109</v>
      </c>
      <c r="F38" s="24" t="s">
        <v>110</v>
      </c>
      <c r="G38" s="26" t="s">
        <v>111</v>
      </c>
      <c r="H38" s="24" t="s">
        <v>137</v>
      </c>
      <c r="I38" s="26" t="s">
        <v>138</v>
      </c>
      <c r="J38" s="27" t="s">
        <v>114</v>
      </c>
      <c r="K38" s="28" t="s">
        <v>81</v>
      </c>
      <c r="L38" s="22" t="s">
        <v>103</v>
      </c>
      <c r="M38" s="23">
        <v>0</v>
      </c>
      <c r="N38" s="23">
        <v>208815.56</v>
      </c>
      <c r="O38" s="23">
        <v>1382711.3199999998</v>
      </c>
      <c r="P38" s="88">
        <v>0</v>
      </c>
      <c r="Q38" s="88">
        <v>0</v>
      </c>
      <c r="R38" s="88">
        <v>0</v>
      </c>
      <c r="S38" s="88">
        <f t="shared" si="199"/>
        <v>0</v>
      </c>
      <c r="T38" s="92" t="str">
        <f t="shared" si="200"/>
        <v>nebija plānots</v>
      </c>
      <c r="U38" s="88">
        <f t="shared" si="201"/>
        <v>0</v>
      </c>
      <c r="V38" s="92" t="str">
        <f t="shared" si="202"/>
        <v>nebija plānots</v>
      </c>
      <c r="W38" s="88">
        <v>0</v>
      </c>
      <c r="X38" s="88">
        <v>758720.33</v>
      </c>
      <c r="Y38" s="88">
        <v>0</v>
      </c>
      <c r="Z38" s="88">
        <f t="shared" si="203"/>
        <v>758720.33</v>
      </c>
      <c r="AA38" s="92" t="str">
        <f t="shared" si="204"/>
        <v>nebija plānots</v>
      </c>
      <c r="AB38" s="88">
        <f t="shared" si="205"/>
        <v>758720.33</v>
      </c>
      <c r="AC38" s="92" t="str">
        <f t="shared" si="206"/>
        <v>nebija plānots</v>
      </c>
      <c r="AD38" s="88">
        <f t="shared" si="207"/>
        <v>0</v>
      </c>
      <c r="AE38" s="88">
        <f t="shared" si="208"/>
        <v>758720.33</v>
      </c>
      <c r="AF38" s="88">
        <f t="shared" si="209"/>
        <v>0</v>
      </c>
      <c r="AG38" s="88">
        <f t="shared" si="210"/>
        <v>758720.33</v>
      </c>
      <c r="AH38" s="92" t="str">
        <f t="shared" si="211"/>
        <v>nebija plānots</v>
      </c>
      <c r="AI38" s="88">
        <f t="shared" si="212"/>
        <v>758720.33</v>
      </c>
      <c r="AJ38" s="92" t="str">
        <f t="shared" si="213"/>
        <v>nebija plānots</v>
      </c>
      <c r="AK38" s="88">
        <v>567375</v>
      </c>
      <c r="AL38" s="88">
        <v>0</v>
      </c>
      <c r="AM38" s="88">
        <v>0</v>
      </c>
      <c r="AN38" s="88">
        <f t="shared" si="214"/>
        <v>0</v>
      </c>
      <c r="AO38" s="92">
        <f t="shared" si="215"/>
        <v>0</v>
      </c>
      <c r="AP38" s="88">
        <f t="shared" si="216"/>
        <v>-567375</v>
      </c>
      <c r="AQ38" s="92">
        <f t="shared" si="217"/>
        <v>-1</v>
      </c>
      <c r="AR38" s="88">
        <f t="shared" si="218"/>
        <v>567375</v>
      </c>
      <c r="AS38" s="88">
        <f t="shared" si="219"/>
        <v>758720.33</v>
      </c>
      <c r="AT38" s="88">
        <f t="shared" si="220"/>
        <v>0</v>
      </c>
      <c r="AU38" s="88">
        <f t="shared" si="221"/>
        <v>758720.33</v>
      </c>
      <c r="AV38" s="92">
        <f t="shared" si="222"/>
        <v>1.3372466710729234</v>
      </c>
      <c r="AW38" s="88">
        <f t="shared" si="223"/>
        <v>191345.32999999996</v>
      </c>
      <c r="AX38" s="92">
        <f t="shared" si="224"/>
        <v>0.3372466710729235</v>
      </c>
      <c r="AY38" s="88">
        <v>0</v>
      </c>
      <c r="AZ38" s="88">
        <v>0</v>
      </c>
      <c r="BA38" s="88">
        <v>0</v>
      </c>
      <c r="BB38" s="88">
        <f t="shared" si="225"/>
        <v>0</v>
      </c>
      <c r="BC38" s="92" t="str">
        <f t="shared" si="226"/>
        <v>nebija plānots</v>
      </c>
      <c r="BD38" s="88">
        <f t="shared" si="227"/>
        <v>0</v>
      </c>
      <c r="BE38" s="92" t="str">
        <f t="shared" si="228"/>
        <v>nebija plānots</v>
      </c>
      <c r="BF38" s="88">
        <f t="shared" si="229"/>
        <v>567375</v>
      </c>
      <c r="BG38" s="88">
        <f t="shared" si="230"/>
        <v>758720.33</v>
      </c>
      <c r="BH38" s="88">
        <f t="shared" si="231"/>
        <v>0</v>
      </c>
      <c r="BI38" s="88">
        <f t="shared" si="232"/>
        <v>758720.33</v>
      </c>
      <c r="BJ38" s="92">
        <f t="shared" si="233"/>
        <v>1.3372466710729234</v>
      </c>
      <c r="BK38" s="88">
        <f t="shared" si="234"/>
        <v>191345.32999999996</v>
      </c>
      <c r="BL38" s="92">
        <f t="shared" si="235"/>
        <v>0.3372466710729235</v>
      </c>
      <c r="BM38" s="88">
        <v>0</v>
      </c>
      <c r="BN38" s="88">
        <v>0</v>
      </c>
      <c r="BO38" s="88">
        <v>0</v>
      </c>
      <c r="BP38" s="88">
        <f t="shared" si="236"/>
        <v>0</v>
      </c>
      <c r="BQ38" s="92" t="str">
        <f t="shared" si="237"/>
        <v>nebija plānots</v>
      </c>
      <c r="BR38" s="88">
        <f t="shared" si="238"/>
        <v>0</v>
      </c>
      <c r="BS38" s="92" t="str">
        <f t="shared" si="239"/>
        <v>nebija plānots</v>
      </c>
      <c r="BT38" s="88">
        <f t="shared" si="240"/>
        <v>567375</v>
      </c>
      <c r="BU38" s="88">
        <f t="shared" si="241"/>
        <v>758720.33</v>
      </c>
      <c r="BV38" s="88">
        <f t="shared" si="242"/>
        <v>0</v>
      </c>
      <c r="BW38" s="88">
        <f t="shared" si="243"/>
        <v>758720.33</v>
      </c>
      <c r="BX38" s="92">
        <f t="shared" si="244"/>
        <v>1.3372466710729234</v>
      </c>
      <c r="BY38" s="88">
        <f t="shared" si="245"/>
        <v>191345.32999999996</v>
      </c>
      <c r="BZ38" s="92">
        <f t="shared" si="246"/>
        <v>0.3372466710729235</v>
      </c>
      <c r="CA38" s="88">
        <v>0</v>
      </c>
      <c r="CB38" s="88">
        <v>0</v>
      </c>
      <c r="CC38" s="88">
        <v>0</v>
      </c>
      <c r="CD38" s="88">
        <f t="shared" si="247"/>
        <v>0</v>
      </c>
      <c r="CE38" s="92" t="str">
        <f t="shared" si="248"/>
        <v>nebija plānots</v>
      </c>
      <c r="CF38" s="88">
        <f t="shared" si="249"/>
        <v>0</v>
      </c>
      <c r="CG38" s="92" t="str">
        <f t="shared" si="250"/>
        <v>nebija plānots</v>
      </c>
      <c r="CH38" s="88">
        <f t="shared" si="251"/>
        <v>567375</v>
      </c>
      <c r="CI38" s="88">
        <f t="shared" si="252"/>
        <v>758720.33</v>
      </c>
      <c r="CJ38" s="88">
        <f t="shared" si="253"/>
        <v>0</v>
      </c>
      <c r="CK38" s="88">
        <f t="shared" si="254"/>
        <v>758720.33</v>
      </c>
      <c r="CL38" s="92">
        <f t="shared" si="255"/>
        <v>1.3372466710729234</v>
      </c>
      <c r="CM38" s="88">
        <f t="shared" si="256"/>
        <v>191345.32999999996</v>
      </c>
      <c r="CN38" s="92">
        <f t="shared" si="257"/>
        <v>0.3372466710729235</v>
      </c>
      <c r="CO38" s="88">
        <v>0</v>
      </c>
      <c r="CP38" s="88">
        <v>0</v>
      </c>
      <c r="CQ38" s="88">
        <v>0</v>
      </c>
      <c r="CR38" s="88">
        <f t="shared" si="258"/>
        <v>0</v>
      </c>
      <c r="CS38" s="92" t="str">
        <f t="shared" si="259"/>
        <v>nebija plānots</v>
      </c>
      <c r="CT38" s="88">
        <f t="shared" si="288"/>
        <v>0</v>
      </c>
      <c r="CU38" s="92" t="str">
        <f t="shared" si="260"/>
        <v>nebija plānots</v>
      </c>
      <c r="CV38" s="88">
        <f t="shared" si="261"/>
        <v>567375</v>
      </c>
      <c r="CW38" s="88">
        <f t="shared" si="262"/>
        <v>758720.33</v>
      </c>
      <c r="CX38" s="88">
        <f t="shared" si="263"/>
        <v>0</v>
      </c>
      <c r="CY38" s="88">
        <f t="shared" si="264"/>
        <v>758720.33</v>
      </c>
      <c r="CZ38" s="92">
        <f t="shared" si="265"/>
        <v>1.3372466710729234</v>
      </c>
      <c r="DA38" s="88">
        <f t="shared" si="266"/>
        <v>191345.32999999996</v>
      </c>
      <c r="DB38" s="92">
        <f t="shared" si="267"/>
        <v>0.3372466710729235</v>
      </c>
      <c r="DC38" s="88">
        <v>0</v>
      </c>
      <c r="DD38" s="88">
        <v>0</v>
      </c>
      <c r="DE38" s="88">
        <v>0</v>
      </c>
      <c r="DF38" s="88">
        <f t="shared" si="268"/>
        <v>0</v>
      </c>
      <c r="DG38" s="92" t="str">
        <f t="shared" si="269"/>
        <v>nebija plānots</v>
      </c>
      <c r="DH38" s="88">
        <f t="shared" si="289"/>
        <v>0</v>
      </c>
      <c r="DI38" s="92" t="str">
        <f t="shared" si="270"/>
        <v>nebija plānots</v>
      </c>
      <c r="DJ38" s="88">
        <f t="shared" si="271"/>
        <v>567375</v>
      </c>
      <c r="DK38" s="88">
        <f t="shared" si="272"/>
        <v>758720.33</v>
      </c>
      <c r="DL38" s="88">
        <f t="shared" si="273"/>
        <v>0</v>
      </c>
      <c r="DM38" s="88">
        <f t="shared" si="291"/>
        <v>758720.33</v>
      </c>
      <c r="DN38" s="92">
        <f t="shared" si="275"/>
        <v>1.3372466710729234</v>
      </c>
      <c r="DO38" s="88">
        <f t="shared" si="276"/>
        <v>191345.32999999996</v>
      </c>
      <c r="DP38" s="92">
        <f t="shared" si="277"/>
        <v>0.3372466710729235</v>
      </c>
      <c r="DQ38" s="88">
        <v>1711921.46</v>
      </c>
      <c r="DR38" s="88">
        <v>2793130.81</v>
      </c>
      <c r="DS38" s="88">
        <v>0</v>
      </c>
      <c r="DT38" s="88">
        <f t="shared" si="278"/>
        <v>2793130.81</v>
      </c>
      <c r="DU38" s="92">
        <f t="shared" si="279"/>
        <v>1.6315764918327504</v>
      </c>
      <c r="DV38" s="88">
        <f t="shared" si="290"/>
        <v>1081209.3500000001</v>
      </c>
      <c r="DW38" s="92">
        <f t="shared" si="280"/>
        <v>0.63157649183275033</v>
      </c>
      <c r="DX38" s="88">
        <f t="shared" si="281"/>
        <v>2279296.46</v>
      </c>
      <c r="DY38" s="88">
        <f t="shared" si="282"/>
        <v>3551851.14</v>
      </c>
      <c r="DZ38" s="88">
        <f t="shared" si="283"/>
        <v>0</v>
      </c>
      <c r="EA38" s="88">
        <f t="shared" si="292"/>
        <v>3551851.14</v>
      </c>
      <c r="EB38" s="92">
        <f t="shared" si="285"/>
        <v>1.5583102954496759</v>
      </c>
      <c r="EC38" s="88">
        <f t="shared" si="286"/>
        <v>1272554.6800000002</v>
      </c>
      <c r="ED38" s="92">
        <f t="shared" si="287"/>
        <v>0.55831029544967581</v>
      </c>
      <c r="EE38" s="88">
        <v>0</v>
      </c>
      <c r="EF38" s="88">
        <v>1474986.75</v>
      </c>
      <c r="EG38" s="88">
        <v>0</v>
      </c>
      <c r="EH38" s="23">
        <f t="shared" si="198"/>
        <v>3754283.21</v>
      </c>
    </row>
    <row r="39" spans="1:138" s="9" customFormat="1" ht="12" customHeight="1" x14ac:dyDescent="0.35">
      <c r="A39" s="8" t="s">
        <v>139</v>
      </c>
      <c r="B39" s="8" t="s">
        <v>139</v>
      </c>
      <c r="C39" s="24">
        <v>1</v>
      </c>
      <c r="D39" s="25" t="s">
        <v>108</v>
      </c>
      <c r="E39" s="26" t="s">
        <v>109</v>
      </c>
      <c r="F39" s="24" t="s">
        <v>140</v>
      </c>
      <c r="G39" s="26" t="s">
        <v>141</v>
      </c>
      <c r="H39" s="24" t="s">
        <v>142</v>
      </c>
      <c r="I39" s="26" t="s">
        <v>143</v>
      </c>
      <c r="J39" s="27" t="s">
        <v>114</v>
      </c>
      <c r="K39" s="28" t="s">
        <v>81</v>
      </c>
      <c r="L39" s="22" t="s">
        <v>103</v>
      </c>
      <c r="M39" s="23">
        <v>0</v>
      </c>
      <c r="N39" s="23">
        <v>0</v>
      </c>
      <c r="O39" s="23">
        <v>0</v>
      </c>
      <c r="P39" s="88">
        <v>0</v>
      </c>
      <c r="Q39" s="88">
        <v>0</v>
      </c>
      <c r="R39" s="88">
        <v>0</v>
      </c>
      <c r="S39" s="88">
        <f t="shared" si="199"/>
        <v>0</v>
      </c>
      <c r="T39" s="92" t="str">
        <f t="shared" si="200"/>
        <v>nebija plānots</v>
      </c>
      <c r="U39" s="88">
        <f t="shared" si="201"/>
        <v>0</v>
      </c>
      <c r="V39" s="92" t="str">
        <f t="shared" si="202"/>
        <v>nebija plānots</v>
      </c>
      <c r="W39" s="88">
        <v>0</v>
      </c>
      <c r="X39" s="88">
        <v>0</v>
      </c>
      <c r="Y39" s="88">
        <v>0</v>
      </c>
      <c r="Z39" s="88">
        <f t="shared" si="203"/>
        <v>0</v>
      </c>
      <c r="AA39" s="92" t="str">
        <f t="shared" si="204"/>
        <v>nebija plānots</v>
      </c>
      <c r="AB39" s="88">
        <f t="shared" si="205"/>
        <v>0</v>
      </c>
      <c r="AC39" s="92" t="str">
        <f t="shared" si="206"/>
        <v>nebija plānots</v>
      </c>
      <c r="AD39" s="88">
        <f t="shared" si="207"/>
        <v>0</v>
      </c>
      <c r="AE39" s="88">
        <f t="shared" si="208"/>
        <v>0</v>
      </c>
      <c r="AF39" s="88">
        <f t="shared" si="209"/>
        <v>0</v>
      </c>
      <c r="AG39" s="88">
        <f t="shared" si="210"/>
        <v>0</v>
      </c>
      <c r="AH39" s="92" t="str">
        <f t="shared" si="211"/>
        <v>nebija plānots</v>
      </c>
      <c r="AI39" s="88">
        <f t="shared" si="212"/>
        <v>0</v>
      </c>
      <c r="AJ39" s="92" t="str">
        <f t="shared" si="213"/>
        <v>nebija plānots</v>
      </c>
      <c r="AK39" s="88">
        <v>0</v>
      </c>
      <c r="AL39" s="88">
        <v>0</v>
      </c>
      <c r="AM39" s="88">
        <v>0</v>
      </c>
      <c r="AN39" s="88">
        <f t="shared" si="214"/>
        <v>0</v>
      </c>
      <c r="AO39" s="92" t="str">
        <f t="shared" si="215"/>
        <v>nebija plānots</v>
      </c>
      <c r="AP39" s="88">
        <f t="shared" si="216"/>
        <v>0</v>
      </c>
      <c r="AQ39" s="92" t="str">
        <f t="shared" si="217"/>
        <v>nebija plānots</v>
      </c>
      <c r="AR39" s="88">
        <f t="shared" si="218"/>
        <v>0</v>
      </c>
      <c r="AS39" s="88">
        <f t="shared" si="219"/>
        <v>0</v>
      </c>
      <c r="AT39" s="88">
        <f t="shared" si="220"/>
        <v>0</v>
      </c>
      <c r="AU39" s="88">
        <f t="shared" si="221"/>
        <v>0</v>
      </c>
      <c r="AV39" s="92" t="str">
        <f t="shared" si="222"/>
        <v>nebija plānots</v>
      </c>
      <c r="AW39" s="88">
        <f t="shared" si="223"/>
        <v>0</v>
      </c>
      <c r="AX39" s="92" t="str">
        <f t="shared" si="224"/>
        <v>nebija plānots</v>
      </c>
      <c r="AY39" s="88">
        <v>0</v>
      </c>
      <c r="AZ39" s="88">
        <v>127500</v>
      </c>
      <c r="BA39" s="88">
        <v>0</v>
      </c>
      <c r="BB39" s="88">
        <f t="shared" si="225"/>
        <v>127500</v>
      </c>
      <c r="BC39" s="92" t="str">
        <f t="shared" si="226"/>
        <v>nebija plānots</v>
      </c>
      <c r="BD39" s="88">
        <f t="shared" si="227"/>
        <v>127500</v>
      </c>
      <c r="BE39" s="92" t="str">
        <f t="shared" si="228"/>
        <v>nebija plānots</v>
      </c>
      <c r="BF39" s="88">
        <f t="shared" si="229"/>
        <v>0</v>
      </c>
      <c r="BG39" s="88">
        <f t="shared" si="230"/>
        <v>127500</v>
      </c>
      <c r="BH39" s="88">
        <f t="shared" si="231"/>
        <v>0</v>
      </c>
      <c r="BI39" s="88">
        <f t="shared" si="232"/>
        <v>127500</v>
      </c>
      <c r="BJ39" s="92" t="str">
        <f t="shared" si="233"/>
        <v>nebija plānots</v>
      </c>
      <c r="BK39" s="88">
        <f t="shared" si="234"/>
        <v>127500</v>
      </c>
      <c r="BL39" s="92" t="str">
        <f t="shared" si="235"/>
        <v>nebija plānots</v>
      </c>
      <c r="BM39" s="88">
        <v>0</v>
      </c>
      <c r="BN39" s="88">
        <v>0</v>
      </c>
      <c r="BO39" s="88">
        <v>0</v>
      </c>
      <c r="BP39" s="88">
        <f t="shared" si="236"/>
        <v>0</v>
      </c>
      <c r="BQ39" s="92" t="str">
        <f t="shared" si="237"/>
        <v>nebija plānots</v>
      </c>
      <c r="BR39" s="88">
        <f t="shared" si="238"/>
        <v>0</v>
      </c>
      <c r="BS39" s="92" t="str">
        <f t="shared" si="239"/>
        <v>nebija plānots</v>
      </c>
      <c r="BT39" s="88">
        <f t="shared" si="240"/>
        <v>0</v>
      </c>
      <c r="BU39" s="88">
        <f t="shared" si="241"/>
        <v>127500</v>
      </c>
      <c r="BV39" s="88">
        <f t="shared" si="242"/>
        <v>0</v>
      </c>
      <c r="BW39" s="88">
        <f t="shared" si="243"/>
        <v>127500</v>
      </c>
      <c r="BX39" s="92" t="str">
        <f t="shared" si="244"/>
        <v>nebija plānots</v>
      </c>
      <c r="BY39" s="88">
        <f t="shared" si="245"/>
        <v>127500</v>
      </c>
      <c r="BZ39" s="92" t="str">
        <f t="shared" si="246"/>
        <v>nebija plānots</v>
      </c>
      <c r="CA39" s="88">
        <v>0</v>
      </c>
      <c r="CB39" s="88">
        <v>0</v>
      </c>
      <c r="CC39" s="88">
        <v>0</v>
      </c>
      <c r="CD39" s="88">
        <f t="shared" si="247"/>
        <v>0</v>
      </c>
      <c r="CE39" s="92" t="str">
        <f t="shared" si="248"/>
        <v>nebija plānots</v>
      </c>
      <c r="CF39" s="88">
        <f t="shared" si="249"/>
        <v>0</v>
      </c>
      <c r="CG39" s="92" t="str">
        <f t="shared" si="250"/>
        <v>nebija plānots</v>
      </c>
      <c r="CH39" s="88">
        <f t="shared" si="251"/>
        <v>0</v>
      </c>
      <c r="CI39" s="88">
        <f t="shared" si="252"/>
        <v>127500</v>
      </c>
      <c r="CJ39" s="88">
        <f t="shared" si="253"/>
        <v>0</v>
      </c>
      <c r="CK39" s="88">
        <f t="shared" si="254"/>
        <v>127500</v>
      </c>
      <c r="CL39" s="92" t="str">
        <f t="shared" si="255"/>
        <v>nebija plānots</v>
      </c>
      <c r="CM39" s="88">
        <f t="shared" si="256"/>
        <v>127500</v>
      </c>
      <c r="CN39" s="92" t="str">
        <f t="shared" si="257"/>
        <v>nebija plānots</v>
      </c>
      <c r="CO39" s="88">
        <v>0</v>
      </c>
      <c r="CP39" s="88">
        <v>17717.78</v>
      </c>
      <c r="CQ39" s="88">
        <v>0</v>
      </c>
      <c r="CR39" s="88">
        <f t="shared" si="258"/>
        <v>17717.78</v>
      </c>
      <c r="CS39" s="92" t="str">
        <f t="shared" si="259"/>
        <v>nebija plānots</v>
      </c>
      <c r="CT39" s="88">
        <f t="shared" si="288"/>
        <v>17717.78</v>
      </c>
      <c r="CU39" s="92" t="str">
        <f t="shared" si="260"/>
        <v>nebija plānots</v>
      </c>
      <c r="CV39" s="88">
        <f t="shared" si="261"/>
        <v>0</v>
      </c>
      <c r="CW39" s="88">
        <f t="shared" si="262"/>
        <v>145217.78</v>
      </c>
      <c r="CX39" s="88">
        <f t="shared" si="263"/>
        <v>0</v>
      </c>
      <c r="CY39" s="88">
        <f t="shared" si="264"/>
        <v>145217.78</v>
      </c>
      <c r="CZ39" s="92" t="str">
        <f t="shared" si="265"/>
        <v>nebija plānots</v>
      </c>
      <c r="DA39" s="88">
        <f t="shared" si="266"/>
        <v>145217.78</v>
      </c>
      <c r="DB39" s="92" t="str">
        <f t="shared" si="267"/>
        <v>nebija plānots</v>
      </c>
      <c r="DC39" s="88">
        <v>0</v>
      </c>
      <c r="DD39" s="88">
        <v>0</v>
      </c>
      <c r="DE39" s="88">
        <v>0</v>
      </c>
      <c r="DF39" s="88">
        <f t="shared" si="268"/>
        <v>0</v>
      </c>
      <c r="DG39" s="92" t="str">
        <f t="shared" si="269"/>
        <v>nebija plānots</v>
      </c>
      <c r="DH39" s="88">
        <f t="shared" si="289"/>
        <v>0</v>
      </c>
      <c r="DI39" s="92" t="str">
        <f t="shared" si="270"/>
        <v>nebija plānots</v>
      </c>
      <c r="DJ39" s="88">
        <f t="shared" si="271"/>
        <v>0</v>
      </c>
      <c r="DK39" s="88">
        <f t="shared" si="272"/>
        <v>145217.78</v>
      </c>
      <c r="DL39" s="88">
        <f t="shared" si="273"/>
        <v>0</v>
      </c>
      <c r="DM39" s="88">
        <f t="shared" si="291"/>
        <v>145217.78</v>
      </c>
      <c r="DN39" s="92" t="str">
        <f t="shared" si="275"/>
        <v>nebija plānots</v>
      </c>
      <c r="DO39" s="88">
        <f t="shared" si="276"/>
        <v>145217.78</v>
      </c>
      <c r="DP39" s="92" t="str">
        <f t="shared" si="277"/>
        <v>nebija plānots</v>
      </c>
      <c r="DQ39" s="88">
        <v>500000</v>
      </c>
      <c r="DR39" s="88">
        <v>0</v>
      </c>
      <c r="DS39" s="88">
        <v>0</v>
      </c>
      <c r="DT39" s="88">
        <f t="shared" si="278"/>
        <v>0</v>
      </c>
      <c r="DU39" s="92">
        <f t="shared" si="279"/>
        <v>0</v>
      </c>
      <c r="DV39" s="88">
        <f t="shared" si="290"/>
        <v>-500000</v>
      </c>
      <c r="DW39" s="92">
        <f t="shared" si="280"/>
        <v>-1</v>
      </c>
      <c r="DX39" s="88">
        <f t="shared" si="281"/>
        <v>500000</v>
      </c>
      <c r="DY39" s="88">
        <f t="shared" si="282"/>
        <v>145217.78</v>
      </c>
      <c r="DZ39" s="88">
        <f t="shared" si="283"/>
        <v>0</v>
      </c>
      <c r="EA39" s="88">
        <f t="shared" si="292"/>
        <v>145217.78</v>
      </c>
      <c r="EB39" s="92">
        <f t="shared" si="285"/>
        <v>0.29043555999999998</v>
      </c>
      <c r="EC39" s="88">
        <f t="shared" si="286"/>
        <v>-354782.22</v>
      </c>
      <c r="ED39" s="92">
        <f t="shared" si="287"/>
        <v>-0.70956443999999996</v>
      </c>
      <c r="EE39" s="88">
        <v>0</v>
      </c>
      <c r="EF39" s="88">
        <v>0</v>
      </c>
      <c r="EG39" s="88">
        <v>0</v>
      </c>
      <c r="EH39" s="23">
        <f t="shared" si="198"/>
        <v>500000</v>
      </c>
    </row>
    <row r="40" spans="1:138" s="9" customFormat="1" ht="12" customHeight="1" x14ac:dyDescent="0.35">
      <c r="A40" s="8" t="s">
        <v>144</v>
      </c>
      <c r="B40" s="8" t="s">
        <v>144</v>
      </c>
      <c r="C40" s="24">
        <v>1</v>
      </c>
      <c r="D40" s="25" t="s">
        <v>145</v>
      </c>
      <c r="E40" s="26" t="s">
        <v>146</v>
      </c>
      <c r="F40" s="24" t="s">
        <v>147</v>
      </c>
      <c r="G40" s="26" t="s">
        <v>148</v>
      </c>
      <c r="H40" s="24" t="s">
        <v>149</v>
      </c>
      <c r="I40" s="26" t="s">
        <v>150</v>
      </c>
      <c r="J40" s="27">
        <v>1</v>
      </c>
      <c r="K40" s="28" t="s">
        <v>78</v>
      </c>
      <c r="L40" s="22" t="s">
        <v>103</v>
      </c>
      <c r="M40" s="23">
        <v>0</v>
      </c>
      <c r="N40" s="23">
        <v>0</v>
      </c>
      <c r="O40" s="23">
        <v>38250</v>
      </c>
      <c r="P40" s="88">
        <v>0</v>
      </c>
      <c r="Q40" s="88">
        <v>0</v>
      </c>
      <c r="R40" s="88">
        <v>0</v>
      </c>
      <c r="S40" s="88">
        <f t="shared" si="199"/>
        <v>0</v>
      </c>
      <c r="T40" s="92" t="str">
        <f t="shared" si="200"/>
        <v>nebija plānots</v>
      </c>
      <c r="U40" s="88">
        <f t="shared" si="201"/>
        <v>0</v>
      </c>
      <c r="V40" s="92" t="str">
        <f t="shared" si="202"/>
        <v>nebija plānots</v>
      </c>
      <c r="W40" s="88">
        <v>138905.97</v>
      </c>
      <c r="X40" s="88">
        <v>51000</v>
      </c>
      <c r="Y40" s="88">
        <v>0</v>
      </c>
      <c r="Z40" s="88">
        <f t="shared" si="203"/>
        <v>51000</v>
      </c>
      <c r="AA40" s="92">
        <f t="shared" si="204"/>
        <v>0.36715484582844066</v>
      </c>
      <c r="AB40" s="88">
        <f t="shared" si="205"/>
        <v>-87905.97</v>
      </c>
      <c r="AC40" s="92">
        <f t="shared" si="206"/>
        <v>-0.6328451541715594</v>
      </c>
      <c r="AD40" s="88">
        <f t="shared" si="207"/>
        <v>138905.97</v>
      </c>
      <c r="AE40" s="88">
        <f t="shared" si="208"/>
        <v>51000</v>
      </c>
      <c r="AF40" s="88">
        <f t="shared" si="209"/>
        <v>0</v>
      </c>
      <c r="AG40" s="88">
        <f t="shared" si="210"/>
        <v>51000</v>
      </c>
      <c r="AH40" s="92">
        <f t="shared" si="211"/>
        <v>0.36715484582844066</v>
      </c>
      <c r="AI40" s="88">
        <f t="shared" si="212"/>
        <v>-87905.97</v>
      </c>
      <c r="AJ40" s="92">
        <f t="shared" si="213"/>
        <v>-0.6328451541715594</v>
      </c>
      <c r="AK40" s="88">
        <v>74795.520000000004</v>
      </c>
      <c r="AL40" s="88">
        <v>27344.62</v>
      </c>
      <c r="AM40" s="88">
        <v>0</v>
      </c>
      <c r="AN40" s="88">
        <f t="shared" si="214"/>
        <v>27344.62</v>
      </c>
      <c r="AO40" s="92">
        <f t="shared" si="215"/>
        <v>0.36559168249649171</v>
      </c>
      <c r="AP40" s="88">
        <f t="shared" si="216"/>
        <v>-47450.900000000009</v>
      </c>
      <c r="AQ40" s="92">
        <f t="shared" si="217"/>
        <v>-0.63440831750350835</v>
      </c>
      <c r="AR40" s="88">
        <f t="shared" si="218"/>
        <v>213701.49</v>
      </c>
      <c r="AS40" s="88">
        <f t="shared" si="219"/>
        <v>78344.62</v>
      </c>
      <c r="AT40" s="88">
        <f t="shared" si="220"/>
        <v>0</v>
      </c>
      <c r="AU40" s="88">
        <f t="shared" si="221"/>
        <v>78344.62</v>
      </c>
      <c r="AV40" s="92">
        <f t="shared" si="222"/>
        <v>0.3666077386732306</v>
      </c>
      <c r="AW40" s="88">
        <f t="shared" si="223"/>
        <v>-135356.87</v>
      </c>
      <c r="AX40" s="92">
        <f t="shared" si="224"/>
        <v>-0.6333922613267694</v>
      </c>
      <c r="AY40" s="88">
        <v>0</v>
      </c>
      <c r="AZ40" s="88">
        <v>32466.29</v>
      </c>
      <c r="BA40" s="88">
        <v>0</v>
      </c>
      <c r="BB40" s="88">
        <f t="shared" si="225"/>
        <v>32466.29</v>
      </c>
      <c r="BC40" s="92" t="str">
        <f t="shared" si="226"/>
        <v>nebija plānots</v>
      </c>
      <c r="BD40" s="88">
        <f t="shared" si="227"/>
        <v>32466.29</v>
      </c>
      <c r="BE40" s="92" t="str">
        <f t="shared" si="228"/>
        <v>nebija plānots</v>
      </c>
      <c r="BF40" s="88">
        <f t="shared" si="229"/>
        <v>213701.49</v>
      </c>
      <c r="BG40" s="88">
        <f t="shared" si="230"/>
        <v>110810.91</v>
      </c>
      <c r="BH40" s="88">
        <f t="shared" si="231"/>
        <v>0</v>
      </c>
      <c r="BI40" s="88">
        <f t="shared" si="232"/>
        <v>110810.91</v>
      </c>
      <c r="BJ40" s="92">
        <f t="shared" si="233"/>
        <v>0.51853129334755699</v>
      </c>
      <c r="BK40" s="88">
        <f t="shared" si="234"/>
        <v>-102890.57999999999</v>
      </c>
      <c r="BL40" s="92">
        <f t="shared" si="235"/>
        <v>-0.48146870665244307</v>
      </c>
      <c r="BM40" s="88">
        <v>0</v>
      </c>
      <c r="BN40" s="88">
        <v>0</v>
      </c>
      <c r="BO40" s="88">
        <v>0</v>
      </c>
      <c r="BP40" s="88">
        <f t="shared" si="236"/>
        <v>0</v>
      </c>
      <c r="BQ40" s="92" t="str">
        <f t="shared" si="237"/>
        <v>nebija plānots</v>
      </c>
      <c r="BR40" s="88">
        <f t="shared" si="238"/>
        <v>0</v>
      </c>
      <c r="BS40" s="92" t="str">
        <f t="shared" si="239"/>
        <v>nebija plānots</v>
      </c>
      <c r="BT40" s="88">
        <f t="shared" si="240"/>
        <v>213701.49</v>
      </c>
      <c r="BU40" s="88">
        <f t="shared" si="241"/>
        <v>110810.91</v>
      </c>
      <c r="BV40" s="88">
        <f t="shared" si="242"/>
        <v>0</v>
      </c>
      <c r="BW40" s="88">
        <f t="shared" si="243"/>
        <v>110810.91</v>
      </c>
      <c r="BX40" s="92">
        <f t="shared" si="244"/>
        <v>0.51853129334755699</v>
      </c>
      <c r="BY40" s="88">
        <f t="shared" si="245"/>
        <v>-102890.57999999999</v>
      </c>
      <c r="BZ40" s="92">
        <f t="shared" si="246"/>
        <v>-0.48146870665244307</v>
      </c>
      <c r="CA40" s="88">
        <v>0</v>
      </c>
      <c r="CB40" s="88">
        <v>0</v>
      </c>
      <c r="CC40" s="88">
        <v>0</v>
      </c>
      <c r="CD40" s="88">
        <f t="shared" si="247"/>
        <v>0</v>
      </c>
      <c r="CE40" s="92" t="str">
        <f t="shared" si="248"/>
        <v>nebija plānots</v>
      </c>
      <c r="CF40" s="88">
        <f t="shared" si="249"/>
        <v>0</v>
      </c>
      <c r="CG40" s="92" t="str">
        <f t="shared" si="250"/>
        <v>nebija plānots</v>
      </c>
      <c r="CH40" s="88">
        <f t="shared" si="251"/>
        <v>213701.49</v>
      </c>
      <c r="CI40" s="88">
        <f t="shared" si="252"/>
        <v>110810.91</v>
      </c>
      <c r="CJ40" s="88">
        <f t="shared" si="253"/>
        <v>0</v>
      </c>
      <c r="CK40" s="88">
        <f t="shared" si="254"/>
        <v>110810.91</v>
      </c>
      <c r="CL40" s="92">
        <f t="shared" si="255"/>
        <v>0.51853129334755699</v>
      </c>
      <c r="CM40" s="88">
        <f t="shared" si="256"/>
        <v>-102890.57999999999</v>
      </c>
      <c r="CN40" s="92">
        <f t="shared" si="257"/>
        <v>-0.48146870665244307</v>
      </c>
      <c r="CO40" s="88">
        <v>0</v>
      </c>
      <c r="CP40" s="88">
        <v>0</v>
      </c>
      <c r="CQ40" s="88">
        <v>0</v>
      </c>
      <c r="CR40" s="88">
        <f t="shared" si="258"/>
        <v>0</v>
      </c>
      <c r="CS40" s="92" t="str">
        <f t="shared" si="259"/>
        <v>nebija plānots</v>
      </c>
      <c r="CT40" s="88">
        <f t="shared" si="288"/>
        <v>0</v>
      </c>
      <c r="CU40" s="92" t="str">
        <f t="shared" si="260"/>
        <v>nebija plānots</v>
      </c>
      <c r="CV40" s="88">
        <f t="shared" si="261"/>
        <v>213701.49</v>
      </c>
      <c r="CW40" s="88">
        <f t="shared" si="262"/>
        <v>110810.91</v>
      </c>
      <c r="CX40" s="88">
        <f t="shared" si="263"/>
        <v>0</v>
      </c>
      <c r="CY40" s="88">
        <f t="shared" si="264"/>
        <v>110810.91</v>
      </c>
      <c r="CZ40" s="92">
        <f t="shared" si="265"/>
        <v>0.51853129334755699</v>
      </c>
      <c r="DA40" s="88">
        <f t="shared" si="266"/>
        <v>-102890.57999999999</v>
      </c>
      <c r="DB40" s="92">
        <f t="shared" si="267"/>
        <v>-0.48146870665244307</v>
      </c>
      <c r="DC40" s="88">
        <v>163055.95000000001</v>
      </c>
      <c r="DD40" s="88">
        <v>0</v>
      </c>
      <c r="DE40" s="88">
        <v>0</v>
      </c>
      <c r="DF40" s="88">
        <f t="shared" si="268"/>
        <v>0</v>
      </c>
      <c r="DG40" s="92">
        <f t="shared" si="269"/>
        <v>0</v>
      </c>
      <c r="DH40" s="88">
        <f t="shared" si="289"/>
        <v>-163055.95000000001</v>
      </c>
      <c r="DI40" s="92">
        <f t="shared" si="270"/>
        <v>-1</v>
      </c>
      <c r="DJ40" s="88">
        <f t="shared" si="271"/>
        <v>376757.44</v>
      </c>
      <c r="DK40" s="88">
        <f t="shared" si="272"/>
        <v>110810.91</v>
      </c>
      <c r="DL40" s="88">
        <f t="shared" si="273"/>
        <v>0</v>
      </c>
      <c r="DM40" s="88">
        <f t="shared" si="291"/>
        <v>110810.91</v>
      </c>
      <c r="DN40" s="92">
        <f t="shared" si="275"/>
        <v>0.2941173769521313</v>
      </c>
      <c r="DO40" s="88">
        <f t="shared" si="276"/>
        <v>-265946.53000000003</v>
      </c>
      <c r="DP40" s="92">
        <f t="shared" si="277"/>
        <v>-0.70588262304786875</v>
      </c>
      <c r="DQ40" s="88">
        <v>102262.01</v>
      </c>
      <c r="DR40" s="88">
        <v>99526.5</v>
      </c>
      <c r="DS40" s="88">
        <v>0</v>
      </c>
      <c r="DT40" s="88">
        <f t="shared" si="278"/>
        <v>99526.5</v>
      </c>
      <c r="DU40" s="92">
        <f t="shared" si="279"/>
        <v>0.97324998794762596</v>
      </c>
      <c r="DV40" s="88">
        <f t="shared" si="290"/>
        <v>-2735.5099999999948</v>
      </c>
      <c r="DW40" s="92">
        <f t="shared" si="280"/>
        <v>-2.6750012052374043E-2</v>
      </c>
      <c r="DX40" s="88">
        <f t="shared" si="281"/>
        <v>479019.45</v>
      </c>
      <c r="DY40" s="88">
        <f t="shared" si="282"/>
        <v>210337.41</v>
      </c>
      <c r="DZ40" s="88">
        <f t="shared" si="283"/>
        <v>0</v>
      </c>
      <c r="EA40" s="88">
        <f t="shared" si="292"/>
        <v>210337.41</v>
      </c>
      <c r="EB40" s="92">
        <f t="shared" si="285"/>
        <v>0.43909993633870192</v>
      </c>
      <c r="EC40" s="88">
        <f t="shared" si="286"/>
        <v>-268682.04000000004</v>
      </c>
      <c r="ED40" s="92">
        <f t="shared" si="287"/>
        <v>-0.56090006366129819</v>
      </c>
      <c r="EE40" s="88">
        <v>0</v>
      </c>
      <c r="EF40" s="88">
        <v>0</v>
      </c>
      <c r="EG40" s="88">
        <v>222142.25</v>
      </c>
      <c r="EH40" s="23">
        <f t="shared" si="198"/>
        <v>701161.7</v>
      </c>
    </row>
    <row r="41" spans="1:138" s="9" customFormat="1" ht="12" customHeight="1" x14ac:dyDescent="0.35">
      <c r="A41" s="8" t="s">
        <v>151</v>
      </c>
      <c r="B41" s="8" t="s">
        <v>151</v>
      </c>
      <c r="C41" s="24">
        <v>1</v>
      </c>
      <c r="D41" s="25" t="s">
        <v>145</v>
      </c>
      <c r="E41" s="26" t="s">
        <v>146</v>
      </c>
      <c r="F41" s="24" t="s">
        <v>147</v>
      </c>
      <c r="G41" s="26" t="s">
        <v>148</v>
      </c>
      <c r="H41" s="24" t="s">
        <v>149</v>
      </c>
      <c r="I41" s="26" t="s">
        <v>150</v>
      </c>
      <c r="J41" s="27">
        <v>2</v>
      </c>
      <c r="K41" s="28" t="s">
        <v>78</v>
      </c>
      <c r="L41" s="22" t="s">
        <v>103</v>
      </c>
      <c r="M41" s="23">
        <v>0</v>
      </c>
      <c r="N41" s="23">
        <v>0</v>
      </c>
      <c r="O41" s="23">
        <v>121549.76000000001</v>
      </c>
      <c r="P41" s="88">
        <v>25500.22</v>
      </c>
      <c r="Q41" s="88">
        <v>25500</v>
      </c>
      <c r="R41" s="88">
        <v>0</v>
      </c>
      <c r="S41" s="88">
        <f t="shared" si="199"/>
        <v>25500</v>
      </c>
      <c r="T41" s="92">
        <f t="shared" si="200"/>
        <v>0.99999137262345184</v>
      </c>
      <c r="U41" s="88">
        <f t="shared" si="201"/>
        <v>-0.22000000000116415</v>
      </c>
      <c r="V41" s="92">
        <f t="shared" si="202"/>
        <v>-8.6273765481695513E-6</v>
      </c>
      <c r="W41" s="88">
        <v>66843.25</v>
      </c>
      <c r="X41" s="88">
        <v>28274.04</v>
      </c>
      <c r="Y41" s="88">
        <v>0</v>
      </c>
      <c r="Z41" s="88">
        <f t="shared" si="203"/>
        <v>28274.04</v>
      </c>
      <c r="AA41" s="92">
        <f t="shared" si="204"/>
        <v>0.42299020469531329</v>
      </c>
      <c r="AB41" s="88">
        <f t="shared" si="205"/>
        <v>-38569.21</v>
      </c>
      <c r="AC41" s="92">
        <f t="shared" si="206"/>
        <v>-0.57700979530468666</v>
      </c>
      <c r="AD41" s="88">
        <f t="shared" si="207"/>
        <v>92343.47</v>
      </c>
      <c r="AE41" s="88">
        <f t="shared" si="208"/>
        <v>53774.04</v>
      </c>
      <c r="AF41" s="88">
        <f t="shared" si="209"/>
        <v>0</v>
      </c>
      <c r="AG41" s="88">
        <f t="shared" si="210"/>
        <v>53774.04</v>
      </c>
      <c r="AH41" s="92">
        <f t="shared" si="211"/>
        <v>0.58232639514196294</v>
      </c>
      <c r="AI41" s="88">
        <f t="shared" si="212"/>
        <v>-38569.43</v>
      </c>
      <c r="AJ41" s="92">
        <f t="shared" si="213"/>
        <v>-0.41767360485803706</v>
      </c>
      <c r="AK41" s="88">
        <v>0</v>
      </c>
      <c r="AL41" s="88">
        <v>0</v>
      </c>
      <c r="AM41" s="88">
        <v>0</v>
      </c>
      <c r="AN41" s="88">
        <f t="shared" si="214"/>
        <v>0</v>
      </c>
      <c r="AO41" s="92" t="str">
        <f t="shared" si="215"/>
        <v>nebija plānots</v>
      </c>
      <c r="AP41" s="88">
        <f t="shared" si="216"/>
        <v>0</v>
      </c>
      <c r="AQ41" s="92" t="str">
        <f t="shared" si="217"/>
        <v>nebija plānots</v>
      </c>
      <c r="AR41" s="88">
        <f t="shared" si="218"/>
        <v>92343.47</v>
      </c>
      <c r="AS41" s="88">
        <f t="shared" si="219"/>
        <v>53774.04</v>
      </c>
      <c r="AT41" s="88">
        <f t="shared" si="220"/>
        <v>0</v>
      </c>
      <c r="AU41" s="88">
        <f t="shared" si="221"/>
        <v>53774.04</v>
      </c>
      <c r="AV41" s="92">
        <f t="shared" si="222"/>
        <v>0.58232639514196294</v>
      </c>
      <c r="AW41" s="88">
        <f t="shared" si="223"/>
        <v>-38569.43</v>
      </c>
      <c r="AX41" s="92">
        <f t="shared" si="224"/>
        <v>-0.41767360485803706</v>
      </c>
      <c r="AY41" s="88">
        <v>32409.37</v>
      </c>
      <c r="AZ41" s="88">
        <v>0</v>
      </c>
      <c r="BA41" s="88">
        <v>0</v>
      </c>
      <c r="BB41" s="88">
        <f t="shared" si="225"/>
        <v>0</v>
      </c>
      <c r="BC41" s="92">
        <f t="shared" si="226"/>
        <v>0</v>
      </c>
      <c r="BD41" s="88">
        <f t="shared" si="227"/>
        <v>-32409.37</v>
      </c>
      <c r="BE41" s="92">
        <f t="shared" si="228"/>
        <v>-1</v>
      </c>
      <c r="BF41" s="88">
        <f t="shared" si="229"/>
        <v>124752.84</v>
      </c>
      <c r="BG41" s="88">
        <f t="shared" si="230"/>
        <v>53774.04</v>
      </c>
      <c r="BH41" s="88">
        <f t="shared" si="231"/>
        <v>0</v>
      </c>
      <c r="BI41" s="88">
        <f t="shared" si="232"/>
        <v>53774.04</v>
      </c>
      <c r="BJ41" s="92">
        <f t="shared" si="233"/>
        <v>0.43104461589812304</v>
      </c>
      <c r="BK41" s="88">
        <f t="shared" si="234"/>
        <v>-70978.799999999988</v>
      </c>
      <c r="BL41" s="92">
        <f t="shared" si="235"/>
        <v>-0.56895538410187685</v>
      </c>
      <c r="BM41" s="88">
        <v>81857.39</v>
      </c>
      <c r="BN41" s="88">
        <v>54081.97</v>
      </c>
      <c r="BO41" s="88">
        <v>0</v>
      </c>
      <c r="BP41" s="88">
        <f t="shared" si="236"/>
        <v>54081.97</v>
      </c>
      <c r="BQ41" s="92">
        <f t="shared" si="237"/>
        <v>0.66068524784384164</v>
      </c>
      <c r="BR41" s="88">
        <f t="shared" si="238"/>
        <v>-27775.42</v>
      </c>
      <c r="BS41" s="92">
        <f t="shared" si="239"/>
        <v>-0.33931475215615842</v>
      </c>
      <c r="BT41" s="88">
        <f t="shared" si="240"/>
        <v>206610.22999999998</v>
      </c>
      <c r="BU41" s="88">
        <f t="shared" si="241"/>
        <v>107856.01000000001</v>
      </c>
      <c r="BV41" s="88">
        <f t="shared" si="242"/>
        <v>0</v>
      </c>
      <c r="BW41" s="88">
        <f t="shared" si="243"/>
        <v>107856.01000000001</v>
      </c>
      <c r="BX41" s="92">
        <f t="shared" si="244"/>
        <v>0.52202647468133601</v>
      </c>
      <c r="BY41" s="88">
        <f t="shared" si="245"/>
        <v>-98754.219999999972</v>
      </c>
      <c r="BZ41" s="92">
        <f t="shared" si="246"/>
        <v>-0.47797352531866394</v>
      </c>
      <c r="CA41" s="88">
        <v>22143.75</v>
      </c>
      <c r="CB41" s="88">
        <v>16049.82</v>
      </c>
      <c r="CC41" s="88">
        <v>0</v>
      </c>
      <c r="CD41" s="88">
        <f t="shared" si="247"/>
        <v>16049.82</v>
      </c>
      <c r="CE41" s="92">
        <f t="shared" si="248"/>
        <v>0.72480135478408125</v>
      </c>
      <c r="CF41" s="88">
        <f t="shared" si="249"/>
        <v>-6093.93</v>
      </c>
      <c r="CG41" s="92">
        <f t="shared" si="250"/>
        <v>-0.27519864521591875</v>
      </c>
      <c r="CH41" s="88">
        <f t="shared" si="251"/>
        <v>228753.97999999998</v>
      </c>
      <c r="CI41" s="88">
        <f t="shared" si="252"/>
        <v>123905.83000000002</v>
      </c>
      <c r="CJ41" s="88">
        <f t="shared" si="253"/>
        <v>0</v>
      </c>
      <c r="CK41" s="88">
        <f t="shared" si="254"/>
        <v>123905.83000000002</v>
      </c>
      <c r="CL41" s="92">
        <f t="shared" si="255"/>
        <v>0.54165540638899501</v>
      </c>
      <c r="CM41" s="88">
        <f t="shared" si="256"/>
        <v>-104848.14999999997</v>
      </c>
      <c r="CN41" s="92">
        <f t="shared" si="257"/>
        <v>-0.45834459361100505</v>
      </c>
      <c r="CO41" s="88">
        <v>47109.599999999999</v>
      </c>
      <c r="CP41" s="88">
        <v>117198.58</v>
      </c>
      <c r="CQ41" s="88">
        <v>0</v>
      </c>
      <c r="CR41" s="88">
        <f t="shared" si="258"/>
        <v>117198.58</v>
      </c>
      <c r="CS41" s="92">
        <f t="shared" si="259"/>
        <v>2.4877855044407085</v>
      </c>
      <c r="CT41" s="88">
        <f t="shared" si="288"/>
        <v>70088.98000000001</v>
      </c>
      <c r="CU41" s="92">
        <f t="shared" si="260"/>
        <v>1.4877855044407087</v>
      </c>
      <c r="CV41" s="88">
        <f t="shared" si="261"/>
        <v>275863.57999999996</v>
      </c>
      <c r="CW41" s="88">
        <f t="shared" si="262"/>
        <v>241104.41000000003</v>
      </c>
      <c r="CX41" s="88">
        <f t="shared" si="263"/>
        <v>0</v>
      </c>
      <c r="CY41" s="88">
        <f t="shared" si="264"/>
        <v>241104.41000000003</v>
      </c>
      <c r="CZ41" s="92">
        <f t="shared" si="265"/>
        <v>0.87399869892212689</v>
      </c>
      <c r="DA41" s="88">
        <f t="shared" si="266"/>
        <v>-34759.169999999925</v>
      </c>
      <c r="DB41" s="92">
        <f t="shared" si="267"/>
        <v>-0.12600130107787311</v>
      </c>
      <c r="DC41" s="88">
        <v>211954.22</v>
      </c>
      <c r="DD41" s="88">
        <v>41107.75</v>
      </c>
      <c r="DE41" s="88">
        <v>0</v>
      </c>
      <c r="DF41" s="88">
        <f t="shared" si="268"/>
        <v>41107.75</v>
      </c>
      <c r="DG41" s="92">
        <f t="shared" si="269"/>
        <v>0.19394636256829423</v>
      </c>
      <c r="DH41" s="88">
        <f t="shared" si="289"/>
        <v>-170846.47</v>
      </c>
      <c r="DI41" s="92">
        <f t="shared" si="270"/>
        <v>-0.80605363743170577</v>
      </c>
      <c r="DJ41" s="88">
        <f t="shared" si="271"/>
        <v>487817.79999999993</v>
      </c>
      <c r="DK41" s="88">
        <f t="shared" si="272"/>
        <v>282212.16000000003</v>
      </c>
      <c r="DL41" s="88">
        <f t="shared" si="273"/>
        <v>0</v>
      </c>
      <c r="DM41" s="88">
        <f t="shared" si="291"/>
        <v>282212.16000000003</v>
      </c>
      <c r="DN41" s="92">
        <f t="shared" si="275"/>
        <v>0.57851960301571626</v>
      </c>
      <c r="DO41" s="88">
        <f t="shared" si="276"/>
        <v>-205605.6399999999</v>
      </c>
      <c r="DP41" s="92">
        <f t="shared" si="277"/>
        <v>-0.42148039698428374</v>
      </c>
      <c r="DQ41" s="88">
        <v>38070</v>
      </c>
      <c r="DR41" s="88">
        <v>8646.67</v>
      </c>
      <c r="DS41" s="88">
        <v>0</v>
      </c>
      <c r="DT41" s="88">
        <f t="shared" si="278"/>
        <v>8646.67</v>
      </c>
      <c r="DU41" s="92">
        <f t="shared" si="279"/>
        <v>0.22712555818229577</v>
      </c>
      <c r="DV41" s="88">
        <f t="shared" si="290"/>
        <v>-29423.33</v>
      </c>
      <c r="DW41" s="92">
        <f t="shared" si="280"/>
        <v>-0.77287444181770426</v>
      </c>
      <c r="DX41" s="88">
        <f t="shared" si="281"/>
        <v>525887.79999999993</v>
      </c>
      <c r="DY41" s="88">
        <f t="shared" si="282"/>
        <v>290858.83</v>
      </c>
      <c r="DZ41" s="88">
        <f t="shared" si="283"/>
        <v>0</v>
      </c>
      <c r="EA41" s="88">
        <f t="shared" si="292"/>
        <v>290858.83</v>
      </c>
      <c r="EB41" s="92">
        <f t="shared" si="285"/>
        <v>0.55308153184006181</v>
      </c>
      <c r="EC41" s="88">
        <f t="shared" si="286"/>
        <v>-235028.96999999991</v>
      </c>
      <c r="ED41" s="92">
        <f t="shared" si="287"/>
        <v>-0.44691846815993819</v>
      </c>
      <c r="EE41" s="88">
        <v>205456.84999999998</v>
      </c>
      <c r="EF41" s="88">
        <v>152370.18</v>
      </c>
      <c r="EG41" s="88">
        <v>76140</v>
      </c>
      <c r="EH41" s="23">
        <f t="shared" si="198"/>
        <v>959854.82999999984</v>
      </c>
    </row>
    <row r="42" spans="1:138" s="9" customFormat="1" ht="12" customHeight="1" x14ac:dyDescent="0.35">
      <c r="A42" s="8" t="s">
        <v>152</v>
      </c>
      <c r="B42" s="8" t="s">
        <v>152</v>
      </c>
      <c r="C42" s="24">
        <v>1</v>
      </c>
      <c r="D42" s="25" t="s">
        <v>145</v>
      </c>
      <c r="E42" s="26" t="s">
        <v>146</v>
      </c>
      <c r="F42" s="24" t="s">
        <v>147</v>
      </c>
      <c r="G42" s="26" t="s">
        <v>148</v>
      </c>
      <c r="H42" s="24" t="s">
        <v>149</v>
      </c>
      <c r="I42" s="26" t="s">
        <v>150</v>
      </c>
      <c r="J42" s="27">
        <v>3</v>
      </c>
      <c r="K42" s="28" t="s">
        <v>78</v>
      </c>
      <c r="L42" s="22" t="s">
        <v>103</v>
      </c>
      <c r="M42" s="23">
        <v>0</v>
      </c>
      <c r="N42" s="23">
        <v>0</v>
      </c>
      <c r="O42" s="23">
        <v>2139962.37</v>
      </c>
      <c r="P42" s="88">
        <v>298369.78999999998</v>
      </c>
      <c r="Q42" s="88">
        <v>203669.82</v>
      </c>
      <c r="R42" s="88">
        <v>0</v>
      </c>
      <c r="S42" s="88">
        <f t="shared" si="199"/>
        <v>203669.82</v>
      </c>
      <c r="T42" s="92">
        <f t="shared" si="200"/>
        <v>0.68260871853011662</v>
      </c>
      <c r="U42" s="88">
        <f t="shared" si="201"/>
        <v>-94699.969999999972</v>
      </c>
      <c r="V42" s="92">
        <f t="shared" si="202"/>
        <v>-0.31739128146988332</v>
      </c>
      <c r="W42" s="88">
        <v>679235.35999999987</v>
      </c>
      <c r="X42" s="88">
        <f>126966.38-11512.44</f>
        <v>115453.94</v>
      </c>
      <c r="Y42" s="88">
        <v>0</v>
      </c>
      <c r="Z42" s="88">
        <f>X42-Y42</f>
        <v>115453.94</v>
      </c>
      <c r="AA42" s="92">
        <f t="shared" si="204"/>
        <v>0.16997633927656539</v>
      </c>
      <c r="AB42" s="88">
        <f t="shared" si="205"/>
        <v>-563781.41999999993</v>
      </c>
      <c r="AC42" s="92">
        <f t="shared" si="206"/>
        <v>-0.8300236607234347</v>
      </c>
      <c r="AD42" s="88">
        <f t="shared" si="207"/>
        <v>977605.14999999991</v>
      </c>
      <c r="AE42" s="88">
        <f t="shared" si="208"/>
        <v>319123.76</v>
      </c>
      <c r="AF42" s="88">
        <f t="shared" si="209"/>
        <v>0</v>
      </c>
      <c r="AG42" s="88">
        <f t="shared" si="210"/>
        <v>319123.76</v>
      </c>
      <c r="AH42" s="92">
        <f t="shared" si="211"/>
        <v>0.32643420505712356</v>
      </c>
      <c r="AI42" s="88">
        <f t="shared" si="212"/>
        <v>-658481.3899999999</v>
      </c>
      <c r="AJ42" s="92">
        <f t="shared" si="213"/>
        <v>-0.67356579494287638</v>
      </c>
      <c r="AK42" s="88">
        <v>502953.74000000005</v>
      </c>
      <c r="AL42" s="88">
        <v>199361.39</v>
      </c>
      <c r="AM42" s="88">
        <v>0</v>
      </c>
      <c r="AN42" s="88">
        <f>AL42-AM42</f>
        <v>199361.39</v>
      </c>
      <c r="AO42" s="92">
        <f t="shared" si="215"/>
        <v>0.39638116618836555</v>
      </c>
      <c r="AP42" s="88">
        <f t="shared" si="216"/>
        <v>-303592.35000000003</v>
      </c>
      <c r="AQ42" s="92">
        <f t="shared" si="217"/>
        <v>-0.6036188338116345</v>
      </c>
      <c r="AR42" s="88">
        <f t="shared" si="218"/>
        <v>1480558.89</v>
      </c>
      <c r="AS42" s="88">
        <f t="shared" si="219"/>
        <v>518485.15</v>
      </c>
      <c r="AT42" s="88">
        <f t="shared" si="220"/>
        <v>0</v>
      </c>
      <c r="AU42" s="88">
        <f t="shared" si="221"/>
        <v>518485.15</v>
      </c>
      <c r="AV42" s="92">
        <f t="shared" si="222"/>
        <v>0.35019556027251308</v>
      </c>
      <c r="AW42" s="88">
        <f t="shared" si="223"/>
        <v>-962073.73999999987</v>
      </c>
      <c r="AX42" s="92">
        <f t="shared" si="224"/>
        <v>-0.64980443972748692</v>
      </c>
      <c r="AY42" s="88">
        <v>699957.14</v>
      </c>
      <c r="AZ42" s="88">
        <v>661499.42000000004</v>
      </c>
      <c r="BA42" s="88">
        <v>0</v>
      </c>
      <c r="BB42" s="88">
        <f>AZ42-BA42</f>
        <v>661499.42000000004</v>
      </c>
      <c r="BC42" s="92">
        <f t="shared" si="226"/>
        <v>0.94505703592079937</v>
      </c>
      <c r="BD42" s="88">
        <f t="shared" si="227"/>
        <v>-38457.719999999972</v>
      </c>
      <c r="BE42" s="92">
        <f t="shared" si="228"/>
        <v>-5.4942964079200581E-2</v>
      </c>
      <c r="BF42" s="88">
        <f t="shared" si="229"/>
        <v>2180516.0299999998</v>
      </c>
      <c r="BG42" s="88">
        <f t="shared" si="230"/>
        <v>1179984.57</v>
      </c>
      <c r="BH42" s="88">
        <f t="shared" si="231"/>
        <v>0</v>
      </c>
      <c r="BI42" s="88">
        <f t="shared" si="232"/>
        <v>1179984.57</v>
      </c>
      <c r="BJ42" s="92">
        <f t="shared" si="233"/>
        <v>0.54114922970779544</v>
      </c>
      <c r="BK42" s="88">
        <f t="shared" si="234"/>
        <v>-1000531.4599999997</v>
      </c>
      <c r="BL42" s="92">
        <f t="shared" si="235"/>
        <v>-0.45885077029220456</v>
      </c>
      <c r="BM42" s="88">
        <v>518517.75</v>
      </c>
      <c r="BN42" s="88">
        <v>527720.50999999989</v>
      </c>
      <c r="BO42" s="88">
        <v>0</v>
      </c>
      <c r="BP42" s="88">
        <f>BN42-BO42</f>
        <v>527720.50999999989</v>
      </c>
      <c r="BQ42" s="92">
        <f t="shared" si="237"/>
        <v>1.0177482063053771</v>
      </c>
      <c r="BR42" s="88">
        <f t="shared" si="238"/>
        <v>9202.7599999998929</v>
      </c>
      <c r="BS42" s="92">
        <f t="shared" si="239"/>
        <v>1.7748206305376997E-2</v>
      </c>
      <c r="BT42" s="88">
        <f t="shared" si="240"/>
        <v>2699033.78</v>
      </c>
      <c r="BU42" s="88">
        <f t="shared" si="241"/>
        <v>1707705.08</v>
      </c>
      <c r="BV42" s="88">
        <f t="shared" si="242"/>
        <v>0</v>
      </c>
      <c r="BW42" s="88">
        <f t="shared" si="243"/>
        <v>1707705.08</v>
      </c>
      <c r="BX42" s="92">
        <f t="shared" si="244"/>
        <v>0.6327097840175977</v>
      </c>
      <c r="BY42" s="88">
        <f t="shared" si="245"/>
        <v>-991328.69999999972</v>
      </c>
      <c r="BZ42" s="92">
        <f t="shared" si="246"/>
        <v>-0.36729021598240236</v>
      </c>
      <c r="CA42" s="88">
        <v>339058.3</v>
      </c>
      <c r="CB42" s="88">
        <v>543546.44000000006</v>
      </c>
      <c r="CC42" s="88">
        <v>0</v>
      </c>
      <c r="CD42" s="88">
        <f>CB42-CC42</f>
        <v>543546.44000000006</v>
      </c>
      <c r="CE42" s="92">
        <f t="shared" si="248"/>
        <v>1.6031061324851805</v>
      </c>
      <c r="CF42" s="88">
        <f t="shared" si="249"/>
        <v>204488.14000000007</v>
      </c>
      <c r="CG42" s="92">
        <f t="shared" si="250"/>
        <v>0.60310613248518052</v>
      </c>
      <c r="CH42" s="88">
        <f t="shared" si="251"/>
        <v>3038092.0799999996</v>
      </c>
      <c r="CI42" s="88">
        <f t="shared" si="252"/>
        <v>2251251.52</v>
      </c>
      <c r="CJ42" s="88">
        <f t="shared" si="253"/>
        <v>0</v>
      </c>
      <c r="CK42" s="88">
        <f t="shared" si="254"/>
        <v>2251251.52</v>
      </c>
      <c r="CL42" s="92">
        <f t="shared" si="255"/>
        <v>0.74100832388200699</v>
      </c>
      <c r="CM42" s="88">
        <f t="shared" si="256"/>
        <v>-786840.55999999959</v>
      </c>
      <c r="CN42" s="92">
        <f t="shared" si="257"/>
        <v>-0.25899167611799301</v>
      </c>
      <c r="CO42" s="88">
        <v>413701.36</v>
      </c>
      <c r="CP42" s="88">
        <v>573378.64</v>
      </c>
      <c r="CQ42" s="88">
        <v>0</v>
      </c>
      <c r="CR42" s="88">
        <f>CP42-CQ42</f>
        <v>573378.64</v>
      </c>
      <c r="CS42" s="92">
        <f t="shared" si="259"/>
        <v>1.3859723352130147</v>
      </c>
      <c r="CT42" s="88">
        <f t="shared" si="288"/>
        <v>159677.28000000003</v>
      </c>
      <c r="CU42" s="92">
        <f t="shared" si="260"/>
        <v>0.38597233521301461</v>
      </c>
      <c r="CV42" s="88">
        <f t="shared" si="261"/>
        <v>3451793.4399999995</v>
      </c>
      <c r="CW42" s="88">
        <f t="shared" si="262"/>
        <v>2824630.16</v>
      </c>
      <c r="CX42" s="88">
        <f t="shared" si="263"/>
        <v>0</v>
      </c>
      <c r="CY42" s="88">
        <f t="shared" si="264"/>
        <v>2824630.16</v>
      </c>
      <c r="CZ42" s="92">
        <f t="shared" si="265"/>
        <v>0.81830799238091156</v>
      </c>
      <c r="DA42" s="88">
        <f t="shared" si="266"/>
        <v>-627163.27999999933</v>
      </c>
      <c r="DB42" s="92">
        <f t="shared" si="267"/>
        <v>-0.18169200761908841</v>
      </c>
      <c r="DC42" s="88">
        <v>1736249.23</v>
      </c>
      <c r="DD42" s="88">
        <v>253421.19</v>
      </c>
      <c r="DE42" s="88">
        <v>0</v>
      </c>
      <c r="DF42" s="88">
        <f>DD42-DE42</f>
        <v>253421.19</v>
      </c>
      <c r="DG42" s="92">
        <f t="shared" si="269"/>
        <v>0.14595899345625629</v>
      </c>
      <c r="DH42" s="88">
        <f t="shared" si="289"/>
        <v>-1482828.04</v>
      </c>
      <c r="DI42" s="92">
        <f t="shared" si="270"/>
        <v>-0.85404100654374371</v>
      </c>
      <c r="DJ42" s="88">
        <f t="shared" si="271"/>
        <v>5188042.67</v>
      </c>
      <c r="DK42" s="88">
        <f t="shared" si="272"/>
        <v>3078051.35</v>
      </c>
      <c r="DL42" s="88">
        <f t="shared" si="273"/>
        <v>0</v>
      </c>
      <c r="DM42" s="88">
        <f t="shared" si="291"/>
        <v>3078051.35</v>
      </c>
      <c r="DN42" s="92">
        <f t="shared" si="275"/>
        <v>0.59329723091888142</v>
      </c>
      <c r="DO42" s="88">
        <f t="shared" si="276"/>
        <v>-2109991.3199999998</v>
      </c>
      <c r="DP42" s="92">
        <f t="shared" si="277"/>
        <v>-0.40670276908111858</v>
      </c>
      <c r="DQ42" s="88">
        <v>112875</v>
      </c>
      <c r="DR42" s="88">
        <v>1080046.83</v>
      </c>
      <c r="DS42" s="88">
        <v>0</v>
      </c>
      <c r="DT42" s="88">
        <f>DR42-DS42</f>
        <v>1080046.83</v>
      </c>
      <c r="DU42" s="92">
        <f t="shared" si="279"/>
        <v>9.5685211960132897</v>
      </c>
      <c r="DV42" s="88">
        <f t="shared" si="290"/>
        <v>967171.83000000007</v>
      </c>
      <c r="DW42" s="92">
        <f t="shared" si="280"/>
        <v>8.5685211960132897</v>
      </c>
      <c r="DX42" s="88">
        <f t="shared" si="281"/>
        <v>5300917.67</v>
      </c>
      <c r="DY42" s="88">
        <f t="shared" si="282"/>
        <v>4158098.18</v>
      </c>
      <c r="DZ42" s="88">
        <f t="shared" si="283"/>
        <v>0</v>
      </c>
      <c r="EA42" s="88">
        <f t="shared" si="292"/>
        <v>4158098.18</v>
      </c>
      <c r="EB42" s="92">
        <f t="shared" si="285"/>
        <v>0.78441100934887753</v>
      </c>
      <c r="EC42" s="88">
        <f t="shared" si="286"/>
        <v>-1142819.4899999998</v>
      </c>
      <c r="ED42" s="92">
        <f t="shared" si="287"/>
        <v>-0.21558899065112244</v>
      </c>
      <c r="EE42" s="88">
        <v>473311.89</v>
      </c>
      <c r="EF42" s="88">
        <v>1770684.8</v>
      </c>
      <c r="EG42" s="88">
        <v>141669.76000000001</v>
      </c>
      <c r="EH42" s="23">
        <f t="shared" si="198"/>
        <v>7686584.1199999992</v>
      </c>
    </row>
    <row r="43" spans="1:138" s="9" customFormat="1" ht="12" customHeight="1" x14ac:dyDescent="0.35">
      <c r="A43" s="8" t="s">
        <v>153</v>
      </c>
      <c r="B43" s="8" t="s">
        <v>154</v>
      </c>
      <c r="C43" s="24">
        <v>1</v>
      </c>
      <c r="D43" s="25" t="s">
        <v>145</v>
      </c>
      <c r="E43" s="26" t="s">
        <v>146</v>
      </c>
      <c r="F43" s="24" t="s">
        <v>155</v>
      </c>
      <c r="G43" s="26" t="s">
        <v>156</v>
      </c>
      <c r="H43" s="29" t="s">
        <v>157</v>
      </c>
      <c r="I43" s="26" t="s">
        <v>156</v>
      </c>
      <c r="J43" s="27" t="s">
        <v>114</v>
      </c>
      <c r="K43" s="28" t="s">
        <v>78</v>
      </c>
      <c r="L43" s="22" t="s">
        <v>103</v>
      </c>
      <c r="M43" s="23">
        <v>42994222.299999997</v>
      </c>
      <c r="N43" s="23">
        <v>30471264.609999999</v>
      </c>
      <c r="O43" s="23">
        <v>39205761.579999998</v>
      </c>
      <c r="P43" s="88">
        <v>0</v>
      </c>
      <c r="Q43" s="88">
        <v>12694964.310000001</v>
      </c>
      <c r="R43" s="88">
        <v>0</v>
      </c>
      <c r="S43" s="88">
        <f t="shared" si="199"/>
        <v>12694964.310000001</v>
      </c>
      <c r="T43" s="92" t="str">
        <f t="shared" si="200"/>
        <v>nebija plānots</v>
      </c>
      <c r="U43" s="88">
        <f t="shared" si="201"/>
        <v>12694964.310000001</v>
      </c>
      <c r="V43" s="92" t="str">
        <f t="shared" si="202"/>
        <v>nebija plānots</v>
      </c>
      <c r="W43" s="88">
        <v>14172033.33</v>
      </c>
      <c r="X43" s="88">
        <v>0</v>
      </c>
      <c r="Y43" s="88">
        <v>0</v>
      </c>
      <c r="Z43" s="88">
        <f t="shared" si="203"/>
        <v>0</v>
      </c>
      <c r="AA43" s="92">
        <f t="shared" si="204"/>
        <v>0</v>
      </c>
      <c r="AB43" s="88">
        <f t="shared" si="205"/>
        <v>-14172033.33</v>
      </c>
      <c r="AC43" s="92">
        <f t="shared" si="206"/>
        <v>-1</v>
      </c>
      <c r="AD43" s="88">
        <f t="shared" si="207"/>
        <v>14172033.33</v>
      </c>
      <c r="AE43" s="88">
        <f t="shared" si="208"/>
        <v>12694964.310000001</v>
      </c>
      <c r="AF43" s="88">
        <f t="shared" si="209"/>
        <v>0</v>
      </c>
      <c r="AG43" s="88">
        <f t="shared" si="210"/>
        <v>12694964.310000001</v>
      </c>
      <c r="AH43" s="92">
        <f t="shared" si="211"/>
        <v>0.89577578703027227</v>
      </c>
      <c r="AI43" s="88">
        <f t="shared" si="212"/>
        <v>-1477069.0199999996</v>
      </c>
      <c r="AJ43" s="92">
        <f t="shared" si="213"/>
        <v>-0.10422421296972773</v>
      </c>
      <c r="AK43" s="88">
        <v>0</v>
      </c>
      <c r="AL43" s="88">
        <v>0</v>
      </c>
      <c r="AM43" s="88">
        <v>0</v>
      </c>
      <c r="AN43" s="88">
        <f t="shared" ref="AN43:AN106" si="293">AL43-AM43</f>
        <v>0</v>
      </c>
      <c r="AO43" s="92" t="str">
        <f t="shared" si="215"/>
        <v>nebija plānots</v>
      </c>
      <c r="AP43" s="88">
        <f t="shared" si="216"/>
        <v>0</v>
      </c>
      <c r="AQ43" s="92" t="str">
        <f t="shared" si="217"/>
        <v>nebija plānots</v>
      </c>
      <c r="AR43" s="88">
        <f t="shared" si="218"/>
        <v>14172033.33</v>
      </c>
      <c r="AS43" s="88">
        <f t="shared" si="219"/>
        <v>12694964.310000001</v>
      </c>
      <c r="AT43" s="88">
        <f t="shared" si="220"/>
        <v>0</v>
      </c>
      <c r="AU43" s="88">
        <f t="shared" si="221"/>
        <v>12694964.310000001</v>
      </c>
      <c r="AV43" s="92">
        <f t="shared" si="222"/>
        <v>0.89577578703027227</v>
      </c>
      <c r="AW43" s="88">
        <f t="shared" si="223"/>
        <v>-1477069.0199999996</v>
      </c>
      <c r="AX43" s="92">
        <f t="shared" si="224"/>
        <v>-0.10422421296972773</v>
      </c>
      <c r="AY43" s="88">
        <v>0</v>
      </c>
      <c r="AZ43" s="88">
        <v>0</v>
      </c>
      <c r="BA43" s="88">
        <v>0</v>
      </c>
      <c r="BB43" s="88">
        <f t="shared" ref="BB43:BB106" si="294">AZ43-BA43</f>
        <v>0</v>
      </c>
      <c r="BC43" s="92" t="str">
        <f t="shared" si="226"/>
        <v>nebija plānots</v>
      </c>
      <c r="BD43" s="88">
        <f t="shared" si="227"/>
        <v>0</v>
      </c>
      <c r="BE43" s="92" t="str">
        <f t="shared" si="228"/>
        <v>nebija plānots</v>
      </c>
      <c r="BF43" s="88">
        <f t="shared" si="229"/>
        <v>14172033.33</v>
      </c>
      <c r="BG43" s="88">
        <f t="shared" si="230"/>
        <v>12694964.310000001</v>
      </c>
      <c r="BH43" s="88">
        <f t="shared" si="231"/>
        <v>0</v>
      </c>
      <c r="BI43" s="88">
        <f t="shared" si="232"/>
        <v>12694964.310000001</v>
      </c>
      <c r="BJ43" s="92">
        <f t="shared" si="233"/>
        <v>0.89577578703027227</v>
      </c>
      <c r="BK43" s="88">
        <f t="shared" si="234"/>
        <v>-1477069.0199999996</v>
      </c>
      <c r="BL43" s="92">
        <f t="shared" si="235"/>
        <v>-0.10422421296972773</v>
      </c>
      <c r="BM43" s="88">
        <v>7225000</v>
      </c>
      <c r="BN43" s="88">
        <v>1349777.91</v>
      </c>
      <c r="BO43" s="88">
        <v>0</v>
      </c>
      <c r="BP43" s="88">
        <f t="shared" ref="BP43:BP106" si="295">BN43-BO43</f>
        <v>1349777.91</v>
      </c>
      <c r="BQ43" s="92">
        <f t="shared" si="237"/>
        <v>0.18682047197231832</v>
      </c>
      <c r="BR43" s="88">
        <f t="shared" si="238"/>
        <v>-5875222.0899999999</v>
      </c>
      <c r="BS43" s="92">
        <f t="shared" si="239"/>
        <v>-0.81317952802768168</v>
      </c>
      <c r="BT43" s="88">
        <f t="shared" si="240"/>
        <v>21397033.329999998</v>
      </c>
      <c r="BU43" s="88">
        <f t="shared" si="241"/>
        <v>14044742.220000001</v>
      </c>
      <c r="BV43" s="88">
        <f t="shared" si="242"/>
        <v>0</v>
      </c>
      <c r="BW43" s="88">
        <f t="shared" si="243"/>
        <v>14044742.220000001</v>
      </c>
      <c r="BX43" s="92">
        <f t="shared" si="244"/>
        <v>0.65638736003221443</v>
      </c>
      <c r="BY43" s="88">
        <f t="shared" si="245"/>
        <v>-7352291.1099999975</v>
      </c>
      <c r="BZ43" s="92">
        <f t="shared" si="246"/>
        <v>-0.34361263996778557</v>
      </c>
      <c r="CA43" s="88">
        <v>0</v>
      </c>
      <c r="CB43" s="88">
        <v>0</v>
      </c>
      <c r="CC43" s="88">
        <v>0</v>
      </c>
      <c r="CD43" s="88">
        <f t="shared" ref="CD43:CD106" si="296">CB43-CC43</f>
        <v>0</v>
      </c>
      <c r="CE43" s="92" t="str">
        <f t="shared" si="248"/>
        <v>nebija plānots</v>
      </c>
      <c r="CF43" s="88">
        <f t="shared" si="249"/>
        <v>0</v>
      </c>
      <c r="CG43" s="92" t="str">
        <f t="shared" si="250"/>
        <v>nebija plānots</v>
      </c>
      <c r="CH43" s="88">
        <f t="shared" si="251"/>
        <v>21397033.329999998</v>
      </c>
      <c r="CI43" s="88">
        <f t="shared" si="252"/>
        <v>14044742.220000001</v>
      </c>
      <c r="CJ43" s="88">
        <f t="shared" si="253"/>
        <v>0</v>
      </c>
      <c r="CK43" s="88">
        <f t="shared" si="254"/>
        <v>14044742.220000001</v>
      </c>
      <c r="CL43" s="92">
        <f t="shared" si="255"/>
        <v>0.65638736003221443</v>
      </c>
      <c r="CM43" s="88">
        <f t="shared" si="256"/>
        <v>-7352291.1099999975</v>
      </c>
      <c r="CN43" s="92">
        <f t="shared" si="257"/>
        <v>-0.34361263996778557</v>
      </c>
      <c r="CO43" s="88">
        <v>0</v>
      </c>
      <c r="CP43" s="88">
        <v>0</v>
      </c>
      <c r="CQ43" s="88">
        <v>0</v>
      </c>
      <c r="CR43" s="88">
        <f t="shared" ref="CR43:CR106" si="297">CP43-CQ43</f>
        <v>0</v>
      </c>
      <c r="CS43" s="92" t="str">
        <f t="shared" si="259"/>
        <v>nebija plānots</v>
      </c>
      <c r="CT43" s="88">
        <f t="shared" si="288"/>
        <v>0</v>
      </c>
      <c r="CU43" s="92" t="str">
        <f t="shared" si="260"/>
        <v>nebija plānots</v>
      </c>
      <c r="CV43" s="88">
        <f t="shared" si="261"/>
        <v>21397033.329999998</v>
      </c>
      <c r="CW43" s="88">
        <f t="shared" si="262"/>
        <v>14044742.220000001</v>
      </c>
      <c r="CX43" s="88">
        <f t="shared" si="263"/>
        <v>0</v>
      </c>
      <c r="CY43" s="88">
        <f t="shared" si="264"/>
        <v>14044742.220000001</v>
      </c>
      <c r="CZ43" s="92">
        <f t="shared" si="265"/>
        <v>0.65638736003221443</v>
      </c>
      <c r="DA43" s="88">
        <f t="shared" si="266"/>
        <v>-7352291.1099999975</v>
      </c>
      <c r="DB43" s="92">
        <f t="shared" si="267"/>
        <v>-0.34361263996778557</v>
      </c>
      <c r="DC43" s="88">
        <v>0</v>
      </c>
      <c r="DD43" s="88">
        <v>0</v>
      </c>
      <c r="DE43" s="88">
        <v>0</v>
      </c>
      <c r="DF43" s="88">
        <f t="shared" ref="DF43:DF106" si="298">DD43-DE43</f>
        <v>0</v>
      </c>
      <c r="DG43" s="92" t="str">
        <f t="shared" si="269"/>
        <v>nebija plānots</v>
      </c>
      <c r="DH43" s="88">
        <f t="shared" si="289"/>
        <v>0</v>
      </c>
      <c r="DI43" s="92" t="str">
        <f t="shared" si="270"/>
        <v>nebija plānots</v>
      </c>
      <c r="DJ43" s="88">
        <f t="shared" si="271"/>
        <v>21397033.329999998</v>
      </c>
      <c r="DK43" s="88">
        <f t="shared" si="272"/>
        <v>14044742.220000001</v>
      </c>
      <c r="DL43" s="88">
        <f t="shared" si="273"/>
        <v>0</v>
      </c>
      <c r="DM43" s="88">
        <f t="shared" si="291"/>
        <v>14044742.220000001</v>
      </c>
      <c r="DN43" s="92">
        <f t="shared" si="275"/>
        <v>0.65638736003221443</v>
      </c>
      <c r="DO43" s="88">
        <f t="shared" si="276"/>
        <v>-7352291.1099999975</v>
      </c>
      <c r="DP43" s="92">
        <f t="shared" si="277"/>
        <v>-0.34361263996778557</v>
      </c>
      <c r="DQ43" s="88">
        <v>0</v>
      </c>
      <c r="DR43" s="88">
        <v>0</v>
      </c>
      <c r="DS43" s="88">
        <v>0</v>
      </c>
      <c r="DT43" s="88">
        <f t="shared" ref="DT43:DT106" si="299">DR43-DS43</f>
        <v>0</v>
      </c>
      <c r="DU43" s="92" t="str">
        <f t="shared" si="279"/>
        <v>nebija plānots</v>
      </c>
      <c r="DV43" s="88">
        <f t="shared" si="290"/>
        <v>0</v>
      </c>
      <c r="DW43" s="92" t="str">
        <f t="shared" si="280"/>
        <v>nebija plānots</v>
      </c>
      <c r="DX43" s="88">
        <f t="shared" si="281"/>
        <v>21397033.329999998</v>
      </c>
      <c r="DY43" s="88">
        <f t="shared" si="282"/>
        <v>14044742.220000001</v>
      </c>
      <c r="DZ43" s="88">
        <f t="shared" si="283"/>
        <v>0</v>
      </c>
      <c r="EA43" s="88">
        <f t="shared" si="292"/>
        <v>14044742.220000001</v>
      </c>
      <c r="EB43" s="92">
        <f t="shared" si="285"/>
        <v>0.65638736003221443</v>
      </c>
      <c r="EC43" s="88">
        <f t="shared" si="286"/>
        <v>-7352291.1099999975</v>
      </c>
      <c r="ED43" s="92">
        <f t="shared" si="287"/>
        <v>-0.34361263996778557</v>
      </c>
      <c r="EE43" s="88">
        <v>14450000</v>
      </c>
      <c r="EF43" s="88">
        <v>0</v>
      </c>
      <c r="EG43" s="88">
        <v>0</v>
      </c>
      <c r="EH43" s="23">
        <f t="shared" si="198"/>
        <v>35847033.329999998</v>
      </c>
    </row>
    <row r="44" spans="1:138" s="9" customFormat="1" ht="12" customHeight="1" x14ac:dyDescent="0.35">
      <c r="A44" s="8" t="s">
        <v>158</v>
      </c>
      <c r="B44" s="8" t="s">
        <v>158</v>
      </c>
      <c r="C44" s="24">
        <v>1</v>
      </c>
      <c r="D44" s="25" t="s">
        <v>145</v>
      </c>
      <c r="E44" s="26" t="s">
        <v>146</v>
      </c>
      <c r="F44" s="24" t="s">
        <v>147</v>
      </c>
      <c r="G44" s="26" t="s">
        <v>148</v>
      </c>
      <c r="H44" s="24" t="s">
        <v>159</v>
      </c>
      <c r="I44" s="26" t="s">
        <v>160</v>
      </c>
      <c r="J44" s="27" t="s">
        <v>114</v>
      </c>
      <c r="K44" s="28" t="s">
        <v>78</v>
      </c>
      <c r="L44" s="22" t="s">
        <v>103</v>
      </c>
      <c r="M44" s="23">
        <v>0</v>
      </c>
      <c r="N44" s="23">
        <v>0</v>
      </c>
      <c r="O44" s="23">
        <v>121608.93</v>
      </c>
      <c r="P44" s="88">
        <v>0</v>
      </c>
      <c r="Q44" s="88">
        <v>0</v>
      </c>
      <c r="R44" s="88">
        <v>0</v>
      </c>
      <c r="S44" s="88">
        <f t="shared" si="199"/>
        <v>0</v>
      </c>
      <c r="T44" s="92" t="str">
        <f t="shared" si="200"/>
        <v>nebija plānots</v>
      </c>
      <c r="U44" s="88">
        <f t="shared" si="201"/>
        <v>0</v>
      </c>
      <c r="V44" s="92" t="str">
        <f t="shared" si="202"/>
        <v>nebija plānots</v>
      </c>
      <c r="W44" s="88">
        <v>0</v>
      </c>
      <c r="X44" s="88">
        <v>0</v>
      </c>
      <c r="Y44" s="88">
        <v>0</v>
      </c>
      <c r="Z44" s="88">
        <f t="shared" si="203"/>
        <v>0</v>
      </c>
      <c r="AA44" s="92" t="str">
        <f t="shared" si="204"/>
        <v>nebija plānots</v>
      </c>
      <c r="AB44" s="88">
        <f t="shared" si="205"/>
        <v>0</v>
      </c>
      <c r="AC44" s="92" t="str">
        <f t="shared" si="206"/>
        <v>nebija plānots</v>
      </c>
      <c r="AD44" s="88">
        <f t="shared" si="207"/>
        <v>0</v>
      </c>
      <c r="AE44" s="88">
        <f t="shared" si="208"/>
        <v>0</v>
      </c>
      <c r="AF44" s="88">
        <f t="shared" si="209"/>
        <v>0</v>
      </c>
      <c r="AG44" s="88">
        <f t="shared" si="210"/>
        <v>0</v>
      </c>
      <c r="AH44" s="92" t="str">
        <f t="shared" si="211"/>
        <v>nebija plānots</v>
      </c>
      <c r="AI44" s="88">
        <f t="shared" si="212"/>
        <v>0</v>
      </c>
      <c r="AJ44" s="92" t="str">
        <f t="shared" si="213"/>
        <v>nebija plānots</v>
      </c>
      <c r="AK44" s="88">
        <v>0</v>
      </c>
      <c r="AL44" s="88">
        <v>0</v>
      </c>
      <c r="AM44" s="88">
        <v>0</v>
      </c>
      <c r="AN44" s="88">
        <f t="shared" si="293"/>
        <v>0</v>
      </c>
      <c r="AO44" s="92" t="str">
        <f t="shared" si="215"/>
        <v>nebija plānots</v>
      </c>
      <c r="AP44" s="88">
        <f t="shared" si="216"/>
        <v>0</v>
      </c>
      <c r="AQ44" s="92" t="str">
        <f t="shared" si="217"/>
        <v>nebija plānots</v>
      </c>
      <c r="AR44" s="88">
        <f t="shared" si="218"/>
        <v>0</v>
      </c>
      <c r="AS44" s="88">
        <f t="shared" si="219"/>
        <v>0</v>
      </c>
      <c r="AT44" s="88">
        <f t="shared" si="220"/>
        <v>0</v>
      </c>
      <c r="AU44" s="88">
        <f t="shared" si="221"/>
        <v>0</v>
      </c>
      <c r="AV44" s="92" t="str">
        <f t="shared" si="222"/>
        <v>nebija plānots</v>
      </c>
      <c r="AW44" s="88">
        <f t="shared" si="223"/>
        <v>0</v>
      </c>
      <c r="AX44" s="92" t="str">
        <f t="shared" si="224"/>
        <v>nebija plānots</v>
      </c>
      <c r="AY44" s="88">
        <v>0</v>
      </c>
      <c r="AZ44" s="88">
        <v>0</v>
      </c>
      <c r="BA44" s="88">
        <v>0</v>
      </c>
      <c r="BB44" s="88">
        <f t="shared" si="294"/>
        <v>0</v>
      </c>
      <c r="BC44" s="92" t="str">
        <f t="shared" si="226"/>
        <v>nebija plānots</v>
      </c>
      <c r="BD44" s="88">
        <f t="shared" si="227"/>
        <v>0</v>
      </c>
      <c r="BE44" s="92" t="str">
        <f t="shared" si="228"/>
        <v>nebija plānots</v>
      </c>
      <c r="BF44" s="88">
        <f t="shared" si="229"/>
        <v>0</v>
      </c>
      <c r="BG44" s="88">
        <f t="shared" si="230"/>
        <v>0</v>
      </c>
      <c r="BH44" s="88">
        <f t="shared" si="231"/>
        <v>0</v>
      </c>
      <c r="BI44" s="88">
        <f t="shared" si="232"/>
        <v>0</v>
      </c>
      <c r="BJ44" s="92" t="str">
        <f t="shared" si="233"/>
        <v>nebija plānots</v>
      </c>
      <c r="BK44" s="88">
        <f t="shared" si="234"/>
        <v>0</v>
      </c>
      <c r="BL44" s="92" t="str">
        <f t="shared" si="235"/>
        <v>nebija plānots</v>
      </c>
      <c r="BM44" s="88">
        <v>0</v>
      </c>
      <c r="BN44" s="88">
        <v>0</v>
      </c>
      <c r="BO44" s="88">
        <v>0</v>
      </c>
      <c r="BP44" s="88">
        <f t="shared" si="295"/>
        <v>0</v>
      </c>
      <c r="BQ44" s="92" t="str">
        <f t="shared" si="237"/>
        <v>nebija plānots</v>
      </c>
      <c r="BR44" s="88">
        <f t="shared" si="238"/>
        <v>0</v>
      </c>
      <c r="BS44" s="92" t="str">
        <f t="shared" si="239"/>
        <v>nebija plānots</v>
      </c>
      <c r="BT44" s="88">
        <f t="shared" si="240"/>
        <v>0</v>
      </c>
      <c r="BU44" s="88">
        <f t="shared" si="241"/>
        <v>0</v>
      </c>
      <c r="BV44" s="88">
        <f t="shared" si="242"/>
        <v>0</v>
      </c>
      <c r="BW44" s="88">
        <f t="shared" si="243"/>
        <v>0</v>
      </c>
      <c r="BX44" s="92" t="str">
        <f t="shared" si="244"/>
        <v>nebija plānots</v>
      </c>
      <c r="BY44" s="88">
        <f t="shared" si="245"/>
        <v>0</v>
      </c>
      <c r="BZ44" s="92" t="str">
        <f t="shared" si="246"/>
        <v>nebija plānots</v>
      </c>
      <c r="CA44" s="88">
        <v>0</v>
      </c>
      <c r="CB44" s="88">
        <v>0</v>
      </c>
      <c r="CC44" s="88">
        <v>0</v>
      </c>
      <c r="CD44" s="88">
        <f t="shared" si="296"/>
        <v>0</v>
      </c>
      <c r="CE44" s="92" t="str">
        <f t="shared" si="248"/>
        <v>nebija plānots</v>
      </c>
      <c r="CF44" s="88">
        <f t="shared" si="249"/>
        <v>0</v>
      </c>
      <c r="CG44" s="92" t="str">
        <f t="shared" si="250"/>
        <v>nebija plānots</v>
      </c>
      <c r="CH44" s="88">
        <f t="shared" si="251"/>
        <v>0</v>
      </c>
      <c r="CI44" s="88">
        <f t="shared" si="252"/>
        <v>0</v>
      </c>
      <c r="CJ44" s="88">
        <f t="shared" si="253"/>
        <v>0</v>
      </c>
      <c r="CK44" s="88">
        <f t="shared" si="254"/>
        <v>0</v>
      </c>
      <c r="CL44" s="92" t="str">
        <f t="shared" si="255"/>
        <v>nebija plānots</v>
      </c>
      <c r="CM44" s="88">
        <f t="shared" si="256"/>
        <v>0</v>
      </c>
      <c r="CN44" s="92" t="str">
        <f t="shared" si="257"/>
        <v>nebija plānots</v>
      </c>
      <c r="CO44" s="88">
        <v>0</v>
      </c>
      <c r="CP44" s="88">
        <v>0</v>
      </c>
      <c r="CQ44" s="88">
        <v>0</v>
      </c>
      <c r="CR44" s="88">
        <f t="shared" si="297"/>
        <v>0</v>
      </c>
      <c r="CS44" s="92" t="str">
        <f t="shared" si="259"/>
        <v>nebija plānots</v>
      </c>
      <c r="CT44" s="88">
        <f t="shared" si="288"/>
        <v>0</v>
      </c>
      <c r="CU44" s="92" t="str">
        <f t="shared" si="260"/>
        <v>nebija plānots</v>
      </c>
      <c r="CV44" s="88">
        <f t="shared" si="261"/>
        <v>0</v>
      </c>
      <c r="CW44" s="88">
        <f t="shared" si="262"/>
        <v>0</v>
      </c>
      <c r="CX44" s="88">
        <f t="shared" si="263"/>
        <v>0</v>
      </c>
      <c r="CY44" s="88">
        <f t="shared" si="264"/>
        <v>0</v>
      </c>
      <c r="CZ44" s="92" t="str">
        <f t="shared" si="265"/>
        <v>nebija plānots</v>
      </c>
      <c r="DA44" s="88">
        <f t="shared" si="266"/>
        <v>0</v>
      </c>
      <c r="DB44" s="92" t="str">
        <f t="shared" si="267"/>
        <v>nebija plānots</v>
      </c>
      <c r="DC44" s="88">
        <v>0</v>
      </c>
      <c r="DD44" s="88">
        <v>0</v>
      </c>
      <c r="DE44" s="88">
        <v>0</v>
      </c>
      <c r="DF44" s="88">
        <f t="shared" si="298"/>
        <v>0</v>
      </c>
      <c r="DG44" s="92" t="str">
        <f t="shared" si="269"/>
        <v>nebija plānots</v>
      </c>
      <c r="DH44" s="88">
        <f t="shared" si="289"/>
        <v>0</v>
      </c>
      <c r="DI44" s="92" t="str">
        <f t="shared" si="270"/>
        <v>nebija plānots</v>
      </c>
      <c r="DJ44" s="88">
        <f t="shared" si="271"/>
        <v>0</v>
      </c>
      <c r="DK44" s="88">
        <f t="shared" si="272"/>
        <v>0</v>
      </c>
      <c r="DL44" s="88">
        <f t="shared" si="273"/>
        <v>0</v>
      </c>
      <c r="DM44" s="88">
        <f t="shared" si="291"/>
        <v>0</v>
      </c>
      <c r="DN44" s="92" t="str">
        <f t="shared" si="275"/>
        <v>nebija plānots</v>
      </c>
      <c r="DO44" s="88">
        <f t="shared" si="276"/>
        <v>0</v>
      </c>
      <c r="DP44" s="92" t="str">
        <f t="shared" si="277"/>
        <v>nebija plānots</v>
      </c>
      <c r="DQ44" s="88">
        <v>0</v>
      </c>
      <c r="DR44" s="88">
        <v>0</v>
      </c>
      <c r="DS44" s="88">
        <v>0</v>
      </c>
      <c r="DT44" s="88">
        <f t="shared" si="299"/>
        <v>0</v>
      </c>
      <c r="DU44" s="92" t="str">
        <f t="shared" si="279"/>
        <v>nebija plānots</v>
      </c>
      <c r="DV44" s="88">
        <f t="shared" si="290"/>
        <v>0</v>
      </c>
      <c r="DW44" s="92" t="str">
        <f t="shared" si="280"/>
        <v>nebija plānots</v>
      </c>
      <c r="DX44" s="88">
        <f t="shared" si="281"/>
        <v>0</v>
      </c>
      <c r="DY44" s="88">
        <f t="shared" si="282"/>
        <v>0</v>
      </c>
      <c r="DZ44" s="88">
        <f t="shared" si="283"/>
        <v>0</v>
      </c>
      <c r="EA44" s="88">
        <f t="shared" si="292"/>
        <v>0</v>
      </c>
      <c r="EB44" s="92" t="str">
        <f t="shared" si="285"/>
        <v>nebija plānots</v>
      </c>
      <c r="EC44" s="88">
        <f t="shared" si="286"/>
        <v>0</v>
      </c>
      <c r="ED44" s="92" t="str">
        <f t="shared" si="287"/>
        <v>nebija plānots</v>
      </c>
      <c r="EE44" s="88">
        <v>0</v>
      </c>
      <c r="EF44" s="88">
        <v>0</v>
      </c>
      <c r="EG44" s="88">
        <v>0</v>
      </c>
      <c r="EH44" s="23">
        <f t="shared" si="198"/>
        <v>0</v>
      </c>
    </row>
    <row r="45" spans="1:138" s="9" customFormat="1" ht="12" customHeight="1" x14ac:dyDescent="0.35">
      <c r="A45" s="8" t="s">
        <v>161</v>
      </c>
      <c r="B45" s="8" t="s">
        <v>161</v>
      </c>
      <c r="C45" s="24">
        <v>1</v>
      </c>
      <c r="D45" s="25" t="s">
        <v>145</v>
      </c>
      <c r="E45" s="26" t="s">
        <v>146</v>
      </c>
      <c r="F45" s="24" t="s">
        <v>147</v>
      </c>
      <c r="G45" s="26" t="s">
        <v>148</v>
      </c>
      <c r="H45" s="24" t="s">
        <v>162</v>
      </c>
      <c r="I45" s="26" t="s">
        <v>163</v>
      </c>
      <c r="J45" s="27" t="s">
        <v>114</v>
      </c>
      <c r="K45" s="28" t="s">
        <v>78</v>
      </c>
      <c r="L45" s="22" t="s">
        <v>103</v>
      </c>
      <c r="M45" s="23">
        <v>0</v>
      </c>
      <c r="N45" s="23">
        <v>145200.88</v>
      </c>
      <c r="O45" s="23">
        <v>1364836.0499999998</v>
      </c>
      <c r="P45" s="88">
        <v>0</v>
      </c>
      <c r="Q45" s="88">
        <v>0</v>
      </c>
      <c r="R45" s="88">
        <v>0</v>
      </c>
      <c r="S45" s="88">
        <f t="shared" si="199"/>
        <v>0</v>
      </c>
      <c r="T45" s="92" t="str">
        <f t="shared" si="200"/>
        <v>nebija plānots</v>
      </c>
      <c r="U45" s="88">
        <f t="shared" si="201"/>
        <v>0</v>
      </c>
      <c r="V45" s="92" t="str">
        <f t="shared" si="202"/>
        <v>nebija plānots</v>
      </c>
      <c r="W45" s="88">
        <v>0</v>
      </c>
      <c r="X45" s="88">
        <v>0</v>
      </c>
      <c r="Y45" s="88">
        <v>0</v>
      </c>
      <c r="Z45" s="88">
        <f t="shared" si="203"/>
        <v>0</v>
      </c>
      <c r="AA45" s="92" t="str">
        <f t="shared" si="204"/>
        <v>nebija plānots</v>
      </c>
      <c r="AB45" s="88">
        <f t="shared" si="205"/>
        <v>0</v>
      </c>
      <c r="AC45" s="92" t="str">
        <f t="shared" si="206"/>
        <v>nebija plānots</v>
      </c>
      <c r="AD45" s="88">
        <f t="shared" si="207"/>
        <v>0</v>
      </c>
      <c r="AE45" s="88">
        <f t="shared" si="208"/>
        <v>0</v>
      </c>
      <c r="AF45" s="88">
        <f t="shared" si="209"/>
        <v>0</v>
      </c>
      <c r="AG45" s="88">
        <f t="shared" si="210"/>
        <v>0</v>
      </c>
      <c r="AH45" s="92" t="str">
        <f t="shared" si="211"/>
        <v>nebija plānots</v>
      </c>
      <c r="AI45" s="88">
        <f t="shared" si="212"/>
        <v>0</v>
      </c>
      <c r="AJ45" s="92" t="str">
        <f t="shared" si="213"/>
        <v>nebija plānots</v>
      </c>
      <c r="AK45" s="88">
        <v>824224.29</v>
      </c>
      <c r="AL45" s="88">
        <v>822117.95</v>
      </c>
      <c r="AM45" s="88">
        <v>0</v>
      </c>
      <c r="AN45" s="88">
        <f t="shared" si="293"/>
        <v>822117.95</v>
      </c>
      <c r="AO45" s="92">
        <f t="shared" si="215"/>
        <v>0.9974444577458399</v>
      </c>
      <c r="AP45" s="88">
        <f t="shared" si="216"/>
        <v>-2106.3400000000838</v>
      </c>
      <c r="AQ45" s="92">
        <f t="shared" si="217"/>
        <v>-2.5555422541600707E-3</v>
      </c>
      <c r="AR45" s="88">
        <f t="shared" si="218"/>
        <v>824224.29</v>
      </c>
      <c r="AS45" s="88">
        <f t="shared" si="219"/>
        <v>822117.95</v>
      </c>
      <c r="AT45" s="88">
        <f t="shared" si="220"/>
        <v>0</v>
      </c>
      <c r="AU45" s="88">
        <f t="shared" si="221"/>
        <v>822117.95</v>
      </c>
      <c r="AV45" s="92">
        <f t="shared" si="222"/>
        <v>0.9974444577458399</v>
      </c>
      <c r="AW45" s="88">
        <f t="shared" si="223"/>
        <v>-2106.3400000000838</v>
      </c>
      <c r="AX45" s="92">
        <f t="shared" si="224"/>
        <v>-2.5555422541600707E-3</v>
      </c>
      <c r="AY45" s="88">
        <v>0</v>
      </c>
      <c r="AZ45" s="88">
        <v>0</v>
      </c>
      <c r="BA45" s="88">
        <v>0</v>
      </c>
      <c r="BB45" s="88">
        <f t="shared" si="294"/>
        <v>0</v>
      </c>
      <c r="BC45" s="92" t="str">
        <f t="shared" si="226"/>
        <v>nebija plānots</v>
      </c>
      <c r="BD45" s="88">
        <f t="shared" si="227"/>
        <v>0</v>
      </c>
      <c r="BE45" s="92" t="str">
        <f t="shared" si="228"/>
        <v>nebija plānots</v>
      </c>
      <c r="BF45" s="88">
        <f t="shared" si="229"/>
        <v>824224.29</v>
      </c>
      <c r="BG45" s="88">
        <f t="shared" si="230"/>
        <v>822117.95</v>
      </c>
      <c r="BH45" s="88">
        <f t="shared" si="231"/>
        <v>0</v>
      </c>
      <c r="BI45" s="88">
        <f t="shared" si="232"/>
        <v>822117.95</v>
      </c>
      <c r="BJ45" s="92">
        <f t="shared" si="233"/>
        <v>0.9974444577458399</v>
      </c>
      <c r="BK45" s="88">
        <f t="shared" si="234"/>
        <v>-2106.3400000000838</v>
      </c>
      <c r="BL45" s="92">
        <f t="shared" si="235"/>
        <v>-2.5555422541600707E-3</v>
      </c>
      <c r="BM45" s="88">
        <v>0</v>
      </c>
      <c r="BN45" s="88">
        <v>0</v>
      </c>
      <c r="BO45" s="88">
        <v>0</v>
      </c>
      <c r="BP45" s="88">
        <f t="shared" si="295"/>
        <v>0</v>
      </c>
      <c r="BQ45" s="92" t="str">
        <f t="shared" si="237"/>
        <v>nebija plānots</v>
      </c>
      <c r="BR45" s="88">
        <f t="shared" si="238"/>
        <v>0</v>
      </c>
      <c r="BS45" s="92" t="str">
        <f t="shared" si="239"/>
        <v>nebija plānots</v>
      </c>
      <c r="BT45" s="88">
        <f t="shared" si="240"/>
        <v>824224.29</v>
      </c>
      <c r="BU45" s="88">
        <f t="shared" si="241"/>
        <v>822117.95</v>
      </c>
      <c r="BV45" s="88">
        <f t="shared" si="242"/>
        <v>0</v>
      </c>
      <c r="BW45" s="88">
        <f t="shared" si="243"/>
        <v>822117.95</v>
      </c>
      <c r="BX45" s="92">
        <f t="shared" si="244"/>
        <v>0.9974444577458399</v>
      </c>
      <c r="BY45" s="88">
        <f t="shared" si="245"/>
        <v>-2106.3400000000838</v>
      </c>
      <c r="BZ45" s="92">
        <f t="shared" si="246"/>
        <v>-2.5555422541600707E-3</v>
      </c>
      <c r="CA45" s="88">
        <v>0</v>
      </c>
      <c r="CB45" s="88">
        <v>0</v>
      </c>
      <c r="CC45" s="88">
        <v>0</v>
      </c>
      <c r="CD45" s="88">
        <f t="shared" si="296"/>
        <v>0</v>
      </c>
      <c r="CE45" s="92" t="str">
        <f t="shared" si="248"/>
        <v>nebija plānots</v>
      </c>
      <c r="CF45" s="88">
        <f t="shared" si="249"/>
        <v>0</v>
      </c>
      <c r="CG45" s="92" t="str">
        <f t="shared" si="250"/>
        <v>nebija plānots</v>
      </c>
      <c r="CH45" s="88">
        <f t="shared" si="251"/>
        <v>824224.29</v>
      </c>
      <c r="CI45" s="88">
        <f t="shared" si="252"/>
        <v>822117.95</v>
      </c>
      <c r="CJ45" s="88">
        <f t="shared" si="253"/>
        <v>0</v>
      </c>
      <c r="CK45" s="88">
        <f t="shared" si="254"/>
        <v>822117.95</v>
      </c>
      <c r="CL45" s="92">
        <f t="shared" si="255"/>
        <v>0.9974444577458399</v>
      </c>
      <c r="CM45" s="88">
        <f t="shared" si="256"/>
        <v>-2106.3400000000838</v>
      </c>
      <c r="CN45" s="92">
        <f t="shared" si="257"/>
        <v>-2.5555422541600707E-3</v>
      </c>
      <c r="CO45" s="88">
        <v>0</v>
      </c>
      <c r="CP45" s="88">
        <v>0</v>
      </c>
      <c r="CQ45" s="88">
        <v>0</v>
      </c>
      <c r="CR45" s="88">
        <f t="shared" si="297"/>
        <v>0</v>
      </c>
      <c r="CS45" s="92" t="str">
        <f t="shared" si="259"/>
        <v>nebija plānots</v>
      </c>
      <c r="CT45" s="88">
        <f t="shared" si="288"/>
        <v>0</v>
      </c>
      <c r="CU45" s="92" t="str">
        <f t="shared" si="260"/>
        <v>nebija plānots</v>
      </c>
      <c r="CV45" s="88">
        <f t="shared" si="261"/>
        <v>824224.29</v>
      </c>
      <c r="CW45" s="88">
        <f t="shared" si="262"/>
        <v>822117.95</v>
      </c>
      <c r="CX45" s="88">
        <f t="shared" si="263"/>
        <v>0</v>
      </c>
      <c r="CY45" s="88">
        <f t="shared" si="264"/>
        <v>822117.95</v>
      </c>
      <c r="CZ45" s="92">
        <f t="shared" si="265"/>
        <v>0.9974444577458399</v>
      </c>
      <c r="DA45" s="88">
        <f t="shared" si="266"/>
        <v>-2106.3400000000838</v>
      </c>
      <c r="DB45" s="92">
        <f t="shared" si="267"/>
        <v>-2.5555422541600707E-3</v>
      </c>
      <c r="DC45" s="88">
        <v>0</v>
      </c>
      <c r="DD45" s="88">
        <v>0</v>
      </c>
      <c r="DE45" s="88">
        <v>0</v>
      </c>
      <c r="DF45" s="88">
        <f t="shared" si="298"/>
        <v>0</v>
      </c>
      <c r="DG45" s="92" t="str">
        <f t="shared" si="269"/>
        <v>nebija plānots</v>
      </c>
      <c r="DH45" s="88">
        <f t="shared" si="289"/>
        <v>0</v>
      </c>
      <c r="DI45" s="92" t="str">
        <f t="shared" si="270"/>
        <v>nebija plānots</v>
      </c>
      <c r="DJ45" s="88">
        <f t="shared" si="271"/>
        <v>824224.29</v>
      </c>
      <c r="DK45" s="88">
        <f t="shared" si="272"/>
        <v>822117.95</v>
      </c>
      <c r="DL45" s="88">
        <f t="shared" si="273"/>
        <v>0</v>
      </c>
      <c r="DM45" s="88">
        <f t="shared" si="291"/>
        <v>822117.95</v>
      </c>
      <c r="DN45" s="92">
        <f t="shared" si="275"/>
        <v>0.9974444577458399</v>
      </c>
      <c r="DO45" s="88">
        <f t="shared" si="276"/>
        <v>-2106.3400000000838</v>
      </c>
      <c r="DP45" s="92">
        <f t="shared" si="277"/>
        <v>-2.5555422541600707E-3</v>
      </c>
      <c r="DQ45" s="88">
        <v>3112676.86</v>
      </c>
      <c r="DR45" s="88">
        <v>1503492.95</v>
      </c>
      <c r="DS45" s="88">
        <v>0</v>
      </c>
      <c r="DT45" s="88">
        <f t="shared" si="299"/>
        <v>1503492.95</v>
      </c>
      <c r="DU45" s="92">
        <f t="shared" si="279"/>
        <v>0.48302249723410096</v>
      </c>
      <c r="DV45" s="88">
        <f t="shared" si="290"/>
        <v>-1609183.91</v>
      </c>
      <c r="DW45" s="92">
        <f t="shared" si="280"/>
        <v>-0.51697750276589904</v>
      </c>
      <c r="DX45" s="88">
        <f t="shared" si="281"/>
        <v>3936901.15</v>
      </c>
      <c r="DY45" s="88">
        <f t="shared" si="282"/>
        <v>2325610.9</v>
      </c>
      <c r="DZ45" s="88">
        <f t="shared" si="283"/>
        <v>0</v>
      </c>
      <c r="EA45" s="88">
        <f t="shared" si="292"/>
        <v>2325610.9</v>
      </c>
      <c r="EB45" s="92">
        <f t="shared" si="285"/>
        <v>0.59072118181072442</v>
      </c>
      <c r="EC45" s="88">
        <f t="shared" si="286"/>
        <v>-1611290.25</v>
      </c>
      <c r="ED45" s="92">
        <f t="shared" si="287"/>
        <v>-0.40927881818927558</v>
      </c>
      <c r="EE45" s="88">
        <v>0</v>
      </c>
      <c r="EF45" s="88">
        <v>0</v>
      </c>
      <c r="EG45" s="88">
        <v>558919</v>
      </c>
      <c r="EH45" s="23">
        <f t="shared" si="198"/>
        <v>4495820.1500000004</v>
      </c>
    </row>
    <row r="46" spans="1:138" s="9" customFormat="1" ht="12" customHeight="1" x14ac:dyDescent="0.35">
      <c r="A46" s="8" t="s">
        <v>164</v>
      </c>
      <c r="B46" s="8" t="s">
        <v>164</v>
      </c>
      <c r="C46" s="24">
        <v>1</v>
      </c>
      <c r="D46" s="25" t="s">
        <v>145</v>
      </c>
      <c r="E46" s="26" t="s">
        <v>146</v>
      </c>
      <c r="F46" s="24" t="s">
        <v>165</v>
      </c>
      <c r="G46" s="26" t="s">
        <v>166</v>
      </c>
      <c r="H46" s="24" t="s">
        <v>167</v>
      </c>
      <c r="I46" s="26" t="s">
        <v>168</v>
      </c>
      <c r="J46" s="27" t="s">
        <v>114</v>
      </c>
      <c r="K46" s="28" t="s">
        <v>78</v>
      </c>
      <c r="L46" s="22" t="s">
        <v>103</v>
      </c>
      <c r="M46" s="23">
        <v>0</v>
      </c>
      <c r="N46" s="23">
        <v>0</v>
      </c>
      <c r="O46" s="23">
        <v>0</v>
      </c>
      <c r="P46" s="88">
        <v>0</v>
      </c>
      <c r="Q46" s="88">
        <v>0</v>
      </c>
      <c r="R46" s="88">
        <v>0</v>
      </c>
      <c r="S46" s="88">
        <f t="shared" si="199"/>
        <v>0</v>
      </c>
      <c r="T46" s="92" t="str">
        <f t="shared" si="200"/>
        <v>nebija plānots</v>
      </c>
      <c r="U46" s="88">
        <f t="shared" si="201"/>
        <v>0</v>
      </c>
      <c r="V46" s="92" t="str">
        <f t="shared" si="202"/>
        <v>nebija plānots</v>
      </c>
      <c r="W46" s="88">
        <v>198956.1</v>
      </c>
      <c r="X46" s="88">
        <v>0</v>
      </c>
      <c r="Y46" s="88">
        <v>0</v>
      </c>
      <c r="Z46" s="88">
        <f t="shared" si="203"/>
        <v>0</v>
      </c>
      <c r="AA46" s="92">
        <f t="shared" si="204"/>
        <v>0</v>
      </c>
      <c r="AB46" s="88">
        <f t="shared" si="205"/>
        <v>-198956.1</v>
      </c>
      <c r="AC46" s="92">
        <f t="shared" si="206"/>
        <v>-1</v>
      </c>
      <c r="AD46" s="88">
        <f t="shared" si="207"/>
        <v>198956.1</v>
      </c>
      <c r="AE46" s="88">
        <f t="shared" si="208"/>
        <v>0</v>
      </c>
      <c r="AF46" s="88">
        <f t="shared" si="209"/>
        <v>0</v>
      </c>
      <c r="AG46" s="88">
        <f t="shared" si="210"/>
        <v>0</v>
      </c>
      <c r="AH46" s="92">
        <f t="shared" si="211"/>
        <v>0</v>
      </c>
      <c r="AI46" s="88">
        <f t="shared" si="212"/>
        <v>-198956.1</v>
      </c>
      <c r="AJ46" s="92">
        <f t="shared" si="213"/>
        <v>-1</v>
      </c>
      <c r="AK46" s="88">
        <v>0</v>
      </c>
      <c r="AL46" s="88">
        <v>145706</v>
      </c>
      <c r="AM46" s="88">
        <v>0</v>
      </c>
      <c r="AN46" s="88">
        <f t="shared" si="293"/>
        <v>145706</v>
      </c>
      <c r="AO46" s="92" t="str">
        <f t="shared" si="215"/>
        <v>nebija plānots</v>
      </c>
      <c r="AP46" s="88">
        <f t="shared" si="216"/>
        <v>145706</v>
      </c>
      <c r="AQ46" s="92" t="str">
        <f t="shared" si="217"/>
        <v>nebija plānots</v>
      </c>
      <c r="AR46" s="88">
        <f t="shared" si="218"/>
        <v>198956.1</v>
      </c>
      <c r="AS46" s="88">
        <f t="shared" si="219"/>
        <v>145706</v>
      </c>
      <c r="AT46" s="88">
        <f t="shared" si="220"/>
        <v>0</v>
      </c>
      <c r="AU46" s="88">
        <f t="shared" si="221"/>
        <v>145706</v>
      </c>
      <c r="AV46" s="92">
        <f t="shared" si="222"/>
        <v>0.73235251394654399</v>
      </c>
      <c r="AW46" s="88">
        <f t="shared" si="223"/>
        <v>-53250.100000000006</v>
      </c>
      <c r="AX46" s="92">
        <f t="shared" si="224"/>
        <v>-0.26764748605345601</v>
      </c>
      <c r="AY46" s="88">
        <v>0</v>
      </c>
      <c r="AZ46" s="88">
        <v>0</v>
      </c>
      <c r="BA46" s="88">
        <v>0</v>
      </c>
      <c r="BB46" s="88">
        <f t="shared" si="294"/>
        <v>0</v>
      </c>
      <c r="BC46" s="92" t="str">
        <f t="shared" si="226"/>
        <v>nebija plānots</v>
      </c>
      <c r="BD46" s="88">
        <f t="shared" si="227"/>
        <v>0</v>
      </c>
      <c r="BE46" s="92" t="str">
        <f t="shared" si="228"/>
        <v>nebija plānots</v>
      </c>
      <c r="BF46" s="88">
        <f t="shared" si="229"/>
        <v>198956.1</v>
      </c>
      <c r="BG46" s="88">
        <f t="shared" si="230"/>
        <v>145706</v>
      </c>
      <c r="BH46" s="88">
        <f t="shared" si="231"/>
        <v>0</v>
      </c>
      <c r="BI46" s="88">
        <f t="shared" si="232"/>
        <v>145706</v>
      </c>
      <c r="BJ46" s="92">
        <f t="shared" si="233"/>
        <v>0.73235251394654399</v>
      </c>
      <c r="BK46" s="88">
        <f t="shared" si="234"/>
        <v>-53250.100000000006</v>
      </c>
      <c r="BL46" s="92">
        <f t="shared" si="235"/>
        <v>-0.26764748605345601</v>
      </c>
      <c r="BM46" s="88">
        <v>0</v>
      </c>
      <c r="BN46" s="88">
        <v>0</v>
      </c>
      <c r="BO46" s="88">
        <v>0</v>
      </c>
      <c r="BP46" s="88">
        <f t="shared" si="295"/>
        <v>0</v>
      </c>
      <c r="BQ46" s="92" t="str">
        <f t="shared" si="237"/>
        <v>nebija plānots</v>
      </c>
      <c r="BR46" s="88">
        <f t="shared" si="238"/>
        <v>0</v>
      </c>
      <c r="BS46" s="92" t="str">
        <f t="shared" si="239"/>
        <v>nebija plānots</v>
      </c>
      <c r="BT46" s="88">
        <f t="shared" si="240"/>
        <v>198956.1</v>
      </c>
      <c r="BU46" s="88">
        <f t="shared" si="241"/>
        <v>145706</v>
      </c>
      <c r="BV46" s="88">
        <f t="shared" si="242"/>
        <v>0</v>
      </c>
      <c r="BW46" s="88">
        <f t="shared" si="243"/>
        <v>145706</v>
      </c>
      <c r="BX46" s="92">
        <f t="shared" si="244"/>
        <v>0.73235251394654399</v>
      </c>
      <c r="BY46" s="88">
        <f t="shared" si="245"/>
        <v>-53250.100000000006</v>
      </c>
      <c r="BZ46" s="92">
        <f t="shared" si="246"/>
        <v>-0.26764748605345601</v>
      </c>
      <c r="CA46" s="88">
        <v>0</v>
      </c>
      <c r="CB46" s="88">
        <v>0</v>
      </c>
      <c r="CC46" s="88">
        <v>0</v>
      </c>
      <c r="CD46" s="88">
        <f t="shared" si="296"/>
        <v>0</v>
      </c>
      <c r="CE46" s="92" t="str">
        <f t="shared" si="248"/>
        <v>nebija plānots</v>
      </c>
      <c r="CF46" s="88">
        <f t="shared" si="249"/>
        <v>0</v>
      </c>
      <c r="CG46" s="92" t="str">
        <f t="shared" si="250"/>
        <v>nebija plānots</v>
      </c>
      <c r="CH46" s="88">
        <f t="shared" si="251"/>
        <v>198956.1</v>
      </c>
      <c r="CI46" s="88">
        <f t="shared" si="252"/>
        <v>145706</v>
      </c>
      <c r="CJ46" s="88">
        <f t="shared" si="253"/>
        <v>0</v>
      </c>
      <c r="CK46" s="88">
        <f t="shared" si="254"/>
        <v>145706</v>
      </c>
      <c r="CL46" s="92">
        <f t="shared" si="255"/>
        <v>0.73235251394654399</v>
      </c>
      <c r="CM46" s="88">
        <f t="shared" si="256"/>
        <v>-53250.100000000006</v>
      </c>
      <c r="CN46" s="92">
        <f t="shared" si="257"/>
        <v>-0.26764748605345601</v>
      </c>
      <c r="CO46" s="88">
        <v>0</v>
      </c>
      <c r="CP46" s="88">
        <v>0</v>
      </c>
      <c r="CQ46" s="88">
        <v>0</v>
      </c>
      <c r="CR46" s="88">
        <f t="shared" si="297"/>
        <v>0</v>
      </c>
      <c r="CS46" s="92" t="str">
        <f t="shared" si="259"/>
        <v>nebija plānots</v>
      </c>
      <c r="CT46" s="88">
        <f t="shared" si="288"/>
        <v>0</v>
      </c>
      <c r="CU46" s="92" t="str">
        <f t="shared" si="260"/>
        <v>nebija plānots</v>
      </c>
      <c r="CV46" s="88">
        <f t="shared" si="261"/>
        <v>198956.1</v>
      </c>
      <c r="CW46" s="88">
        <f t="shared" si="262"/>
        <v>145706</v>
      </c>
      <c r="CX46" s="88">
        <f t="shared" si="263"/>
        <v>0</v>
      </c>
      <c r="CY46" s="88">
        <f t="shared" si="264"/>
        <v>145706</v>
      </c>
      <c r="CZ46" s="92">
        <f t="shared" si="265"/>
        <v>0.73235251394654399</v>
      </c>
      <c r="DA46" s="88">
        <f t="shared" si="266"/>
        <v>-53250.100000000006</v>
      </c>
      <c r="DB46" s="92">
        <f t="shared" si="267"/>
        <v>-0.26764748605345601</v>
      </c>
      <c r="DC46" s="88">
        <v>1078581.6599999999</v>
      </c>
      <c r="DD46" s="88">
        <v>2048649.32</v>
      </c>
      <c r="DE46" s="88">
        <v>0</v>
      </c>
      <c r="DF46" s="88">
        <f t="shared" si="298"/>
        <v>2048649.32</v>
      </c>
      <c r="DG46" s="92">
        <f t="shared" si="269"/>
        <v>1.8993919477547951</v>
      </c>
      <c r="DH46" s="88">
        <f t="shared" si="289"/>
        <v>970067.66000000015</v>
      </c>
      <c r="DI46" s="92">
        <f t="shared" si="270"/>
        <v>0.89939194775479514</v>
      </c>
      <c r="DJ46" s="88">
        <f t="shared" si="271"/>
        <v>1277537.76</v>
      </c>
      <c r="DK46" s="88">
        <f t="shared" si="272"/>
        <v>2194355.3200000003</v>
      </c>
      <c r="DL46" s="88">
        <f t="shared" si="273"/>
        <v>0</v>
      </c>
      <c r="DM46" s="88">
        <f t="shared" si="291"/>
        <v>2194355.3200000003</v>
      </c>
      <c r="DN46" s="92">
        <f t="shared" si="275"/>
        <v>1.7176441970685863</v>
      </c>
      <c r="DO46" s="88">
        <f t="shared" si="276"/>
        <v>916817.56000000029</v>
      </c>
      <c r="DP46" s="92">
        <f t="shared" si="277"/>
        <v>0.71764419706858629</v>
      </c>
      <c r="DQ46" s="88">
        <v>0</v>
      </c>
      <c r="DR46" s="88">
        <v>0</v>
      </c>
      <c r="DS46" s="88">
        <v>0</v>
      </c>
      <c r="DT46" s="88">
        <f t="shared" si="299"/>
        <v>0</v>
      </c>
      <c r="DU46" s="92" t="str">
        <f t="shared" si="279"/>
        <v>nebija plānots</v>
      </c>
      <c r="DV46" s="88">
        <f t="shared" si="290"/>
        <v>0</v>
      </c>
      <c r="DW46" s="92" t="str">
        <f t="shared" si="280"/>
        <v>nebija plānots</v>
      </c>
      <c r="DX46" s="88">
        <f t="shared" si="281"/>
        <v>1277537.76</v>
      </c>
      <c r="DY46" s="88">
        <f t="shared" si="282"/>
        <v>2194355.3200000003</v>
      </c>
      <c r="DZ46" s="88">
        <f t="shared" si="283"/>
        <v>0</v>
      </c>
      <c r="EA46" s="88">
        <f t="shared" si="292"/>
        <v>2194355.3200000003</v>
      </c>
      <c r="EB46" s="92">
        <f t="shared" si="285"/>
        <v>1.7176441970685863</v>
      </c>
      <c r="EC46" s="88">
        <f t="shared" si="286"/>
        <v>916817.56000000029</v>
      </c>
      <c r="ED46" s="92">
        <f t="shared" si="287"/>
        <v>0.71764419706858629</v>
      </c>
      <c r="EE46" s="88">
        <v>0</v>
      </c>
      <c r="EF46" s="88">
        <v>0</v>
      </c>
      <c r="EG46" s="88">
        <v>0</v>
      </c>
      <c r="EH46" s="23">
        <f t="shared" si="198"/>
        <v>1277537.76</v>
      </c>
    </row>
    <row r="47" spans="1:138" s="9" customFormat="1" ht="12" customHeight="1" x14ac:dyDescent="0.35">
      <c r="A47" s="8" t="s">
        <v>169</v>
      </c>
      <c r="B47" s="8" t="s">
        <v>169</v>
      </c>
      <c r="C47" s="24">
        <v>1</v>
      </c>
      <c r="D47" s="25" t="s">
        <v>145</v>
      </c>
      <c r="E47" s="26" t="s">
        <v>146</v>
      </c>
      <c r="F47" s="24" t="s">
        <v>170</v>
      </c>
      <c r="G47" s="26" t="s">
        <v>171</v>
      </c>
      <c r="H47" s="24" t="s">
        <v>172</v>
      </c>
      <c r="I47" s="26" t="s">
        <v>173</v>
      </c>
      <c r="J47" s="27" t="s">
        <v>114</v>
      </c>
      <c r="K47" s="28" t="s">
        <v>78</v>
      </c>
      <c r="L47" s="22" t="s">
        <v>103</v>
      </c>
      <c r="M47" s="23">
        <v>0</v>
      </c>
      <c r="N47" s="23">
        <v>2287978.7199999997</v>
      </c>
      <c r="O47" s="23">
        <v>9460122.6199999992</v>
      </c>
      <c r="P47" s="88">
        <v>0</v>
      </c>
      <c r="Q47" s="88">
        <v>2640795.48</v>
      </c>
      <c r="R47" s="88">
        <v>0</v>
      </c>
      <c r="S47" s="88">
        <f t="shared" si="199"/>
        <v>2640795.48</v>
      </c>
      <c r="T47" s="92" t="str">
        <f t="shared" si="200"/>
        <v>nebija plānots</v>
      </c>
      <c r="U47" s="88">
        <f t="shared" si="201"/>
        <v>2640795.48</v>
      </c>
      <c r="V47" s="92" t="str">
        <f t="shared" si="202"/>
        <v>nebija plānots</v>
      </c>
      <c r="W47" s="88">
        <v>2657502.2799999998</v>
      </c>
      <c r="X47" s="88">
        <v>0</v>
      </c>
      <c r="Y47" s="88">
        <v>0</v>
      </c>
      <c r="Z47" s="88">
        <f t="shared" si="203"/>
        <v>0</v>
      </c>
      <c r="AA47" s="92">
        <f t="shared" si="204"/>
        <v>0</v>
      </c>
      <c r="AB47" s="88">
        <f t="shared" si="205"/>
        <v>-2657502.2799999998</v>
      </c>
      <c r="AC47" s="92">
        <f t="shared" si="206"/>
        <v>-1</v>
      </c>
      <c r="AD47" s="88">
        <f t="shared" si="207"/>
        <v>2657502.2799999998</v>
      </c>
      <c r="AE47" s="88">
        <f t="shared" si="208"/>
        <v>2640795.48</v>
      </c>
      <c r="AF47" s="88">
        <f t="shared" si="209"/>
        <v>0</v>
      </c>
      <c r="AG47" s="88">
        <f t="shared" si="210"/>
        <v>2640795.48</v>
      </c>
      <c r="AH47" s="92">
        <f t="shared" si="211"/>
        <v>0.99371334499852249</v>
      </c>
      <c r="AI47" s="88">
        <f t="shared" si="212"/>
        <v>-16706.799999999814</v>
      </c>
      <c r="AJ47" s="92">
        <f t="shared" si="213"/>
        <v>-6.2866550014774834E-3</v>
      </c>
      <c r="AK47" s="88">
        <v>0</v>
      </c>
      <c r="AL47" s="88">
        <v>0</v>
      </c>
      <c r="AM47" s="88">
        <v>0</v>
      </c>
      <c r="AN47" s="88">
        <f t="shared" si="293"/>
        <v>0</v>
      </c>
      <c r="AO47" s="92" t="str">
        <f t="shared" si="215"/>
        <v>nebija plānots</v>
      </c>
      <c r="AP47" s="88">
        <f t="shared" si="216"/>
        <v>0</v>
      </c>
      <c r="AQ47" s="92" t="str">
        <f t="shared" si="217"/>
        <v>nebija plānots</v>
      </c>
      <c r="AR47" s="88">
        <f t="shared" si="218"/>
        <v>2657502.2799999998</v>
      </c>
      <c r="AS47" s="88">
        <f t="shared" si="219"/>
        <v>2640795.48</v>
      </c>
      <c r="AT47" s="88">
        <f t="shared" si="220"/>
        <v>0</v>
      </c>
      <c r="AU47" s="88">
        <f t="shared" si="221"/>
        <v>2640795.48</v>
      </c>
      <c r="AV47" s="92">
        <f t="shared" si="222"/>
        <v>0.99371334499852249</v>
      </c>
      <c r="AW47" s="88">
        <f t="shared" si="223"/>
        <v>-16706.799999999814</v>
      </c>
      <c r="AX47" s="92">
        <f t="shared" si="224"/>
        <v>-6.2866550014774834E-3</v>
      </c>
      <c r="AY47" s="88">
        <v>0</v>
      </c>
      <c r="AZ47" s="88">
        <v>0</v>
      </c>
      <c r="BA47" s="88">
        <v>0</v>
      </c>
      <c r="BB47" s="88">
        <f t="shared" si="294"/>
        <v>0</v>
      </c>
      <c r="BC47" s="92" t="str">
        <f t="shared" si="226"/>
        <v>nebija plānots</v>
      </c>
      <c r="BD47" s="88">
        <f t="shared" si="227"/>
        <v>0</v>
      </c>
      <c r="BE47" s="92" t="str">
        <f t="shared" si="228"/>
        <v>nebija plānots</v>
      </c>
      <c r="BF47" s="88">
        <f t="shared" si="229"/>
        <v>2657502.2799999998</v>
      </c>
      <c r="BG47" s="88">
        <f t="shared" si="230"/>
        <v>2640795.48</v>
      </c>
      <c r="BH47" s="88">
        <f t="shared" si="231"/>
        <v>0</v>
      </c>
      <c r="BI47" s="88">
        <f t="shared" si="232"/>
        <v>2640795.48</v>
      </c>
      <c r="BJ47" s="92">
        <f t="shared" si="233"/>
        <v>0.99371334499852249</v>
      </c>
      <c r="BK47" s="88">
        <f t="shared" si="234"/>
        <v>-16706.799999999814</v>
      </c>
      <c r="BL47" s="92">
        <f t="shared" si="235"/>
        <v>-6.2866550014774834E-3</v>
      </c>
      <c r="BM47" s="88">
        <v>3440545</v>
      </c>
      <c r="BN47" s="88">
        <v>4258172.01</v>
      </c>
      <c r="BO47" s="88">
        <v>0</v>
      </c>
      <c r="BP47" s="88">
        <f t="shared" si="295"/>
        <v>4258172.01</v>
      </c>
      <c r="BQ47" s="92">
        <f t="shared" si="237"/>
        <v>1.2376446202563838</v>
      </c>
      <c r="BR47" s="88">
        <f t="shared" si="238"/>
        <v>817627.00999999978</v>
      </c>
      <c r="BS47" s="92">
        <f t="shared" si="239"/>
        <v>0.23764462025638375</v>
      </c>
      <c r="BT47" s="88">
        <f t="shared" si="240"/>
        <v>6098047.2799999993</v>
      </c>
      <c r="BU47" s="88">
        <f t="shared" si="241"/>
        <v>6898967.4900000002</v>
      </c>
      <c r="BV47" s="88">
        <f t="shared" si="242"/>
        <v>0</v>
      </c>
      <c r="BW47" s="88">
        <f t="shared" si="243"/>
        <v>6898967.4900000002</v>
      </c>
      <c r="BX47" s="92">
        <f t="shared" si="244"/>
        <v>1.1313404395250934</v>
      </c>
      <c r="BY47" s="88">
        <f t="shared" si="245"/>
        <v>800920.21000000089</v>
      </c>
      <c r="BZ47" s="92">
        <f t="shared" si="246"/>
        <v>0.1313404395250935</v>
      </c>
      <c r="CA47" s="88">
        <v>0</v>
      </c>
      <c r="CB47" s="88">
        <v>0</v>
      </c>
      <c r="CC47" s="88">
        <v>0</v>
      </c>
      <c r="CD47" s="88">
        <f t="shared" si="296"/>
        <v>0</v>
      </c>
      <c r="CE47" s="92" t="str">
        <f t="shared" si="248"/>
        <v>nebija plānots</v>
      </c>
      <c r="CF47" s="88">
        <f t="shared" si="249"/>
        <v>0</v>
      </c>
      <c r="CG47" s="92" t="str">
        <f t="shared" si="250"/>
        <v>nebija plānots</v>
      </c>
      <c r="CH47" s="88">
        <f t="shared" si="251"/>
        <v>6098047.2799999993</v>
      </c>
      <c r="CI47" s="88">
        <f t="shared" si="252"/>
        <v>6898967.4900000002</v>
      </c>
      <c r="CJ47" s="88">
        <f t="shared" si="253"/>
        <v>0</v>
      </c>
      <c r="CK47" s="88">
        <f t="shared" si="254"/>
        <v>6898967.4900000002</v>
      </c>
      <c r="CL47" s="92">
        <f t="shared" si="255"/>
        <v>1.1313404395250934</v>
      </c>
      <c r="CM47" s="88">
        <f t="shared" si="256"/>
        <v>800920.21000000089</v>
      </c>
      <c r="CN47" s="92">
        <f t="shared" si="257"/>
        <v>0.1313404395250935</v>
      </c>
      <c r="CO47" s="88">
        <v>0</v>
      </c>
      <c r="CP47" s="88">
        <v>988.45</v>
      </c>
      <c r="CQ47" s="88">
        <v>0</v>
      </c>
      <c r="CR47" s="88">
        <f t="shared" si="297"/>
        <v>988.45</v>
      </c>
      <c r="CS47" s="92" t="str">
        <f t="shared" si="259"/>
        <v>nebija plānots</v>
      </c>
      <c r="CT47" s="88">
        <f t="shared" si="288"/>
        <v>988.45</v>
      </c>
      <c r="CU47" s="92" t="str">
        <f t="shared" si="260"/>
        <v>nebija plānots</v>
      </c>
      <c r="CV47" s="88">
        <f t="shared" si="261"/>
        <v>6098047.2799999993</v>
      </c>
      <c r="CW47" s="88">
        <f t="shared" si="262"/>
        <v>6899955.9400000004</v>
      </c>
      <c r="CX47" s="88">
        <f t="shared" si="263"/>
        <v>0</v>
      </c>
      <c r="CY47" s="88">
        <f t="shared" si="264"/>
        <v>6899955.9400000004</v>
      </c>
      <c r="CZ47" s="92">
        <f t="shared" si="265"/>
        <v>1.1315025323975516</v>
      </c>
      <c r="DA47" s="88">
        <f t="shared" si="266"/>
        <v>801908.66000000108</v>
      </c>
      <c r="DB47" s="92">
        <f t="shared" si="267"/>
        <v>0.13150253239755155</v>
      </c>
      <c r="DC47" s="88">
        <v>2167500</v>
      </c>
      <c r="DD47" s="88">
        <v>3484582.23</v>
      </c>
      <c r="DE47" s="88">
        <v>0</v>
      </c>
      <c r="DF47" s="88">
        <f t="shared" si="298"/>
        <v>3484582.23</v>
      </c>
      <c r="DG47" s="92">
        <f t="shared" si="269"/>
        <v>1.6076503944636678</v>
      </c>
      <c r="DH47" s="88">
        <f t="shared" si="289"/>
        <v>1317082.23</v>
      </c>
      <c r="DI47" s="92">
        <f t="shared" si="270"/>
        <v>0.60765039446366786</v>
      </c>
      <c r="DJ47" s="88">
        <f t="shared" si="271"/>
        <v>8265547.2799999993</v>
      </c>
      <c r="DK47" s="88">
        <f t="shared" si="272"/>
        <v>10384538.17</v>
      </c>
      <c r="DL47" s="88">
        <f t="shared" si="273"/>
        <v>0</v>
      </c>
      <c r="DM47" s="88">
        <f t="shared" si="291"/>
        <v>10384538.17</v>
      </c>
      <c r="DN47" s="92">
        <f t="shared" si="275"/>
        <v>1.2563642573465506</v>
      </c>
      <c r="DO47" s="88">
        <f t="shared" si="276"/>
        <v>2118990.8900000006</v>
      </c>
      <c r="DP47" s="92">
        <f t="shared" si="277"/>
        <v>0.25636425734655055</v>
      </c>
      <c r="DQ47" s="88">
        <v>0</v>
      </c>
      <c r="DR47" s="88">
        <v>0</v>
      </c>
      <c r="DS47" s="88">
        <v>0</v>
      </c>
      <c r="DT47" s="88">
        <f t="shared" si="299"/>
        <v>0</v>
      </c>
      <c r="DU47" s="92" t="str">
        <f t="shared" si="279"/>
        <v>nebija plānots</v>
      </c>
      <c r="DV47" s="88">
        <f t="shared" si="290"/>
        <v>0</v>
      </c>
      <c r="DW47" s="92" t="str">
        <f t="shared" si="280"/>
        <v>nebija plānots</v>
      </c>
      <c r="DX47" s="88">
        <f t="shared" si="281"/>
        <v>8265547.2799999993</v>
      </c>
      <c r="DY47" s="88">
        <f t="shared" si="282"/>
        <v>10384538.17</v>
      </c>
      <c r="DZ47" s="88">
        <f t="shared" si="283"/>
        <v>0</v>
      </c>
      <c r="EA47" s="88">
        <f t="shared" si="292"/>
        <v>10384538.17</v>
      </c>
      <c r="EB47" s="92">
        <f t="shared" si="285"/>
        <v>1.2563642573465506</v>
      </c>
      <c r="EC47" s="88">
        <f t="shared" si="286"/>
        <v>2118990.8900000006</v>
      </c>
      <c r="ED47" s="92">
        <f t="shared" si="287"/>
        <v>0.25636425734655055</v>
      </c>
      <c r="EE47" s="88">
        <v>0</v>
      </c>
      <c r="EF47" s="88">
        <v>2601000</v>
      </c>
      <c r="EG47" s="88">
        <v>6025113</v>
      </c>
      <c r="EH47" s="23">
        <f t="shared" si="198"/>
        <v>16891660.280000001</v>
      </c>
    </row>
    <row r="48" spans="1:138" s="9" customFormat="1" ht="12" customHeight="1" x14ac:dyDescent="0.35">
      <c r="A48" s="8" t="s">
        <v>174</v>
      </c>
      <c r="B48" s="8" t="s">
        <v>174</v>
      </c>
      <c r="C48" s="24">
        <v>1</v>
      </c>
      <c r="D48" s="25" t="s">
        <v>145</v>
      </c>
      <c r="E48" s="26" t="s">
        <v>146</v>
      </c>
      <c r="F48" s="30" t="s">
        <v>170</v>
      </c>
      <c r="G48" s="26" t="s">
        <v>148</v>
      </c>
      <c r="H48" s="24" t="s">
        <v>175</v>
      </c>
      <c r="I48" s="26" t="s">
        <v>176</v>
      </c>
      <c r="J48" s="27">
        <v>1</v>
      </c>
      <c r="K48" s="28" t="s">
        <v>78</v>
      </c>
      <c r="L48" s="22" t="s">
        <v>103</v>
      </c>
      <c r="M48" s="23">
        <v>0</v>
      </c>
      <c r="N48" s="23">
        <v>0</v>
      </c>
      <c r="O48" s="23">
        <v>57569.85</v>
      </c>
      <c r="P48" s="88">
        <v>31681.63</v>
      </c>
      <c r="Q48" s="88">
        <v>31681.63</v>
      </c>
      <c r="R48" s="88">
        <v>0</v>
      </c>
      <c r="S48" s="88">
        <f t="shared" si="199"/>
        <v>31681.63</v>
      </c>
      <c r="T48" s="92">
        <f t="shared" si="200"/>
        <v>1</v>
      </c>
      <c r="U48" s="88">
        <f t="shared" si="201"/>
        <v>0</v>
      </c>
      <c r="V48" s="92">
        <f t="shared" si="202"/>
        <v>0</v>
      </c>
      <c r="W48" s="88">
        <v>0</v>
      </c>
      <c r="X48" s="88">
        <v>0</v>
      </c>
      <c r="Y48" s="88">
        <v>0</v>
      </c>
      <c r="Z48" s="88">
        <f t="shared" si="203"/>
        <v>0</v>
      </c>
      <c r="AA48" s="92" t="str">
        <f t="shared" si="204"/>
        <v>nebija plānots</v>
      </c>
      <c r="AB48" s="88">
        <f t="shared" si="205"/>
        <v>0</v>
      </c>
      <c r="AC48" s="92" t="str">
        <f t="shared" si="206"/>
        <v>nebija plānots</v>
      </c>
      <c r="AD48" s="88">
        <f t="shared" si="207"/>
        <v>31681.63</v>
      </c>
      <c r="AE48" s="88">
        <f t="shared" si="208"/>
        <v>31681.63</v>
      </c>
      <c r="AF48" s="88">
        <f t="shared" si="209"/>
        <v>0</v>
      </c>
      <c r="AG48" s="88">
        <f t="shared" si="210"/>
        <v>31681.63</v>
      </c>
      <c r="AH48" s="92">
        <f t="shared" si="211"/>
        <v>1</v>
      </c>
      <c r="AI48" s="88">
        <f t="shared" si="212"/>
        <v>0</v>
      </c>
      <c r="AJ48" s="92">
        <f t="shared" si="213"/>
        <v>0</v>
      </c>
      <c r="AK48" s="88">
        <v>0</v>
      </c>
      <c r="AL48" s="88">
        <v>0</v>
      </c>
      <c r="AM48" s="88">
        <v>0</v>
      </c>
      <c r="AN48" s="88">
        <f t="shared" si="293"/>
        <v>0</v>
      </c>
      <c r="AO48" s="92" t="str">
        <f t="shared" si="215"/>
        <v>nebija plānots</v>
      </c>
      <c r="AP48" s="88">
        <f t="shared" si="216"/>
        <v>0</v>
      </c>
      <c r="AQ48" s="92" t="str">
        <f t="shared" si="217"/>
        <v>nebija plānots</v>
      </c>
      <c r="AR48" s="88">
        <f t="shared" si="218"/>
        <v>31681.63</v>
      </c>
      <c r="AS48" s="88">
        <f t="shared" si="219"/>
        <v>31681.63</v>
      </c>
      <c r="AT48" s="88">
        <f t="shared" si="220"/>
        <v>0</v>
      </c>
      <c r="AU48" s="88">
        <f t="shared" si="221"/>
        <v>31681.63</v>
      </c>
      <c r="AV48" s="92">
        <f t="shared" si="222"/>
        <v>1</v>
      </c>
      <c r="AW48" s="88">
        <f t="shared" si="223"/>
        <v>0</v>
      </c>
      <c r="AX48" s="92">
        <f t="shared" si="224"/>
        <v>0</v>
      </c>
      <c r="AY48" s="88">
        <v>0</v>
      </c>
      <c r="AZ48" s="88">
        <v>0</v>
      </c>
      <c r="BA48" s="88">
        <v>0</v>
      </c>
      <c r="BB48" s="88">
        <f t="shared" si="294"/>
        <v>0</v>
      </c>
      <c r="BC48" s="92" t="str">
        <f t="shared" si="226"/>
        <v>nebija plānots</v>
      </c>
      <c r="BD48" s="88">
        <f t="shared" si="227"/>
        <v>0</v>
      </c>
      <c r="BE48" s="92" t="str">
        <f t="shared" si="228"/>
        <v>nebija plānots</v>
      </c>
      <c r="BF48" s="88">
        <f t="shared" si="229"/>
        <v>31681.63</v>
      </c>
      <c r="BG48" s="88">
        <f t="shared" si="230"/>
        <v>31681.63</v>
      </c>
      <c r="BH48" s="88">
        <f t="shared" si="231"/>
        <v>0</v>
      </c>
      <c r="BI48" s="88">
        <f t="shared" si="232"/>
        <v>31681.63</v>
      </c>
      <c r="BJ48" s="92">
        <f t="shared" si="233"/>
        <v>1</v>
      </c>
      <c r="BK48" s="88">
        <f t="shared" si="234"/>
        <v>0</v>
      </c>
      <c r="BL48" s="92">
        <f t="shared" si="235"/>
        <v>0</v>
      </c>
      <c r="BM48" s="88">
        <v>0</v>
      </c>
      <c r="BN48" s="88">
        <v>0</v>
      </c>
      <c r="BO48" s="88">
        <v>0</v>
      </c>
      <c r="BP48" s="88">
        <f t="shared" si="295"/>
        <v>0</v>
      </c>
      <c r="BQ48" s="92" t="str">
        <f t="shared" si="237"/>
        <v>nebija plānots</v>
      </c>
      <c r="BR48" s="88">
        <f t="shared" si="238"/>
        <v>0</v>
      </c>
      <c r="BS48" s="92" t="str">
        <f t="shared" si="239"/>
        <v>nebija plānots</v>
      </c>
      <c r="BT48" s="88">
        <f t="shared" si="240"/>
        <v>31681.63</v>
      </c>
      <c r="BU48" s="88">
        <f t="shared" si="241"/>
        <v>31681.63</v>
      </c>
      <c r="BV48" s="88">
        <f t="shared" si="242"/>
        <v>0</v>
      </c>
      <c r="BW48" s="88">
        <f t="shared" si="243"/>
        <v>31681.63</v>
      </c>
      <c r="BX48" s="92">
        <f t="shared" si="244"/>
        <v>1</v>
      </c>
      <c r="BY48" s="88">
        <f t="shared" si="245"/>
        <v>0</v>
      </c>
      <c r="BZ48" s="92">
        <f t="shared" si="246"/>
        <v>0</v>
      </c>
      <c r="CA48" s="88">
        <v>0</v>
      </c>
      <c r="CB48" s="88">
        <v>0</v>
      </c>
      <c r="CC48" s="88">
        <v>0</v>
      </c>
      <c r="CD48" s="88">
        <f t="shared" si="296"/>
        <v>0</v>
      </c>
      <c r="CE48" s="92" t="str">
        <f t="shared" si="248"/>
        <v>nebija plānots</v>
      </c>
      <c r="CF48" s="88">
        <f t="shared" si="249"/>
        <v>0</v>
      </c>
      <c r="CG48" s="92" t="str">
        <f t="shared" si="250"/>
        <v>nebija plānots</v>
      </c>
      <c r="CH48" s="88">
        <f t="shared" si="251"/>
        <v>31681.63</v>
      </c>
      <c r="CI48" s="88">
        <f t="shared" si="252"/>
        <v>31681.63</v>
      </c>
      <c r="CJ48" s="88">
        <f t="shared" si="253"/>
        <v>0</v>
      </c>
      <c r="CK48" s="88">
        <f t="shared" si="254"/>
        <v>31681.63</v>
      </c>
      <c r="CL48" s="92">
        <f t="shared" si="255"/>
        <v>1</v>
      </c>
      <c r="CM48" s="88">
        <f t="shared" si="256"/>
        <v>0</v>
      </c>
      <c r="CN48" s="92">
        <f t="shared" si="257"/>
        <v>0</v>
      </c>
      <c r="CO48" s="88">
        <v>0</v>
      </c>
      <c r="CP48" s="88">
        <v>34651.46</v>
      </c>
      <c r="CQ48" s="88">
        <v>0</v>
      </c>
      <c r="CR48" s="88">
        <f t="shared" si="297"/>
        <v>34651.46</v>
      </c>
      <c r="CS48" s="92" t="str">
        <f t="shared" si="259"/>
        <v>nebija plānots</v>
      </c>
      <c r="CT48" s="88">
        <f t="shared" si="288"/>
        <v>34651.46</v>
      </c>
      <c r="CU48" s="92" t="str">
        <f t="shared" si="260"/>
        <v>nebija plānots</v>
      </c>
      <c r="CV48" s="88">
        <f t="shared" si="261"/>
        <v>31681.63</v>
      </c>
      <c r="CW48" s="88">
        <f t="shared" si="262"/>
        <v>66333.09</v>
      </c>
      <c r="CX48" s="88">
        <f t="shared" si="263"/>
        <v>0</v>
      </c>
      <c r="CY48" s="88">
        <f t="shared" si="264"/>
        <v>66333.09</v>
      </c>
      <c r="CZ48" s="92">
        <f t="shared" si="265"/>
        <v>2.0937398107357481</v>
      </c>
      <c r="DA48" s="88">
        <f t="shared" si="266"/>
        <v>34651.459999999992</v>
      </c>
      <c r="DB48" s="92">
        <f t="shared" si="267"/>
        <v>1.0937398107357479</v>
      </c>
      <c r="DC48" s="88">
        <v>43350</v>
      </c>
      <c r="DD48" s="88">
        <v>0</v>
      </c>
      <c r="DE48" s="88">
        <v>0</v>
      </c>
      <c r="DF48" s="88">
        <f t="shared" si="298"/>
        <v>0</v>
      </c>
      <c r="DG48" s="92">
        <f t="shared" si="269"/>
        <v>0</v>
      </c>
      <c r="DH48" s="88">
        <f t="shared" si="289"/>
        <v>-43350</v>
      </c>
      <c r="DI48" s="92">
        <f t="shared" si="270"/>
        <v>-1</v>
      </c>
      <c r="DJ48" s="88">
        <f t="shared" si="271"/>
        <v>75031.63</v>
      </c>
      <c r="DK48" s="88">
        <f t="shared" si="272"/>
        <v>66333.09</v>
      </c>
      <c r="DL48" s="88">
        <f t="shared" si="273"/>
        <v>0</v>
      </c>
      <c r="DM48" s="88">
        <f t="shared" si="291"/>
        <v>66333.09</v>
      </c>
      <c r="DN48" s="92">
        <f t="shared" si="275"/>
        <v>0.88406835890410473</v>
      </c>
      <c r="DO48" s="88">
        <f t="shared" si="276"/>
        <v>-8698.5400000000081</v>
      </c>
      <c r="DP48" s="92">
        <f t="shared" si="277"/>
        <v>-0.11593164109589527</v>
      </c>
      <c r="DQ48" s="88">
        <v>0</v>
      </c>
      <c r="DR48" s="88">
        <v>0</v>
      </c>
      <c r="DS48" s="88">
        <v>0</v>
      </c>
      <c r="DT48" s="88">
        <f t="shared" si="299"/>
        <v>0</v>
      </c>
      <c r="DU48" s="92" t="str">
        <f t="shared" si="279"/>
        <v>nebija plānots</v>
      </c>
      <c r="DV48" s="88">
        <f t="shared" si="290"/>
        <v>0</v>
      </c>
      <c r="DW48" s="92" t="str">
        <f t="shared" si="280"/>
        <v>nebija plānots</v>
      </c>
      <c r="DX48" s="88">
        <f t="shared" si="281"/>
        <v>75031.63</v>
      </c>
      <c r="DY48" s="88">
        <f t="shared" si="282"/>
        <v>66333.09</v>
      </c>
      <c r="DZ48" s="88">
        <f t="shared" si="283"/>
        <v>0</v>
      </c>
      <c r="EA48" s="88">
        <f t="shared" si="292"/>
        <v>66333.09</v>
      </c>
      <c r="EB48" s="92">
        <f t="shared" si="285"/>
        <v>0.88406835890410473</v>
      </c>
      <c r="EC48" s="88">
        <f t="shared" si="286"/>
        <v>-8698.5400000000081</v>
      </c>
      <c r="ED48" s="92">
        <f t="shared" si="287"/>
        <v>-0.11593164109589527</v>
      </c>
      <c r="EE48" s="88">
        <v>0</v>
      </c>
      <c r="EF48" s="88">
        <v>0</v>
      </c>
      <c r="EG48" s="88">
        <v>0</v>
      </c>
      <c r="EH48" s="23">
        <f t="shared" si="198"/>
        <v>75031.63</v>
      </c>
    </row>
    <row r="49" spans="1:138" s="9" customFormat="1" ht="12" customHeight="1" x14ac:dyDescent="0.35">
      <c r="A49" s="8" t="s">
        <v>177</v>
      </c>
      <c r="B49" s="8" t="s">
        <v>177</v>
      </c>
      <c r="C49" s="24">
        <v>1</v>
      </c>
      <c r="D49" s="25" t="s">
        <v>145</v>
      </c>
      <c r="E49" s="26" t="s">
        <v>146</v>
      </c>
      <c r="F49" s="24" t="s">
        <v>170</v>
      </c>
      <c r="G49" s="26" t="s">
        <v>148</v>
      </c>
      <c r="H49" s="24" t="s">
        <v>175</v>
      </c>
      <c r="I49" s="26" t="s">
        <v>176</v>
      </c>
      <c r="J49" s="27">
        <v>2</v>
      </c>
      <c r="K49" s="28" t="s">
        <v>78</v>
      </c>
      <c r="L49" s="22" t="s">
        <v>103</v>
      </c>
      <c r="M49" s="23">
        <v>0</v>
      </c>
      <c r="N49" s="23">
        <v>285578.7</v>
      </c>
      <c r="O49" s="23">
        <v>1324923.3699999999</v>
      </c>
      <c r="P49" s="88">
        <v>29427.59</v>
      </c>
      <c r="Q49" s="88">
        <v>29427.59</v>
      </c>
      <c r="R49" s="88">
        <v>0</v>
      </c>
      <c r="S49" s="88">
        <f t="shared" si="199"/>
        <v>29427.59</v>
      </c>
      <c r="T49" s="92">
        <f t="shared" si="200"/>
        <v>1</v>
      </c>
      <c r="U49" s="88">
        <f t="shared" si="201"/>
        <v>0</v>
      </c>
      <c r="V49" s="92">
        <f t="shared" si="202"/>
        <v>0</v>
      </c>
      <c r="W49" s="88">
        <v>181457.7</v>
      </c>
      <c r="X49" s="88">
        <v>248797.57</v>
      </c>
      <c r="Y49" s="88">
        <v>0</v>
      </c>
      <c r="Z49" s="88">
        <f t="shared" si="203"/>
        <v>248797.57</v>
      </c>
      <c r="AA49" s="92">
        <f t="shared" si="204"/>
        <v>1.371105056440151</v>
      </c>
      <c r="AB49" s="88">
        <f t="shared" si="205"/>
        <v>67339.87</v>
      </c>
      <c r="AC49" s="92">
        <f t="shared" si="206"/>
        <v>0.37110505644015102</v>
      </c>
      <c r="AD49" s="88">
        <f t="shared" si="207"/>
        <v>210885.29</v>
      </c>
      <c r="AE49" s="88">
        <f t="shared" si="208"/>
        <v>278225.16000000003</v>
      </c>
      <c r="AF49" s="88">
        <f t="shared" si="209"/>
        <v>0</v>
      </c>
      <c r="AG49" s="88">
        <f t="shared" si="210"/>
        <v>278225.16000000003</v>
      </c>
      <c r="AH49" s="92">
        <f t="shared" si="211"/>
        <v>1.3193199013549026</v>
      </c>
      <c r="AI49" s="88">
        <f t="shared" si="212"/>
        <v>67339.870000000024</v>
      </c>
      <c r="AJ49" s="92">
        <f t="shared" si="213"/>
        <v>0.31931990135490257</v>
      </c>
      <c r="AK49" s="88">
        <v>74151.31</v>
      </c>
      <c r="AL49" s="88">
        <v>78502.5</v>
      </c>
      <c r="AM49" s="88">
        <v>0</v>
      </c>
      <c r="AN49" s="88">
        <f t="shared" si="293"/>
        <v>78502.5</v>
      </c>
      <c r="AO49" s="92">
        <f t="shared" si="215"/>
        <v>1.0586798803689375</v>
      </c>
      <c r="AP49" s="88">
        <f t="shared" si="216"/>
        <v>4351.1900000000023</v>
      </c>
      <c r="AQ49" s="92">
        <f t="shared" si="217"/>
        <v>5.8679880368937551E-2</v>
      </c>
      <c r="AR49" s="88">
        <f t="shared" si="218"/>
        <v>285036.59999999998</v>
      </c>
      <c r="AS49" s="88">
        <f t="shared" si="219"/>
        <v>356727.66000000003</v>
      </c>
      <c r="AT49" s="88">
        <f t="shared" si="220"/>
        <v>0</v>
      </c>
      <c r="AU49" s="88">
        <f t="shared" si="221"/>
        <v>356727.66000000003</v>
      </c>
      <c r="AV49" s="92">
        <f t="shared" si="222"/>
        <v>1.2515152790904749</v>
      </c>
      <c r="AW49" s="88">
        <f t="shared" si="223"/>
        <v>71691.060000000056</v>
      </c>
      <c r="AX49" s="92">
        <f t="shared" si="224"/>
        <v>0.25151527909047489</v>
      </c>
      <c r="AY49" s="88">
        <v>19426.509999999998</v>
      </c>
      <c r="AZ49" s="88">
        <v>76155.86</v>
      </c>
      <c r="BA49" s="88">
        <v>0</v>
      </c>
      <c r="BB49" s="88">
        <f t="shared" si="294"/>
        <v>76155.86</v>
      </c>
      <c r="BC49" s="92">
        <f t="shared" si="226"/>
        <v>3.9202028568178231</v>
      </c>
      <c r="BD49" s="88">
        <f t="shared" si="227"/>
        <v>56729.350000000006</v>
      </c>
      <c r="BE49" s="92">
        <f t="shared" si="228"/>
        <v>2.9202028568178231</v>
      </c>
      <c r="BF49" s="88">
        <f t="shared" si="229"/>
        <v>304463.11</v>
      </c>
      <c r="BG49" s="88">
        <f t="shared" si="230"/>
        <v>432883.52</v>
      </c>
      <c r="BH49" s="88">
        <f t="shared" si="231"/>
        <v>0</v>
      </c>
      <c r="BI49" s="88">
        <f t="shared" si="232"/>
        <v>432883.52</v>
      </c>
      <c r="BJ49" s="92">
        <f t="shared" si="233"/>
        <v>1.4217930047420195</v>
      </c>
      <c r="BK49" s="88">
        <f t="shared" si="234"/>
        <v>128420.41000000003</v>
      </c>
      <c r="BL49" s="92">
        <f t="shared" si="235"/>
        <v>0.42179300474201958</v>
      </c>
      <c r="BM49" s="88">
        <v>129433.39</v>
      </c>
      <c r="BN49" s="88">
        <v>257094.97</v>
      </c>
      <c r="BO49" s="88">
        <v>0</v>
      </c>
      <c r="BP49" s="88">
        <f t="shared" si="295"/>
        <v>257094.97</v>
      </c>
      <c r="BQ49" s="92">
        <f t="shared" si="237"/>
        <v>1.9863110283984682</v>
      </c>
      <c r="BR49" s="88">
        <f t="shared" si="238"/>
        <v>127661.58</v>
      </c>
      <c r="BS49" s="92">
        <f t="shared" si="239"/>
        <v>0.98631102839846818</v>
      </c>
      <c r="BT49" s="88">
        <f t="shared" si="240"/>
        <v>433896.5</v>
      </c>
      <c r="BU49" s="88">
        <f t="shared" si="241"/>
        <v>689978.49</v>
      </c>
      <c r="BV49" s="88">
        <f t="shared" si="242"/>
        <v>0</v>
      </c>
      <c r="BW49" s="88">
        <f t="shared" si="243"/>
        <v>689978.49</v>
      </c>
      <c r="BX49" s="92">
        <f t="shared" si="244"/>
        <v>1.5901914166166355</v>
      </c>
      <c r="BY49" s="88">
        <f t="shared" si="245"/>
        <v>256081.99</v>
      </c>
      <c r="BZ49" s="92">
        <f t="shared" si="246"/>
        <v>0.59019141661663554</v>
      </c>
      <c r="CA49" s="88">
        <v>0</v>
      </c>
      <c r="CB49" s="88">
        <v>25650.07</v>
      </c>
      <c r="CC49" s="88">
        <v>0</v>
      </c>
      <c r="CD49" s="88">
        <f t="shared" si="296"/>
        <v>25650.07</v>
      </c>
      <c r="CE49" s="92" t="str">
        <f t="shared" si="248"/>
        <v>nebija plānots</v>
      </c>
      <c r="CF49" s="88">
        <f t="shared" si="249"/>
        <v>25650.07</v>
      </c>
      <c r="CG49" s="92" t="str">
        <f t="shared" si="250"/>
        <v>nebija plānots</v>
      </c>
      <c r="CH49" s="88">
        <f t="shared" si="251"/>
        <v>433896.5</v>
      </c>
      <c r="CI49" s="88">
        <f t="shared" si="252"/>
        <v>715628.55999999994</v>
      </c>
      <c r="CJ49" s="88">
        <f t="shared" si="253"/>
        <v>0</v>
      </c>
      <c r="CK49" s="88">
        <f t="shared" si="254"/>
        <v>715628.55999999994</v>
      </c>
      <c r="CL49" s="92">
        <f t="shared" si="255"/>
        <v>1.6493070582500664</v>
      </c>
      <c r="CM49" s="88">
        <f t="shared" si="256"/>
        <v>281732.05999999994</v>
      </c>
      <c r="CN49" s="92">
        <f t="shared" si="257"/>
        <v>0.6493070582500664</v>
      </c>
      <c r="CO49" s="88">
        <v>146151.87</v>
      </c>
      <c r="CP49" s="88">
        <v>84537.23</v>
      </c>
      <c r="CQ49" s="88">
        <v>0</v>
      </c>
      <c r="CR49" s="88">
        <f t="shared" si="297"/>
        <v>84537.23</v>
      </c>
      <c r="CS49" s="92">
        <f t="shared" si="259"/>
        <v>0.57842044716909879</v>
      </c>
      <c r="CT49" s="88">
        <f t="shared" si="288"/>
        <v>-61614.64</v>
      </c>
      <c r="CU49" s="92">
        <f t="shared" si="260"/>
        <v>-0.42157955283090121</v>
      </c>
      <c r="CV49" s="88">
        <f t="shared" si="261"/>
        <v>580048.37</v>
      </c>
      <c r="CW49" s="88">
        <f t="shared" si="262"/>
        <v>800165.78999999992</v>
      </c>
      <c r="CX49" s="88">
        <f t="shared" si="263"/>
        <v>0</v>
      </c>
      <c r="CY49" s="88">
        <f t="shared" si="264"/>
        <v>800165.78999999992</v>
      </c>
      <c r="CZ49" s="92">
        <f t="shared" si="265"/>
        <v>1.3794811456844538</v>
      </c>
      <c r="DA49" s="88">
        <f t="shared" si="266"/>
        <v>220117.41999999993</v>
      </c>
      <c r="DB49" s="92">
        <f t="shared" si="267"/>
        <v>0.37948114568445374</v>
      </c>
      <c r="DC49" s="88">
        <v>28900</v>
      </c>
      <c r="DD49" s="88">
        <v>22368.42</v>
      </c>
      <c r="DE49" s="88">
        <v>0</v>
      </c>
      <c r="DF49" s="88">
        <f t="shared" si="298"/>
        <v>22368.42</v>
      </c>
      <c r="DG49" s="92">
        <f t="shared" si="269"/>
        <v>0.77399377162629757</v>
      </c>
      <c r="DH49" s="88">
        <f t="shared" si="289"/>
        <v>-6531.5800000000017</v>
      </c>
      <c r="DI49" s="92">
        <f t="shared" si="270"/>
        <v>-0.22600622837370249</v>
      </c>
      <c r="DJ49" s="88">
        <f t="shared" si="271"/>
        <v>608948.37</v>
      </c>
      <c r="DK49" s="88">
        <f t="shared" si="272"/>
        <v>822534.21</v>
      </c>
      <c r="DL49" s="88">
        <f t="shared" si="273"/>
        <v>0</v>
      </c>
      <c r="DM49" s="88">
        <f t="shared" si="291"/>
        <v>822534.21</v>
      </c>
      <c r="DN49" s="92">
        <f t="shared" si="275"/>
        <v>1.3507454006322408</v>
      </c>
      <c r="DO49" s="88">
        <f t="shared" si="276"/>
        <v>213585.83999999997</v>
      </c>
      <c r="DP49" s="92">
        <f t="shared" si="277"/>
        <v>0.35074540063224074</v>
      </c>
      <c r="DQ49" s="88">
        <v>28900</v>
      </c>
      <c r="DR49" s="88">
        <v>167397.45000000001</v>
      </c>
      <c r="DS49" s="88">
        <v>0</v>
      </c>
      <c r="DT49" s="88">
        <f t="shared" si="299"/>
        <v>167397.45000000001</v>
      </c>
      <c r="DU49" s="92">
        <f t="shared" si="279"/>
        <v>5.7922993079584781</v>
      </c>
      <c r="DV49" s="88">
        <f t="shared" si="290"/>
        <v>138497.45000000001</v>
      </c>
      <c r="DW49" s="92">
        <f t="shared" si="280"/>
        <v>4.7922993079584781</v>
      </c>
      <c r="DX49" s="88">
        <f t="shared" si="281"/>
        <v>637848.37</v>
      </c>
      <c r="DY49" s="88">
        <f t="shared" si="282"/>
        <v>989931.65999999992</v>
      </c>
      <c r="DZ49" s="88">
        <f t="shared" si="283"/>
        <v>0</v>
      </c>
      <c r="EA49" s="88">
        <f t="shared" si="292"/>
        <v>989931.65999999992</v>
      </c>
      <c r="EB49" s="92">
        <f t="shared" si="285"/>
        <v>1.5519858740095236</v>
      </c>
      <c r="EC49" s="88">
        <f t="shared" si="286"/>
        <v>352083.28999999992</v>
      </c>
      <c r="ED49" s="92">
        <f t="shared" si="287"/>
        <v>0.55198587400952348</v>
      </c>
      <c r="EE49" s="88">
        <v>28900</v>
      </c>
      <c r="EF49" s="88">
        <v>43350</v>
      </c>
      <c r="EG49" s="88">
        <v>133429.82</v>
      </c>
      <c r="EH49" s="23">
        <f t="shared" si="198"/>
        <v>843528.19</v>
      </c>
    </row>
    <row r="50" spans="1:138" s="9" customFormat="1" ht="12" customHeight="1" x14ac:dyDescent="0.35">
      <c r="A50" s="8" t="s">
        <v>178</v>
      </c>
      <c r="B50" s="8" t="s">
        <v>178</v>
      </c>
      <c r="C50" s="24">
        <v>1</v>
      </c>
      <c r="D50" s="25" t="s">
        <v>179</v>
      </c>
      <c r="E50" s="26" t="s">
        <v>180</v>
      </c>
      <c r="F50" s="24" t="s">
        <v>181</v>
      </c>
      <c r="G50" s="26" t="s">
        <v>182</v>
      </c>
      <c r="H50" s="27" t="s">
        <v>183</v>
      </c>
      <c r="I50" s="26" t="s">
        <v>184</v>
      </c>
      <c r="J50" s="27" t="s">
        <v>114</v>
      </c>
      <c r="K50" s="31" t="s">
        <v>79</v>
      </c>
      <c r="L50" s="22" t="s">
        <v>103</v>
      </c>
      <c r="M50" s="23">
        <v>0</v>
      </c>
      <c r="N50" s="23">
        <v>0</v>
      </c>
      <c r="O50" s="23">
        <v>564326.47</v>
      </c>
      <c r="P50" s="88">
        <v>0</v>
      </c>
      <c r="Q50" s="88">
        <v>0</v>
      </c>
      <c r="R50" s="88">
        <v>0</v>
      </c>
      <c r="S50" s="88">
        <f t="shared" si="199"/>
        <v>0</v>
      </c>
      <c r="T50" s="92" t="str">
        <f t="shared" si="200"/>
        <v>nebija plānots</v>
      </c>
      <c r="U50" s="88">
        <f t="shared" si="201"/>
        <v>0</v>
      </c>
      <c r="V50" s="92" t="str">
        <f t="shared" si="202"/>
        <v>nebija plānots</v>
      </c>
      <c r="W50" s="88">
        <v>173096.76</v>
      </c>
      <c r="X50" s="88">
        <v>173096.76</v>
      </c>
      <c r="Y50" s="88">
        <v>0</v>
      </c>
      <c r="Z50" s="88">
        <f t="shared" si="203"/>
        <v>173096.76</v>
      </c>
      <c r="AA50" s="92">
        <f t="shared" si="204"/>
        <v>1</v>
      </c>
      <c r="AB50" s="88">
        <f t="shared" si="205"/>
        <v>0</v>
      </c>
      <c r="AC50" s="92">
        <f t="shared" si="206"/>
        <v>0</v>
      </c>
      <c r="AD50" s="88">
        <f t="shared" si="207"/>
        <v>173096.76</v>
      </c>
      <c r="AE50" s="88">
        <f t="shared" si="208"/>
        <v>173096.76</v>
      </c>
      <c r="AF50" s="88">
        <f t="shared" si="209"/>
        <v>0</v>
      </c>
      <c r="AG50" s="88">
        <f t="shared" si="210"/>
        <v>173096.76</v>
      </c>
      <c r="AH50" s="92">
        <f t="shared" si="211"/>
        <v>1</v>
      </c>
      <c r="AI50" s="88">
        <f t="shared" si="212"/>
        <v>0</v>
      </c>
      <c r="AJ50" s="92">
        <f t="shared" si="213"/>
        <v>0</v>
      </c>
      <c r="AK50" s="88">
        <v>0</v>
      </c>
      <c r="AL50" s="88">
        <v>0</v>
      </c>
      <c r="AM50" s="88">
        <v>0</v>
      </c>
      <c r="AN50" s="88">
        <f t="shared" si="293"/>
        <v>0</v>
      </c>
      <c r="AO50" s="92" t="str">
        <f t="shared" si="215"/>
        <v>nebija plānots</v>
      </c>
      <c r="AP50" s="88">
        <f t="shared" si="216"/>
        <v>0</v>
      </c>
      <c r="AQ50" s="92" t="str">
        <f t="shared" si="217"/>
        <v>nebija plānots</v>
      </c>
      <c r="AR50" s="88">
        <f t="shared" si="218"/>
        <v>173096.76</v>
      </c>
      <c r="AS50" s="88">
        <f t="shared" si="219"/>
        <v>173096.76</v>
      </c>
      <c r="AT50" s="88">
        <f t="shared" si="220"/>
        <v>0</v>
      </c>
      <c r="AU50" s="88">
        <f t="shared" si="221"/>
        <v>173096.76</v>
      </c>
      <c r="AV50" s="92">
        <f t="shared" si="222"/>
        <v>1</v>
      </c>
      <c r="AW50" s="88">
        <f t="shared" si="223"/>
        <v>0</v>
      </c>
      <c r="AX50" s="92">
        <f t="shared" si="224"/>
        <v>0</v>
      </c>
      <c r="AY50" s="88">
        <v>38397.9</v>
      </c>
      <c r="AZ50" s="88">
        <v>284439.51</v>
      </c>
      <c r="BA50" s="88">
        <v>0</v>
      </c>
      <c r="BB50" s="88">
        <f t="shared" si="294"/>
        <v>284439.51</v>
      </c>
      <c r="BC50" s="92">
        <f t="shared" si="226"/>
        <v>7.4076840139695141</v>
      </c>
      <c r="BD50" s="88">
        <f t="shared" si="227"/>
        <v>246041.61000000002</v>
      </c>
      <c r="BE50" s="92">
        <f t="shared" si="228"/>
        <v>6.4076840139695141</v>
      </c>
      <c r="BF50" s="88">
        <f t="shared" si="229"/>
        <v>211494.66</v>
      </c>
      <c r="BG50" s="88">
        <f t="shared" si="230"/>
        <v>457536.27</v>
      </c>
      <c r="BH50" s="88">
        <f t="shared" si="231"/>
        <v>0</v>
      </c>
      <c r="BI50" s="88">
        <f t="shared" si="232"/>
        <v>457536.27</v>
      </c>
      <c r="BJ50" s="92">
        <f t="shared" si="233"/>
        <v>2.1633466774054719</v>
      </c>
      <c r="BK50" s="88">
        <f t="shared" si="234"/>
        <v>246041.61000000002</v>
      </c>
      <c r="BL50" s="92">
        <f t="shared" si="235"/>
        <v>1.1633466774054722</v>
      </c>
      <c r="BM50" s="88">
        <v>66274.11</v>
      </c>
      <c r="BN50" s="88">
        <v>0</v>
      </c>
      <c r="BO50" s="88">
        <v>0</v>
      </c>
      <c r="BP50" s="88">
        <f t="shared" si="295"/>
        <v>0</v>
      </c>
      <c r="BQ50" s="92">
        <f t="shared" si="237"/>
        <v>0</v>
      </c>
      <c r="BR50" s="88">
        <f t="shared" si="238"/>
        <v>-66274.11</v>
      </c>
      <c r="BS50" s="92">
        <f t="shared" si="239"/>
        <v>-1</v>
      </c>
      <c r="BT50" s="88">
        <f t="shared" si="240"/>
        <v>277768.77</v>
      </c>
      <c r="BU50" s="88">
        <f t="shared" si="241"/>
        <v>457536.27</v>
      </c>
      <c r="BV50" s="88">
        <f t="shared" si="242"/>
        <v>0</v>
      </c>
      <c r="BW50" s="88">
        <f t="shared" si="243"/>
        <v>457536.27</v>
      </c>
      <c r="BX50" s="92">
        <f t="shared" si="244"/>
        <v>1.6471839868823266</v>
      </c>
      <c r="BY50" s="88">
        <f t="shared" si="245"/>
        <v>179767.5</v>
      </c>
      <c r="BZ50" s="92">
        <f t="shared" si="246"/>
        <v>0.64718398688232659</v>
      </c>
      <c r="CA50" s="88">
        <v>158325.28999999998</v>
      </c>
      <c r="CB50" s="88">
        <v>171805.86</v>
      </c>
      <c r="CC50" s="88">
        <v>0</v>
      </c>
      <c r="CD50" s="88">
        <f t="shared" si="296"/>
        <v>171805.86</v>
      </c>
      <c r="CE50" s="92">
        <f t="shared" si="248"/>
        <v>1.0851447674594501</v>
      </c>
      <c r="CF50" s="88">
        <f t="shared" si="249"/>
        <v>13480.570000000007</v>
      </c>
      <c r="CG50" s="92">
        <f t="shared" si="250"/>
        <v>8.5144767459450155E-2</v>
      </c>
      <c r="CH50" s="88">
        <f t="shared" si="251"/>
        <v>436094.06</v>
      </c>
      <c r="CI50" s="88">
        <f t="shared" si="252"/>
        <v>629342.13</v>
      </c>
      <c r="CJ50" s="88">
        <f t="shared" si="253"/>
        <v>0</v>
      </c>
      <c r="CK50" s="88">
        <f t="shared" si="254"/>
        <v>629342.13</v>
      </c>
      <c r="CL50" s="92">
        <f t="shared" si="255"/>
        <v>1.4431339193200661</v>
      </c>
      <c r="CM50" s="88">
        <f t="shared" si="256"/>
        <v>193248.07</v>
      </c>
      <c r="CN50" s="92">
        <f t="shared" si="257"/>
        <v>0.44313391932006596</v>
      </c>
      <c r="CO50" s="88">
        <v>228953.24</v>
      </c>
      <c r="CP50" s="88">
        <v>26133.49</v>
      </c>
      <c r="CQ50" s="88">
        <v>0</v>
      </c>
      <c r="CR50" s="88">
        <f t="shared" si="297"/>
        <v>26133.49</v>
      </c>
      <c r="CS50" s="92">
        <f t="shared" si="259"/>
        <v>0.11414335084316782</v>
      </c>
      <c r="CT50" s="88">
        <f t="shared" si="288"/>
        <v>-202819.75</v>
      </c>
      <c r="CU50" s="92">
        <f t="shared" si="260"/>
        <v>-0.88585664915683227</v>
      </c>
      <c r="CV50" s="88">
        <f t="shared" si="261"/>
        <v>665047.30000000005</v>
      </c>
      <c r="CW50" s="88">
        <f t="shared" si="262"/>
        <v>655475.62</v>
      </c>
      <c r="CX50" s="88">
        <f t="shared" si="263"/>
        <v>0</v>
      </c>
      <c r="CY50" s="88">
        <f t="shared" si="264"/>
        <v>655475.62</v>
      </c>
      <c r="CZ50" s="92">
        <f t="shared" si="265"/>
        <v>0.98560751994632556</v>
      </c>
      <c r="DA50" s="88">
        <f t="shared" si="266"/>
        <v>-9571.6800000000512</v>
      </c>
      <c r="DB50" s="92">
        <f t="shared" si="267"/>
        <v>-1.4392480053674453E-2</v>
      </c>
      <c r="DC50" s="88">
        <v>164657.23000000001</v>
      </c>
      <c r="DD50" s="88">
        <v>749334.86</v>
      </c>
      <c r="DE50" s="88">
        <v>0</v>
      </c>
      <c r="DF50" s="88">
        <f t="shared" si="298"/>
        <v>749334.86</v>
      </c>
      <c r="DG50" s="92">
        <f t="shared" si="269"/>
        <v>4.5508773589838718</v>
      </c>
      <c r="DH50" s="88">
        <f t="shared" si="289"/>
        <v>584677.63</v>
      </c>
      <c r="DI50" s="92">
        <f t="shared" si="270"/>
        <v>3.5508773589838718</v>
      </c>
      <c r="DJ50" s="88">
        <f t="shared" si="271"/>
        <v>829704.53</v>
      </c>
      <c r="DK50" s="88">
        <f t="shared" si="272"/>
        <v>1404810.48</v>
      </c>
      <c r="DL50" s="88">
        <f t="shared" si="273"/>
        <v>0</v>
      </c>
      <c r="DM50" s="88">
        <f t="shared" si="291"/>
        <v>1404810.48</v>
      </c>
      <c r="DN50" s="92">
        <f t="shared" si="275"/>
        <v>1.6931454863817603</v>
      </c>
      <c r="DO50" s="88">
        <f t="shared" si="276"/>
        <v>575105.94999999995</v>
      </c>
      <c r="DP50" s="92">
        <f t="shared" si="277"/>
        <v>0.69314548638176043</v>
      </c>
      <c r="DQ50" s="88">
        <v>612000</v>
      </c>
      <c r="DR50" s="88">
        <v>369575.55</v>
      </c>
      <c r="DS50" s="88">
        <v>0</v>
      </c>
      <c r="DT50" s="88">
        <f t="shared" si="299"/>
        <v>369575.55</v>
      </c>
      <c r="DU50" s="92">
        <f t="shared" si="279"/>
        <v>0.60388161764705883</v>
      </c>
      <c r="DV50" s="88">
        <f t="shared" si="290"/>
        <v>-242424.45</v>
      </c>
      <c r="DW50" s="92">
        <f t="shared" si="280"/>
        <v>-0.39611838235294122</v>
      </c>
      <c r="DX50" s="88">
        <f t="shared" si="281"/>
        <v>1441704.53</v>
      </c>
      <c r="DY50" s="88">
        <f t="shared" si="282"/>
        <v>1774386.03</v>
      </c>
      <c r="DZ50" s="88">
        <f t="shared" si="283"/>
        <v>0</v>
      </c>
      <c r="EA50" s="88">
        <f t="shared" si="292"/>
        <v>1774386.03</v>
      </c>
      <c r="EB50" s="92">
        <f t="shared" si="285"/>
        <v>1.2307556736330709</v>
      </c>
      <c r="EC50" s="88">
        <f t="shared" si="286"/>
        <v>332681.5</v>
      </c>
      <c r="ED50" s="92">
        <f t="shared" si="287"/>
        <v>0.23075567363307098</v>
      </c>
      <c r="EE50" s="88">
        <v>2512358.2400000002</v>
      </c>
      <c r="EF50" s="88">
        <v>80102.28</v>
      </c>
      <c r="EG50" s="88">
        <v>0</v>
      </c>
      <c r="EH50" s="23">
        <f t="shared" si="198"/>
        <v>4034165.0500000003</v>
      </c>
    </row>
    <row r="51" spans="1:138" s="9" customFormat="1" ht="12" customHeight="1" x14ac:dyDescent="0.35">
      <c r="A51" s="8" t="s">
        <v>185</v>
      </c>
      <c r="B51" s="8" t="s">
        <v>185</v>
      </c>
      <c r="C51" s="24">
        <v>1</v>
      </c>
      <c r="D51" s="25" t="s">
        <v>179</v>
      </c>
      <c r="E51" s="26" t="s">
        <v>180</v>
      </c>
      <c r="F51" s="24" t="s">
        <v>181</v>
      </c>
      <c r="G51" s="26" t="s">
        <v>182</v>
      </c>
      <c r="H51" s="27" t="s">
        <v>186</v>
      </c>
      <c r="I51" s="26" t="s">
        <v>187</v>
      </c>
      <c r="J51" s="27" t="s">
        <v>114</v>
      </c>
      <c r="K51" s="31" t="s">
        <v>88</v>
      </c>
      <c r="L51" s="22" t="s">
        <v>103</v>
      </c>
      <c r="M51" s="23">
        <v>0</v>
      </c>
      <c r="N51" s="23">
        <v>0</v>
      </c>
      <c r="O51" s="23">
        <v>225031.87</v>
      </c>
      <c r="P51" s="88">
        <v>0</v>
      </c>
      <c r="Q51" s="88">
        <v>192779.8</v>
      </c>
      <c r="R51" s="88">
        <v>0</v>
      </c>
      <c r="S51" s="88">
        <f t="shared" si="199"/>
        <v>192779.8</v>
      </c>
      <c r="T51" s="92" t="str">
        <f t="shared" si="200"/>
        <v>nebija plānots</v>
      </c>
      <c r="U51" s="88">
        <f t="shared" si="201"/>
        <v>192779.8</v>
      </c>
      <c r="V51" s="92" t="str">
        <f t="shared" si="202"/>
        <v>nebija plānots</v>
      </c>
      <c r="W51" s="88">
        <v>192779.8</v>
      </c>
      <c r="X51" s="88">
        <v>0</v>
      </c>
      <c r="Y51" s="88">
        <v>0</v>
      </c>
      <c r="Z51" s="88">
        <f t="shared" si="203"/>
        <v>0</v>
      </c>
      <c r="AA51" s="92">
        <f t="shared" si="204"/>
        <v>0</v>
      </c>
      <c r="AB51" s="88">
        <f t="shared" si="205"/>
        <v>-192779.8</v>
      </c>
      <c r="AC51" s="92">
        <f t="shared" si="206"/>
        <v>-1</v>
      </c>
      <c r="AD51" s="88">
        <f t="shared" si="207"/>
        <v>192779.8</v>
      </c>
      <c r="AE51" s="88">
        <f t="shared" si="208"/>
        <v>192779.8</v>
      </c>
      <c r="AF51" s="88">
        <f t="shared" si="209"/>
        <v>0</v>
      </c>
      <c r="AG51" s="88">
        <f t="shared" si="210"/>
        <v>192779.8</v>
      </c>
      <c r="AH51" s="92">
        <f t="shared" si="211"/>
        <v>1</v>
      </c>
      <c r="AI51" s="88">
        <f t="shared" si="212"/>
        <v>0</v>
      </c>
      <c r="AJ51" s="92">
        <f t="shared" si="213"/>
        <v>0</v>
      </c>
      <c r="AK51" s="88">
        <v>0</v>
      </c>
      <c r="AL51" s="88">
        <v>0</v>
      </c>
      <c r="AM51" s="88">
        <v>0</v>
      </c>
      <c r="AN51" s="88">
        <f t="shared" si="293"/>
        <v>0</v>
      </c>
      <c r="AO51" s="92" t="str">
        <f t="shared" si="215"/>
        <v>nebija plānots</v>
      </c>
      <c r="AP51" s="88">
        <f t="shared" si="216"/>
        <v>0</v>
      </c>
      <c r="AQ51" s="92" t="str">
        <f t="shared" si="217"/>
        <v>nebija plānots</v>
      </c>
      <c r="AR51" s="88">
        <f t="shared" si="218"/>
        <v>192779.8</v>
      </c>
      <c r="AS51" s="88">
        <f t="shared" si="219"/>
        <v>192779.8</v>
      </c>
      <c r="AT51" s="88">
        <f t="shared" si="220"/>
        <v>0</v>
      </c>
      <c r="AU51" s="88">
        <f t="shared" si="221"/>
        <v>192779.8</v>
      </c>
      <c r="AV51" s="92">
        <f t="shared" si="222"/>
        <v>1</v>
      </c>
      <c r="AW51" s="88">
        <f t="shared" si="223"/>
        <v>0</v>
      </c>
      <c r="AX51" s="92">
        <f t="shared" si="224"/>
        <v>0</v>
      </c>
      <c r="AY51" s="88">
        <v>0</v>
      </c>
      <c r="AZ51" s="88">
        <v>0</v>
      </c>
      <c r="BA51" s="88">
        <v>0</v>
      </c>
      <c r="BB51" s="88">
        <f t="shared" si="294"/>
        <v>0</v>
      </c>
      <c r="BC51" s="92" t="str">
        <f t="shared" si="226"/>
        <v>nebija plānots</v>
      </c>
      <c r="BD51" s="88">
        <f t="shared" si="227"/>
        <v>0</v>
      </c>
      <c r="BE51" s="92" t="str">
        <f t="shared" si="228"/>
        <v>nebija plānots</v>
      </c>
      <c r="BF51" s="88">
        <f t="shared" si="229"/>
        <v>192779.8</v>
      </c>
      <c r="BG51" s="88">
        <f t="shared" si="230"/>
        <v>192779.8</v>
      </c>
      <c r="BH51" s="88">
        <f t="shared" si="231"/>
        <v>0</v>
      </c>
      <c r="BI51" s="88">
        <f t="shared" si="232"/>
        <v>192779.8</v>
      </c>
      <c r="BJ51" s="92">
        <f t="shared" si="233"/>
        <v>1</v>
      </c>
      <c r="BK51" s="88">
        <f t="shared" si="234"/>
        <v>0</v>
      </c>
      <c r="BL51" s="92">
        <f t="shared" si="235"/>
        <v>0</v>
      </c>
      <c r="BM51" s="88">
        <v>0</v>
      </c>
      <c r="BN51" s="88">
        <v>0</v>
      </c>
      <c r="BO51" s="88">
        <v>0</v>
      </c>
      <c r="BP51" s="88">
        <f t="shared" si="295"/>
        <v>0</v>
      </c>
      <c r="BQ51" s="92" t="str">
        <f t="shared" si="237"/>
        <v>nebija plānots</v>
      </c>
      <c r="BR51" s="88">
        <f t="shared" si="238"/>
        <v>0</v>
      </c>
      <c r="BS51" s="92" t="str">
        <f t="shared" si="239"/>
        <v>nebija plānots</v>
      </c>
      <c r="BT51" s="88">
        <f t="shared" si="240"/>
        <v>192779.8</v>
      </c>
      <c r="BU51" s="88">
        <f t="shared" si="241"/>
        <v>192779.8</v>
      </c>
      <c r="BV51" s="88">
        <f t="shared" si="242"/>
        <v>0</v>
      </c>
      <c r="BW51" s="88">
        <f t="shared" si="243"/>
        <v>192779.8</v>
      </c>
      <c r="BX51" s="92">
        <f t="shared" si="244"/>
        <v>1</v>
      </c>
      <c r="BY51" s="88">
        <f t="shared" si="245"/>
        <v>0</v>
      </c>
      <c r="BZ51" s="92">
        <f t="shared" si="246"/>
        <v>0</v>
      </c>
      <c r="CA51" s="88">
        <v>0</v>
      </c>
      <c r="CB51" s="88">
        <v>0</v>
      </c>
      <c r="CC51" s="88">
        <v>0</v>
      </c>
      <c r="CD51" s="88">
        <f t="shared" si="296"/>
        <v>0</v>
      </c>
      <c r="CE51" s="92" t="str">
        <f t="shared" si="248"/>
        <v>nebija plānots</v>
      </c>
      <c r="CF51" s="88">
        <f t="shared" si="249"/>
        <v>0</v>
      </c>
      <c r="CG51" s="92" t="str">
        <f t="shared" si="250"/>
        <v>nebija plānots</v>
      </c>
      <c r="CH51" s="88">
        <f t="shared" si="251"/>
        <v>192779.8</v>
      </c>
      <c r="CI51" s="88">
        <f t="shared" si="252"/>
        <v>192779.8</v>
      </c>
      <c r="CJ51" s="88">
        <f t="shared" si="253"/>
        <v>0</v>
      </c>
      <c r="CK51" s="88">
        <f t="shared" si="254"/>
        <v>192779.8</v>
      </c>
      <c r="CL51" s="92">
        <f t="shared" si="255"/>
        <v>1</v>
      </c>
      <c r="CM51" s="88">
        <f t="shared" si="256"/>
        <v>0</v>
      </c>
      <c r="CN51" s="92">
        <f t="shared" si="257"/>
        <v>0</v>
      </c>
      <c r="CO51" s="88">
        <v>59040.45</v>
      </c>
      <c r="CP51" s="88">
        <v>654.13</v>
      </c>
      <c r="CQ51" s="88">
        <v>0</v>
      </c>
      <c r="CR51" s="88">
        <f t="shared" si="297"/>
        <v>654.13</v>
      </c>
      <c r="CS51" s="92">
        <f t="shared" si="259"/>
        <v>1.1079353223086884E-2</v>
      </c>
      <c r="CT51" s="88">
        <f t="shared" si="288"/>
        <v>-58386.32</v>
      </c>
      <c r="CU51" s="92">
        <f t="shared" si="260"/>
        <v>-0.98892064677691316</v>
      </c>
      <c r="CV51" s="88">
        <f t="shared" si="261"/>
        <v>251820.25</v>
      </c>
      <c r="CW51" s="88">
        <f t="shared" si="262"/>
        <v>193433.93</v>
      </c>
      <c r="CX51" s="88">
        <f t="shared" si="263"/>
        <v>0</v>
      </c>
      <c r="CY51" s="88">
        <f t="shared" si="264"/>
        <v>193433.93</v>
      </c>
      <c r="CZ51" s="92">
        <f t="shared" si="265"/>
        <v>0.76814287175078255</v>
      </c>
      <c r="DA51" s="88">
        <f t="shared" si="266"/>
        <v>-58386.320000000007</v>
      </c>
      <c r="DB51" s="92">
        <f t="shared" si="267"/>
        <v>-0.23185712824921748</v>
      </c>
      <c r="DC51" s="88">
        <v>0</v>
      </c>
      <c r="DD51" s="88">
        <v>0</v>
      </c>
      <c r="DE51" s="88">
        <v>0</v>
      </c>
      <c r="DF51" s="88">
        <f t="shared" si="298"/>
        <v>0</v>
      </c>
      <c r="DG51" s="92" t="str">
        <f t="shared" si="269"/>
        <v>nebija plānots</v>
      </c>
      <c r="DH51" s="88">
        <f t="shared" si="289"/>
        <v>0</v>
      </c>
      <c r="DI51" s="92" t="str">
        <f t="shared" si="270"/>
        <v>nebija plānots</v>
      </c>
      <c r="DJ51" s="88">
        <f t="shared" si="271"/>
        <v>251820.25</v>
      </c>
      <c r="DK51" s="88">
        <f t="shared" si="272"/>
        <v>193433.93</v>
      </c>
      <c r="DL51" s="88">
        <f t="shared" si="273"/>
        <v>0</v>
      </c>
      <c r="DM51" s="88">
        <f t="shared" si="291"/>
        <v>193433.93</v>
      </c>
      <c r="DN51" s="92">
        <f t="shared" si="275"/>
        <v>0.76814287175078255</v>
      </c>
      <c r="DO51" s="88">
        <f t="shared" si="276"/>
        <v>-58386.320000000007</v>
      </c>
      <c r="DP51" s="92">
        <f t="shared" si="277"/>
        <v>-0.23185712824921748</v>
      </c>
      <c r="DQ51" s="88">
        <v>0</v>
      </c>
      <c r="DR51" s="88">
        <v>14213.05</v>
      </c>
      <c r="DS51" s="88">
        <v>0</v>
      </c>
      <c r="DT51" s="88">
        <f t="shared" si="299"/>
        <v>14213.05</v>
      </c>
      <c r="DU51" s="92" t="str">
        <f t="shared" si="279"/>
        <v>nebija plānots</v>
      </c>
      <c r="DV51" s="88">
        <f t="shared" si="290"/>
        <v>14213.05</v>
      </c>
      <c r="DW51" s="92" t="str">
        <f t="shared" si="280"/>
        <v>nebija plānots</v>
      </c>
      <c r="DX51" s="88">
        <f t="shared" si="281"/>
        <v>251820.25</v>
      </c>
      <c r="DY51" s="88">
        <f t="shared" si="282"/>
        <v>207646.97999999998</v>
      </c>
      <c r="DZ51" s="88">
        <f t="shared" si="283"/>
        <v>0</v>
      </c>
      <c r="EA51" s="88">
        <f t="shared" si="292"/>
        <v>207646.97999999998</v>
      </c>
      <c r="EB51" s="92">
        <f t="shared" si="285"/>
        <v>0.82458412300043382</v>
      </c>
      <c r="EC51" s="88">
        <f t="shared" si="286"/>
        <v>-44173.270000000019</v>
      </c>
      <c r="ED51" s="92">
        <f t="shared" si="287"/>
        <v>-0.17541587699956623</v>
      </c>
      <c r="EE51" s="88">
        <v>0</v>
      </c>
      <c r="EF51" s="88">
        <v>0</v>
      </c>
      <c r="EG51" s="88">
        <v>148058.29</v>
      </c>
      <c r="EH51" s="23">
        <f t="shared" si="198"/>
        <v>399878.54000000004</v>
      </c>
    </row>
    <row r="52" spans="1:138" s="9" customFormat="1" ht="12" customHeight="1" x14ac:dyDescent="0.35">
      <c r="A52" s="8" t="s">
        <v>188</v>
      </c>
      <c r="B52" s="8" t="s">
        <v>188</v>
      </c>
      <c r="C52" s="27">
        <v>1</v>
      </c>
      <c r="D52" s="32" t="s">
        <v>189</v>
      </c>
      <c r="E52" s="29" t="s">
        <v>190</v>
      </c>
      <c r="F52" s="33" t="s">
        <v>191</v>
      </c>
      <c r="G52" s="26" t="s">
        <v>192</v>
      </c>
      <c r="H52" s="34" t="s">
        <v>193</v>
      </c>
      <c r="I52" s="26" t="s">
        <v>194</v>
      </c>
      <c r="J52" s="27" t="s">
        <v>114</v>
      </c>
      <c r="K52" s="35" t="s">
        <v>80</v>
      </c>
      <c r="L52" s="22" t="s">
        <v>103</v>
      </c>
      <c r="M52" s="23">
        <v>0</v>
      </c>
      <c r="N52" s="23">
        <v>0</v>
      </c>
      <c r="O52" s="23">
        <v>1534319.5899999999</v>
      </c>
      <c r="P52" s="88">
        <v>0</v>
      </c>
      <c r="Q52" s="88">
        <v>0</v>
      </c>
      <c r="R52" s="88">
        <v>0</v>
      </c>
      <c r="S52" s="88">
        <f t="shared" si="199"/>
        <v>0</v>
      </c>
      <c r="T52" s="92" t="str">
        <f t="shared" si="200"/>
        <v>nebija plānots</v>
      </c>
      <c r="U52" s="88">
        <f t="shared" si="201"/>
        <v>0</v>
      </c>
      <c r="V52" s="92" t="str">
        <f t="shared" si="202"/>
        <v>nebija plānots</v>
      </c>
      <c r="W52" s="88">
        <v>0</v>
      </c>
      <c r="X52" s="88">
        <v>0</v>
      </c>
      <c r="Y52" s="88">
        <v>0</v>
      </c>
      <c r="Z52" s="88">
        <f t="shared" si="203"/>
        <v>0</v>
      </c>
      <c r="AA52" s="92" t="str">
        <f t="shared" si="204"/>
        <v>nebija plānots</v>
      </c>
      <c r="AB52" s="88">
        <f t="shared" si="205"/>
        <v>0</v>
      </c>
      <c r="AC52" s="92" t="str">
        <f t="shared" si="206"/>
        <v>nebija plānots</v>
      </c>
      <c r="AD52" s="88">
        <f t="shared" si="207"/>
        <v>0</v>
      </c>
      <c r="AE52" s="88">
        <f t="shared" si="208"/>
        <v>0</v>
      </c>
      <c r="AF52" s="88">
        <f t="shared" si="209"/>
        <v>0</v>
      </c>
      <c r="AG52" s="88">
        <f t="shared" si="210"/>
        <v>0</v>
      </c>
      <c r="AH52" s="92" t="str">
        <f t="shared" si="211"/>
        <v>nebija plānots</v>
      </c>
      <c r="AI52" s="88">
        <f t="shared" si="212"/>
        <v>0</v>
      </c>
      <c r="AJ52" s="92" t="str">
        <f t="shared" si="213"/>
        <v>nebija plānots</v>
      </c>
      <c r="AK52" s="88">
        <v>0</v>
      </c>
      <c r="AL52" s="88">
        <v>0</v>
      </c>
      <c r="AM52" s="88">
        <v>0</v>
      </c>
      <c r="AN52" s="88">
        <f t="shared" si="293"/>
        <v>0</v>
      </c>
      <c r="AO52" s="92" t="str">
        <f t="shared" si="215"/>
        <v>nebija plānots</v>
      </c>
      <c r="AP52" s="88">
        <f t="shared" si="216"/>
        <v>0</v>
      </c>
      <c r="AQ52" s="92" t="str">
        <f t="shared" si="217"/>
        <v>nebija plānots</v>
      </c>
      <c r="AR52" s="88">
        <f t="shared" si="218"/>
        <v>0</v>
      </c>
      <c r="AS52" s="88">
        <f t="shared" si="219"/>
        <v>0</v>
      </c>
      <c r="AT52" s="88">
        <f t="shared" si="220"/>
        <v>0</v>
      </c>
      <c r="AU52" s="88">
        <f t="shared" si="221"/>
        <v>0</v>
      </c>
      <c r="AV52" s="92" t="str">
        <f t="shared" si="222"/>
        <v>nebija plānots</v>
      </c>
      <c r="AW52" s="88">
        <f t="shared" si="223"/>
        <v>0</v>
      </c>
      <c r="AX52" s="92" t="str">
        <f t="shared" si="224"/>
        <v>nebija plānots</v>
      </c>
      <c r="AY52" s="88">
        <v>0</v>
      </c>
      <c r="AZ52" s="88">
        <v>0</v>
      </c>
      <c r="BA52" s="88">
        <v>0</v>
      </c>
      <c r="BB52" s="88">
        <f t="shared" si="294"/>
        <v>0</v>
      </c>
      <c r="BC52" s="92" t="str">
        <f t="shared" si="226"/>
        <v>nebija plānots</v>
      </c>
      <c r="BD52" s="88">
        <f t="shared" si="227"/>
        <v>0</v>
      </c>
      <c r="BE52" s="92" t="str">
        <f t="shared" si="228"/>
        <v>nebija plānots</v>
      </c>
      <c r="BF52" s="88">
        <f t="shared" si="229"/>
        <v>0</v>
      </c>
      <c r="BG52" s="88">
        <f t="shared" si="230"/>
        <v>0</v>
      </c>
      <c r="BH52" s="88">
        <f t="shared" si="231"/>
        <v>0</v>
      </c>
      <c r="BI52" s="88">
        <f t="shared" si="232"/>
        <v>0</v>
      </c>
      <c r="BJ52" s="92" t="str">
        <f t="shared" si="233"/>
        <v>nebija plānots</v>
      </c>
      <c r="BK52" s="88">
        <f t="shared" si="234"/>
        <v>0</v>
      </c>
      <c r="BL52" s="92" t="str">
        <f t="shared" si="235"/>
        <v>nebija plānots</v>
      </c>
      <c r="BM52" s="88">
        <v>0</v>
      </c>
      <c r="BN52" s="88">
        <v>0</v>
      </c>
      <c r="BO52" s="88">
        <v>0</v>
      </c>
      <c r="BP52" s="88">
        <f t="shared" si="295"/>
        <v>0</v>
      </c>
      <c r="BQ52" s="92" t="str">
        <f t="shared" si="237"/>
        <v>nebija plānots</v>
      </c>
      <c r="BR52" s="88">
        <f t="shared" si="238"/>
        <v>0</v>
      </c>
      <c r="BS52" s="92" t="str">
        <f t="shared" si="239"/>
        <v>nebija plānots</v>
      </c>
      <c r="BT52" s="88">
        <f t="shared" si="240"/>
        <v>0</v>
      </c>
      <c r="BU52" s="88">
        <f t="shared" si="241"/>
        <v>0</v>
      </c>
      <c r="BV52" s="88">
        <f t="shared" si="242"/>
        <v>0</v>
      </c>
      <c r="BW52" s="88">
        <f t="shared" si="243"/>
        <v>0</v>
      </c>
      <c r="BX52" s="92" t="str">
        <f t="shared" si="244"/>
        <v>nebija plānots</v>
      </c>
      <c r="BY52" s="88">
        <f t="shared" si="245"/>
        <v>0</v>
      </c>
      <c r="BZ52" s="92" t="str">
        <f t="shared" si="246"/>
        <v>nebija plānots</v>
      </c>
      <c r="CA52" s="88">
        <v>828750</v>
      </c>
      <c r="CB52" s="88">
        <v>0</v>
      </c>
      <c r="CC52" s="88">
        <v>0</v>
      </c>
      <c r="CD52" s="88">
        <f t="shared" si="296"/>
        <v>0</v>
      </c>
      <c r="CE52" s="92">
        <f t="shared" si="248"/>
        <v>0</v>
      </c>
      <c r="CF52" s="88">
        <f t="shared" si="249"/>
        <v>-828750</v>
      </c>
      <c r="CG52" s="92">
        <f t="shared" si="250"/>
        <v>-1</v>
      </c>
      <c r="CH52" s="88">
        <f t="shared" si="251"/>
        <v>828750</v>
      </c>
      <c r="CI52" s="88">
        <f t="shared" si="252"/>
        <v>0</v>
      </c>
      <c r="CJ52" s="88">
        <f t="shared" si="253"/>
        <v>0</v>
      </c>
      <c r="CK52" s="88">
        <f t="shared" si="254"/>
        <v>0</v>
      </c>
      <c r="CL52" s="92">
        <f t="shared" si="255"/>
        <v>0</v>
      </c>
      <c r="CM52" s="88">
        <f t="shared" si="256"/>
        <v>-828750</v>
      </c>
      <c r="CN52" s="92">
        <f t="shared" si="257"/>
        <v>-1</v>
      </c>
      <c r="CO52" s="88">
        <v>0</v>
      </c>
      <c r="CP52" s="88">
        <v>634466.25</v>
      </c>
      <c r="CQ52" s="88">
        <v>0</v>
      </c>
      <c r="CR52" s="88">
        <f t="shared" si="297"/>
        <v>634466.25</v>
      </c>
      <c r="CS52" s="92" t="str">
        <f t="shared" si="259"/>
        <v>nebija plānots</v>
      </c>
      <c r="CT52" s="88">
        <f t="shared" si="288"/>
        <v>634466.25</v>
      </c>
      <c r="CU52" s="92" t="str">
        <f t="shared" si="260"/>
        <v>nebija plānots</v>
      </c>
      <c r="CV52" s="88">
        <f t="shared" si="261"/>
        <v>828750</v>
      </c>
      <c r="CW52" s="88">
        <f t="shared" si="262"/>
        <v>634466.25</v>
      </c>
      <c r="CX52" s="88">
        <f t="shared" si="263"/>
        <v>0</v>
      </c>
      <c r="CY52" s="88">
        <f t="shared" si="264"/>
        <v>634466.25</v>
      </c>
      <c r="CZ52" s="92">
        <f t="shared" si="265"/>
        <v>0.76557013574660637</v>
      </c>
      <c r="DA52" s="88">
        <f t="shared" si="266"/>
        <v>-194283.75</v>
      </c>
      <c r="DB52" s="92">
        <f t="shared" si="267"/>
        <v>-0.23442986425339365</v>
      </c>
      <c r="DC52" s="88">
        <v>0</v>
      </c>
      <c r="DD52" s="88">
        <v>0</v>
      </c>
      <c r="DE52" s="88">
        <v>0</v>
      </c>
      <c r="DF52" s="88">
        <f t="shared" si="298"/>
        <v>0</v>
      </c>
      <c r="DG52" s="92" t="str">
        <f t="shared" si="269"/>
        <v>nebija plānots</v>
      </c>
      <c r="DH52" s="88">
        <f t="shared" si="289"/>
        <v>0</v>
      </c>
      <c r="DI52" s="92" t="str">
        <f t="shared" si="270"/>
        <v>nebija plānots</v>
      </c>
      <c r="DJ52" s="88">
        <f t="shared" si="271"/>
        <v>828750</v>
      </c>
      <c r="DK52" s="88">
        <f t="shared" si="272"/>
        <v>634466.25</v>
      </c>
      <c r="DL52" s="88">
        <f t="shared" si="273"/>
        <v>0</v>
      </c>
      <c r="DM52" s="88">
        <f t="shared" si="291"/>
        <v>634466.25</v>
      </c>
      <c r="DN52" s="92">
        <f t="shared" si="275"/>
        <v>0.76557013574660637</v>
      </c>
      <c r="DO52" s="88">
        <f t="shared" si="276"/>
        <v>-194283.75</v>
      </c>
      <c r="DP52" s="92">
        <f t="shared" si="277"/>
        <v>-0.23442986425339365</v>
      </c>
      <c r="DQ52" s="88">
        <v>0</v>
      </c>
      <c r="DR52" s="88">
        <v>0</v>
      </c>
      <c r="DS52" s="88">
        <v>0</v>
      </c>
      <c r="DT52" s="88">
        <f t="shared" si="299"/>
        <v>0</v>
      </c>
      <c r="DU52" s="92" t="str">
        <f t="shared" si="279"/>
        <v>nebija plānots</v>
      </c>
      <c r="DV52" s="88">
        <f t="shared" si="290"/>
        <v>0</v>
      </c>
      <c r="DW52" s="92" t="str">
        <f t="shared" si="280"/>
        <v>nebija plānots</v>
      </c>
      <c r="DX52" s="88">
        <f t="shared" si="281"/>
        <v>828750</v>
      </c>
      <c r="DY52" s="88">
        <f t="shared" si="282"/>
        <v>634466.25</v>
      </c>
      <c r="DZ52" s="88">
        <f t="shared" si="283"/>
        <v>0</v>
      </c>
      <c r="EA52" s="88">
        <f t="shared" si="292"/>
        <v>634466.25</v>
      </c>
      <c r="EB52" s="92">
        <f t="shared" si="285"/>
        <v>0.76557013574660637</v>
      </c>
      <c r="EC52" s="88">
        <f t="shared" si="286"/>
        <v>-194283.75</v>
      </c>
      <c r="ED52" s="92">
        <f t="shared" si="287"/>
        <v>-0.23442986425339365</v>
      </c>
      <c r="EE52" s="88">
        <v>0</v>
      </c>
      <c r="EF52" s="88">
        <v>78931.509999999995</v>
      </c>
      <c r="EG52" s="88">
        <v>0</v>
      </c>
      <c r="EH52" s="23">
        <f t="shared" si="198"/>
        <v>907681.51</v>
      </c>
    </row>
    <row r="53" spans="1:138" s="9" customFormat="1" ht="12" customHeight="1" x14ac:dyDescent="0.35">
      <c r="A53" s="8" t="s">
        <v>195</v>
      </c>
      <c r="B53" s="8" t="s">
        <v>195</v>
      </c>
      <c r="C53" s="27">
        <v>1</v>
      </c>
      <c r="D53" s="32" t="s">
        <v>196</v>
      </c>
      <c r="E53" s="29" t="s">
        <v>197</v>
      </c>
      <c r="F53" s="33" t="s">
        <v>198</v>
      </c>
      <c r="G53" s="26" t="s">
        <v>199</v>
      </c>
      <c r="H53" s="34" t="s">
        <v>200</v>
      </c>
      <c r="I53" s="26" t="s">
        <v>201</v>
      </c>
      <c r="J53" s="27">
        <v>1</v>
      </c>
      <c r="K53" s="35" t="s">
        <v>78</v>
      </c>
      <c r="L53" s="22" t="s">
        <v>103</v>
      </c>
      <c r="M53" s="23">
        <v>0</v>
      </c>
      <c r="N53" s="23">
        <v>0</v>
      </c>
      <c r="O53" s="23">
        <v>0</v>
      </c>
      <c r="P53" s="88">
        <v>0</v>
      </c>
      <c r="Q53" s="88">
        <v>0</v>
      </c>
      <c r="R53" s="88">
        <v>0</v>
      </c>
      <c r="S53" s="88">
        <f t="shared" si="199"/>
        <v>0</v>
      </c>
      <c r="T53" s="92" t="str">
        <f t="shared" si="200"/>
        <v>nebija plānots</v>
      </c>
      <c r="U53" s="88">
        <f t="shared" si="201"/>
        <v>0</v>
      </c>
      <c r="V53" s="92" t="str">
        <f t="shared" si="202"/>
        <v>nebija plānots</v>
      </c>
      <c r="W53" s="88">
        <v>0</v>
      </c>
      <c r="X53" s="88">
        <v>0</v>
      </c>
      <c r="Y53" s="88">
        <v>0</v>
      </c>
      <c r="Z53" s="88">
        <f t="shared" si="203"/>
        <v>0</v>
      </c>
      <c r="AA53" s="92" t="str">
        <f t="shared" si="204"/>
        <v>nebija plānots</v>
      </c>
      <c r="AB53" s="88">
        <f t="shared" si="205"/>
        <v>0</v>
      </c>
      <c r="AC53" s="92" t="str">
        <f t="shared" si="206"/>
        <v>nebija plānots</v>
      </c>
      <c r="AD53" s="88">
        <f t="shared" si="207"/>
        <v>0</v>
      </c>
      <c r="AE53" s="88">
        <f t="shared" si="208"/>
        <v>0</v>
      </c>
      <c r="AF53" s="88">
        <f t="shared" si="209"/>
        <v>0</v>
      </c>
      <c r="AG53" s="88">
        <f t="shared" si="210"/>
        <v>0</v>
      </c>
      <c r="AH53" s="92" t="str">
        <f t="shared" si="211"/>
        <v>nebija plānots</v>
      </c>
      <c r="AI53" s="88">
        <f t="shared" si="212"/>
        <v>0</v>
      </c>
      <c r="AJ53" s="92" t="str">
        <f t="shared" si="213"/>
        <v>nebija plānots</v>
      </c>
      <c r="AK53" s="88">
        <v>0</v>
      </c>
      <c r="AL53" s="88">
        <v>0</v>
      </c>
      <c r="AM53" s="88">
        <v>0</v>
      </c>
      <c r="AN53" s="88">
        <f t="shared" si="293"/>
        <v>0</v>
      </c>
      <c r="AO53" s="92" t="str">
        <f t="shared" si="215"/>
        <v>nebija plānots</v>
      </c>
      <c r="AP53" s="88">
        <f t="shared" si="216"/>
        <v>0</v>
      </c>
      <c r="AQ53" s="92" t="str">
        <f t="shared" si="217"/>
        <v>nebija plānots</v>
      </c>
      <c r="AR53" s="88">
        <f t="shared" si="218"/>
        <v>0</v>
      </c>
      <c r="AS53" s="88">
        <f t="shared" si="219"/>
        <v>0</v>
      </c>
      <c r="AT53" s="88">
        <f t="shared" si="220"/>
        <v>0</v>
      </c>
      <c r="AU53" s="88">
        <f t="shared" si="221"/>
        <v>0</v>
      </c>
      <c r="AV53" s="92" t="str">
        <f t="shared" si="222"/>
        <v>nebija plānots</v>
      </c>
      <c r="AW53" s="88">
        <f t="shared" si="223"/>
        <v>0</v>
      </c>
      <c r="AX53" s="92" t="str">
        <f t="shared" si="224"/>
        <v>nebija plānots</v>
      </c>
      <c r="AY53" s="88">
        <v>0</v>
      </c>
      <c r="AZ53" s="88">
        <v>0</v>
      </c>
      <c r="BA53" s="88">
        <v>0</v>
      </c>
      <c r="BB53" s="88">
        <f t="shared" si="294"/>
        <v>0</v>
      </c>
      <c r="BC53" s="92" t="str">
        <f t="shared" si="226"/>
        <v>nebija plānots</v>
      </c>
      <c r="BD53" s="88">
        <f t="shared" si="227"/>
        <v>0</v>
      </c>
      <c r="BE53" s="92" t="str">
        <f t="shared" si="228"/>
        <v>nebija plānots</v>
      </c>
      <c r="BF53" s="88">
        <f t="shared" si="229"/>
        <v>0</v>
      </c>
      <c r="BG53" s="88">
        <f t="shared" si="230"/>
        <v>0</v>
      </c>
      <c r="BH53" s="88">
        <f t="shared" si="231"/>
        <v>0</v>
      </c>
      <c r="BI53" s="88">
        <f t="shared" si="232"/>
        <v>0</v>
      </c>
      <c r="BJ53" s="92" t="str">
        <f t="shared" si="233"/>
        <v>nebija plānots</v>
      </c>
      <c r="BK53" s="88">
        <f t="shared" si="234"/>
        <v>0</v>
      </c>
      <c r="BL53" s="92" t="str">
        <f t="shared" si="235"/>
        <v>nebija plānots</v>
      </c>
      <c r="BM53" s="88">
        <v>0</v>
      </c>
      <c r="BN53" s="88">
        <v>0</v>
      </c>
      <c r="BO53" s="88">
        <v>0</v>
      </c>
      <c r="BP53" s="88">
        <f t="shared" si="295"/>
        <v>0</v>
      </c>
      <c r="BQ53" s="92" t="str">
        <f t="shared" si="237"/>
        <v>nebija plānots</v>
      </c>
      <c r="BR53" s="88">
        <f t="shared" si="238"/>
        <v>0</v>
      </c>
      <c r="BS53" s="92" t="str">
        <f t="shared" si="239"/>
        <v>nebija plānots</v>
      </c>
      <c r="BT53" s="88">
        <f t="shared" si="240"/>
        <v>0</v>
      </c>
      <c r="BU53" s="88">
        <f t="shared" si="241"/>
        <v>0</v>
      </c>
      <c r="BV53" s="88">
        <f t="shared" si="242"/>
        <v>0</v>
      </c>
      <c r="BW53" s="88">
        <f t="shared" si="243"/>
        <v>0</v>
      </c>
      <c r="BX53" s="92" t="str">
        <f t="shared" si="244"/>
        <v>nebija plānots</v>
      </c>
      <c r="BY53" s="88">
        <f t="shared" si="245"/>
        <v>0</v>
      </c>
      <c r="BZ53" s="92" t="str">
        <f t="shared" si="246"/>
        <v>nebija plānots</v>
      </c>
      <c r="CA53" s="88">
        <v>0</v>
      </c>
      <c r="CB53" s="88">
        <v>0</v>
      </c>
      <c r="CC53" s="88">
        <v>0</v>
      </c>
      <c r="CD53" s="88">
        <f t="shared" si="296"/>
        <v>0</v>
      </c>
      <c r="CE53" s="92" t="str">
        <f t="shared" si="248"/>
        <v>nebija plānots</v>
      </c>
      <c r="CF53" s="88">
        <f t="shared" si="249"/>
        <v>0</v>
      </c>
      <c r="CG53" s="92" t="str">
        <f t="shared" si="250"/>
        <v>nebija plānots</v>
      </c>
      <c r="CH53" s="88">
        <f t="shared" si="251"/>
        <v>0</v>
      </c>
      <c r="CI53" s="88">
        <f t="shared" si="252"/>
        <v>0</v>
      </c>
      <c r="CJ53" s="88">
        <f t="shared" si="253"/>
        <v>0</v>
      </c>
      <c r="CK53" s="88">
        <f t="shared" si="254"/>
        <v>0</v>
      </c>
      <c r="CL53" s="92" t="str">
        <f t="shared" si="255"/>
        <v>nebija plānots</v>
      </c>
      <c r="CM53" s="88">
        <f t="shared" si="256"/>
        <v>0</v>
      </c>
      <c r="CN53" s="92" t="str">
        <f t="shared" si="257"/>
        <v>nebija plānots</v>
      </c>
      <c r="CO53" s="88">
        <v>0</v>
      </c>
      <c r="CP53" s="88">
        <v>0</v>
      </c>
      <c r="CQ53" s="88">
        <v>0</v>
      </c>
      <c r="CR53" s="88">
        <f t="shared" si="297"/>
        <v>0</v>
      </c>
      <c r="CS53" s="92" t="str">
        <f t="shared" si="259"/>
        <v>nebija plānots</v>
      </c>
      <c r="CT53" s="88">
        <f t="shared" si="288"/>
        <v>0</v>
      </c>
      <c r="CU53" s="92" t="str">
        <f t="shared" si="260"/>
        <v>nebija plānots</v>
      </c>
      <c r="CV53" s="88">
        <f t="shared" si="261"/>
        <v>0</v>
      </c>
      <c r="CW53" s="88">
        <f t="shared" si="262"/>
        <v>0</v>
      </c>
      <c r="CX53" s="88">
        <f t="shared" si="263"/>
        <v>0</v>
      </c>
      <c r="CY53" s="88">
        <f t="shared" si="264"/>
        <v>0</v>
      </c>
      <c r="CZ53" s="92" t="str">
        <f t="shared" si="265"/>
        <v>nebija plānots</v>
      </c>
      <c r="DA53" s="88">
        <f t="shared" si="266"/>
        <v>0</v>
      </c>
      <c r="DB53" s="92" t="str">
        <f t="shared" si="267"/>
        <v>nebija plānots</v>
      </c>
      <c r="DC53" s="88">
        <v>0</v>
      </c>
      <c r="DD53" s="88">
        <v>0</v>
      </c>
      <c r="DE53" s="88">
        <v>0</v>
      </c>
      <c r="DF53" s="88">
        <f t="shared" si="298"/>
        <v>0</v>
      </c>
      <c r="DG53" s="92" t="str">
        <f t="shared" si="269"/>
        <v>nebija plānots</v>
      </c>
      <c r="DH53" s="88">
        <f t="shared" si="289"/>
        <v>0</v>
      </c>
      <c r="DI53" s="92" t="str">
        <f t="shared" si="270"/>
        <v>nebija plānots</v>
      </c>
      <c r="DJ53" s="88">
        <f t="shared" si="271"/>
        <v>0</v>
      </c>
      <c r="DK53" s="88">
        <f t="shared" si="272"/>
        <v>0</v>
      </c>
      <c r="DL53" s="88">
        <f t="shared" si="273"/>
        <v>0</v>
      </c>
      <c r="DM53" s="88">
        <f t="shared" si="291"/>
        <v>0</v>
      </c>
      <c r="DN53" s="92" t="str">
        <f t="shared" si="275"/>
        <v>nebija plānots</v>
      </c>
      <c r="DO53" s="88">
        <f t="shared" si="276"/>
        <v>0</v>
      </c>
      <c r="DP53" s="92" t="str">
        <f t="shared" si="277"/>
        <v>nebija plānots</v>
      </c>
      <c r="DQ53" s="88">
        <v>0</v>
      </c>
      <c r="DR53" s="88">
        <v>0</v>
      </c>
      <c r="DS53" s="88">
        <v>0</v>
      </c>
      <c r="DT53" s="88">
        <f t="shared" si="299"/>
        <v>0</v>
      </c>
      <c r="DU53" s="92" t="str">
        <f t="shared" si="279"/>
        <v>nebija plānots</v>
      </c>
      <c r="DV53" s="88">
        <f t="shared" si="290"/>
        <v>0</v>
      </c>
      <c r="DW53" s="92" t="str">
        <f t="shared" si="280"/>
        <v>nebija plānots</v>
      </c>
      <c r="DX53" s="88">
        <f t="shared" si="281"/>
        <v>0</v>
      </c>
      <c r="DY53" s="88">
        <f t="shared" si="282"/>
        <v>0</v>
      </c>
      <c r="DZ53" s="88">
        <f t="shared" si="283"/>
        <v>0</v>
      </c>
      <c r="EA53" s="88">
        <f t="shared" si="292"/>
        <v>0</v>
      </c>
      <c r="EB53" s="92" t="str">
        <f t="shared" si="285"/>
        <v>nebija plānots</v>
      </c>
      <c r="EC53" s="88">
        <f t="shared" si="286"/>
        <v>0</v>
      </c>
      <c r="ED53" s="92" t="str">
        <f t="shared" si="287"/>
        <v>nebija plānots</v>
      </c>
      <c r="EE53" s="88">
        <v>0</v>
      </c>
      <c r="EF53" s="88">
        <v>0</v>
      </c>
      <c r="EG53" s="88">
        <v>0</v>
      </c>
      <c r="EH53" s="23">
        <f t="shared" si="198"/>
        <v>0</v>
      </c>
    </row>
    <row r="54" spans="1:138" s="9" customFormat="1" ht="12" customHeight="1" x14ac:dyDescent="0.35">
      <c r="A54" s="8" t="s">
        <v>195</v>
      </c>
      <c r="B54" s="8" t="s">
        <v>202</v>
      </c>
      <c r="C54" s="27">
        <v>1</v>
      </c>
      <c r="D54" s="32" t="s">
        <v>196</v>
      </c>
      <c r="E54" s="29" t="s">
        <v>197</v>
      </c>
      <c r="F54" s="33" t="s">
        <v>198</v>
      </c>
      <c r="G54" s="26" t="s">
        <v>199</v>
      </c>
      <c r="H54" s="34" t="s">
        <v>200</v>
      </c>
      <c r="I54" s="26" t="s">
        <v>201</v>
      </c>
      <c r="J54" s="27">
        <v>2</v>
      </c>
      <c r="K54" s="35" t="s">
        <v>78</v>
      </c>
      <c r="L54" s="22" t="s">
        <v>103</v>
      </c>
      <c r="M54" s="23">
        <v>0</v>
      </c>
      <c r="N54" s="23">
        <v>0</v>
      </c>
      <c r="O54" s="23">
        <v>0</v>
      </c>
      <c r="P54" s="88">
        <v>0</v>
      </c>
      <c r="Q54" s="88">
        <v>0</v>
      </c>
      <c r="R54" s="88">
        <v>0</v>
      </c>
      <c r="S54" s="88">
        <f t="shared" si="199"/>
        <v>0</v>
      </c>
      <c r="T54" s="92" t="str">
        <f t="shared" si="200"/>
        <v>nebija plānots</v>
      </c>
      <c r="U54" s="88">
        <f t="shared" si="201"/>
        <v>0</v>
      </c>
      <c r="V54" s="92" t="str">
        <f t="shared" si="202"/>
        <v>nebija plānots</v>
      </c>
      <c r="W54" s="88">
        <v>0</v>
      </c>
      <c r="X54" s="88">
        <v>0</v>
      </c>
      <c r="Y54" s="88">
        <v>0</v>
      </c>
      <c r="Z54" s="88">
        <f t="shared" si="203"/>
        <v>0</v>
      </c>
      <c r="AA54" s="92" t="str">
        <f t="shared" si="204"/>
        <v>nebija plānots</v>
      </c>
      <c r="AB54" s="88">
        <f t="shared" si="205"/>
        <v>0</v>
      </c>
      <c r="AC54" s="92" t="str">
        <f t="shared" si="206"/>
        <v>nebija plānots</v>
      </c>
      <c r="AD54" s="88">
        <f t="shared" si="207"/>
        <v>0</v>
      </c>
      <c r="AE54" s="88">
        <f t="shared" si="208"/>
        <v>0</v>
      </c>
      <c r="AF54" s="88">
        <f t="shared" si="209"/>
        <v>0</v>
      </c>
      <c r="AG54" s="88">
        <f t="shared" si="210"/>
        <v>0</v>
      </c>
      <c r="AH54" s="92" t="str">
        <f t="shared" si="211"/>
        <v>nebija plānots</v>
      </c>
      <c r="AI54" s="88">
        <f t="shared" si="212"/>
        <v>0</v>
      </c>
      <c r="AJ54" s="92" t="str">
        <f t="shared" si="213"/>
        <v>nebija plānots</v>
      </c>
      <c r="AK54" s="88">
        <v>0</v>
      </c>
      <c r="AL54" s="88">
        <v>0</v>
      </c>
      <c r="AM54" s="88">
        <v>0</v>
      </c>
      <c r="AN54" s="88">
        <f t="shared" si="293"/>
        <v>0</v>
      </c>
      <c r="AO54" s="92" t="str">
        <f t="shared" si="215"/>
        <v>nebija plānots</v>
      </c>
      <c r="AP54" s="88">
        <f t="shared" si="216"/>
        <v>0</v>
      </c>
      <c r="AQ54" s="92" t="str">
        <f t="shared" si="217"/>
        <v>nebija plānots</v>
      </c>
      <c r="AR54" s="88">
        <f t="shared" si="218"/>
        <v>0</v>
      </c>
      <c r="AS54" s="88">
        <f t="shared" si="219"/>
        <v>0</v>
      </c>
      <c r="AT54" s="88">
        <f t="shared" si="220"/>
        <v>0</v>
      </c>
      <c r="AU54" s="88">
        <f t="shared" si="221"/>
        <v>0</v>
      </c>
      <c r="AV54" s="92" t="str">
        <f t="shared" si="222"/>
        <v>nebija plānots</v>
      </c>
      <c r="AW54" s="88">
        <f t="shared" si="223"/>
        <v>0</v>
      </c>
      <c r="AX54" s="92" t="str">
        <f t="shared" si="224"/>
        <v>nebija plānots</v>
      </c>
      <c r="AY54" s="88">
        <v>0</v>
      </c>
      <c r="AZ54" s="88">
        <v>0</v>
      </c>
      <c r="BA54" s="88">
        <v>0</v>
      </c>
      <c r="BB54" s="88">
        <f t="shared" si="294"/>
        <v>0</v>
      </c>
      <c r="BC54" s="92" t="str">
        <f t="shared" si="226"/>
        <v>nebija plānots</v>
      </c>
      <c r="BD54" s="88">
        <f t="shared" si="227"/>
        <v>0</v>
      </c>
      <c r="BE54" s="92" t="str">
        <f t="shared" si="228"/>
        <v>nebija plānots</v>
      </c>
      <c r="BF54" s="88">
        <f t="shared" si="229"/>
        <v>0</v>
      </c>
      <c r="BG54" s="88">
        <f t="shared" si="230"/>
        <v>0</v>
      </c>
      <c r="BH54" s="88">
        <f t="shared" si="231"/>
        <v>0</v>
      </c>
      <c r="BI54" s="88">
        <f t="shared" si="232"/>
        <v>0</v>
      </c>
      <c r="BJ54" s="92" t="str">
        <f t="shared" si="233"/>
        <v>nebija plānots</v>
      </c>
      <c r="BK54" s="88">
        <f t="shared" si="234"/>
        <v>0</v>
      </c>
      <c r="BL54" s="92" t="str">
        <f t="shared" si="235"/>
        <v>nebija plānots</v>
      </c>
      <c r="BM54" s="88">
        <v>0</v>
      </c>
      <c r="BN54" s="88">
        <v>0</v>
      </c>
      <c r="BO54" s="88">
        <v>0</v>
      </c>
      <c r="BP54" s="88">
        <f t="shared" si="295"/>
        <v>0</v>
      </c>
      <c r="BQ54" s="92" t="str">
        <f t="shared" si="237"/>
        <v>nebija plānots</v>
      </c>
      <c r="BR54" s="88">
        <f t="shared" si="238"/>
        <v>0</v>
      </c>
      <c r="BS54" s="92" t="str">
        <f t="shared" si="239"/>
        <v>nebija plānots</v>
      </c>
      <c r="BT54" s="88">
        <f t="shared" si="240"/>
        <v>0</v>
      </c>
      <c r="BU54" s="88">
        <f t="shared" si="241"/>
        <v>0</v>
      </c>
      <c r="BV54" s="88">
        <f t="shared" si="242"/>
        <v>0</v>
      </c>
      <c r="BW54" s="88">
        <f t="shared" si="243"/>
        <v>0</v>
      </c>
      <c r="BX54" s="92" t="str">
        <f t="shared" si="244"/>
        <v>nebija plānots</v>
      </c>
      <c r="BY54" s="88">
        <f t="shared" si="245"/>
        <v>0</v>
      </c>
      <c r="BZ54" s="92" t="str">
        <f t="shared" si="246"/>
        <v>nebija plānots</v>
      </c>
      <c r="CA54" s="88">
        <v>0</v>
      </c>
      <c r="CB54" s="88">
        <v>0</v>
      </c>
      <c r="CC54" s="88">
        <v>0</v>
      </c>
      <c r="CD54" s="88">
        <f t="shared" si="296"/>
        <v>0</v>
      </c>
      <c r="CE54" s="92" t="str">
        <f t="shared" si="248"/>
        <v>nebija plānots</v>
      </c>
      <c r="CF54" s="88">
        <f t="shared" si="249"/>
        <v>0</v>
      </c>
      <c r="CG54" s="92" t="str">
        <f t="shared" si="250"/>
        <v>nebija plānots</v>
      </c>
      <c r="CH54" s="88">
        <f t="shared" si="251"/>
        <v>0</v>
      </c>
      <c r="CI54" s="88">
        <f t="shared" si="252"/>
        <v>0</v>
      </c>
      <c r="CJ54" s="88">
        <f t="shared" si="253"/>
        <v>0</v>
      </c>
      <c r="CK54" s="88">
        <f t="shared" si="254"/>
        <v>0</v>
      </c>
      <c r="CL54" s="92" t="str">
        <f t="shared" si="255"/>
        <v>nebija plānots</v>
      </c>
      <c r="CM54" s="88">
        <f t="shared" si="256"/>
        <v>0</v>
      </c>
      <c r="CN54" s="92" t="str">
        <f t="shared" si="257"/>
        <v>nebija plānots</v>
      </c>
      <c r="CO54" s="88">
        <v>0</v>
      </c>
      <c r="CP54" s="88">
        <v>0</v>
      </c>
      <c r="CQ54" s="88">
        <v>0</v>
      </c>
      <c r="CR54" s="88">
        <f t="shared" si="297"/>
        <v>0</v>
      </c>
      <c r="CS54" s="92" t="str">
        <f t="shared" si="259"/>
        <v>nebija plānots</v>
      </c>
      <c r="CT54" s="88">
        <f t="shared" si="288"/>
        <v>0</v>
      </c>
      <c r="CU54" s="92" t="str">
        <f t="shared" si="260"/>
        <v>nebija plānots</v>
      </c>
      <c r="CV54" s="88">
        <f t="shared" si="261"/>
        <v>0</v>
      </c>
      <c r="CW54" s="88">
        <f t="shared" si="262"/>
        <v>0</v>
      </c>
      <c r="CX54" s="88">
        <f t="shared" si="263"/>
        <v>0</v>
      </c>
      <c r="CY54" s="88">
        <f t="shared" si="264"/>
        <v>0</v>
      </c>
      <c r="CZ54" s="92" t="str">
        <f t="shared" si="265"/>
        <v>nebija plānots</v>
      </c>
      <c r="DA54" s="88">
        <f t="shared" si="266"/>
        <v>0</v>
      </c>
      <c r="DB54" s="92" t="str">
        <f t="shared" si="267"/>
        <v>nebija plānots</v>
      </c>
      <c r="DC54" s="88">
        <v>0</v>
      </c>
      <c r="DD54" s="88">
        <v>0</v>
      </c>
      <c r="DE54" s="88">
        <v>0</v>
      </c>
      <c r="DF54" s="88">
        <f t="shared" si="298"/>
        <v>0</v>
      </c>
      <c r="DG54" s="92" t="str">
        <f t="shared" si="269"/>
        <v>nebija plānots</v>
      </c>
      <c r="DH54" s="88">
        <f t="shared" si="289"/>
        <v>0</v>
      </c>
      <c r="DI54" s="92" t="str">
        <f t="shared" si="270"/>
        <v>nebija plānots</v>
      </c>
      <c r="DJ54" s="88">
        <f t="shared" si="271"/>
        <v>0</v>
      </c>
      <c r="DK54" s="88">
        <f t="shared" si="272"/>
        <v>0</v>
      </c>
      <c r="DL54" s="88">
        <f t="shared" si="273"/>
        <v>0</v>
      </c>
      <c r="DM54" s="88">
        <f t="shared" si="291"/>
        <v>0</v>
      </c>
      <c r="DN54" s="92" t="str">
        <f t="shared" si="275"/>
        <v>nebija plānots</v>
      </c>
      <c r="DO54" s="88">
        <f t="shared" si="276"/>
        <v>0</v>
      </c>
      <c r="DP54" s="92" t="str">
        <f t="shared" si="277"/>
        <v>nebija plānots</v>
      </c>
      <c r="DQ54" s="88">
        <v>0</v>
      </c>
      <c r="DR54" s="88">
        <v>0</v>
      </c>
      <c r="DS54" s="88">
        <v>0</v>
      </c>
      <c r="DT54" s="88">
        <f t="shared" si="299"/>
        <v>0</v>
      </c>
      <c r="DU54" s="92" t="str">
        <f t="shared" si="279"/>
        <v>nebija plānots</v>
      </c>
      <c r="DV54" s="88">
        <f t="shared" si="290"/>
        <v>0</v>
      </c>
      <c r="DW54" s="92" t="str">
        <f t="shared" si="280"/>
        <v>nebija plānots</v>
      </c>
      <c r="DX54" s="88">
        <f t="shared" si="281"/>
        <v>0</v>
      </c>
      <c r="DY54" s="88">
        <f t="shared" si="282"/>
        <v>0</v>
      </c>
      <c r="DZ54" s="88">
        <f t="shared" si="283"/>
        <v>0</v>
      </c>
      <c r="EA54" s="88">
        <f t="shared" si="292"/>
        <v>0</v>
      </c>
      <c r="EB54" s="92" t="str">
        <f t="shared" si="285"/>
        <v>nebija plānots</v>
      </c>
      <c r="EC54" s="88">
        <f t="shared" si="286"/>
        <v>0</v>
      </c>
      <c r="ED54" s="92" t="str">
        <f t="shared" si="287"/>
        <v>nebija plānots</v>
      </c>
      <c r="EE54" s="88">
        <v>0</v>
      </c>
      <c r="EF54" s="88">
        <v>0</v>
      </c>
      <c r="EG54" s="88">
        <v>0</v>
      </c>
      <c r="EH54" s="23">
        <f t="shared" si="198"/>
        <v>0</v>
      </c>
    </row>
    <row r="55" spans="1:138" s="9" customFormat="1" ht="12" customHeight="1" x14ac:dyDescent="0.35">
      <c r="A55" s="8" t="s">
        <v>203</v>
      </c>
      <c r="B55" s="8" t="s">
        <v>203</v>
      </c>
      <c r="C55" s="27">
        <v>2</v>
      </c>
      <c r="D55" s="25" t="s">
        <v>204</v>
      </c>
      <c r="E55" s="26" t="s">
        <v>205</v>
      </c>
      <c r="F55" s="27" t="s">
        <v>206</v>
      </c>
      <c r="G55" s="26" t="s">
        <v>207</v>
      </c>
      <c r="H55" s="24" t="s">
        <v>208</v>
      </c>
      <c r="I55" s="26" t="s">
        <v>209</v>
      </c>
      <c r="J55" s="27">
        <v>1</v>
      </c>
      <c r="K55" s="31" t="s">
        <v>78</v>
      </c>
      <c r="L55" s="22" t="s">
        <v>103</v>
      </c>
      <c r="M55" s="23">
        <v>0</v>
      </c>
      <c r="N55" s="23">
        <v>494028.61</v>
      </c>
      <c r="O55" s="23">
        <v>318750</v>
      </c>
      <c r="P55" s="88">
        <v>0</v>
      </c>
      <c r="Q55" s="88">
        <v>0</v>
      </c>
      <c r="R55" s="88">
        <v>0</v>
      </c>
      <c r="S55" s="88">
        <f t="shared" si="199"/>
        <v>0</v>
      </c>
      <c r="T55" s="92" t="str">
        <f t="shared" si="200"/>
        <v>nebija plānots</v>
      </c>
      <c r="U55" s="88">
        <f t="shared" si="201"/>
        <v>0</v>
      </c>
      <c r="V55" s="92" t="str">
        <f t="shared" si="202"/>
        <v>nebija plānots</v>
      </c>
      <c r="W55" s="88">
        <v>204000</v>
      </c>
      <c r="X55" s="88">
        <v>0</v>
      </c>
      <c r="Y55" s="88">
        <v>0</v>
      </c>
      <c r="Z55" s="88">
        <f t="shared" si="203"/>
        <v>0</v>
      </c>
      <c r="AA55" s="92">
        <f t="shared" si="204"/>
        <v>0</v>
      </c>
      <c r="AB55" s="88">
        <f t="shared" si="205"/>
        <v>-204000</v>
      </c>
      <c r="AC55" s="92">
        <f t="shared" si="206"/>
        <v>-1</v>
      </c>
      <c r="AD55" s="88">
        <f t="shared" si="207"/>
        <v>204000</v>
      </c>
      <c r="AE55" s="88">
        <f t="shared" si="208"/>
        <v>0</v>
      </c>
      <c r="AF55" s="88">
        <f t="shared" si="209"/>
        <v>0</v>
      </c>
      <c r="AG55" s="88">
        <f t="shared" si="210"/>
        <v>0</v>
      </c>
      <c r="AH55" s="92">
        <f t="shared" si="211"/>
        <v>0</v>
      </c>
      <c r="AI55" s="88">
        <f t="shared" si="212"/>
        <v>-204000</v>
      </c>
      <c r="AJ55" s="92">
        <f t="shared" si="213"/>
        <v>-1</v>
      </c>
      <c r="AK55" s="88">
        <v>0</v>
      </c>
      <c r="AL55" s="88">
        <v>0</v>
      </c>
      <c r="AM55" s="88">
        <v>0</v>
      </c>
      <c r="AN55" s="88">
        <f t="shared" si="293"/>
        <v>0</v>
      </c>
      <c r="AO55" s="92" t="str">
        <f t="shared" si="215"/>
        <v>nebija plānots</v>
      </c>
      <c r="AP55" s="88">
        <f t="shared" si="216"/>
        <v>0</v>
      </c>
      <c r="AQ55" s="92" t="str">
        <f t="shared" si="217"/>
        <v>nebija plānots</v>
      </c>
      <c r="AR55" s="88">
        <f t="shared" si="218"/>
        <v>204000</v>
      </c>
      <c r="AS55" s="88">
        <f t="shared" si="219"/>
        <v>0</v>
      </c>
      <c r="AT55" s="88">
        <f t="shared" si="220"/>
        <v>0</v>
      </c>
      <c r="AU55" s="88">
        <f t="shared" si="221"/>
        <v>0</v>
      </c>
      <c r="AV55" s="92">
        <f t="shared" si="222"/>
        <v>0</v>
      </c>
      <c r="AW55" s="88">
        <f t="shared" si="223"/>
        <v>-204000</v>
      </c>
      <c r="AX55" s="92">
        <f t="shared" si="224"/>
        <v>-1</v>
      </c>
      <c r="AY55" s="88">
        <v>0</v>
      </c>
      <c r="AZ55" s="88">
        <v>0</v>
      </c>
      <c r="BA55" s="88">
        <v>0</v>
      </c>
      <c r="BB55" s="88">
        <f t="shared" si="294"/>
        <v>0</v>
      </c>
      <c r="BC55" s="92" t="str">
        <f t="shared" si="226"/>
        <v>nebija plānots</v>
      </c>
      <c r="BD55" s="88">
        <f t="shared" si="227"/>
        <v>0</v>
      </c>
      <c r="BE55" s="92" t="str">
        <f t="shared" si="228"/>
        <v>nebija plānots</v>
      </c>
      <c r="BF55" s="88">
        <f t="shared" si="229"/>
        <v>204000</v>
      </c>
      <c r="BG55" s="88">
        <f t="shared" si="230"/>
        <v>0</v>
      </c>
      <c r="BH55" s="88">
        <f t="shared" si="231"/>
        <v>0</v>
      </c>
      <c r="BI55" s="88">
        <f t="shared" si="232"/>
        <v>0</v>
      </c>
      <c r="BJ55" s="92">
        <f t="shared" si="233"/>
        <v>0</v>
      </c>
      <c r="BK55" s="88">
        <f t="shared" si="234"/>
        <v>-204000</v>
      </c>
      <c r="BL55" s="92">
        <f t="shared" si="235"/>
        <v>-1</v>
      </c>
      <c r="BM55" s="88">
        <v>0</v>
      </c>
      <c r="BN55" s="88">
        <v>0</v>
      </c>
      <c r="BO55" s="88">
        <v>0</v>
      </c>
      <c r="BP55" s="88">
        <f t="shared" si="295"/>
        <v>0</v>
      </c>
      <c r="BQ55" s="92" t="str">
        <f t="shared" si="237"/>
        <v>nebija plānots</v>
      </c>
      <c r="BR55" s="88">
        <f t="shared" si="238"/>
        <v>0</v>
      </c>
      <c r="BS55" s="92" t="str">
        <f t="shared" si="239"/>
        <v>nebija plānots</v>
      </c>
      <c r="BT55" s="88">
        <f t="shared" si="240"/>
        <v>204000</v>
      </c>
      <c r="BU55" s="88">
        <f t="shared" si="241"/>
        <v>0</v>
      </c>
      <c r="BV55" s="88">
        <f t="shared" si="242"/>
        <v>0</v>
      </c>
      <c r="BW55" s="88">
        <f t="shared" si="243"/>
        <v>0</v>
      </c>
      <c r="BX55" s="92">
        <f t="shared" si="244"/>
        <v>0</v>
      </c>
      <c r="BY55" s="88">
        <f t="shared" si="245"/>
        <v>-204000</v>
      </c>
      <c r="BZ55" s="92">
        <f t="shared" si="246"/>
        <v>-1</v>
      </c>
      <c r="CA55" s="88">
        <v>102000</v>
      </c>
      <c r="CB55" s="88">
        <v>0</v>
      </c>
      <c r="CC55" s="88">
        <v>0</v>
      </c>
      <c r="CD55" s="88">
        <f t="shared" si="296"/>
        <v>0</v>
      </c>
      <c r="CE55" s="92">
        <f t="shared" si="248"/>
        <v>0</v>
      </c>
      <c r="CF55" s="88">
        <f t="shared" si="249"/>
        <v>-102000</v>
      </c>
      <c r="CG55" s="92">
        <f t="shared" si="250"/>
        <v>-1</v>
      </c>
      <c r="CH55" s="88">
        <f t="shared" si="251"/>
        <v>306000</v>
      </c>
      <c r="CI55" s="88">
        <f t="shared" si="252"/>
        <v>0</v>
      </c>
      <c r="CJ55" s="88">
        <f t="shared" si="253"/>
        <v>0</v>
      </c>
      <c r="CK55" s="88">
        <f t="shared" si="254"/>
        <v>0</v>
      </c>
      <c r="CL55" s="92">
        <f t="shared" si="255"/>
        <v>0</v>
      </c>
      <c r="CM55" s="88">
        <f t="shared" si="256"/>
        <v>-306000</v>
      </c>
      <c r="CN55" s="92">
        <f t="shared" si="257"/>
        <v>-1</v>
      </c>
      <c r="CO55" s="88">
        <v>0</v>
      </c>
      <c r="CP55" s="88">
        <v>0</v>
      </c>
      <c r="CQ55" s="88">
        <v>0</v>
      </c>
      <c r="CR55" s="88">
        <f t="shared" si="297"/>
        <v>0</v>
      </c>
      <c r="CS55" s="92" t="str">
        <f t="shared" si="259"/>
        <v>nebija plānots</v>
      </c>
      <c r="CT55" s="88">
        <f t="shared" si="288"/>
        <v>0</v>
      </c>
      <c r="CU55" s="92" t="str">
        <f t="shared" si="260"/>
        <v>nebija plānots</v>
      </c>
      <c r="CV55" s="88">
        <f t="shared" si="261"/>
        <v>306000</v>
      </c>
      <c r="CW55" s="88">
        <f t="shared" si="262"/>
        <v>0</v>
      </c>
      <c r="CX55" s="88">
        <f t="shared" si="263"/>
        <v>0</v>
      </c>
      <c r="CY55" s="88">
        <f t="shared" si="264"/>
        <v>0</v>
      </c>
      <c r="CZ55" s="92">
        <f t="shared" si="265"/>
        <v>0</v>
      </c>
      <c r="DA55" s="88">
        <f t="shared" si="266"/>
        <v>-306000</v>
      </c>
      <c r="DB55" s="92">
        <f t="shared" si="267"/>
        <v>-1</v>
      </c>
      <c r="DC55" s="88">
        <v>0</v>
      </c>
      <c r="DD55" s="88">
        <v>0</v>
      </c>
      <c r="DE55" s="88">
        <v>0</v>
      </c>
      <c r="DF55" s="88">
        <f t="shared" si="298"/>
        <v>0</v>
      </c>
      <c r="DG55" s="92" t="str">
        <f t="shared" si="269"/>
        <v>nebija plānots</v>
      </c>
      <c r="DH55" s="88">
        <f t="shared" si="289"/>
        <v>0</v>
      </c>
      <c r="DI55" s="92" t="str">
        <f t="shared" si="270"/>
        <v>nebija plānots</v>
      </c>
      <c r="DJ55" s="88">
        <f t="shared" si="271"/>
        <v>306000</v>
      </c>
      <c r="DK55" s="88">
        <f t="shared" si="272"/>
        <v>0</v>
      </c>
      <c r="DL55" s="88">
        <f t="shared" si="273"/>
        <v>0</v>
      </c>
      <c r="DM55" s="88">
        <f t="shared" si="291"/>
        <v>0</v>
      </c>
      <c r="DN55" s="92">
        <f t="shared" si="275"/>
        <v>0</v>
      </c>
      <c r="DO55" s="88">
        <f t="shared" si="276"/>
        <v>-306000</v>
      </c>
      <c r="DP55" s="92">
        <f t="shared" si="277"/>
        <v>-1</v>
      </c>
      <c r="DQ55" s="88">
        <v>0</v>
      </c>
      <c r="DR55" s="88">
        <v>0</v>
      </c>
      <c r="DS55" s="88">
        <v>0</v>
      </c>
      <c r="DT55" s="88">
        <f t="shared" si="299"/>
        <v>0</v>
      </c>
      <c r="DU55" s="92" t="str">
        <f t="shared" si="279"/>
        <v>nebija plānots</v>
      </c>
      <c r="DV55" s="88">
        <f t="shared" si="290"/>
        <v>0</v>
      </c>
      <c r="DW55" s="92" t="str">
        <f t="shared" si="280"/>
        <v>nebija plānots</v>
      </c>
      <c r="DX55" s="88">
        <f t="shared" si="281"/>
        <v>306000</v>
      </c>
      <c r="DY55" s="88">
        <f t="shared" si="282"/>
        <v>0</v>
      </c>
      <c r="DZ55" s="88">
        <f t="shared" si="283"/>
        <v>0</v>
      </c>
      <c r="EA55" s="88">
        <f t="shared" si="292"/>
        <v>0</v>
      </c>
      <c r="EB55" s="92">
        <f t="shared" si="285"/>
        <v>0</v>
      </c>
      <c r="EC55" s="88">
        <f t="shared" si="286"/>
        <v>-306000</v>
      </c>
      <c r="ED55" s="92">
        <f t="shared" si="287"/>
        <v>-1</v>
      </c>
      <c r="EE55" s="88">
        <v>0</v>
      </c>
      <c r="EF55" s="88">
        <v>293537.74000000005</v>
      </c>
      <c r="EG55" s="88">
        <v>0</v>
      </c>
      <c r="EH55" s="23">
        <f t="shared" si="198"/>
        <v>599537.74</v>
      </c>
    </row>
    <row r="56" spans="1:138" s="9" customFormat="1" ht="12" customHeight="1" x14ac:dyDescent="0.35">
      <c r="A56" s="8" t="s">
        <v>210</v>
      </c>
      <c r="B56" s="8" t="s">
        <v>211</v>
      </c>
      <c r="C56" s="27">
        <v>2</v>
      </c>
      <c r="D56" s="25" t="s">
        <v>204</v>
      </c>
      <c r="E56" s="26" t="s">
        <v>205</v>
      </c>
      <c r="F56" s="27" t="s">
        <v>206</v>
      </c>
      <c r="G56" s="26" t="s">
        <v>207</v>
      </c>
      <c r="H56" s="29" t="s">
        <v>212</v>
      </c>
      <c r="I56" s="26" t="s">
        <v>213</v>
      </c>
      <c r="J56" s="27" t="s">
        <v>114</v>
      </c>
      <c r="K56" s="31" t="s">
        <v>78</v>
      </c>
      <c r="L56" s="22" t="s">
        <v>103</v>
      </c>
      <c r="M56" s="23">
        <v>0</v>
      </c>
      <c r="N56" s="23">
        <v>0</v>
      </c>
      <c r="O56" s="23">
        <v>54416773.300000004</v>
      </c>
      <c r="P56" s="88">
        <v>0</v>
      </c>
      <c r="Q56" s="88">
        <v>672059.1</v>
      </c>
      <c r="R56" s="88">
        <v>0</v>
      </c>
      <c r="S56" s="88">
        <f t="shared" si="199"/>
        <v>672059.1</v>
      </c>
      <c r="T56" s="92" t="str">
        <f t="shared" si="200"/>
        <v>nebija plānots</v>
      </c>
      <c r="U56" s="88">
        <f t="shared" si="201"/>
        <v>672059.1</v>
      </c>
      <c r="V56" s="92" t="str">
        <f t="shared" si="202"/>
        <v>nebija plānots</v>
      </c>
      <c r="W56" s="88">
        <v>672059.1</v>
      </c>
      <c r="X56" s="88">
        <v>0</v>
      </c>
      <c r="Y56" s="88">
        <v>0</v>
      </c>
      <c r="Z56" s="88">
        <f t="shared" si="203"/>
        <v>0</v>
      </c>
      <c r="AA56" s="92">
        <f t="shared" si="204"/>
        <v>0</v>
      </c>
      <c r="AB56" s="88">
        <f t="shared" si="205"/>
        <v>-672059.1</v>
      </c>
      <c r="AC56" s="92">
        <f t="shared" si="206"/>
        <v>-1</v>
      </c>
      <c r="AD56" s="88">
        <f t="shared" si="207"/>
        <v>672059.1</v>
      </c>
      <c r="AE56" s="88">
        <f t="shared" si="208"/>
        <v>672059.1</v>
      </c>
      <c r="AF56" s="88">
        <f t="shared" si="209"/>
        <v>0</v>
      </c>
      <c r="AG56" s="88">
        <f t="shared" si="210"/>
        <v>672059.1</v>
      </c>
      <c r="AH56" s="92">
        <f t="shared" si="211"/>
        <v>1</v>
      </c>
      <c r="AI56" s="88">
        <f t="shared" si="212"/>
        <v>0</v>
      </c>
      <c r="AJ56" s="92">
        <f t="shared" si="213"/>
        <v>0</v>
      </c>
      <c r="AK56" s="88">
        <v>0</v>
      </c>
      <c r="AL56" s="88">
        <v>0</v>
      </c>
      <c r="AM56" s="88">
        <v>0</v>
      </c>
      <c r="AN56" s="88">
        <f t="shared" si="293"/>
        <v>0</v>
      </c>
      <c r="AO56" s="92" t="str">
        <f t="shared" si="215"/>
        <v>nebija plānots</v>
      </c>
      <c r="AP56" s="88">
        <f t="shared" si="216"/>
        <v>0</v>
      </c>
      <c r="AQ56" s="92" t="str">
        <f t="shared" si="217"/>
        <v>nebija plānots</v>
      </c>
      <c r="AR56" s="88">
        <f t="shared" si="218"/>
        <v>672059.1</v>
      </c>
      <c r="AS56" s="88">
        <f t="shared" si="219"/>
        <v>672059.1</v>
      </c>
      <c r="AT56" s="88">
        <f t="shared" si="220"/>
        <v>0</v>
      </c>
      <c r="AU56" s="88">
        <f t="shared" si="221"/>
        <v>672059.1</v>
      </c>
      <c r="AV56" s="92">
        <f t="shared" si="222"/>
        <v>1</v>
      </c>
      <c r="AW56" s="88">
        <f t="shared" si="223"/>
        <v>0</v>
      </c>
      <c r="AX56" s="92">
        <f t="shared" si="224"/>
        <v>0</v>
      </c>
      <c r="AY56" s="88">
        <v>0</v>
      </c>
      <c r="AZ56" s="88">
        <v>10226602.32</v>
      </c>
      <c r="BA56" s="88">
        <v>0</v>
      </c>
      <c r="BB56" s="88">
        <f t="shared" si="294"/>
        <v>10226602.32</v>
      </c>
      <c r="BC56" s="92" t="str">
        <f t="shared" si="226"/>
        <v>nebija plānots</v>
      </c>
      <c r="BD56" s="88">
        <f t="shared" si="227"/>
        <v>10226602.32</v>
      </c>
      <c r="BE56" s="92" t="str">
        <f t="shared" si="228"/>
        <v>nebija plānots</v>
      </c>
      <c r="BF56" s="88">
        <f t="shared" si="229"/>
        <v>672059.1</v>
      </c>
      <c r="BG56" s="88">
        <f t="shared" si="230"/>
        <v>10898661.42</v>
      </c>
      <c r="BH56" s="88">
        <f t="shared" si="231"/>
        <v>0</v>
      </c>
      <c r="BI56" s="88">
        <f t="shared" si="232"/>
        <v>10898661.42</v>
      </c>
      <c r="BJ56" s="92">
        <f t="shared" si="233"/>
        <v>16.216819949316957</v>
      </c>
      <c r="BK56" s="88">
        <f t="shared" si="234"/>
        <v>10226602.32</v>
      </c>
      <c r="BL56" s="92">
        <f t="shared" si="235"/>
        <v>15.216819949316958</v>
      </c>
      <c r="BM56" s="88">
        <v>3400000</v>
      </c>
      <c r="BN56" s="88">
        <v>0</v>
      </c>
      <c r="BO56" s="88">
        <v>0</v>
      </c>
      <c r="BP56" s="88">
        <f t="shared" si="295"/>
        <v>0</v>
      </c>
      <c r="BQ56" s="92">
        <f t="shared" si="237"/>
        <v>0</v>
      </c>
      <c r="BR56" s="88">
        <f t="shared" si="238"/>
        <v>-3400000</v>
      </c>
      <c r="BS56" s="92">
        <f t="shared" si="239"/>
        <v>-1</v>
      </c>
      <c r="BT56" s="88">
        <f t="shared" si="240"/>
        <v>4072059.1</v>
      </c>
      <c r="BU56" s="88">
        <f t="shared" si="241"/>
        <v>10898661.42</v>
      </c>
      <c r="BV56" s="88">
        <f t="shared" si="242"/>
        <v>0</v>
      </c>
      <c r="BW56" s="88">
        <f t="shared" si="243"/>
        <v>10898661.42</v>
      </c>
      <c r="BX56" s="92">
        <f t="shared" si="244"/>
        <v>2.6764497155751004</v>
      </c>
      <c r="BY56" s="88">
        <f t="shared" si="245"/>
        <v>6826602.3200000003</v>
      </c>
      <c r="BZ56" s="92">
        <f t="shared" si="246"/>
        <v>1.6764497155751006</v>
      </c>
      <c r="CA56" s="88">
        <v>0</v>
      </c>
      <c r="CB56" s="88">
        <v>0</v>
      </c>
      <c r="CC56" s="88">
        <v>0</v>
      </c>
      <c r="CD56" s="88">
        <f t="shared" si="296"/>
        <v>0</v>
      </c>
      <c r="CE56" s="92" t="str">
        <f t="shared" si="248"/>
        <v>nebija plānots</v>
      </c>
      <c r="CF56" s="88">
        <f t="shared" si="249"/>
        <v>0</v>
      </c>
      <c r="CG56" s="92" t="str">
        <f t="shared" si="250"/>
        <v>nebija plānots</v>
      </c>
      <c r="CH56" s="88">
        <f t="shared" si="251"/>
        <v>4072059.1</v>
      </c>
      <c r="CI56" s="88">
        <f t="shared" si="252"/>
        <v>10898661.42</v>
      </c>
      <c r="CJ56" s="88">
        <f t="shared" si="253"/>
        <v>0</v>
      </c>
      <c r="CK56" s="88">
        <f t="shared" si="254"/>
        <v>10898661.42</v>
      </c>
      <c r="CL56" s="92">
        <f t="shared" si="255"/>
        <v>2.6764497155751004</v>
      </c>
      <c r="CM56" s="88">
        <f t="shared" si="256"/>
        <v>6826602.3200000003</v>
      </c>
      <c r="CN56" s="92">
        <f t="shared" si="257"/>
        <v>1.6764497155751006</v>
      </c>
      <c r="CO56" s="88">
        <v>0</v>
      </c>
      <c r="CP56" s="88">
        <v>0</v>
      </c>
      <c r="CQ56" s="88">
        <v>0</v>
      </c>
      <c r="CR56" s="88">
        <f t="shared" si="297"/>
        <v>0</v>
      </c>
      <c r="CS56" s="92" t="str">
        <f t="shared" si="259"/>
        <v>nebija plānots</v>
      </c>
      <c r="CT56" s="88">
        <f t="shared" si="288"/>
        <v>0</v>
      </c>
      <c r="CU56" s="92" t="str">
        <f t="shared" si="260"/>
        <v>nebija plānots</v>
      </c>
      <c r="CV56" s="88">
        <f t="shared" si="261"/>
        <v>4072059.1</v>
      </c>
      <c r="CW56" s="88">
        <f t="shared" si="262"/>
        <v>10898661.42</v>
      </c>
      <c r="CX56" s="88">
        <f t="shared" si="263"/>
        <v>0</v>
      </c>
      <c r="CY56" s="88">
        <f t="shared" si="264"/>
        <v>10898661.42</v>
      </c>
      <c r="CZ56" s="92">
        <f t="shared" si="265"/>
        <v>2.6764497155751004</v>
      </c>
      <c r="DA56" s="88">
        <f t="shared" si="266"/>
        <v>6826602.3200000003</v>
      </c>
      <c r="DB56" s="92">
        <f t="shared" si="267"/>
        <v>1.6764497155751006</v>
      </c>
      <c r="DC56" s="88">
        <v>0</v>
      </c>
      <c r="DD56" s="88">
        <v>21789456.23</v>
      </c>
      <c r="DE56" s="88">
        <v>0</v>
      </c>
      <c r="DF56" s="88">
        <f t="shared" si="298"/>
        <v>21789456.23</v>
      </c>
      <c r="DG56" s="92" t="str">
        <f t="shared" si="269"/>
        <v>nebija plānots</v>
      </c>
      <c r="DH56" s="88">
        <f t="shared" si="289"/>
        <v>21789456.23</v>
      </c>
      <c r="DI56" s="92" t="str">
        <f t="shared" si="270"/>
        <v>nebija plānots</v>
      </c>
      <c r="DJ56" s="88">
        <f t="shared" si="271"/>
        <v>4072059.1</v>
      </c>
      <c r="DK56" s="88">
        <f t="shared" si="272"/>
        <v>32688117.649999999</v>
      </c>
      <c r="DL56" s="88">
        <f t="shared" si="273"/>
        <v>0</v>
      </c>
      <c r="DM56" s="88">
        <f t="shared" si="291"/>
        <v>32688117.649999999</v>
      </c>
      <c r="DN56" s="92">
        <f t="shared" si="275"/>
        <v>8.0274172960800101</v>
      </c>
      <c r="DO56" s="88">
        <f t="shared" si="276"/>
        <v>28616058.549999997</v>
      </c>
      <c r="DP56" s="92">
        <f t="shared" si="277"/>
        <v>7.0274172960800092</v>
      </c>
      <c r="DQ56" s="88">
        <v>0</v>
      </c>
      <c r="DR56" s="88">
        <v>17321830.77</v>
      </c>
      <c r="DS56" s="88">
        <v>0</v>
      </c>
      <c r="DT56" s="88">
        <f t="shared" si="299"/>
        <v>17321830.77</v>
      </c>
      <c r="DU56" s="92" t="str">
        <f t="shared" si="279"/>
        <v>nebija plānots</v>
      </c>
      <c r="DV56" s="88">
        <f t="shared" si="290"/>
        <v>17321830.77</v>
      </c>
      <c r="DW56" s="92" t="str">
        <f t="shared" si="280"/>
        <v>nebija plānots</v>
      </c>
      <c r="DX56" s="88">
        <f t="shared" si="281"/>
        <v>4072059.1</v>
      </c>
      <c r="DY56" s="88">
        <f t="shared" si="282"/>
        <v>50009948.420000002</v>
      </c>
      <c r="DZ56" s="88">
        <f t="shared" si="283"/>
        <v>0</v>
      </c>
      <c r="EA56" s="88">
        <f t="shared" si="292"/>
        <v>50009948.420000002</v>
      </c>
      <c r="EB56" s="92">
        <f t="shared" si="285"/>
        <v>12.281243270757049</v>
      </c>
      <c r="EC56" s="88">
        <f t="shared" si="286"/>
        <v>45937889.32</v>
      </c>
      <c r="ED56" s="92">
        <f t="shared" si="287"/>
        <v>11.281243270757047</v>
      </c>
      <c r="EE56" s="88">
        <v>8899375.0500000007</v>
      </c>
      <c r="EF56" s="88">
        <v>0</v>
      </c>
      <c r="EG56" s="88">
        <v>0</v>
      </c>
      <c r="EH56" s="23">
        <f t="shared" si="198"/>
        <v>12971434.15</v>
      </c>
    </row>
    <row r="57" spans="1:138" s="9" customFormat="1" ht="12" customHeight="1" x14ac:dyDescent="0.35">
      <c r="A57" s="8" t="s">
        <v>214</v>
      </c>
      <c r="B57" s="8" t="s">
        <v>214</v>
      </c>
      <c r="C57" s="27">
        <v>2</v>
      </c>
      <c r="D57" s="25" t="s">
        <v>204</v>
      </c>
      <c r="E57" s="26" t="s">
        <v>205</v>
      </c>
      <c r="F57" s="27" t="s">
        <v>206</v>
      </c>
      <c r="G57" s="26" t="s">
        <v>207</v>
      </c>
      <c r="H57" s="24" t="s">
        <v>215</v>
      </c>
      <c r="I57" s="26" t="s">
        <v>216</v>
      </c>
      <c r="J57" s="27">
        <v>1</v>
      </c>
      <c r="K57" s="31" t="s">
        <v>78</v>
      </c>
      <c r="L57" s="22" t="s">
        <v>103</v>
      </c>
      <c r="M57" s="23">
        <v>0</v>
      </c>
      <c r="N57" s="23">
        <v>250373.59</v>
      </c>
      <c r="O57" s="23">
        <v>0</v>
      </c>
      <c r="P57" s="88">
        <v>0</v>
      </c>
      <c r="Q57" s="88">
        <v>0</v>
      </c>
      <c r="R57" s="88">
        <v>0</v>
      </c>
      <c r="S57" s="88">
        <f t="shared" si="199"/>
        <v>0</v>
      </c>
      <c r="T57" s="92" t="str">
        <f t="shared" si="200"/>
        <v>nebija plānots</v>
      </c>
      <c r="U57" s="88">
        <f t="shared" si="201"/>
        <v>0</v>
      </c>
      <c r="V57" s="92" t="str">
        <f t="shared" si="202"/>
        <v>nebija plānots</v>
      </c>
      <c r="W57" s="88">
        <v>0</v>
      </c>
      <c r="X57" s="88">
        <v>0</v>
      </c>
      <c r="Y57" s="88">
        <v>0</v>
      </c>
      <c r="Z57" s="88">
        <f t="shared" si="203"/>
        <v>0</v>
      </c>
      <c r="AA57" s="92" t="str">
        <f t="shared" si="204"/>
        <v>nebija plānots</v>
      </c>
      <c r="AB57" s="88">
        <f t="shared" si="205"/>
        <v>0</v>
      </c>
      <c r="AC57" s="92" t="str">
        <f t="shared" si="206"/>
        <v>nebija plānots</v>
      </c>
      <c r="AD57" s="88">
        <f t="shared" si="207"/>
        <v>0</v>
      </c>
      <c r="AE57" s="88">
        <f t="shared" si="208"/>
        <v>0</v>
      </c>
      <c r="AF57" s="88">
        <f t="shared" si="209"/>
        <v>0</v>
      </c>
      <c r="AG57" s="88">
        <f t="shared" si="210"/>
        <v>0</v>
      </c>
      <c r="AH57" s="92" t="str">
        <f t="shared" si="211"/>
        <v>nebija plānots</v>
      </c>
      <c r="AI57" s="88">
        <f t="shared" si="212"/>
        <v>0</v>
      </c>
      <c r="AJ57" s="92" t="str">
        <f t="shared" si="213"/>
        <v>nebija plānots</v>
      </c>
      <c r="AK57" s="88">
        <v>0</v>
      </c>
      <c r="AL57" s="88">
        <v>0</v>
      </c>
      <c r="AM57" s="88">
        <v>0</v>
      </c>
      <c r="AN57" s="88">
        <f t="shared" si="293"/>
        <v>0</v>
      </c>
      <c r="AO57" s="92" t="str">
        <f t="shared" si="215"/>
        <v>nebija plānots</v>
      </c>
      <c r="AP57" s="88">
        <f t="shared" si="216"/>
        <v>0</v>
      </c>
      <c r="AQ57" s="92" t="str">
        <f t="shared" si="217"/>
        <v>nebija plānots</v>
      </c>
      <c r="AR57" s="88">
        <f t="shared" si="218"/>
        <v>0</v>
      </c>
      <c r="AS57" s="88">
        <f t="shared" si="219"/>
        <v>0</v>
      </c>
      <c r="AT57" s="88">
        <f t="shared" si="220"/>
        <v>0</v>
      </c>
      <c r="AU57" s="88">
        <f t="shared" si="221"/>
        <v>0</v>
      </c>
      <c r="AV57" s="92" t="str">
        <f t="shared" si="222"/>
        <v>nebija plānots</v>
      </c>
      <c r="AW57" s="88">
        <f t="shared" si="223"/>
        <v>0</v>
      </c>
      <c r="AX57" s="92" t="str">
        <f t="shared" si="224"/>
        <v>nebija plānots</v>
      </c>
      <c r="AY57" s="88">
        <v>0</v>
      </c>
      <c r="AZ57" s="88">
        <v>0</v>
      </c>
      <c r="BA57" s="88">
        <v>0</v>
      </c>
      <c r="BB57" s="88">
        <f t="shared" si="294"/>
        <v>0</v>
      </c>
      <c r="BC57" s="92" t="str">
        <f t="shared" si="226"/>
        <v>nebija plānots</v>
      </c>
      <c r="BD57" s="88">
        <f t="shared" si="227"/>
        <v>0</v>
      </c>
      <c r="BE57" s="92" t="str">
        <f t="shared" si="228"/>
        <v>nebija plānots</v>
      </c>
      <c r="BF57" s="88">
        <f t="shared" si="229"/>
        <v>0</v>
      </c>
      <c r="BG57" s="88">
        <f t="shared" si="230"/>
        <v>0</v>
      </c>
      <c r="BH57" s="88">
        <f t="shared" si="231"/>
        <v>0</v>
      </c>
      <c r="BI57" s="88">
        <f t="shared" si="232"/>
        <v>0</v>
      </c>
      <c r="BJ57" s="92" t="str">
        <f t="shared" si="233"/>
        <v>nebija plānots</v>
      </c>
      <c r="BK57" s="88">
        <f t="shared" si="234"/>
        <v>0</v>
      </c>
      <c r="BL57" s="92" t="str">
        <f t="shared" si="235"/>
        <v>nebija plānots</v>
      </c>
      <c r="BM57" s="88">
        <v>0</v>
      </c>
      <c r="BN57" s="88">
        <v>0</v>
      </c>
      <c r="BO57" s="88">
        <v>0</v>
      </c>
      <c r="BP57" s="88">
        <f t="shared" si="295"/>
        <v>0</v>
      </c>
      <c r="BQ57" s="92" t="str">
        <f t="shared" si="237"/>
        <v>nebija plānots</v>
      </c>
      <c r="BR57" s="88">
        <f t="shared" si="238"/>
        <v>0</v>
      </c>
      <c r="BS57" s="92" t="str">
        <f t="shared" si="239"/>
        <v>nebija plānots</v>
      </c>
      <c r="BT57" s="88">
        <f t="shared" si="240"/>
        <v>0</v>
      </c>
      <c r="BU57" s="88">
        <f t="shared" si="241"/>
        <v>0</v>
      </c>
      <c r="BV57" s="88">
        <f t="shared" si="242"/>
        <v>0</v>
      </c>
      <c r="BW57" s="88">
        <f t="shared" si="243"/>
        <v>0</v>
      </c>
      <c r="BX57" s="92" t="str">
        <f t="shared" si="244"/>
        <v>nebija plānots</v>
      </c>
      <c r="BY57" s="88">
        <f t="shared" si="245"/>
        <v>0</v>
      </c>
      <c r="BZ57" s="92" t="str">
        <f t="shared" si="246"/>
        <v>nebija plānots</v>
      </c>
      <c r="CA57" s="88">
        <v>0</v>
      </c>
      <c r="CB57" s="88">
        <v>0</v>
      </c>
      <c r="CC57" s="88">
        <v>0</v>
      </c>
      <c r="CD57" s="88">
        <f t="shared" si="296"/>
        <v>0</v>
      </c>
      <c r="CE57" s="92" t="str">
        <f t="shared" si="248"/>
        <v>nebija plānots</v>
      </c>
      <c r="CF57" s="88">
        <f t="shared" si="249"/>
        <v>0</v>
      </c>
      <c r="CG57" s="92" t="str">
        <f t="shared" si="250"/>
        <v>nebija plānots</v>
      </c>
      <c r="CH57" s="88">
        <f t="shared" si="251"/>
        <v>0</v>
      </c>
      <c r="CI57" s="88">
        <f t="shared" si="252"/>
        <v>0</v>
      </c>
      <c r="CJ57" s="88">
        <f t="shared" si="253"/>
        <v>0</v>
      </c>
      <c r="CK57" s="88">
        <f t="shared" si="254"/>
        <v>0</v>
      </c>
      <c r="CL57" s="92" t="str">
        <f t="shared" si="255"/>
        <v>nebija plānots</v>
      </c>
      <c r="CM57" s="88">
        <f t="shared" si="256"/>
        <v>0</v>
      </c>
      <c r="CN57" s="92" t="str">
        <f t="shared" si="257"/>
        <v>nebija plānots</v>
      </c>
      <c r="CO57" s="88">
        <v>0</v>
      </c>
      <c r="CP57" s="88">
        <v>0</v>
      </c>
      <c r="CQ57" s="88">
        <v>0</v>
      </c>
      <c r="CR57" s="88">
        <f t="shared" si="297"/>
        <v>0</v>
      </c>
      <c r="CS57" s="92" t="str">
        <f t="shared" si="259"/>
        <v>nebija plānots</v>
      </c>
      <c r="CT57" s="88">
        <f t="shared" si="288"/>
        <v>0</v>
      </c>
      <c r="CU57" s="92" t="str">
        <f t="shared" si="260"/>
        <v>nebija plānots</v>
      </c>
      <c r="CV57" s="88">
        <f t="shared" si="261"/>
        <v>0</v>
      </c>
      <c r="CW57" s="88">
        <f t="shared" si="262"/>
        <v>0</v>
      </c>
      <c r="CX57" s="88">
        <f t="shared" si="263"/>
        <v>0</v>
      </c>
      <c r="CY57" s="88">
        <f t="shared" si="264"/>
        <v>0</v>
      </c>
      <c r="CZ57" s="92" t="str">
        <f t="shared" si="265"/>
        <v>nebija plānots</v>
      </c>
      <c r="DA57" s="88">
        <f t="shared" si="266"/>
        <v>0</v>
      </c>
      <c r="DB57" s="92" t="str">
        <f t="shared" si="267"/>
        <v>nebija plānots</v>
      </c>
      <c r="DC57" s="88">
        <v>0</v>
      </c>
      <c r="DD57" s="88">
        <v>0</v>
      </c>
      <c r="DE57" s="88">
        <v>0</v>
      </c>
      <c r="DF57" s="88">
        <f t="shared" si="298"/>
        <v>0</v>
      </c>
      <c r="DG57" s="92" t="str">
        <f t="shared" si="269"/>
        <v>nebija plānots</v>
      </c>
      <c r="DH57" s="88">
        <f t="shared" si="289"/>
        <v>0</v>
      </c>
      <c r="DI57" s="92" t="str">
        <f t="shared" si="270"/>
        <v>nebija plānots</v>
      </c>
      <c r="DJ57" s="88">
        <f t="shared" si="271"/>
        <v>0</v>
      </c>
      <c r="DK57" s="88">
        <f t="shared" si="272"/>
        <v>0</v>
      </c>
      <c r="DL57" s="88">
        <f t="shared" si="273"/>
        <v>0</v>
      </c>
      <c r="DM57" s="88">
        <f t="shared" si="291"/>
        <v>0</v>
      </c>
      <c r="DN57" s="92" t="str">
        <f t="shared" si="275"/>
        <v>nebija plānots</v>
      </c>
      <c r="DO57" s="88">
        <f t="shared" si="276"/>
        <v>0</v>
      </c>
      <c r="DP57" s="92" t="str">
        <f t="shared" si="277"/>
        <v>nebija plānots</v>
      </c>
      <c r="DQ57" s="88">
        <v>0</v>
      </c>
      <c r="DR57" s="88">
        <v>0</v>
      </c>
      <c r="DS57" s="88">
        <v>0</v>
      </c>
      <c r="DT57" s="88">
        <f t="shared" si="299"/>
        <v>0</v>
      </c>
      <c r="DU57" s="92" t="str">
        <f t="shared" si="279"/>
        <v>nebija plānots</v>
      </c>
      <c r="DV57" s="88">
        <f t="shared" si="290"/>
        <v>0</v>
      </c>
      <c r="DW57" s="92" t="str">
        <f t="shared" si="280"/>
        <v>nebija plānots</v>
      </c>
      <c r="DX57" s="88">
        <f t="shared" si="281"/>
        <v>0</v>
      </c>
      <c r="DY57" s="88">
        <f t="shared" si="282"/>
        <v>0</v>
      </c>
      <c r="DZ57" s="88">
        <f t="shared" si="283"/>
        <v>0</v>
      </c>
      <c r="EA57" s="88">
        <f t="shared" si="292"/>
        <v>0</v>
      </c>
      <c r="EB57" s="92" t="str">
        <f t="shared" si="285"/>
        <v>nebija plānots</v>
      </c>
      <c r="EC57" s="88">
        <f t="shared" si="286"/>
        <v>0</v>
      </c>
      <c r="ED57" s="92" t="str">
        <f t="shared" si="287"/>
        <v>nebija plānots</v>
      </c>
      <c r="EE57" s="88">
        <v>0</v>
      </c>
      <c r="EF57" s="88">
        <v>0</v>
      </c>
      <c r="EG57" s="88">
        <v>0</v>
      </c>
      <c r="EH57" s="23">
        <f t="shared" si="198"/>
        <v>0</v>
      </c>
    </row>
    <row r="58" spans="1:138" s="9" customFormat="1" ht="12" customHeight="1" x14ac:dyDescent="0.35">
      <c r="A58" s="8" t="s">
        <v>217</v>
      </c>
      <c r="B58" s="8" t="s">
        <v>217</v>
      </c>
      <c r="C58" s="27">
        <v>2</v>
      </c>
      <c r="D58" s="25" t="s">
        <v>204</v>
      </c>
      <c r="E58" s="26" t="s">
        <v>205</v>
      </c>
      <c r="F58" s="27" t="s">
        <v>206</v>
      </c>
      <c r="G58" s="26" t="s">
        <v>207</v>
      </c>
      <c r="H58" s="24" t="s">
        <v>215</v>
      </c>
      <c r="I58" s="26" t="s">
        <v>216</v>
      </c>
      <c r="J58" s="27">
        <v>2</v>
      </c>
      <c r="K58" s="31" t="s">
        <v>83</v>
      </c>
      <c r="L58" s="22" t="s">
        <v>103</v>
      </c>
      <c r="M58" s="23">
        <v>0</v>
      </c>
      <c r="N58" s="23">
        <v>0</v>
      </c>
      <c r="O58" s="23">
        <v>14232030.68</v>
      </c>
      <c r="P58" s="88">
        <v>0</v>
      </c>
      <c r="Q58" s="88">
        <v>0</v>
      </c>
      <c r="R58" s="88">
        <v>0</v>
      </c>
      <c r="S58" s="88">
        <f t="shared" si="199"/>
        <v>0</v>
      </c>
      <c r="T58" s="92" t="str">
        <f t="shared" si="200"/>
        <v>nebija plānots</v>
      </c>
      <c r="U58" s="88">
        <f t="shared" si="201"/>
        <v>0</v>
      </c>
      <c r="V58" s="92" t="str">
        <f t="shared" si="202"/>
        <v>nebija plānots</v>
      </c>
      <c r="W58" s="88">
        <v>0</v>
      </c>
      <c r="X58" s="88">
        <v>0</v>
      </c>
      <c r="Y58" s="88">
        <v>0</v>
      </c>
      <c r="Z58" s="88">
        <f t="shared" si="203"/>
        <v>0</v>
      </c>
      <c r="AA58" s="92" t="str">
        <f t="shared" si="204"/>
        <v>nebija plānots</v>
      </c>
      <c r="AB58" s="88">
        <f t="shared" si="205"/>
        <v>0</v>
      </c>
      <c r="AC58" s="92" t="str">
        <f t="shared" si="206"/>
        <v>nebija plānots</v>
      </c>
      <c r="AD58" s="88">
        <f t="shared" si="207"/>
        <v>0</v>
      </c>
      <c r="AE58" s="88">
        <f t="shared" si="208"/>
        <v>0</v>
      </c>
      <c r="AF58" s="88">
        <f t="shared" si="209"/>
        <v>0</v>
      </c>
      <c r="AG58" s="88">
        <f t="shared" si="210"/>
        <v>0</v>
      </c>
      <c r="AH58" s="92" t="str">
        <f t="shared" si="211"/>
        <v>nebija plānots</v>
      </c>
      <c r="AI58" s="88">
        <f t="shared" si="212"/>
        <v>0</v>
      </c>
      <c r="AJ58" s="92" t="str">
        <f t="shared" si="213"/>
        <v>nebija plānots</v>
      </c>
      <c r="AK58" s="88">
        <v>0</v>
      </c>
      <c r="AL58" s="88">
        <v>0</v>
      </c>
      <c r="AM58" s="88">
        <v>0</v>
      </c>
      <c r="AN58" s="88">
        <f t="shared" si="293"/>
        <v>0</v>
      </c>
      <c r="AO58" s="92" t="str">
        <f t="shared" si="215"/>
        <v>nebija plānots</v>
      </c>
      <c r="AP58" s="88">
        <f t="shared" si="216"/>
        <v>0</v>
      </c>
      <c r="AQ58" s="92" t="str">
        <f t="shared" si="217"/>
        <v>nebija plānots</v>
      </c>
      <c r="AR58" s="88">
        <f t="shared" si="218"/>
        <v>0</v>
      </c>
      <c r="AS58" s="88">
        <f t="shared" si="219"/>
        <v>0</v>
      </c>
      <c r="AT58" s="88">
        <f t="shared" si="220"/>
        <v>0</v>
      </c>
      <c r="AU58" s="88">
        <f t="shared" si="221"/>
        <v>0</v>
      </c>
      <c r="AV58" s="92" t="str">
        <f t="shared" si="222"/>
        <v>nebija plānots</v>
      </c>
      <c r="AW58" s="88">
        <f t="shared" si="223"/>
        <v>0</v>
      </c>
      <c r="AX58" s="92" t="str">
        <f t="shared" si="224"/>
        <v>nebija plānots</v>
      </c>
      <c r="AY58" s="88">
        <v>0</v>
      </c>
      <c r="AZ58" s="88">
        <v>0</v>
      </c>
      <c r="BA58" s="88">
        <v>0</v>
      </c>
      <c r="BB58" s="88">
        <f t="shared" si="294"/>
        <v>0</v>
      </c>
      <c r="BC58" s="92" t="str">
        <f t="shared" si="226"/>
        <v>nebija plānots</v>
      </c>
      <c r="BD58" s="88">
        <f t="shared" si="227"/>
        <v>0</v>
      </c>
      <c r="BE58" s="92" t="str">
        <f t="shared" si="228"/>
        <v>nebija plānots</v>
      </c>
      <c r="BF58" s="88">
        <f t="shared" si="229"/>
        <v>0</v>
      </c>
      <c r="BG58" s="88">
        <f t="shared" si="230"/>
        <v>0</v>
      </c>
      <c r="BH58" s="88">
        <f t="shared" si="231"/>
        <v>0</v>
      </c>
      <c r="BI58" s="88">
        <f t="shared" si="232"/>
        <v>0</v>
      </c>
      <c r="BJ58" s="92" t="str">
        <f t="shared" si="233"/>
        <v>nebija plānots</v>
      </c>
      <c r="BK58" s="88">
        <f t="shared" si="234"/>
        <v>0</v>
      </c>
      <c r="BL58" s="92" t="str">
        <f t="shared" si="235"/>
        <v>nebija plānots</v>
      </c>
      <c r="BM58" s="88">
        <v>0</v>
      </c>
      <c r="BN58" s="88">
        <v>0</v>
      </c>
      <c r="BO58" s="88">
        <v>0</v>
      </c>
      <c r="BP58" s="88">
        <f t="shared" si="295"/>
        <v>0</v>
      </c>
      <c r="BQ58" s="92" t="str">
        <f t="shared" si="237"/>
        <v>nebija plānots</v>
      </c>
      <c r="BR58" s="88">
        <f t="shared" si="238"/>
        <v>0</v>
      </c>
      <c r="BS58" s="92" t="str">
        <f t="shared" si="239"/>
        <v>nebija plānots</v>
      </c>
      <c r="BT58" s="88">
        <f t="shared" si="240"/>
        <v>0</v>
      </c>
      <c r="BU58" s="88">
        <f t="shared" si="241"/>
        <v>0</v>
      </c>
      <c r="BV58" s="88">
        <f t="shared" si="242"/>
        <v>0</v>
      </c>
      <c r="BW58" s="88">
        <f t="shared" si="243"/>
        <v>0</v>
      </c>
      <c r="BX58" s="92" t="str">
        <f t="shared" si="244"/>
        <v>nebija plānots</v>
      </c>
      <c r="BY58" s="88">
        <f t="shared" si="245"/>
        <v>0</v>
      </c>
      <c r="BZ58" s="92" t="str">
        <f t="shared" si="246"/>
        <v>nebija plānots</v>
      </c>
      <c r="CA58" s="88">
        <v>0</v>
      </c>
      <c r="CB58" s="88">
        <v>0</v>
      </c>
      <c r="CC58" s="88">
        <v>0</v>
      </c>
      <c r="CD58" s="88">
        <f t="shared" si="296"/>
        <v>0</v>
      </c>
      <c r="CE58" s="92" t="str">
        <f t="shared" si="248"/>
        <v>nebija plānots</v>
      </c>
      <c r="CF58" s="88">
        <f t="shared" si="249"/>
        <v>0</v>
      </c>
      <c r="CG58" s="92" t="str">
        <f t="shared" si="250"/>
        <v>nebija plānots</v>
      </c>
      <c r="CH58" s="88">
        <f t="shared" si="251"/>
        <v>0</v>
      </c>
      <c r="CI58" s="88">
        <f t="shared" si="252"/>
        <v>0</v>
      </c>
      <c r="CJ58" s="88">
        <f t="shared" si="253"/>
        <v>0</v>
      </c>
      <c r="CK58" s="88">
        <f t="shared" si="254"/>
        <v>0</v>
      </c>
      <c r="CL58" s="92" t="str">
        <f t="shared" si="255"/>
        <v>nebija plānots</v>
      </c>
      <c r="CM58" s="88">
        <f t="shared" si="256"/>
        <v>0</v>
      </c>
      <c r="CN58" s="92" t="str">
        <f t="shared" si="257"/>
        <v>nebija plānots</v>
      </c>
      <c r="CO58" s="88">
        <v>0</v>
      </c>
      <c r="CP58" s="88">
        <v>0</v>
      </c>
      <c r="CQ58" s="88">
        <v>0</v>
      </c>
      <c r="CR58" s="88">
        <f t="shared" si="297"/>
        <v>0</v>
      </c>
      <c r="CS58" s="92" t="str">
        <f t="shared" si="259"/>
        <v>nebija plānots</v>
      </c>
      <c r="CT58" s="88">
        <f t="shared" si="288"/>
        <v>0</v>
      </c>
      <c r="CU58" s="92" t="str">
        <f t="shared" si="260"/>
        <v>nebija plānots</v>
      </c>
      <c r="CV58" s="88">
        <f t="shared" si="261"/>
        <v>0</v>
      </c>
      <c r="CW58" s="88">
        <f t="shared" si="262"/>
        <v>0</v>
      </c>
      <c r="CX58" s="88">
        <f t="shared" si="263"/>
        <v>0</v>
      </c>
      <c r="CY58" s="88">
        <f t="shared" si="264"/>
        <v>0</v>
      </c>
      <c r="CZ58" s="92" t="str">
        <f t="shared" si="265"/>
        <v>nebija plānots</v>
      </c>
      <c r="DA58" s="88">
        <f t="shared" si="266"/>
        <v>0</v>
      </c>
      <c r="DB58" s="92" t="str">
        <f t="shared" si="267"/>
        <v>nebija plānots</v>
      </c>
      <c r="DC58" s="88">
        <v>0</v>
      </c>
      <c r="DD58" s="88">
        <v>0</v>
      </c>
      <c r="DE58" s="88">
        <v>0</v>
      </c>
      <c r="DF58" s="88">
        <f t="shared" si="298"/>
        <v>0</v>
      </c>
      <c r="DG58" s="92" t="str">
        <f t="shared" si="269"/>
        <v>nebija plānots</v>
      </c>
      <c r="DH58" s="88">
        <f t="shared" si="289"/>
        <v>0</v>
      </c>
      <c r="DI58" s="92" t="str">
        <f t="shared" si="270"/>
        <v>nebija plānots</v>
      </c>
      <c r="DJ58" s="88">
        <f t="shared" si="271"/>
        <v>0</v>
      </c>
      <c r="DK58" s="88">
        <f t="shared" si="272"/>
        <v>0</v>
      </c>
      <c r="DL58" s="88">
        <f t="shared" si="273"/>
        <v>0</v>
      </c>
      <c r="DM58" s="88">
        <f t="shared" si="291"/>
        <v>0</v>
      </c>
      <c r="DN58" s="92" t="str">
        <f t="shared" si="275"/>
        <v>nebija plānots</v>
      </c>
      <c r="DO58" s="88">
        <f t="shared" si="276"/>
        <v>0</v>
      </c>
      <c r="DP58" s="92" t="str">
        <f t="shared" si="277"/>
        <v>nebija plānots</v>
      </c>
      <c r="DQ58" s="88">
        <v>0</v>
      </c>
      <c r="DR58" s="88">
        <v>0</v>
      </c>
      <c r="DS58" s="88">
        <v>0</v>
      </c>
      <c r="DT58" s="88">
        <f t="shared" si="299"/>
        <v>0</v>
      </c>
      <c r="DU58" s="92" t="str">
        <f t="shared" si="279"/>
        <v>nebija plānots</v>
      </c>
      <c r="DV58" s="88">
        <f t="shared" si="290"/>
        <v>0</v>
      </c>
      <c r="DW58" s="92" t="str">
        <f t="shared" si="280"/>
        <v>nebija plānots</v>
      </c>
      <c r="DX58" s="88">
        <f t="shared" si="281"/>
        <v>0</v>
      </c>
      <c r="DY58" s="88">
        <f t="shared" si="282"/>
        <v>0</v>
      </c>
      <c r="DZ58" s="88">
        <f t="shared" si="283"/>
        <v>0</v>
      </c>
      <c r="EA58" s="88">
        <f t="shared" si="292"/>
        <v>0</v>
      </c>
      <c r="EB58" s="92" t="str">
        <f t="shared" si="285"/>
        <v>nebija plānots</v>
      </c>
      <c r="EC58" s="88">
        <f t="shared" si="286"/>
        <v>0</v>
      </c>
      <c r="ED58" s="92" t="str">
        <f t="shared" si="287"/>
        <v>nebija plānots</v>
      </c>
      <c r="EE58" s="88">
        <v>3000624.95</v>
      </c>
      <c r="EF58" s="88">
        <v>0</v>
      </c>
      <c r="EG58" s="88">
        <v>0</v>
      </c>
      <c r="EH58" s="23">
        <f t="shared" si="198"/>
        <v>3000624.95</v>
      </c>
    </row>
    <row r="59" spans="1:138" s="9" customFormat="1" ht="12" customHeight="1" x14ac:dyDescent="0.35">
      <c r="A59" s="8" t="s">
        <v>218</v>
      </c>
      <c r="B59" s="8" t="s">
        <v>219</v>
      </c>
      <c r="C59" s="27">
        <v>2</v>
      </c>
      <c r="D59" s="25" t="s">
        <v>204</v>
      </c>
      <c r="E59" s="26" t="s">
        <v>205</v>
      </c>
      <c r="F59" s="27" t="s">
        <v>206</v>
      </c>
      <c r="G59" s="26" t="s">
        <v>207</v>
      </c>
      <c r="H59" s="24" t="s">
        <v>220</v>
      </c>
      <c r="I59" s="26" t="s">
        <v>221</v>
      </c>
      <c r="J59" s="27">
        <v>1</v>
      </c>
      <c r="K59" s="31" t="s">
        <v>78</v>
      </c>
      <c r="L59" s="22" t="s">
        <v>103</v>
      </c>
      <c r="M59" s="23">
        <v>0</v>
      </c>
      <c r="N59" s="23">
        <v>0</v>
      </c>
      <c r="O59" s="23">
        <v>0</v>
      </c>
      <c r="P59" s="88">
        <v>0</v>
      </c>
      <c r="Q59" s="88">
        <v>0</v>
      </c>
      <c r="R59" s="88">
        <v>0</v>
      </c>
      <c r="S59" s="88">
        <f t="shared" si="199"/>
        <v>0</v>
      </c>
      <c r="T59" s="92" t="str">
        <f t="shared" si="200"/>
        <v>nebija plānots</v>
      </c>
      <c r="U59" s="88">
        <f t="shared" si="201"/>
        <v>0</v>
      </c>
      <c r="V59" s="92" t="str">
        <f t="shared" si="202"/>
        <v>nebija plānots</v>
      </c>
      <c r="W59" s="88">
        <v>0</v>
      </c>
      <c r="X59" s="88">
        <v>0</v>
      </c>
      <c r="Y59" s="88">
        <v>0</v>
      </c>
      <c r="Z59" s="88">
        <f t="shared" si="203"/>
        <v>0</v>
      </c>
      <c r="AA59" s="92" t="str">
        <f t="shared" si="204"/>
        <v>nebija plānots</v>
      </c>
      <c r="AB59" s="88">
        <f t="shared" si="205"/>
        <v>0</v>
      </c>
      <c r="AC59" s="92" t="str">
        <f t="shared" si="206"/>
        <v>nebija plānots</v>
      </c>
      <c r="AD59" s="88">
        <f t="shared" si="207"/>
        <v>0</v>
      </c>
      <c r="AE59" s="88">
        <f t="shared" si="208"/>
        <v>0</v>
      </c>
      <c r="AF59" s="88">
        <f t="shared" si="209"/>
        <v>0</v>
      </c>
      <c r="AG59" s="88">
        <f t="shared" si="210"/>
        <v>0</v>
      </c>
      <c r="AH59" s="92" t="str">
        <f t="shared" si="211"/>
        <v>nebija plānots</v>
      </c>
      <c r="AI59" s="88">
        <f t="shared" si="212"/>
        <v>0</v>
      </c>
      <c r="AJ59" s="92" t="str">
        <f t="shared" si="213"/>
        <v>nebija plānots</v>
      </c>
      <c r="AK59" s="88">
        <v>0</v>
      </c>
      <c r="AL59" s="88">
        <v>0</v>
      </c>
      <c r="AM59" s="88">
        <v>0</v>
      </c>
      <c r="AN59" s="88">
        <f t="shared" si="293"/>
        <v>0</v>
      </c>
      <c r="AO59" s="92" t="str">
        <f t="shared" si="215"/>
        <v>nebija plānots</v>
      </c>
      <c r="AP59" s="88">
        <f t="shared" si="216"/>
        <v>0</v>
      </c>
      <c r="AQ59" s="92" t="str">
        <f t="shared" si="217"/>
        <v>nebija plānots</v>
      </c>
      <c r="AR59" s="88">
        <f t="shared" si="218"/>
        <v>0</v>
      </c>
      <c r="AS59" s="88">
        <f t="shared" si="219"/>
        <v>0</v>
      </c>
      <c r="AT59" s="88">
        <f t="shared" si="220"/>
        <v>0</v>
      </c>
      <c r="AU59" s="88">
        <f t="shared" si="221"/>
        <v>0</v>
      </c>
      <c r="AV59" s="92" t="str">
        <f t="shared" si="222"/>
        <v>nebija plānots</v>
      </c>
      <c r="AW59" s="88">
        <f t="shared" si="223"/>
        <v>0</v>
      </c>
      <c r="AX59" s="92" t="str">
        <f t="shared" si="224"/>
        <v>nebija plānots</v>
      </c>
      <c r="AY59" s="88">
        <v>76511.899999999994</v>
      </c>
      <c r="AZ59" s="88">
        <v>102000</v>
      </c>
      <c r="BA59" s="88">
        <v>0</v>
      </c>
      <c r="BB59" s="88">
        <f t="shared" si="294"/>
        <v>102000</v>
      </c>
      <c r="BC59" s="92">
        <f t="shared" si="226"/>
        <v>1.3331259581842825</v>
      </c>
      <c r="BD59" s="88">
        <f t="shared" si="227"/>
        <v>25488.100000000006</v>
      </c>
      <c r="BE59" s="92">
        <f t="shared" si="228"/>
        <v>0.33312595818428253</v>
      </c>
      <c r="BF59" s="88">
        <f t="shared" si="229"/>
        <v>76511.899999999994</v>
      </c>
      <c r="BG59" s="88">
        <f t="shared" si="230"/>
        <v>102000</v>
      </c>
      <c r="BH59" s="88">
        <f t="shared" si="231"/>
        <v>0</v>
      </c>
      <c r="BI59" s="88">
        <f t="shared" si="232"/>
        <v>102000</v>
      </c>
      <c r="BJ59" s="92">
        <f t="shared" si="233"/>
        <v>1.3331259581842825</v>
      </c>
      <c r="BK59" s="88">
        <f t="shared" si="234"/>
        <v>25488.100000000006</v>
      </c>
      <c r="BL59" s="92">
        <f t="shared" si="235"/>
        <v>0.33312595818428253</v>
      </c>
      <c r="BM59" s="88">
        <v>0</v>
      </c>
      <c r="BN59" s="88">
        <v>11847.4</v>
      </c>
      <c r="BO59" s="88">
        <v>0</v>
      </c>
      <c r="BP59" s="88">
        <f t="shared" si="295"/>
        <v>11847.4</v>
      </c>
      <c r="BQ59" s="92" t="str">
        <f t="shared" si="237"/>
        <v>nebija plānots</v>
      </c>
      <c r="BR59" s="88">
        <f t="shared" si="238"/>
        <v>11847.4</v>
      </c>
      <c r="BS59" s="92" t="str">
        <f t="shared" si="239"/>
        <v>nebija plānots</v>
      </c>
      <c r="BT59" s="88">
        <f t="shared" si="240"/>
        <v>76511.899999999994</v>
      </c>
      <c r="BU59" s="88">
        <f t="shared" si="241"/>
        <v>113847.4</v>
      </c>
      <c r="BV59" s="88">
        <f t="shared" si="242"/>
        <v>0</v>
      </c>
      <c r="BW59" s="88">
        <f t="shared" si="243"/>
        <v>113847.4</v>
      </c>
      <c r="BX59" s="92">
        <f t="shared" si="244"/>
        <v>1.4879698452136203</v>
      </c>
      <c r="BY59" s="88">
        <f t="shared" si="245"/>
        <v>37335.5</v>
      </c>
      <c r="BZ59" s="92">
        <f t="shared" si="246"/>
        <v>0.48796984521362041</v>
      </c>
      <c r="CA59" s="88">
        <v>0</v>
      </c>
      <c r="CB59" s="88">
        <v>164014.5</v>
      </c>
      <c r="CC59" s="88">
        <v>0</v>
      </c>
      <c r="CD59" s="88">
        <f t="shared" si="296"/>
        <v>164014.5</v>
      </c>
      <c r="CE59" s="92" t="str">
        <f t="shared" si="248"/>
        <v>nebija plānots</v>
      </c>
      <c r="CF59" s="88">
        <f t="shared" si="249"/>
        <v>164014.5</v>
      </c>
      <c r="CG59" s="92" t="str">
        <f t="shared" si="250"/>
        <v>nebija plānots</v>
      </c>
      <c r="CH59" s="88">
        <f t="shared" si="251"/>
        <v>76511.899999999994</v>
      </c>
      <c r="CI59" s="88">
        <f t="shared" si="252"/>
        <v>277861.90000000002</v>
      </c>
      <c r="CJ59" s="88">
        <f t="shared" si="253"/>
        <v>0</v>
      </c>
      <c r="CK59" s="88">
        <f t="shared" si="254"/>
        <v>277861.90000000002</v>
      </c>
      <c r="CL59" s="92">
        <f t="shared" si="255"/>
        <v>3.6316167811804445</v>
      </c>
      <c r="CM59" s="88">
        <f t="shared" si="256"/>
        <v>201350.00000000003</v>
      </c>
      <c r="CN59" s="92">
        <f t="shared" si="257"/>
        <v>2.6316167811804445</v>
      </c>
      <c r="CO59" s="88">
        <v>3625324.58</v>
      </c>
      <c r="CP59" s="88">
        <v>191871.04</v>
      </c>
      <c r="CQ59" s="88">
        <v>0</v>
      </c>
      <c r="CR59" s="88">
        <f t="shared" si="297"/>
        <v>191871.04</v>
      </c>
      <c r="CS59" s="92">
        <f t="shared" si="259"/>
        <v>5.2925203182772676E-2</v>
      </c>
      <c r="CT59" s="88">
        <f t="shared" si="288"/>
        <v>-3433453.54</v>
      </c>
      <c r="CU59" s="92">
        <f t="shared" si="260"/>
        <v>-0.94707479681722728</v>
      </c>
      <c r="CV59" s="88">
        <f t="shared" si="261"/>
        <v>3701836.48</v>
      </c>
      <c r="CW59" s="88">
        <f t="shared" si="262"/>
        <v>469732.94000000006</v>
      </c>
      <c r="CX59" s="88">
        <f t="shared" si="263"/>
        <v>0</v>
      </c>
      <c r="CY59" s="88">
        <f t="shared" si="264"/>
        <v>469732.94000000006</v>
      </c>
      <c r="CZ59" s="92">
        <f t="shared" si="265"/>
        <v>0.12689186638519487</v>
      </c>
      <c r="DA59" s="88">
        <f t="shared" si="266"/>
        <v>-3232103.54</v>
      </c>
      <c r="DB59" s="92">
        <f t="shared" si="267"/>
        <v>-0.87310813361480522</v>
      </c>
      <c r="DC59" s="88">
        <v>7650</v>
      </c>
      <c r="DD59" s="88">
        <v>266458.16000000003</v>
      </c>
      <c r="DE59" s="88">
        <v>0</v>
      </c>
      <c r="DF59" s="88">
        <f t="shared" si="298"/>
        <v>266458.16000000003</v>
      </c>
      <c r="DG59" s="92">
        <f t="shared" si="269"/>
        <v>34.831132026143798</v>
      </c>
      <c r="DH59" s="88">
        <f t="shared" si="289"/>
        <v>258808.16000000003</v>
      </c>
      <c r="DI59" s="92">
        <f t="shared" si="270"/>
        <v>33.831132026143798</v>
      </c>
      <c r="DJ59" s="88">
        <f t="shared" si="271"/>
        <v>3709486.48</v>
      </c>
      <c r="DK59" s="88">
        <f t="shared" si="272"/>
        <v>736191.10000000009</v>
      </c>
      <c r="DL59" s="88">
        <f t="shared" si="273"/>
        <v>0</v>
      </c>
      <c r="DM59" s="88">
        <f t="shared" si="291"/>
        <v>736191.10000000009</v>
      </c>
      <c r="DN59" s="92">
        <f t="shared" si="275"/>
        <v>0.19846172885903068</v>
      </c>
      <c r="DO59" s="88">
        <f t="shared" si="276"/>
        <v>-2973295.38</v>
      </c>
      <c r="DP59" s="92">
        <f t="shared" si="277"/>
        <v>-0.80153827114096932</v>
      </c>
      <c r="DQ59" s="88">
        <v>0</v>
      </c>
      <c r="DR59" s="88">
        <v>384019.77999999997</v>
      </c>
      <c r="DS59" s="88">
        <v>0</v>
      </c>
      <c r="DT59" s="88">
        <f t="shared" si="299"/>
        <v>384019.77999999997</v>
      </c>
      <c r="DU59" s="92" t="str">
        <f t="shared" si="279"/>
        <v>nebija plānots</v>
      </c>
      <c r="DV59" s="88">
        <f t="shared" si="290"/>
        <v>384019.77999999997</v>
      </c>
      <c r="DW59" s="92" t="str">
        <f t="shared" si="280"/>
        <v>nebija plānots</v>
      </c>
      <c r="DX59" s="88">
        <f t="shared" si="281"/>
        <v>3709486.48</v>
      </c>
      <c r="DY59" s="88">
        <f t="shared" si="282"/>
        <v>1120210.8800000001</v>
      </c>
      <c r="DZ59" s="88">
        <f t="shared" si="283"/>
        <v>0</v>
      </c>
      <c r="EA59" s="88">
        <f t="shared" si="292"/>
        <v>1120210.8800000001</v>
      </c>
      <c r="EB59" s="92">
        <f t="shared" si="285"/>
        <v>0.30198543276534601</v>
      </c>
      <c r="EC59" s="88">
        <f t="shared" si="286"/>
        <v>-2589275.5999999996</v>
      </c>
      <c r="ED59" s="92">
        <f t="shared" si="287"/>
        <v>-0.69801456723465394</v>
      </c>
      <c r="EE59" s="88">
        <v>76512.899999999994</v>
      </c>
      <c r="EF59" s="88">
        <v>0</v>
      </c>
      <c r="EG59" s="88">
        <v>0</v>
      </c>
      <c r="EH59" s="23">
        <f t="shared" si="198"/>
        <v>3785999.38</v>
      </c>
    </row>
    <row r="60" spans="1:138" s="9" customFormat="1" ht="12" customHeight="1" x14ac:dyDescent="0.35">
      <c r="A60" s="8" t="s">
        <v>222</v>
      </c>
      <c r="B60" s="8" t="s">
        <v>222</v>
      </c>
      <c r="C60" s="27">
        <v>2</v>
      </c>
      <c r="D60" s="25" t="s">
        <v>204</v>
      </c>
      <c r="E60" s="26" t="s">
        <v>205</v>
      </c>
      <c r="F60" s="27" t="s">
        <v>206</v>
      </c>
      <c r="G60" s="26" t="s">
        <v>207</v>
      </c>
      <c r="H60" s="27" t="s">
        <v>223</v>
      </c>
      <c r="I60" s="26" t="s">
        <v>224</v>
      </c>
      <c r="J60" s="27" t="s">
        <v>114</v>
      </c>
      <c r="K60" s="35" t="s">
        <v>81</v>
      </c>
      <c r="L60" s="22" t="s">
        <v>103</v>
      </c>
      <c r="M60" s="23">
        <v>0</v>
      </c>
      <c r="N60" s="23">
        <v>0</v>
      </c>
      <c r="O60" s="23">
        <v>51356.42</v>
      </c>
      <c r="P60" s="88">
        <v>0</v>
      </c>
      <c r="Q60" s="88">
        <v>0</v>
      </c>
      <c r="R60" s="88">
        <v>0</v>
      </c>
      <c r="S60" s="88">
        <f t="shared" si="199"/>
        <v>0</v>
      </c>
      <c r="T60" s="92" t="str">
        <f t="shared" si="200"/>
        <v>nebija plānots</v>
      </c>
      <c r="U60" s="88">
        <f t="shared" si="201"/>
        <v>0</v>
      </c>
      <c r="V60" s="92" t="str">
        <f t="shared" si="202"/>
        <v>nebija plānots</v>
      </c>
      <c r="W60" s="88">
        <v>0</v>
      </c>
      <c r="X60" s="88">
        <v>0</v>
      </c>
      <c r="Y60" s="88">
        <v>0</v>
      </c>
      <c r="Z60" s="88">
        <f t="shared" si="203"/>
        <v>0</v>
      </c>
      <c r="AA60" s="92" t="str">
        <f t="shared" si="204"/>
        <v>nebija plānots</v>
      </c>
      <c r="AB60" s="88">
        <f t="shared" si="205"/>
        <v>0</v>
      </c>
      <c r="AC60" s="92" t="str">
        <f t="shared" si="206"/>
        <v>nebija plānots</v>
      </c>
      <c r="AD60" s="88">
        <f t="shared" si="207"/>
        <v>0</v>
      </c>
      <c r="AE60" s="88">
        <f t="shared" si="208"/>
        <v>0</v>
      </c>
      <c r="AF60" s="88">
        <f t="shared" si="209"/>
        <v>0</v>
      </c>
      <c r="AG60" s="88">
        <f t="shared" si="210"/>
        <v>0</v>
      </c>
      <c r="AH60" s="92" t="str">
        <f t="shared" si="211"/>
        <v>nebija plānots</v>
      </c>
      <c r="AI60" s="88">
        <f t="shared" si="212"/>
        <v>0</v>
      </c>
      <c r="AJ60" s="92" t="str">
        <f t="shared" si="213"/>
        <v>nebija plānots</v>
      </c>
      <c r="AK60" s="88">
        <v>0</v>
      </c>
      <c r="AL60" s="88">
        <v>43944.39</v>
      </c>
      <c r="AM60" s="88">
        <v>0</v>
      </c>
      <c r="AN60" s="88">
        <f t="shared" si="293"/>
        <v>43944.39</v>
      </c>
      <c r="AO60" s="92" t="str">
        <f t="shared" si="215"/>
        <v>nebija plānots</v>
      </c>
      <c r="AP60" s="88">
        <f t="shared" si="216"/>
        <v>43944.39</v>
      </c>
      <c r="AQ60" s="92" t="str">
        <f t="shared" si="217"/>
        <v>nebija plānots</v>
      </c>
      <c r="AR60" s="88">
        <f t="shared" si="218"/>
        <v>0</v>
      </c>
      <c r="AS60" s="88">
        <f t="shared" si="219"/>
        <v>43944.39</v>
      </c>
      <c r="AT60" s="88">
        <f t="shared" si="220"/>
        <v>0</v>
      </c>
      <c r="AU60" s="88">
        <f t="shared" si="221"/>
        <v>43944.39</v>
      </c>
      <c r="AV60" s="92" t="str">
        <f t="shared" si="222"/>
        <v>nebija plānots</v>
      </c>
      <c r="AW60" s="88">
        <f t="shared" si="223"/>
        <v>43944.39</v>
      </c>
      <c r="AX60" s="92" t="str">
        <f t="shared" si="224"/>
        <v>nebija plānots</v>
      </c>
      <c r="AY60" s="88">
        <v>57197.03</v>
      </c>
      <c r="AZ60" s="88">
        <v>0</v>
      </c>
      <c r="BA60" s="88">
        <v>0</v>
      </c>
      <c r="BB60" s="88">
        <f t="shared" si="294"/>
        <v>0</v>
      </c>
      <c r="BC60" s="92">
        <f t="shared" si="226"/>
        <v>0</v>
      </c>
      <c r="BD60" s="88">
        <f t="shared" si="227"/>
        <v>-57197.03</v>
      </c>
      <c r="BE60" s="92">
        <f t="shared" si="228"/>
        <v>-1</v>
      </c>
      <c r="BF60" s="88">
        <f t="shared" si="229"/>
        <v>57197.03</v>
      </c>
      <c r="BG60" s="88">
        <f t="shared" si="230"/>
        <v>43944.39</v>
      </c>
      <c r="BH60" s="88">
        <f t="shared" si="231"/>
        <v>0</v>
      </c>
      <c r="BI60" s="88">
        <f t="shared" si="232"/>
        <v>43944.39</v>
      </c>
      <c r="BJ60" s="92">
        <f t="shared" si="233"/>
        <v>0.76829845885354542</v>
      </c>
      <c r="BK60" s="88">
        <f t="shared" si="234"/>
        <v>-13252.64</v>
      </c>
      <c r="BL60" s="92">
        <f t="shared" si="235"/>
        <v>-0.23170154114645464</v>
      </c>
      <c r="BM60" s="88">
        <v>0</v>
      </c>
      <c r="BN60" s="88">
        <v>0</v>
      </c>
      <c r="BO60" s="88">
        <v>0</v>
      </c>
      <c r="BP60" s="88">
        <f t="shared" si="295"/>
        <v>0</v>
      </c>
      <c r="BQ60" s="92" t="str">
        <f t="shared" si="237"/>
        <v>nebija plānots</v>
      </c>
      <c r="BR60" s="88">
        <f t="shared" si="238"/>
        <v>0</v>
      </c>
      <c r="BS60" s="92" t="str">
        <f t="shared" si="239"/>
        <v>nebija plānots</v>
      </c>
      <c r="BT60" s="88">
        <f t="shared" si="240"/>
        <v>57197.03</v>
      </c>
      <c r="BU60" s="88">
        <f t="shared" si="241"/>
        <v>43944.39</v>
      </c>
      <c r="BV60" s="88">
        <f t="shared" si="242"/>
        <v>0</v>
      </c>
      <c r="BW60" s="88">
        <f t="shared" si="243"/>
        <v>43944.39</v>
      </c>
      <c r="BX60" s="92">
        <f t="shared" si="244"/>
        <v>0.76829845885354542</v>
      </c>
      <c r="BY60" s="88">
        <f t="shared" si="245"/>
        <v>-13252.64</v>
      </c>
      <c r="BZ60" s="92">
        <f t="shared" si="246"/>
        <v>-0.23170154114645464</v>
      </c>
      <c r="CA60" s="88">
        <v>0</v>
      </c>
      <c r="CB60" s="88">
        <v>0</v>
      </c>
      <c r="CC60" s="88">
        <v>0</v>
      </c>
      <c r="CD60" s="88">
        <f t="shared" si="296"/>
        <v>0</v>
      </c>
      <c r="CE60" s="92" t="str">
        <f t="shared" si="248"/>
        <v>nebija plānots</v>
      </c>
      <c r="CF60" s="88">
        <f t="shared" si="249"/>
        <v>0</v>
      </c>
      <c r="CG60" s="92" t="str">
        <f t="shared" si="250"/>
        <v>nebija plānots</v>
      </c>
      <c r="CH60" s="88">
        <f t="shared" si="251"/>
        <v>57197.03</v>
      </c>
      <c r="CI60" s="88">
        <f t="shared" si="252"/>
        <v>43944.39</v>
      </c>
      <c r="CJ60" s="88">
        <f t="shared" si="253"/>
        <v>0</v>
      </c>
      <c r="CK60" s="88">
        <f t="shared" si="254"/>
        <v>43944.39</v>
      </c>
      <c r="CL60" s="92">
        <f t="shared" si="255"/>
        <v>0.76829845885354542</v>
      </c>
      <c r="CM60" s="88">
        <f t="shared" si="256"/>
        <v>-13252.64</v>
      </c>
      <c r="CN60" s="92">
        <f t="shared" si="257"/>
        <v>-0.23170154114645464</v>
      </c>
      <c r="CO60" s="88">
        <v>0</v>
      </c>
      <c r="CP60" s="88">
        <v>0</v>
      </c>
      <c r="CQ60" s="88">
        <v>0</v>
      </c>
      <c r="CR60" s="88">
        <f t="shared" si="297"/>
        <v>0</v>
      </c>
      <c r="CS60" s="92" t="str">
        <f t="shared" si="259"/>
        <v>nebija plānots</v>
      </c>
      <c r="CT60" s="88">
        <f t="shared" si="288"/>
        <v>0</v>
      </c>
      <c r="CU60" s="92" t="str">
        <f t="shared" si="260"/>
        <v>nebija plānots</v>
      </c>
      <c r="CV60" s="88">
        <f t="shared" si="261"/>
        <v>57197.03</v>
      </c>
      <c r="CW60" s="88">
        <f t="shared" si="262"/>
        <v>43944.39</v>
      </c>
      <c r="CX60" s="88">
        <f t="shared" si="263"/>
        <v>0</v>
      </c>
      <c r="CY60" s="88">
        <f t="shared" si="264"/>
        <v>43944.39</v>
      </c>
      <c r="CZ60" s="92">
        <f t="shared" si="265"/>
        <v>0.76829845885354542</v>
      </c>
      <c r="DA60" s="88">
        <f t="shared" si="266"/>
        <v>-13252.64</v>
      </c>
      <c r="DB60" s="92">
        <f t="shared" si="267"/>
        <v>-0.23170154114645464</v>
      </c>
      <c r="DC60" s="88">
        <v>0</v>
      </c>
      <c r="DD60" s="88">
        <v>0</v>
      </c>
      <c r="DE60" s="88">
        <v>0</v>
      </c>
      <c r="DF60" s="88">
        <f t="shared" si="298"/>
        <v>0</v>
      </c>
      <c r="DG60" s="92" t="str">
        <f t="shared" si="269"/>
        <v>nebija plānots</v>
      </c>
      <c r="DH60" s="88">
        <f t="shared" si="289"/>
        <v>0</v>
      </c>
      <c r="DI60" s="92" t="str">
        <f t="shared" si="270"/>
        <v>nebija plānots</v>
      </c>
      <c r="DJ60" s="88">
        <f t="shared" si="271"/>
        <v>57197.03</v>
      </c>
      <c r="DK60" s="88">
        <f t="shared" si="272"/>
        <v>43944.39</v>
      </c>
      <c r="DL60" s="88">
        <f t="shared" si="273"/>
        <v>0</v>
      </c>
      <c r="DM60" s="88">
        <f t="shared" si="291"/>
        <v>43944.39</v>
      </c>
      <c r="DN60" s="92">
        <f t="shared" si="275"/>
        <v>0.76829845885354542</v>
      </c>
      <c r="DO60" s="88">
        <f t="shared" si="276"/>
        <v>-13252.64</v>
      </c>
      <c r="DP60" s="92">
        <f t="shared" si="277"/>
        <v>-0.23170154114645464</v>
      </c>
      <c r="DQ60" s="88">
        <v>0</v>
      </c>
      <c r="DR60" s="88">
        <v>0</v>
      </c>
      <c r="DS60" s="88">
        <v>0</v>
      </c>
      <c r="DT60" s="88">
        <f t="shared" si="299"/>
        <v>0</v>
      </c>
      <c r="DU60" s="92" t="str">
        <f t="shared" si="279"/>
        <v>nebija plānots</v>
      </c>
      <c r="DV60" s="88">
        <f t="shared" si="290"/>
        <v>0</v>
      </c>
      <c r="DW60" s="92" t="str">
        <f t="shared" si="280"/>
        <v>nebija plānots</v>
      </c>
      <c r="DX60" s="88">
        <f t="shared" si="281"/>
        <v>57197.03</v>
      </c>
      <c r="DY60" s="88">
        <f t="shared" si="282"/>
        <v>43944.39</v>
      </c>
      <c r="DZ60" s="88">
        <f t="shared" si="283"/>
        <v>0</v>
      </c>
      <c r="EA60" s="88">
        <f t="shared" si="292"/>
        <v>43944.39</v>
      </c>
      <c r="EB60" s="92">
        <f t="shared" si="285"/>
        <v>0.76829845885354542</v>
      </c>
      <c r="EC60" s="88">
        <f t="shared" si="286"/>
        <v>-13252.64</v>
      </c>
      <c r="ED60" s="92">
        <f t="shared" si="287"/>
        <v>-0.23170154114645464</v>
      </c>
      <c r="EE60" s="88">
        <v>369937.11</v>
      </c>
      <c r="EF60" s="88">
        <v>0</v>
      </c>
      <c r="EG60" s="88">
        <v>0</v>
      </c>
      <c r="EH60" s="23">
        <f t="shared" si="198"/>
        <v>427134.14</v>
      </c>
    </row>
    <row r="61" spans="1:138" s="9" customFormat="1" ht="12" customHeight="1" x14ac:dyDescent="0.35">
      <c r="A61" s="8" t="s">
        <v>225</v>
      </c>
      <c r="B61" s="8" t="s">
        <v>225</v>
      </c>
      <c r="C61" s="27">
        <v>2</v>
      </c>
      <c r="D61" s="25" t="s">
        <v>204</v>
      </c>
      <c r="E61" s="26" t="s">
        <v>205</v>
      </c>
      <c r="F61" s="27" t="s">
        <v>206</v>
      </c>
      <c r="G61" s="26" t="s">
        <v>207</v>
      </c>
      <c r="H61" s="24" t="s">
        <v>226</v>
      </c>
      <c r="I61" s="26" t="s">
        <v>227</v>
      </c>
      <c r="J61" s="27">
        <v>1</v>
      </c>
      <c r="K61" s="31" t="s">
        <v>79</v>
      </c>
      <c r="L61" s="22" t="s">
        <v>103</v>
      </c>
      <c r="M61" s="23">
        <v>0</v>
      </c>
      <c r="N61" s="23">
        <v>0</v>
      </c>
      <c r="O61" s="23">
        <v>1972744.23</v>
      </c>
      <c r="P61" s="88">
        <v>138328.20000000001</v>
      </c>
      <c r="Q61" s="88">
        <v>138328.20000000001</v>
      </c>
      <c r="R61" s="88">
        <v>0</v>
      </c>
      <c r="S61" s="88">
        <f t="shared" si="199"/>
        <v>138328.20000000001</v>
      </c>
      <c r="T61" s="92">
        <f t="shared" si="200"/>
        <v>1</v>
      </c>
      <c r="U61" s="88">
        <f t="shared" si="201"/>
        <v>0</v>
      </c>
      <c r="V61" s="92">
        <f t="shared" si="202"/>
        <v>0</v>
      </c>
      <c r="W61" s="88">
        <v>0</v>
      </c>
      <c r="X61" s="88">
        <v>0</v>
      </c>
      <c r="Y61" s="88">
        <v>0</v>
      </c>
      <c r="Z61" s="88">
        <f t="shared" si="203"/>
        <v>0</v>
      </c>
      <c r="AA61" s="92" t="str">
        <f t="shared" si="204"/>
        <v>nebija plānots</v>
      </c>
      <c r="AB61" s="88">
        <f t="shared" si="205"/>
        <v>0</v>
      </c>
      <c r="AC61" s="92" t="str">
        <f t="shared" si="206"/>
        <v>nebija plānots</v>
      </c>
      <c r="AD61" s="88">
        <f t="shared" si="207"/>
        <v>138328.20000000001</v>
      </c>
      <c r="AE61" s="88">
        <f t="shared" si="208"/>
        <v>138328.20000000001</v>
      </c>
      <c r="AF61" s="88">
        <f t="shared" si="209"/>
        <v>0</v>
      </c>
      <c r="AG61" s="88">
        <f t="shared" si="210"/>
        <v>138328.20000000001</v>
      </c>
      <c r="AH61" s="92">
        <f t="shared" si="211"/>
        <v>1</v>
      </c>
      <c r="AI61" s="88">
        <f t="shared" si="212"/>
        <v>0</v>
      </c>
      <c r="AJ61" s="92">
        <f t="shared" si="213"/>
        <v>0</v>
      </c>
      <c r="AK61" s="88">
        <v>86392.99</v>
      </c>
      <c r="AL61" s="88">
        <v>0</v>
      </c>
      <c r="AM61" s="88">
        <v>0</v>
      </c>
      <c r="AN61" s="88">
        <f t="shared" si="293"/>
        <v>0</v>
      </c>
      <c r="AO61" s="92">
        <f t="shared" si="215"/>
        <v>0</v>
      </c>
      <c r="AP61" s="88">
        <f t="shared" si="216"/>
        <v>-86392.99</v>
      </c>
      <c r="AQ61" s="92">
        <f t="shared" si="217"/>
        <v>-1</v>
      </c>
      <c r="AR61" s="88">
        <f t="shared" si="218"/>
        <v>224721.19</v>
      </c>
      <c r="AS61" s="88">
        <f t="shared" si="219"/>
        <v>138328.20000000001</v>
      </c>
      <c r="AT61" s="88">
        <f t="shared" si="220"/>
        <v>0</v>
      </c>
      <c r="AU61" s="88">
        <f t="shared" si="221"/>
        <v>138328.20000000001</v>
      </c>
      <c r="AV61" s="92">
        <f t="shared" si="222"/>
        <v>0.61555476811065313</v>
      </c>
      <c r="AW61" s="88">
        <f t="shared" si="223"/>
        <v>-86392.989999999991</v>
      </c>
      <c r="AX61" s="92">
        <f t="shared" si="224"/>
        <v>-0.38444523188934693</v>
      </c>
      <c r="AY61" s="88">
        <v>0</v>
      </c>
      <c r="AZ61" s="88">
        <v>117722.17</v>
      </c>
      <c r="BA61" s="88">
        <v>0</v>
      </c>
      <c r="BB61" s="88">
        <f t="shared" si="294"/>
        <v>117722.17</v>
      </c>
      <c r="BC61" s="92" t="str">
        <f t="shared" si="226"/>
        <v>nebija plānots</v>
      </c>
      <c r="BD61" s="88">
        <f t="shared" si="227"/>
        <v>117722.17</v>
      </c>
      <c r="BE61" s="92" t="str">
        <f t="shared" si="228"/>
        <v>nebija plānots</v>
      </c>
      <c r="BF61" s="88">
        <f t="shared" si="229"/>
        <v>224721.19</v>
      </c>
      <c r="BG61" s="88">
        <f t="shared" si="230"/>
        <v>256050.37</v>
      </c>
      <c r="BH61" s="88">
        <f t="shared" si="231"/>
        <v>0</v>
      </c>
      <c r="BI61" s="88">
        <f t="shared" si="232"/>
        <v>256050.37</v>
      </c>
      <c r="BJ61" s="92">
        <f t="shared" si="233"/>
        <v>1.1394135550812987</v>
      </c>
      <c r="BK61" s="88">
        <f t="shared" si="234"/>
        <v>31329.179999999993</v>
      </c>
      <c r="BL61" s="92">
        <f t="shared" si="235"/>
        <v>0.13941355508129871</v>
      </c>
      <c r="BM61" s="88">
        <v>16083.360000000026</v>
      </c>
      <c r="BN61" s="88">
        <v>0</v>
      </c>
      <c r="BO61" s="88">
        <v>0</v>
      </c>
      <c r="BP61" s="88">
        <f t="shared" si="295"/>
        <v>0</v>
      </c>
      <c r="BQ61" s="92">
        <f t="shared" si="237"/>
        <v>0</v>
      </c>
      <c r="BR61" s="88">
        <f t="shared" si="238"/>
        <v>-16083.360000000026</v>
      </c>
      <c r="BS61" s="92">
        <f t="shared" si="239"/>
        <v>-1</v>
      </c>
      <c r="BT61" s="88">
        <f t="shared" si="240"/>
        <v>240804.55000000002</v>
      </c>
      <c r="BU61" s="88">
        <f t="shared" si="241"/>
        <v>256050.37</v>
      </c>
      <c r="BV61" s="88">
        <f t="shared" si="242"/>
        <v>0</v>
      </c>
      <c r="BW61" s="88">
        <f t="shared" si="243"/>
        <v>256050.37</v>
      </c>
      <c r="BX61" s="92">
        <f t="shared" si="244"/>
        <v>1.0633120096775579</v>
      </c>
      <c r="BY61" s="88">
        <f t="shared" si="245"/>
        <v>15245.819999999978</v>
      </c>
      <c r="BZ61" s="92">
        <f t="shared" si="246"/>
        <v>6.3312009677557901E-2</v>
      </c>
      <c r="CA61" s="88">
        <v>0</v>
      </c>
      <c r="CB61" s="88">
        <v>0</v>
      </c>
      <c r="CC61" s="88">
        <v>0</v>
      </c>
      <c r="CD61" s="88">
        <f t="shared" si="296"/>
        <v>0</v>
      </c>
      <c r="CE61" s="92" t="str">
        <f t="shared" si="248"/>
        <v>nebija plānots</v>
      </c>
      <c r="CF61" s="88">
        <f t="shared" si="249"/>
        <v>0</v>
      </c>
      <c r="CG61" s="92" t="str">
        <f t="shared" si="250"/>
        <v>nebija plānots</v>
      </c>
      <c r="CH61" s="88">
        <f t="shared" si="251"/>
        <v>240804.55000000002</v>
      </c>
      <c r="CI61" s="88">
        <f t="shared" si="252"/>
        <v>256050.37</v>
      </c>
      <c r="CJ61" s="88">
        <f t="shared" si="253"/>
        <v>0</v>
      </c>
      <c r="CK61" s="88">
        <f t="shared" si="254"/>
        <v>256050.37</v>
      </c>
      <c r="CL61" s="92">
        <f t="shared" si="255"/>
        <v>1.0633120096775579</v>
      </c>
      <c r="CM61" s="88">
        <f t="shared" si="256"/>
        <v>15245.819999999978</v>
      </c>
      <c r="CN61" s="92">
        <f t="shared" si="257"/>
        <v>6.3312009677557901E-2</v>
      </c>
      <c r="CO61" s="88">
        <v>23054.700000000012</v>
      </c>
      <c r="CP61" s="88">
        <v>17776.5</v>
      </c>
      <c r="CQ61" s="88">
        <v>0</v>
      </c>
      <c r="CR61" s="88">
        <f t="shared" si="297"/>
        <v>17776.5</v>
      </c>
      <c r="CS61" s="92">
        <f t="shared" si="259"/>
        <v>0.77105752839984865</v>
      </c>
      <c r="CT61" s="88">
        <f t="shared" si="288"/>
        <v>-5278.2000000000116</v>
      </c>
      <c r="CU61" s="92">
        <f t="shared" si="260"/>
        <v>-0.22894247160015133</v>
      </c>
      <c r="CV61" s="88">
        <f t="shared" si="261"/>
        <v>263859.25</v>
      </c>
      <c r="CW61" s="88">
        <f t="shared" si="262"/>
        <v>273826.87</v>
      </c>
      <c r="CX61" s="88">
        <f t="shared" si="263"/>
        <v>0</v>
      </c>
      <c r="CY61" s="88">
        <f t="shared" si="264"/>
        <v>273826.87</v>
      </c>
      <c r="CZ61" s="92">
        <f t="shared" si="265"/>
        <v>1.0377762765565353</v>
      </c>
      <c r="DA61" s="88">
        <f t="shared" si="266"/>
        <v>9967.6199999999953</v>
      </c>
      <c r="DB61" s="92">
        <f t="shared" si="267"/>
        <v>3.7776276556535329E-2</v>
      </c>
      <c r="DC61" s="88">
        <v>0</v>
      </c>
      <c r="DD61" s="88">
        <v>0</v>
      </c>
      <c r="DE61" s="88">
        <v>0</v>
      </c>
      <c r="DF61" s="88">
        <f t="shared" si="298"/>
        <v>0</v>
      </c>
      <c r="DG61" s="92" t="str">
        <f t="shared" si="269"/>
        <v>nebija plānots</v>
      </c>
      <c r="DH61" s="88">
        <f t="shared" si="289"/>
        <v>0</v>
      </c>
      <c r="DI61" s="92" t="str">
        <f t="shared" si="270"/>
        <v>nebija plānots</v>
      </c>
      <c r="DJ61" s="88">
        <f t="shared" si="271"/>
        <v>263859.25</v>
      </c>
      <c r="DK61" s="88">
        <f t="shared" si="272"/>
        <v>273826.87</v>
      </c>
      <c r="DL61" s="88">
        <f t="shared" si="273"/>
        <v>0</v>
      </c>
      <c r="DM61" s="88">
        <f t="shared" si="291"/>
        <v>273826.87</v>
      </c>
      <c r="DN61" s="92">
        <f t="shared" si="275"/>
        <v>1.0377762765565353</v>
      </c>
      <c r="DO61" s="88">
        <f t="shared" si="276"/>
        <v>9967.6199999999953</v>
      </c>
      <c r="DP61" s="92">
        <f t="shared" si="277"/>
        <v>3.7776276556535329E-2</v>
      </c>
      <c r="DQ61" s="88">
        <v>0</v>
      </c>
      <c r="DR61" s="88">
        <v>0</v>
      </c>
      <c r="DS61" s="88">
        <v>0</v>
      </c>
      <c r="DT61" s="88">
        <f t="shared" si="299"/>
        <v>0</v>
      </c>
      <c r="DU61" s="92" t="str">
        <f t="shared" si="279"/>
        <v>nebija plānots</v>
      </c>
      <c r="DV61" s="88">
        <f t="shared" si="290"/>
        <v>0</v>
      </c>
      <c r="DW61" s="92" t="str">
        <f t="shared" si="280"/>
        <v>nebija plānots</v>
      </c>
      <c r="DX61" s="88">
        <f t="shared" si="281"/>
        <v>263859.25</v>
      </c>
      <c r="DY61" s="88">
        <f t="shared" si="282"/>
        <v>273826.87</v>
      </c>
      <c r="DZ61" s="88">
        <f t="shared" si="283"/>
        <v>0</v>
      </c>
      <c r="EA61" s="88">
        <f t="shared" si="292"/>
        <v>273826.87</v>
      </c>
      <c r="EB61" s="92">
        <f t="shared" si="285"/>
        <v>1.0377762765565353</v>
      </c>
      <c r="EC61" s="88">
        <f t="shared" si="286"/>
        <v>9967.6199999999953</v>
      </c>
      <c r="ED61" s="92">
        <f t="shared" si="287"/>
        <v>3.7776276556535329E-2</v>
      </c>
      <c r="EE61" s="88">
        <v>0</v>
      </c>
      <c r="EF61" s="88">
        <v>0</v>
      </c>
      <c r="EG61" s="88">
        <v>0</v>
      </c>
      <c r="EH61" s="23">
        <f t="shared" si="198"/>
        <v>263859.25</v>
      </c>
    </row>
    <row r="62" spans="1:138" s="9" customFormat="1" ht="12" customHeight="1" x14ac:dyDescent="0.35">
      <c r="A62" s="8" t="s">
        <v>228</v>
      </c>
      <c r="B62" s="8" t="s">
        <v>228</v>
      </c>
      <c r="C62" s="27">
        <v>2</v>
      </c>
      <c r="D62" s="25" t="s">
        <v>204</v>
      </c>
      <c r="E62" s="26" t="s">
        <v>205</v>
      </c>
      <c r="F62" s="27" t="s">
        <v>206</v>
      </c>
      <c r="G62" s="26" t="s">
        <v>207</v>
      </c>
      <c r="H62" s="24" t="s">
        <v>226</v>
      </c>
      <c r="I62" s="26" t="s">
        <v>227</v>
      </c>
      <c r="J62" s="27">
        <v>2</v>
      </c>
      <c r="K62" s="31" t="s">
        <v>79</v>
      </c>
      <c r="L62" s="22" t="s">
        <v>103</v>
      </c>
      <c r="M62" s="23">
        <v>0</v>
      </c>
      <c r="N62" s="23">
        <v>0</v>
      </c>
      <c r="O62" s="23">
        <v>611636.56999999983</v>
      </c>
      <c r="P62" s="88">
        <v>2365.8199999999997</v>
      </c>
      <c r="Q62" s="88">
        <v>2249.66</v>
      </c>
      <c r="R62" s="88">
        <v>0</v>
      </c>
      <c r="S62" s="88">
        <f t="shared" si="199"/>
        <v>2249.66</v>
      </c>
      <c r="T62" s="92">
        <f t="shared" si="200"/>
        <v>0.95090074477348241</v>
      </c>
      <c r="U62" s="88">
        <f t="shared" si="201"/>
        <v>-116.15999999999985</v>
      </c>
      <c r="V62" s="92">
        <f t="shared" si="202"/>
        <v>-4.9099255226517598E-2</v>
      </c>
      <c r="W62" s="88">
        <v>21606.53</v>
      </c>
      <c r="X62" s="88">
        <v>28808.7</v>
      </c>
      <c r="Y62" s="88">
        <v>0</v>
      </c>
      <c r="Z62" s="88">
        <f t="shared" si="203"/>
        <v>28808.7</v>
      </c>
      <c r="AA62" s="92">
        <f t="shared" si="204"/>
        <v>1.3333330247846369</v>
      </c>
      <c r="AB62" s="88">
        <f t="shared" si="205"/>
        <v>7202.1700000000019</v>
      </c>
      <c r="AC62" s="92">
        <f t="shared" si="206"/>
        <v>0.333333024784637</v>
      </c>
      <c r="AD62" s="88">
        <f t="shared" si="207"/>
        <v>23972.35</v>
      </c>
      <c r="AE62" s="88">
        <f t="shared" si="208"/>
        <v>31058.36</v>
      </c>
      <c r="AF62" s="88">
        <f t="shared" si="209"/>
        <v>0</v>
      </c>
      <c r="AG62" s="88">
        <f t="shared" si="210"/>
        <v>31058.36</v>
      </c>
      <c r="AH62" s="92">
        <f t="shared" si="211"/>
        <v>1.2955909620875719</v>
      </c>
      <c r="AI62" s="88">
        <f t="shared" si="212"/>
        <v>7086.010000000002</v>
      </c>
      <c r="AJ62" s="92">
        <f t="shared" si="213"/>
        <v>0.29559096208757185</v>
      </c>
      <c r="AK62" s="88">
        <v>339013.71</v>
      </c>
      <c r="AL62" s="88">
        <v>62334.66</v>
      </c>
      <c r="AM62" s="88">
        <v>0</v>
      </c>
      <c r="AN62" s="88">
        <f t="shared" si="293"/>
        <v>62334.66</v>
      </c>
      <c r="AO62" s="92">
        <f t="shared" si="215"/>
        <v>0.18387061691398851</v>
      </c>
      <c r="AP62" s="88">
        <f t="shared" si="216"/>
        <v>-276679.05000000005</v>
      </c>
      <c r="AQ62" s="92">
        <f t="shared" si="217"/>
        <v>-0.81612938308601157</v>
      </c>
      <c r="AR62" s="88">
        <f t="shared" si="218"/>
        <v>362986.06</v>
      </c>
      <c r="AS62" s="88">
        <f t="shared" si="219"/>
        <v>93393.02</v>
      </c>
      <c r="AT62" s="88">
        <f t="shared" si="220"/>
        <v>0</v>
      </c>
      <c r="AU62" s="88">
        <f t="shared" si="221"/>
        <v>93393.02</v>
      </c>
      <c r="AV62" s="92">
        <f t="shared" si="222"/>
        <v>0.25729092737059933</v>
      </c>
      <c r="AW62" s="88">
        <f t="shared" si="223"/>
        <v>-269593.03999999998</v>
      </c>
      <c r="AX62" s="92">
        <f t="shared" si="224"/>
        <v>-0.74270907262940067</v>
      </c>
      <c r="AY62" s="88">
        <v>77342.170000000013</v>
      </c>
      <c r="AZ62" s="88">
        <v>50828.22</v>
      </c>
      <c r="BA62" s="88">
        <v>0</v>
      </c>
      <c r="BB62" s="88">
        <f t="shared" si="294"/>
        <v>50828.22</v>
      </c>
      <c r="BC62" s="92">
        <f t="shared" si="226"/>
        <v>0.65718637064359575</v>
      </c>
      <c r="BD62" s="88">
        <f t="shared" si="227"/>
        <v>-26513.950000000012</v>
      </c>
      <c r="BE62" s="92">
        <f t="shared" si="228"/>
        <v>-0.34281362935640425</v>
      </c>
      <c r="BF62" s="88">
        <f t="shared" si="229"/>
        <v>440328.23</v>
      </c>
      <c r="BG62" s="88">
        <f t="shared" si="230"/>
        <v>144221.24</v>
      </c>
      <c r="BH62" s="88">
        <f t="shared" si="231"/>
        <v>0</v>
      </c>
      <c r="BI62" s="88">
        <f t="shared" si="232"/>
        <v>144221.24</v>
      </c>
      <c r="BJ62" s="92">
        <f t="shared" si="233"/>
        <v>0.32753121461233586</v>
      </c>
      <c r="BK62" s="88">
        <f t="shared" si="234"/>
        <v>-296106.99</v>
      </c>
      <c r="BL62" s="92">
        <f t="shared" si="235"/>
        <v>-0.67246878538766408</v>
      </c>
      <c r="BM62" s="88">
        <v>36010.870000000003</v>
      </c>
      <c r="BN62" s="88">
        <v>0</v>
      </c>
      <c r="BO62" s="88">
        <v>0</v>
      </c>
      <c r="BP62" s="88">
        <f t="shared" si="295"/>
        <v>0</v>
      </c>
      <c r="BQ62" s="92">
        <f t="shared" si="237"/>
        <v>0</v>
      </c>
      <c r="BR62" s="88">
        <f t="shared" si="238"/>
        <v>-36010.870000000003</v>
      </c>
      <c r="BS62" s="92">
        <f t="shared" si="239"/>
        <v>-1</v>
      </c>
      <c r="BT62" s="88">
        <f t="shared" si="240"/>
        <v>476339.1</v>
      </c>
      <c r="BU62" s="88">
        <f t="shared" si="241"/>
        <v>144221.24</v>
      </c>
      <c r="BV62" s="88">
        <f t="shared" si="242"/>
        <v>0</v>
      </c>
      <c r="BW62" s="88">
        <f t="shared" si="243"/>
        <v>144221.24</v>
      </c>
      <c r="BX62" s="92">
        <f t="shared" si="244"/>
        <v>0.30277010642208457</v>
      </c>
      <c r="BY62" s="88">
        <f t="shared" si="245"/>
        <v>-332117.86</v>
      </c>
      <c r="BZ62" s="92">
        <f t="shared" si="246"/>
        <v>-0.69722989357791543</v>
      </c>
      <c r="CA62" s="88">
        <v>121875</v>
      </c>
      <c r="CB62" s="88">
        <v>324285.25</v>
      </c>
      <c r="CC62" s="88">
        <v>0</v>
      </c>
      <c r="CD62" s="88">
        <f t="shared" si="296"/>
        <v>324285.25</v>
      </c>
      <c r="CE62" s="92">
        <f t="shared" si="248"/>
        <v>2.6608020512820514</v>
      </c>
      <c r="CF62" s="88">
        <f t="shared" si="249"/>
        <v>202410.25</v>
      </c>
      <c r="CG62" s="92">
        <f t="shared" si="250"/>
        <v>1.6608020512820514</v>
      </c>
      <c r="CH62" s="88">
        <f t="shared" si="251"/>
        <v>598214.1</v>
      </c>
      <c r="CI62" s="88">
        <f t="shared" si="252"/>
        <v>468506.49</v>
      </c>
      <c r="CJ62" s="88">
        <f t="shared" si="253"/>
        <v>0</v>
      </c>
      <c r="CK62" s="88">
        <f t="shared" si="254"/>
        <v>468506.49</v>
      </c>
      <c r="CL62" s="92">
        <f t="shared" si="255"/>
        <v>0.78317527119471109</v>
      </c>
      <c r="CM62" s="88">
        <f t="shared" si="256"/>
        <v>-129707.60999999999</v>
      </c>
      <c r="CN62" s="92">
        <f t="shared" si="257"/>
        <v>-0.21682472880528894</v>
      </c>
      <c r="CO62" s="88">
        <v>136730.63</v>
      </c>
      <c r="CP62" s="88">
        <v>97750.69</v>
      </c>
      <c r="CQ62" s="88">
        <v>0</v>
      </c>
      <c r="CR62" s="88">
        <f t="shared" si="297"/>
        <v>97750.69</v>
      </c>
      <c r="CS62" s="92">
        <f t="shared" si="259"/>
        <v>0.71491435386496793</v>
      </c>
      <c r="CT62" s="88">
        <f t="shared" si="288"/>
        <v>-38979.94</v>
      </c>
      <c r="CU62" s="92">
        <f t="shared" si="260"/>
        <v>-0.28508564613503207</v>
      </c>
      <c r="CV62" s="88">
        <f t="shared" si="261"/>
        <v>734944.73</v>
      </c>
      <c r="CW62" s="88">
        <f t="shared" si="262"/>
        <v>566257.17999999993</v>
      </c>
      <c r="CX62" s="88">
        <f t="shared" si="263"/>
        <v>0</v>
      </c>
      <c r="CY62" s="88">
        <f t="shared" si="264"/>
        <v>566257.17999999993</v>
      </c>
      <c r="CZ62" s="92">
        <f t="shared" si="265"/>
        <v>0.7704758696616546</v>
      </c>
      <c r="DA62" s="88">
        <f t="shared" si="266"/>
        <v>-168687.55000000005</v>
      </c>
      <c r="DB62" s="92">
        <f t="shared" si="267"/>
        <v>-0.22952413033834537</v>
      </c>
      <c r="DC62" s="88">
        <v>136500</v>
      </c>
      <c r="DD62" s="88">
        <v>0</v>
      </c>
      <c r="DE62" s="88">
        <v>0</v>
      </c>
      <c r="DF62" s="88">
        <f t="shared" si="298"/>
        <v>0</v>
      </c>
      <c r="DG62" s="92">
        <f t="shared" si="269"/>
        <v>0</v>
      </c>
      <c r="DH62" s="88">
        <f t="shared" si="289"/>
        <v>-136500</v>
      </c>
      <c r="DI62" s="92">
        <f t="shared" si="270"/>
        <v>-1</v>
      </c>
      <c r="DJ62" s="88">
        <f t="shared" si="271"/>
        <v>871444.73</v>
      </c>
      <c r="DK62" s="88">
        <f t="shared" si="272"/>
        <v>566257.17999999993</v>
      </c>
      <c r="DL62" s="88">
        <f t="shared" si="273"/>
        <v>0</v>
      </c>
      <c r="DM62" s="88">
        <f t="shared" si="291"/>
        <v>566257.17999999993</v>
      </c>
      <c r="DN62" s="92">
        <f t="shared" si="275"/>
        <v>0.64979127247691304</v>
      </c>
      <c r="DO62" s="88">
        <f t="shared" si="276"/>
        <v>-305187.55000000005</v>
      </c>
      <c r="DP62" s="92">
        <f t="shared" si="277"/>
        <v>-0.3502087275230869</v>
      </c>
      <c r="DQ62" s="88">
        <v>0</v>
      </c>
      <c r="DR62" s="88">
        <v>110190.64</v>
      </c>
      <c r="DS62" s="88">
        <v>0</v>
      </c>
      <c r="DT62" s="88">
        <f t="shared" si="299"/>
        <v>110190.64</v>
      </c>
      <c r="DU62" s="92" t="str">
        <f t="shared" si="279"/>
        <v>nebija plānots</v>
      </c>
      <c r="DV62" s="88">
        <f t="shared" si="290"/>
        <v>110190.64</v>
      </c>
      <c r="DW62" s="92" t="str">
        <f t="shared" si="280"/>
        <v>nebija plānots</v>
      </c>
      <c r="DX62" s="88">
        <f t="shared" si="281"/>
        <v>871444.73</v>
      </c>
      <c r="DY62" s="88">
        <f t="shared" si="282"/>
        <v>676447.82</v>
      </c>
      <c r="DZ62" s="88">
        <f t="shared" si="283"/>
        <v>0</v>
      </c>
      <c r="EA62" s="88">
        <f t="shared" si="292"/>
        <v>676447.82</v>
      </c>
      <c r="EB62" s="92">
        <f t="shared" si="285"/>
        <v>0.7762372032475312</v>
      </c>
      <c r="EC62" s="88">
        <f t="shared" si="286"/>
        <v>-194996.91000000003</v>
      </c>
      <c r="ED62" s="92">
        <f t="shared" si="287"/>
        <v>-0.2237627967524688</v>
      </c>
      <c r="EE62" s="88">
        <v>68605.5</v>
      </c>
      <c r="EF62" s="88">
        <v>176245.18</v>
      </c>
      <c r="EG62" s="88">
        <v>0</v>
      </c>
      <c r="EH62" s="23">
        <f t="shared" si="198"/>
        <v>1116295.4099999999</v>
      </c>
    </row>
    <row r="63" spans="1:138" s="9" customFormat="1" ht="12" customHeight="1" x14ac:dyDescent="0.35">
      <c r="A63" s="8" t="s">
        <v>229</v>
      </c>
      <c r="B63" s="8" t="s">
        <v>229</v>
      </c>
      <c r="C63" s="27">
        <v>2</v>
      </c>
      <c r="D63" s="25" t="s">
        <v>204</v>
      </c>
      <c r="E63" s="26" t="s">
        <v>205</v>
      </c>
      <c r="F63" s="27" t="s">
        <v>206</v>
      </c>
      <c r="G63" s="26" t="s">
        <v>207</v>
      </c>
      <c r="H63" s="24" t="s">
        <v>226</v>
      </c>
      <c r="I63" s="26" t="s">
        <v>227</v>
      </c>
      <c r="J63" s="27">
        <v>3</v>
      </c>
      <c r="K63" s="31" t="s">
        <v>79</v>
      </c>
      <c r="L63" s="22" t="s">
        <v>103</v>
      </c>
      <c r="M63" s="23">
        <v>0</v>
      </c>
      <c r="N63" s="23">
        <v>0</v>
      </c>
      <c r="O63" s="23">
        <v>0</v>
      </c>
      <c r="P63" s="88">
        <v>0</v>
      </c>
      <c r="Q63" s="88">
        <v>0</v>
      </c>
      <c r="R63" s="88">
        <v>0</v>
      </c>
      <c r="S63" s="88">
        <f t="shared" si="199"/>
        <v>0</v>
      </c>
      <c r="T63" s="92" t="str">
        <f t="shared" si="200"/>
        <v>nebija plānots</v>
      </c>
      <c r="U63" s="88">
        <f t="shared" si="201"/>
        <v>0</v>
      </c>
      <c r="V63" s="92" t="str">
        <f t="shared" si="202"/>
        <v>nebija plānots</v>
      </c>
      <c r="W63" s="88">
        <v>0</v>
      </c>
      <c r="X63" s="88">
        <v>0</v>
      </c>
      <c r="Y63" s="88">
        <v>0</v>
      </c>
      <c r="Z63" s="88">
        <f t="shared" si="203"/>
        <v>0</v>
      </c>
      <c r="AA63" s="92" t="str">
        <f t="shared" si="204"/>
        <v>nebija plānots</v>
      </c>
      <c r="AB63" s="88">
        <f t="shared" si="205"/>
        <v>0</v>
      </c>
      <c r="AC63" s="92" t="str">
        <f t="shared" si="206"/>
        <v>nebija plānots</v>
      </c>
      <c r="AD63" s="88">
        <f t="shared" si="207"/>
        <v>0</v>
      </c>
      <c r="AE63" s="88">
        <f t="shared" si="208"/>
        <v>0</v>
      </c>
      <c r="AF63" s="88">
        <f t="shared" si="209"/>
        <v>0</v>
      </c>
      <c r="AG63" s="88">
        <f t="shared" si="210"/>
        <v>0</v>
      </c>
      <c r="AH63" s="92" t="str">
        <f t="shared" si="211"/>
        <v>nebija plānots</v>
      </c>
      <c r="AI63" s="88">
        <f t="shared" si="212"/>
        <v>0</v>
      </c>
      <c r="AJ63" s="92" t="str">
        <f t="shared" si="213"/>
        <v>nebija plānots</v>
      </c>
      <c r="AK63" s="88">
        <v>0</v>
      </c>
      <c r="AL63" s="88">
        <v>0</v>
      </c>
      <c r="AM63" s="88">
        <v>0</v>
      </c>
      <c r="AN63" s="88">
        <f t="shared" si="293"/>
        <v>0</v>
      </c>
      <c r="AO63" s="92" t="str">
        <f t="shared" si="215"/>
        <v>nebija plānots</v>
      </c>
      <c r="AP63" s="88">
        <f t="shared" si="216"/>
        <v>0</v>
      </c>
      <c r="AQ63" s="92" t="str">
        <f t="shared" si="217"/>
        <v>nebija plānots</v>
      </c>
      <c r="AR63" s="88">
        <f t="shared" si="218"/>
        <v>0</v>
      </c>
      <c r="AS63" s="88">
        <f t="shared" si="219"/>
        <v>0</v>
      </c>
      <c r="AT63" s="88">
        <f t="shared" si="220"/>
        <v>0</v>
      </c>
      <c r="AU63" s="88">
        <f t="shared" si="221"/>
        <v>0</v>
      </c>
      <c r="AV63" s="92" t="str">
        <f t="shared" si="222"/>
        <v>nebija plānots</v>
      </c>
      <c r="AW63" s="88">
        <f t="shared" si="223"/>
        <v>0</v>
      </c>
      <c r="AX63" s="92" t="str">
        <f t="shared" si="224"/>
        <v>nebija plānots</v>
      </c>
      <c r="AY63" s="88">
        <v>0</v>
      </c>
      <c r="AZ63" s="88">
        <v>0</v>
      </c>
      <c r="BA63" s="88">
        <v>0</v>
      </c>
      <c r="BB63" s="88">
        <f t="shared" si="294"/>
        <v>0</v>
      </c>
      <c r="BC63" s="92" t="str">
        <f t="shared" si="226"/>
        <v>nebija plānots</v>
      </c>
      <c r="BD63" s="88">
        <f t="shared" si="227"/>
        <v>0</v>
      </c>
      <c r="BE63" s="92" t="str">
        <f t="shared" si="228"/>
        <v>nebija plānots</v>
      </c>
      <c r="BF63" s="88">
        <f t="shared" si="229"/>
        <v>0</v>
      </c>
      <c r="BG63" s="88">
        <f t="shared" si="230"/>
        <v>0</v>
      </c>
      <c r="BH63" s="88">
        <f t="shared" si="231"/>
        <v>0</v>
      </c>
      <c r="BI63" s="88">
        <f t="shared" si="232"/>
        <v>0</v>
      </c>
      <c r="BJ63" s="92" t="str">
        <f t="shared" si="233"/>
        <v>nebija plānots</v>
      </c>
      <c r="BK63" s="88">
        <f t="shared" si="234"/>
        <v>0</v>
      </c>
      <c r="BL63" s="92" t="str">
        <f t="shared" si="235"/>
        <v>nebija plānots</v>
      </c>
      <c r="BM63" s="88">
        <v>0</v>
      </c>
      <c r="BN63" s="88">
        <v>0</v>
      </c>
      <c r="BO63" s="88">
        <v>0</v>
      </c>
      <c r="BP63" s="88">
        <f t="shared" si="295"/>
        <v>0</v>
      </c>
      <c r="BQ63" s="92" t="str">
        <f t="shared" si="237"/>
        <v>nebija plānots</v>
      </c>
      <c r="BR63" s="88">
        <f t="shared" si="238"/>
        <v>0</v>
      </c>
      <c r="BS63" s="92" t="str">
        <f t="shared" si="239"/>
        <v>nebija plānots</v>
      </c>
      <c r="BT63" s="88">
        <f t="shared" si="240"/>
        <v>0</v>
      </c>
      <c r="BU63" s="88">
        <f t="shared" si="241"/>
        <v>0</v>
      </c>
      <c r="BV63" s="88">
        <f t="shared" si="242"/>
        <v>0</v>
      </c>
      <c r="BW63" s="88">
        <f t="shared" si="243"/>
        <v>0</v>
      </c>
      <c r="BX63" s="92" t="str">
        <f t="shared" si="244"/>
        <v>nebija plānots</v>
      </c>
      <c r="BY63" s="88">
        <f t="shared" si="245"/>
        <v>0</v>
      </c>
      <c r="BZ63" s="92" t="str">
        <f t="shared" si="246"/>
        <v>nebija plānots</v>
      </c>
      <c r="CA63" s="88">
        <v>0</v>
      </c>
      <c r="CB63" s="88">
        <v>0</v>
      </c>
      <c r="CC63" s="88">
        <v>0</v>
      </c>
      <c r="CD63" s="88">
        <f t="shared" si="296"/>
        <v>0</v>
      </c>
      <c r="CE63" s="92" t="str">
        <f t="shared" si="248"/>
        <v>nebija plānots</v>
      </c>
      <c r="CF63" s="88">
        <f t="shared" si="249"/>
        <v>0</v>
      </c>
      <c r="CG63" s="92" t="str">
        <f t="shared" si="250"/>
        <v>nebija plānots</v>
      </c>
      <c r="CH63" s="88">
        <f t="shared" si="251"/>
        <v>0</v>
      </c>
      <c r="CI63" s="88">
        <f t="shared" si="252"/>
        <v>0</v>
      </c>
      <c r="CJ63" s="88">
        <f t="shared" si="253"/>
        <v>0</v>
      </c>
      <c r="CK63" s="88">
        <f t="shared" si="254"/>
        <v>0</v>
      </c>
      <c r="CL63" s="92" t="str">
        <f t="shared" si="255"/>
        <v>nebija plānots</v>
      </c>
      <c r="CM63" s="88">
        <f t="shared" si="256"/>
        <v>0</v>
      </c>
      <c r="CN63" s="92" t="str">
        <f t="shared" si="257"/>
        <v>nebija plānots</v>
      </c>
      <c r="CO63" s="88">
        <v>0</v>
      </c>
      <c r="CP63" s="88">
        <v>0</v>
      </c>
      <c r="CQ63" s="88">
        <v>0</v>
      </c>
      <c r="CR63" s="88">
        <f t="shared" si="297"/>
        <v>0</v>
      </c>
      <c r="CS63" s="92" t="str">
        <f t="shared" si="259"/>
        <v>nebija plānots</v>
      </c>
      <c r="CT63" s="88">
        <f t="shared" si="288"/>
        <v>0</v>
      </c>
      <c r="CU63" s="92" t="str">
        <f t="shared" si="260"/>
        <v>nebija plānots</v>
      </c>
      <c r="CV63" s="88">
        <f t="shared" si="261"/>
        <v>0</v>
      </c>
      <c r="CW63" s="88">
        <f t="shared" si="262"/>
        <v>0</v>
      </c>
      <c r="CX63" s="88">
        <f t="shared" si="263"/>
        <v>0</v>
      </c>
      <c r="CY63" s="88">
        <f t="shared" si="264"/>
        <v>0</v>
      </c>
      <c r="CZ63" s="92" t="str">
        <f t="shared" si="265"/>
        <v>nebija plānots</v>
      </c>
      <c r="DA63" s="88">
        <f t="shared" si="266"/>
        <v>0</v>
      </c>
      <c r="DB63" s="92" t="str">
        <f t="shared" si="267"/>
        <v>nebija plānots</v>
      </c>
      <c r="DC63" s="88">
        <v>0</v>
      </c>
      <c r="DD63" s="88">
        <v>0</v>
      </c>
      <c r="DE63" s="88">
        <v>0</v>
      </c>
      <c r="DF63" s="88">
        <f t="shared" si="298"/>
        <v>0</v>
      </c>
      <c r="DG63" s="92" t="str">
        <f t="shared" si="269"/>
        <v>nebija plānots</v>
      </c>
      <c r="DH63" s="88">
        <f t="shared" si="289"/>
        <v>0</v>
      </c>
      <c r="DI63" s="92" t="str">
        <f t="shared" si="270"/>
        <v>nebija plānots</v>
      </c>
      <c r="DJ63" s="88">
        <f t="shared" si="271"/>
        <v>0</v>
      </c>
      <c r="DK63" s="88">
        <f t="shared" si="272"/>
        <v>0</v>
      </c>
      <c r="DL63" s="88">
        <f t="shared" si="273"/>
        <v>0</v>
      </c>
      <c r="DM63" s="88">
        <f t="shared" si="291"/>
        <v>0</v>
      </c>
      <c r="DN63" s="92" t="str">
        <f t="shared" si="275"/>
        <v>nebija plānots</v>
      </c>
      <c r="DO63" s="88">
        <f t="shared" si="276"/>
        <v>0</v>
      </c>
      <c r="DP63" s="92" t="str">
        <f t="shared" si="277"/>
        <v>nebija plānots</v>
      </c>
      <c r="DQ63" s="88">
        <v>0</v>
      </c>
      <c r="DR63" s="88">
        <v>0</v>
      </c>
      <c r="DS63" s="88">
        <v>0</v>
      </c>
      <c r="DT63" s="88">
        <f t="shared" si="299"/>
        <v>0</v>
      </c>
      <c r="DU63" s="92" t="str">
        <f t="shared" si="279"/>
        <v>nebija plānots</v>
      </c>
      <c r="DV63" s="88">
        <f t="shared" si="290"/>
        <v>0</v>
      </c>
      <c r="DW63" s="92" t="str">
        <f t="shared" si="280"/>
        <v>nebija plānots</v>
      </c>
      <c r="DX63" s="88">
        <f t="shared" si="281"/>
        <v>0</v>
      </c>
      <c r="DY63" s="88">
        <f t="shared" si="282"/>
        <v>0</v>
      </c>
      <c r="DZ63" s="88">
        <f t="shared" si="283"/>
        <v>0</v>
      </c>
      <c r="EA63" s="88">
        <f t="shared" si="292"/>
        <v>0</v>
      </c>
      <c r="EB63" s="92" t="str">
        <f t="shared" si="285"/>
        <v>nebija plānots</v>
      </c>
      <c r="EC63" s="88">
        <f t="shared" si="286"/>
        <v>0</v>
      </c>
      <c r="ED63" s="92" t="str">
        <f t="shared" si="287"/>
        <v>nebija plānots</v>
      </c>
      <c r="EE63" s="88">
        <v>0</v>
      </c>
      <c r="EF63" s="88">
        <v>0</v>
      </c>
      <c r="EG63" s="88">
        <v>0</v>
      </c>
      <c r="EH63" s="23">
        <f t="shared" si="198"/>
        <v>0</v>
      </c>
    </row>
    <row r="64" spans="1:138" s="9" customFormat="1" ht="12" customHeight="1" x14ac:dyDescent="0.35">
      <c r="A64" s="8" t="s">
        <v>230</v>
      </c>
      <c r="B64" s="8" t="s">
        <v>230</v>
      </c>
      <c r="C64" s="27">
        <v>2</v>
      </c>
      <c r="D64" s="25" t="s">
        <v>204</v>
      </c>
      <c r="E64" s="26" t="s">
        <v>205</v>
      </c>
      <c r="F64" s="27" t="s">
        <v>206</v>
      </c>
      <c r="G64" s="26" t="s">
        <v>207</v>
      </c>
      <c r="H64" s="24" t="s">
        <v>231</v>
      </c>
      <c r="I64" s="26" t="s">
        <v>232</v>
      </c>
      <c r="J64" s="27" t="s">
        <v>114</v>
      </c>
      <c r="K64" s="31" t="s">
        <v>78</v>
      </c>
      <c r="L64" s="22" t="s">
        <v>103</v>
      </c>
      <c r="M64" s="23">
        <v>0</v>
      </c>
      <c r="N64" s="23">
        <v>0</v>
      </c>
      <c r="O64" s="23">
        <v>0</v>
      </c>
      <c r="P64" s="88">
        <v>0</v>
      </c>
      <c r="Q64" s="88">
        <v>0</v>
      </c>
      <c r="R64" s="88">
        <v>0</v>
      </c>
      <c r="S64" s="88">
        <f t="shared" si="199"/>
        <v>0</v>
      </c>
      <c r="T64" s="92" t="str">
        <f t="shared" si="200"/>
        <v>nebija plānots</v>
      </c>
      <c r="U64" s="88">
        <f t="shared" si="201"/>
        <v>0</v>
      </c>
      <c r="V64" s="92" t="str">
        <f t="shared" si="202"/>
        <v>nebija plānots</v>
      </c>
      <c r="W64" s="88">
        <v>0</v>
      </c>
      <c r="X64" s="88">
        <v>0</v>
      </c>
      <c r="Y64" s="88">
        <v>0</v>
      </c>
      <c r="Z64" s="88">
        <f t="shared" si="203"/>
        <v>0</v>
      </c>
      <c r="AA64" s="92" t="str">
        <f t="shared" si="204"/>
        <v>nebija plānots</v>
      </c>
      <c r="AB64" s="88">
        <f t="shared" si="205"/>
        <v>0</v>
      </c>
      <c r="AC64" s="92" t="str">
        <f t="shared" si="206"/>
        <v>nebija plānots</v>
      </c>
      <c r="AD64" s="88">
        <f t="shared" si="207"/>
        <v>0</v>
      </c>
      <c r="AE64" s="88">
        <f t="shared" si="208"/>
        <v>0</v>
      </c>
      <c r="AF64" s="88">
        <f t="shared" si="209"/>
        <v>0</v>
      </c>
      <c r="AG64" s="88">
        <f t="shared" si="210"/>
        <v>0</v>
      </c>
      <c r="AH64" s="92" t="str">
        <f t="shared" si="211"/>
        <v>nebija plānots</v>
      </c>
      <c r="AI64" s="88">
        <f t="shared" si="212"/>
        <v>0</v>
      </c>
      <c r="AJ64" s="92" t="str">
        <f t="shared" si="213"/>
        <v>nebija plānots</v>
      </c>
      <c r="AK64" s="88">
        <v>0</v>
      </c>
      <c r="AL64" s="88">
        <v>0</v>
      </c>
      <c r="AM64" s="88">
        <v>0</v>
      </c>
      <c r="AN64" s="88">
        <f t="shared" si="293"/>
        <v>0</v>
      </c>
      <c r="AO64" s="92" t="str">
        <f t="shared" si="215"/>
        <v>nebija plānots</v>
      </c>
      <c r="AP64" s="88">
        <f t="shared" si="216"/>
        <v>0</v>
      </c>
      <c r="AQ64" s="92" t="str">
        <f t="shared" si="217"/>
        <v>nebija plānots</v>
      </c>
      <c r="AR64" s="88">
        <f t="shared" si="218"/>
        <v>0</v>
      </c>
      <c r="AS64" s="88">
        <f t="shared" si="219"/>
        <v>0</v>
      </c>
      <c r="AT64" s="88">
        <f t="shared" si="220"/>
        <v>0</v>
      </c>
      <c r="AU64" s="88">
        <f t="shared" si="221"/>
        <v>0</v>
      </c>
      <c r="AV64" s="92" t="str">
        <f t="shared" si="222"/>
        <v>nebija plānots</v>
      </c>
      <c r="AW64" s="88">
        <f t="shared" si="223"/>
        <v>0</v>
      </c>
      <c r="AX64" s="92" t="str">
        <f t="shared" si="224"/>
        <v>nebija plānots</v>
      </c>
      <c r="AY64" s="88">
        <v>1109250</v>
      </c>
      <c r="AZ64" s="88">
        <v>0</v>
      </c>
      <c r="BA64" s="88">
        <v>0</v>
      </c>
      <c r="BB64" s="88">
        <f t="shared" si="294"/>
        <v>0</v>
      </c>
      <c r="BC64" s="92">
        <f t="shared" si="226"/>
        <v>0</v>
      </c>
      <c r="BD64" s="88">
        <f t="shared" si="227"/>
        <v>-1109250</v>
      </c>
      <c r="BE64" s="92">
        <f t="shared" si="228"/>
        <v>-1</v>
      </c>
      <c r="BF64" s="88">
        <f t="shared" si="229"/>
        <v>1109250</v>
      </c>
      <c r="BG64" s="88">
        <f t="shared" si="230"/>
        <v>0</v>
      </c>
      <c r="BH64" s="88">
        <f t="shared" si="231"/>
        <v>0</v>
      </c>
      <c r="BI64" s="88">
        <f t="shared" si="232"/>
        <v>0</v>
      </c>
      <c r="BJ64" s="92">
        <f t="shared" si="233"/>
        <v>0</v>
      </c>
      <c r="BK64" s="88">
        <f t="shared" si="234"/>
        <v>-1109250</v>
      </c>
      <c r="BL64" s="92">
        <f t="shared" si="235"/>
        <v>-1</v>
      </c>
      <c r="BM64" s="88">
        <v>0</v>
      </c>
      <c r="BN64" s="88">
        <v>0</v>
      </c>
      <c r="BO64" s="88">
        <v>0</v>
      </c>
      <c r="BP64" s="88">
        <f t="shared" si="295"/>
        <v>0</v>
      </c>
      <c r="BQ64" s="92" t="str">
        <f t="shared" si="237"/>
        <v>nebija plānots</v>
      </c>
      <c r="BR64" s="88">
        <f t="shared" si="238"/>
        <v>0</v>
      </c>
      <c r="BS64" s="92" t="str">
        <f t="shared" si="239"/>
        <v>nebija plānots</v>
      </c>
      <c r="BT64" s="88">
        <f t="shared" si="240"/>
        <v>1109250</v>
      </c>
      <c r="BU64" s="88">
        <f t="shared" si="241"/>
        <v>0</v>
      </c>
      <c r="BV64" s="88">
        <f t="shared" si="242"/>
        <v>0</v>
      </c>
      <c r="BW64" s="88">
        <f t="shared" si="243"/>
        <v>0</v>
      </c>
      <c r="BX64" s="92">
        <f t="shared" si="244"/>
        <v>0</v>
      </c>
      <c r="BY64" s="88">
        <f t="shared" si="245"/>
        <v>-1109250</v>
      </c>
      <c r="BZ64" s="92">
        <f t="shared" si="246"/>
        <v>-1</v>
      </c>
      <c r="CA64" s="88">
        <v>0</v>
      </c>
      <c r="CB64" s="88">
        <v>0</v>
      </c>
      <c r="CC64" s="88">
        <v>0</v>
      </c>
      <c r="CD64" s="88">
        <f t="shared" si="296"/>
        <v>0</v>
      </c>
      <c r="CE64" s="92" t="str">
        <f t="shared" si="248"/>
        <v>nebija plānots</v>
      </c>
      <c r="CF64" s="88">
        <f t="shared" si="249"/>
        <v>0</v>
      </c>
      <c r="CG64" s="92" t="str">
        <f t="shared" si="250"/>
        <v>nebija plānots</v>
      </c>
      <c r="CH64" s="88">
        <f t="shared" si="251"/>
        <v>1109250</v>
      </c>
      <c r="CI64" s="88">
        <f t="shared" si="252"/>
        <v>0</v>
      </c>
      <c r="CJ64" s="88">
        <f t="shared" si="253"/>
        <v>0</v>
      </c>
      <c r="CK64" s="88">
        <f t="shared" si="254"/>
        <v>0</v>
      </c>
      <c r="CL64" s="92">
        <f t="shared" si="255"/>
        <v>0</v>
      </c>
      <c r="CM64" s="88">
        <f t="shared" si="256"/>
        <v>-1109250</v>
      </c>
      <c r="CN64" s="92">
        <f t="shared" si="257"/>
        <v>-1</v>
      </c>
      <c r="CO64" s="88">
        <v>0</v>
      </c>
      <c r="CP64" s="88">
        <v>0</v>
      </c>
      <c r="CQ64" s="88">
        <v>0</v>
      </c>
      <c r="CR64" s="88">
        <f t="shared" si="297"/>
        <v>0</v>
      </c>
      <c r="CS64" s="92" t="str">
        <f t="shared" si="259"/>
        <v>nebija plānots</v>
      </c>
      <c r="CT64" s="88">
        <f t="shared" si="288"/>
        <v>0</v>
      </c>
      <c r="CU64" s="92" t="str">
        <f t="shared" si="260"/>
        <v>nebija plānots</v>
      </c>
      <c r="CV64" s="88">
        <f t="shared" si="261"/>
        <v>1109250</v>
      </c>
      <c r="CW64" s="88">
        <f t="shared" si="262"/>
        <v>0</v>
      </c>
      <c r="CX64" s="88">
        <f t="shared" si="263"/>
        <v>0</v>
      </c>
      <c r="CY64" s="88">
        <f t="shared" si="264"/>
        <v>0</v>
      </c>
      <c r="CZ64" s="92">
        <f t="shared" si="265"/>
        <v>0</v>
      </c>
      <c r="DA64" s="88">
        <f t="shared" si="266"/>
        <v>-1109250</v>
      </c>
      <c r="DB64" s="92">
        <f t="shared" si="267"/>
        <v>-1</v>
      </c>
      <c r="DC64" s="88">
        <v>0</v>
      </c>
      <c r="DD64" s="88">
        <v>2100231.7200000002</v>
      </c>
      <c r="DE64" s="88">
        <v>0</v>
      </c>
      <c r="DF64" s="88">
        <f t="shared" si="298"/>
        <v>2100231.7200000002</v>
      </c>
      <c r="DG64" s="92" t="str">
        <f t="shared" si="269"/>
        <v>nebija plānots</v>
      </c>
      <c r="DH64" s="88">
        <f t="shared" si="289"/>
        <v>2100231.7200000002</v>
      </c>
      <c r="DI64" s="92" t="str">
        <f t="shared" si="270"/>
        <v>nebija plānots</v>
      </c>
      <c r="DJ64" s="88">
        <f t="shared" si="271"/>
        <v>1109250</v>
      </c>
      <c r="DK64" s="88">
        <f t="shared" si="272"/>
        <v>2100231.7200000002</v>
      </c>
      <c r="DL64" s="88">
        <f t="shared" si="273"/>
        <v>0</v>
      </c>
      <c r="DM64" s="88">
        <f t="shared" si="291"/>
        <v>2100231.7200000002</v>
      </c>
      <c r="DN64" s="92">
        <f t="shared" si="275"/>
        <v>1.8933799594320488</v>
      </c>
      <c r="DO64" s="88">
        <f t="shared" si="276"/>
        <v>990981.7200000002</v>
      </c>
      <c r="DP64" s="92">
        <f t="shared" si="277"/>
        <v>0.89337995943204884</v>
      </c>
      <c r="DQ64" s="88">
        <v>0</v>
      </c>
      <c r="DR64" s="88">
        <v>0</v>
      </c>
      <c r="DS64" s="88">
        <v>0</v>
      </c>
      <c r="DT64" s="88">
        <f t="shared" si="299"/>
        <v>0</v>
      </c>
      <c r="DU64" s="92" t="str">
        <f t="shared" si="279"/>
        <v>nebija plānots</v>
      </c>
      <c r="DV64" s="88">
        <f t="shared" si="290"/>
        <v>0</v>
      </c>
      <c r="DW64" s="92" t="str">
        <f t="shared" si="280"/>
        <v>nebija plānots</v>
      </c>
      <c r="DX64" s="88">
        <f t="shared" si="281"/>
        <v>1109250</v>
      </c>
      <c r="DY64" s="88">
        <f t="shared" si="282"/>
        <v>2100231.7200000002</v>
      </c>
      <c r="DZ64" s="88">
        <f t="shared" si="283"/>
        <v>0</v>
      </c>
      <c r="EA64" s="88">
        <f t="shared" si="292"/>
        <v>2100231.7200000002</v>
      </c>
      <c r="EB64" s="92">
        <f t="shared" si="285"/>
        <v>1.8933799594320488</v>
      </c>
      <c r="EC64" s="88">
        <f t="shared" si="286"/>
        <v>990981.7200000002</v>
      </c>
      <c r="ED64" s="92">
        <f t="shared" si="287"/>
        <v>0.89337995943204884</v>
      </c>
      <c r="EE64" s="88">
        <v>1109250</v>
      </c>
      <c r="EF64" s="88">
        <v>0</v>
      </c>
      <c r="EG64" s="88">
        <v>0</v>
      </c>
      <c r="EH64" s="23">
        <f t="shared" si="198"/>
        <v>2218500</v>
      </c>
    </row>
    <row r="65" spans="1:138" s="9" customFormat="1" ht="12" customHeight="1" x14ac:dyDescent="0.35">
      <c r="A65" s="8" t="s">
        <v>233</v>
      </c>
      <c r="B65" s="8" t="s">
        <v>233</v>
      </c>
      <c r="C65" s="27">
        <v>2</v>
      </c>
      <c r="D65" s="25" t="s">
        <v>204</v>
      </c>
      <c r="E65" s="26" t="s">
        <v>205</v>
      </c>
      <c r="F65" s="27" t="s">
        <v>206</v>
      </c>
      <c r="G65" s="26" t="s">
        <v>207</v>
      </c>
      <c r="H65" s="24" t="s">
        <v>234</v>
      </c>
      <c r="I65" s="26" t="s">
        <v>235</v>
      </c>
      <c r="J65" s="27" t="s">
        <v>114</v>
      </c>
      <c r="K65" s="31" t="s">
        <v>78</v>
      </c>
      <c r="L65" s="22" t="s">
        <v>103</v>
      </c>
      <c r="M65" s="23">
        <v>0</v>
      </c>
      <c r="N65" s="23">
        <v>0</v>
      </c>
      <c r="O65" s="23">
        <v>0</v>
      </c>
      <c r="P65" s="88">
        <v>80000</v>
      </c>
      <c r="Q65" s="88">
        <v>80000</v>
      </c>
      <c r="R65" s="88">
        <v>0</v>
      </c>
      <c r="S65" s="88">
        <f t="shared" si="199"/>
        <v>80000</v>
      </c>
      <c r="T65" s="92">
        <f t="shared" si="200"/>
        <v>1</v>
      </c>
      <c r="U65" s="88">
        <f t="shared" si="201"/>
        <v>0</v>
      </c>
      <c r="V65" s="92">
        <f t="shared" si="202"/>
        <v>0</v>
      </c>
      <c r="W65" s="88">
        <v>0</v>
      </c>
      <c r="X65" s="88">
        <v>0</v>
      </c>
      <c r="Y65" s="88">
        <v>0</v>
      </c>
      <c r="Z65" s="88">
        <f t="shared" si="203"/>
        <v>0</v>
      </c>
      <c r="AA65" s="92" t="str">
        <f t="shared" si="204"/>
        <v>nebija plānots</v>
      </c>
      <c r="AB65" s="88">
        <f t="shared" si="205"/>
        <v>0</v>
      </c>
      <c r="AC65" s="92" t="str">
        <f t="shared" si="206"/>
        <v>nebija plānots</v>
      </c>
      <c r="AD65" s="88">
        <f t="shared" si="207"/>
        <v>80000</v>
      </c>
      <c r="AE65" s="88">
        <f t="shared" si="208"/>
        <v>80000</v>
      </c>
      <c r="AF65" s="88">
        <f t="shared" si="209"/>
        <v>0</v>
      </c>
      <c r="AG65" s="88">
        <f t="shared" si="210"/>
        <v>80000</v>
      </c>
      <c r="AH65" s="92">
        <f t="shared" si="211"/>
        <v>1</v>
      </c>
      <c r="AI65" s="88">
        <f t="shared" si="212"/>
        <v>0</v>
      </c>
      <c r="AJ65" s="92">
        <f t="shared" si="213"/>
        <v>0</v>
      </c>
      <c r="AK65" s="88">
        <v>63750</v>
      </c>
      <c r="AL65" s="88">
        <v>19071.05</v>
      </c>
      <c r="AM65" s="88">
        <v>0</v>
      </c>
      <c r="AN65" s="88">
        <f t="shared" si="293"/>
        <v>19071.05</v>
      </c>
      <c r="AO65" s="92">
        <f t="shared" si="215"/>
        <v>0.29915372549019609</v>
      </c>
      <c r="AP65" s="88">
        <f t="shared" si="216"/>
        <v>-44678.95</v>
      </c>
      <c r="AQ65" s="92">
        <f t="shared" si="217"/>
        <v>-0.70084627450980386</v>
      </c>
      <c r="AR65" s="88">
        <f t="shared" si="218"/>
        <v>143750</v>
      </c>
      <c r="AS65" s="88">
        <f t="shared" si="219"/>
        <v>99071.05</v>
      </c>
      <c r="AT65" s="88">
        <f t="shared" si="220"/>
        <v>0</v>
      </c>
      <c r="AU65" s="88">
        <f t="shared" si="221"/>
        <v>99071.05</v>
      </c>
      <c r="AV65" s="92">
        <f t="shared" si="222"/>
        <v>0.68918991304347832</v>
      </c>
      <c r="AW65" s="88">
        <f t="shared" si="223"/>
        <v>-44678.95</v>
      </c>
      <c r="AX65" s="92">
        <f t="shared" si="224"/>
        <v>-0.31081008695652174</v>
      </c>
      <c r="AY65" s="88">
        <v>0</v>
      </c>
      <c r="AZ65" s="88">
        <v>0</v>
      </c>
      <c r="BA65" s="88">
        <v>0</v>
      </c>
      <c r="BB65" s="88">
        <f t="shared" si="294"/>
        <v>0</v>
      </c>
      <c r="BC65" s="92" t="str">
        <f t="shared" si="226"/>
        <v>nebija plānots</v>
      </c>
      <c r="BD65" s="88">
        <f t="shared" si="227"/>
        <v>0</v>
      </c>
      <c r="BE65" s="92" t="str">
        <f t="shared" si="228"/>
        <v>nebija plānots</v>
      </c>
      <c r="BF65" s="88">
        <f t="shared" si="229"/>
        <v>143750</v>
      </c>
      <c r="BG65" s="88">
        <f t="shared" si="230"/>
        <v>99071.05</v>
      </c>
      <c r="BH65" s="88">
        <f t="shared" si="231"/>
        <v>0</v>
      </c>
      <c r="BI65" s="88">
        <f t="shared" si="232"/>
        <v>99071.05</v>
      </c>
      <c r="BJ65" s="92">
        <f t="shared" si="233"/>
        <v>0.68918991304347832</v>
      </c>
      <c r="BK65" s="88">
        <f t="shared" si="234"/>
        <v>-44678.95</v>
      </c>
      <c r="BL65" s="92">
        <f t="shared" si="235"/>
        <v>-0.31081008695652174</v>
      </c>
      <c r="BM65" s="88">
        <v>2878000</v>
      </c>
      <c r="BN65" s="88">
        <v>0</v>
      </c>
      <c r="BO65" s="88">
        <v>0</v>
      </c>
      <c r="BP65" s="88">
        <f t="shared" si="295"/>
        <v>0</v>
      </c>
      <c r="BQ65" s="92">
        <f t="shared" si="237"/>
        <v>0</v>
      </c>
      <c r="BR65" s="88">
        <f t="shared" si="238"/>
        <v>-2878000</v>
      </c>
      <c r="BS65" s="92">
        <f t="shared" si="239"/>
        <v>-1</v>
      </c>
      <c r="BT65" s="88">
        <f t="shared" si="240"/>
        <v>3021750</v>
      </c>
      <c r="BU65" s="88">
        <f t="shared" si="241"/>
        <v>99071.05</v>
      </c>
      <c r="BV65" s="88">
        <f t="shared" si="242"/>
        <v>0</v>
      </c>
      <c r="BW65" s="88">
        <f t="shared" si="243"/>
        <v>99071.05</v>
      </c>
      <c r="BX65" s="92">
        <f t="shared" si="244"/>
        <v>3.2785984942500207E-2</v>
      </c>
      <c r="BY65" s="88">
        <f t="shared" si="245"/>
        <v>-2922678.95</v>
      </c>
      <c r="BZ65" s="92">
        <f t="shared" si="246"/>
        <v>-0.96721401505749982</v>
      </c>
      <c r="CA65" s="88">
        <v>63750</v>
      </c>
      <c r="CB65" s="88">
        <v>319999.98</v>
      </c>
      <c r="CC65" s="88">
        <v>0</v>
      </c>
      <c r="CD65" s="88">
        <f t="shared" si="296"/>
        <v>319999.98</v>
      </c>
      <c r="CE65" s="92">
        <f t="shared" si="248"/>
        <v>5.0196075294117648</v>
      </c>
      <c r="CF65" s="88">
        <f t="shared" si="249"/>
        <v>256249.97999999998</v>
      </c>
      <c r="CG65" s="92">
        <f t="shared" si="250"/>
        <v>4.0196075294117648</v>
      </c>
      <c r="CH65" s="88">
        <f t="shared" si="251"/>
        <v>3085500</v>
      </c>
      <c r="CI65" s="88">
        <f t="shared" si="252"/>
        <v>419071.02999999997</v>
      </c>
      <c r="CJ65" s="88">
        <f t="shared" si="253"/>
        <v>0</v>
      </c>
      <c r="CK65" s="88">
        <f t="shared" si="254"/>
        <v>419071.02999999997</v>
      </c>
      <c r="CL65" s="92">
        <f t="shared" si="255"/>
        <v>0.13581948792740237</v>
      </c>
      <c r="CM65" s="88">
        <f t="shared" si="256"/>
        <v>-2666428.9700000002</v>
      </c>
      <c r="CN65" s="92">
        <f t="shared" si="257"/>
        <v>-0.86418051207259772</v>
      </c>
      <c r="CO65" s="88">
        <v>127500</v>
      </c>
      <c r="CP65" s="88">
        <v>277996.77</v>
      </c>
      <c r="CQ65" s="88">
        <v>0</v>
      </c>
      <c r="CR65" s="88">
        <f t="shared" si="297"/>
        <v>277996.77</v>
      </c>
      <c r="CS65" s="92">
        <f t="shared" si="259"/>
        <v>2.180366823529412</v>
      </c>
      <c r="CT65" s="88">
        <f t="shared" si="288"/>
        <v>150496.77000000002</v>
      </c>
      <c r="CU65" s="92">
        <f t="shared" si="260"/>
        <v>1.1803668235294118</v>
      </c>
      <c r="CV65" s="88">
        <f t="shared" si="261"/>
        <v>3213000</v>
      </c>
      <c r="CW65" s="88">
        <f t="shared" si="262"/>
        <v>697067.8</v>
      </c>
      <c r="CX65" s="88">
        <f t="shared" si="263"/>
        <v>0</v>
      </c>
      <c r="CY65" s="88">
        <f t="shared" si="264"/>
        <v>697067.8</v>
      </c>
      <c r="CZ65" s="92">
        <f t="shared" si="265"/>
        <v>0.21695231870525988</v>
      </c>
      <c r="DA65" s="88">
        <f t="shared" si="266"/>
        <v>-2515932.2000000002</v>
      </c>
      <c r="DB65" s="92">
        <f t="shared" si="267"/>
        <v>-0.78304768129474023</v>
      </c>
      <c r="DC65" s="88">
        <v>127500</v>
      </c>
      <c r="DD65" s="88">
        <v>53156.95</v>
      </c>
      <c r="DE65" s="88">
        <v>0</v>
      </c>
      <c r="DF65" s="88">
        <f t="shared" si="298"/>
        <v>53156.95</v>
      </c>
      <c r="DG65" s="92">
        <f t="shared" si="269"/>
        <v>0.41691725490196074</v>
      </c>
      <c r="DH65" s="88">
        <f t="shared" si="289"/>
        <v>-74343.05</v>
      </c>
      <c r="DI65" s="92">
        <f t="shared" si="270"/>
        <v>-0.58308274509803926</v>
      </c>
      <c r="DJ65" s="88">
        <f t="shared" si="271"/>
        <v>3340500</v>
      </c>
      <c r="DK65" s="88">
        <f t="shared" si="272"/>
        <v>750224.75</v>
      </c>
      <c r="DL65" s="88">
        <f t="shared" si="273"/>
        <v>0</v>
      </c>
      <c r="DM65" s="88">
        <f t="shared" si="291"/>
        <v>750224.75</v>
      </c>
      <c r="DN65" s="92">
        <f t="shared" si="275"/>
        <v>0.2245845681784164</v>
      </c>
      <c r="DO65" s="88">
        <f t="shared" si="276"/>
        <v>-2590275.25</v>
      </c>
      <c r="DP65" s="92">
        <f t="shared" si="277"/>
        <v>-0.77541543182158357</v>
      </c>
      <c r="DQ65" s="88">
        <v>0</v>
      </c>
      <c r="DR65" s="88">
        <v>63488.959999999999</v>
      </c>
      <c r="DS65" s="88">
        <v>0</v>
      </c>
      <c r="DT65" s="88">
        <f t="shared" si="299"/>
        <v>63488.959999999999</v>
      </c>
      <c r="DU65" s="92" t="str">
        <f t="shared" si="279"/>
        <v>nebija plānots</v>
      </c>
      <c r="DV65" s="88">
        <f t="shared" si="290"/>
        <v>63488.959999999999</v>
      </c>
      <c r="DW65" s="92" t="str">
        <f t="shared" si="280"/>
        <v>nebija plānots</v>
      </c>
      <c r="DX65" s="88">
        <f t="shared" si="281"/>
        <v>3340500</v>
      </c>
      <c r="DY65" s="88">
        <f t="shared" si="282"/>
        <v>813713.71</v>
      </c>
      <c r="DZ65" s="88">
        <f t="shared" si="283"/>
        <v>0</v>
      </c>
      <c r="EA65" s="88">
        <f t="shared" si="292"/>
        <v>813713.71</v>
      </c>
      <c r="EB65" s="92">
        <f t="shared" si="285"/>
        <v>0.24359039365364465</v>
      </c>
      <c r="EC65" s="88">
        <f t="shared" si="286"/>
        <v>-2526786.29</v>
      </c>
      <c r="ED65" s="92">
        <f t="shared" si="287"/>
        <v>-0.75640960634635535</v>
      </c>
      <c r="EE65" s="88">
        <v>97500</v>
      </c>
      <c r="EF65" s="88">
        <v>2878000</v>
      </c>
      <c r="EG65" s="88">
        <v>0</v>
      </c>
      <c r="EH65" s="23">
        <f t="shared" si="198"/>
        <v>6316000</v>
      </c>
    </row>
    <row r="66" spans="1:138" s="9" customFormat="1" ht="12" customHeight="1" x14ac:dyDescent="0.35">
      <c r="A66" s="8" t="s">
        <v>236</v>
      </c>
      <c r="B66" s="8" t="s">
        <v>236</v>
      </c>
      <c r="C66" s="24">
        <v>2</v>
      </c>
      <c r="D66" s="32" t="s">
        <v>204</v>
      </c>
      <c r="E66" s="26" t="s">
        <v>205</v>
      </c>
      <c r="F66" s="24" t="s">
        <v>237</v>
      </c>
      <c r="G66" s="26" t="s">
        <v>238</v>
      </c>
      <c r="H66" s="27" t="s">
        <v>239</v>
      </c>
      <c r="I66" s="26" t="s">
        <v>238</v>
      </c>
      <c r="J66" s="27">
        <v>1</v>
      </c>
      <c r="K66" s="31" t="s">
        <v>83</v>
      </c>
      <c r="L66" s="22" t="s">
        <v>104</v>
      </c>
      <c r="M66" s="23">
        <v>0</v>
      </c>
      <c r="N66" s="23">
        <v>0</v>
      </c>
      <c r="O66" s="23">
        <v>5473858.0499999998</v>
      </c>
      <c r="P66" s="88">
        <v>0</v>
      </c>
      <c r="Q66" s="88">
        <v>0</v>
      </c>
      <c r="R66" s="88">
        <v>0</v>
      </c>
      <c r="S66" s="88">
        <f t="shared" si="199"/>
        <v>0</v>
      </c>
      <c r="T66" s="92" t="str">
        <f t="shared" si="200"/>
        <v>nebija plānots</v>
      </c>
      <c r="U66" s="88">
        <f t="shared" si="201"/>
        <v>0</v>
      </c>
      <c r="V66" s="92" t="str">
        <f t="shared" si="202"/>
        <v>nebija plānots</v>
      </c>
      <c r="W66" s="88">
        <v>0</v>
      </c>
      <c r="X66" s="88">
        <v>0</v>
      </c>
      <c r="Y66" s="88">
        <v>0</v>
      </c>
      <c r="Z66" s="88">
        <f t="shared" si="203"/>
        <v>0</v>
      </c>
      <c r="AA66" s="92" t="str">
        <f t="shared" si="204"/>
        <v>nebija plānots</v>
      </c>
      <c r="AB66" s="88">
        <f t="shared" si="205"/>
        <v>0</v>
      </c>
      <c r="AC66" s="92" t="str">
        <f t="shared" si="206"/>
        <v>nebija plānots</v>
      </c>
      <c r="AD66" s="88">
        <f t="shared" si="207"/>
        <v>0</v>
      </c>
      <c r="AE66" s="88">
        <f t="shared" si="208"/>
        <v>0</v>
      </c>
      <c r="AF66" s="88">
        <f t="shared" si="209"/>
        <v>0</v>
      </c>
      <c r="AG66" s="88">
        <f t="shared" si="210"/>
        <v>0</v>
      </c>
      <c r="AH66" s="92" t="str">
        <f t="shared" si="211"/>
        <v>nebija plānots</v>
      </c>
      <c r="AI66" s="88">
        <f t="shared" si="212"/>
        <v>0</v>
      </c>
      <c r="AJ66" s="92" t="str">
        <f t="shared" si="213"/>
        <v>nebija plānots</v>
      </c>
      <c r="AK66" s="88">
        <v>0</v>
      </c>
      <c r="AL66" s="88">
        <v>0</v>
      </c>
      <c r="AM66" s="88">
        <v>0</v>
      </c>
      <c r="AN66" s="88">
        <f t="shared" si="293"/>
        <v>0</v>
      </c>
      <c r="AO66" s="92" t="str">
        <f t="shared" si="215"/>
        <v>nebija plānots</v>
      </c>
      <c r="AP66" s="88">
        <f t="shared" si="216"/>
        <v>0</v>
      </c>
      <c r="AQ66" s="92" t="str">
        <f t="shared" si="217"/>
        <v>nebija plānots</v>
      </c>
      <c r="AR66" s="88">
        <f t="shared" si="218"/>
        <v>0</v>
      </c>
      <c r="AS66" s="88">
        <f t="shared" si="219"/>
        <v>0</v>
      </c>
      <c r="AT66" s="88">
        <f t="shared" si="220"/>
        <v>0</v>
      </c>
      <c r="AU66" s="88">
        <f t="shared" si="221"/>
        <v>0</v>
      </c>
      <c r="AV66" s="92" t="str">
        <f t="shared" si="222"/>
        <v>nebija plānots</v>
      </c>
      <c r="AW66" s="88">
        <f t="shared" si="223"/>
        <v>0</v>
      </c>
      <c r="AX66" s="92" t="str">
        <f t="shared" si="224"/>
        <v>nebija plānots</v>
      </c>
      <c r="AY66" s="88">
        <v>0</v>
      </c>
      <c r="AZ66" s="88">
        <v>0</v>
      </c>
      <c r="BA66" s="88">
        <v>0</v>
      </c>
      <c r="BB66" s="88">
        <f t="shared" si="294"/>
        <v>0</v>
      </c>
      <c r="BC66" s="92" t="str">
        <f t="shared" si="226"/>
        <v>nebija plānots</v>
      </c>
      <c r="BD66" s="88">
        <f t="shared" si="227"/>
        <v>0</v>
      </c>
      <c r="BE66" s="92" t="str">
        <f t="shared" si="228"/>
        <v>nebija plānots</v>
      </c>
      <c r="BF66" s="88">
        <f t="shared" si="229"/>
        <v>0</v>
      </c>
      <c r="BG66" s="88">
        <f t="shared" si="230"/>
        <v>0</v>
      </c>
      <c r="BH66" s="88">
        <f t="shared" si="231"/>
        <v>0</v>
      </c>
      <c r="BI66" s="88">
        <f t="shared" si="232"/>
        <v>0</v>
      </c>
      <c r="BJ66" s="92" t="str">
        <f t="shared" si="233"/>
        <v>nebija plānots</v>
      </c>
      <c r="BK66" s="88">
        <f t="shared" si="234"/>
        <v>0</v>
      </c>
      <c r="BL66" s="92" t="str">
        <f t="shared" si="235"/>
        <v>nebija plānots</v>
      </c>
      <c r="BM66" s="88">
        <v>0</v>
      </c>
      <c r="BN66" s="88">
        <v>0</v>
      </c>
      <c r="BO66" s="88">
        <v>0</v>
      </c>
      <c r="BP66" s="88">
        <f t="shared" si="295"/>
        <v>0</v>
      </c>
      <c r="BQ66" s="92" t="str">
        <f t="shared" si="237"/>
        <v>nebija plānots</v>
      </c>
      <c r="BR66" s="88">
        <f t="shared" si="238"/>
        <v>0</v>
      </c>
      <c r="BS66" s="92" t="str">
        <f t="shared" si="239"/>
        <v>nebija plānots</v>
      </c>
      <c r="BT66" s="88">
        <f t="shared" si="240"/>
        <v>0</v>
      </c>
      <c r="BU66" s="88">
        <f t="shared" si="241"/>
        <v>0</v>
      </c>
      <c r="BV66" s="88">
        <f t="shared" si="242"/>
        <v>0</v>
      </c>
      <c r="BW66" s="88">
        <f t="shared" si="243"/>
        <v>0</v>
      </c>
      <c r="BX66" s="92" t="str">
        <f t="shared" si="244"/>
        <v>nebija plānots</v>
      </c>
      <c r="BY66" s="88">
        <f t="shared" si="245"/>
        <v>0</v>
      </c>
      <c r="BZ66" s="92" t="str">
        <f t="shared" si="246"/>
        <v>nebija plānots</v>
      </c>
      <c r="CA66" s="88">
        <v>0</v>
      </c>
      <c r="CB66" s="88">
        <v>0</v>
      </c>
      <c r="CC66" s="88">
        <v>0</v>
      </c>
      <c r="CD66" s="88">
        <f t="shared" si="296"/>
        <v>0</v>
      </c>
      <c r="CE66" s="92" t="str">
        <f t="shared" si="248"/>
        <v>nebija plānots</v>
      </c>
      <c r="CF66" s="88">
        <f t="shared" si="249"/>
        <v>0</v>
      </c>
      <c r="CG66" s="92" t="str">
        <f t="shared" si="250"/>
        <v>nebija plānots</v>
      </c>
      <c r="CH66" s="88">
        <f t="shared" si="251"/>
        <v>0</v>
      </c>
      <c r="CI66" s="88">
        <f t="shared" si="252"/>
        <v>0</v>
      </c>
      <c r="CJ66" s="88">
        <f t="shared" si="253"/>
        <v>0</v>
      </c>
      <c r="CK66" s="88">
        <f t="shared" si="254"/>
        <v>0</v>
      </c>
      <c r="CL66" s="92" t="str">
        <f t="shared" si="255"/>
        <v>nebija plānots</v>
      </c>
      <c r="CM66" s="88">
        <f t="shared" si="256"/>
        <v>0</v>
      </c>
      <c r="CN66" s="92" t="str">
        <f t="shared" si="257"/>
        <v>nebija plānots</v>
      </c>
      <c r="CO66" s="88">
        <v>0</v>
      </c>
      <c r="CP66" s="88">
        <v>0</v>
      </c>
      <c r="CQ66" s="88">
        <v>0</v>
      </c>
      <c r="CR66" s="88">
        <f t="shared" si="297"/>
        <v>0</v>
      </c>
      <c r="CS66" s="92" t="str">
        <f t="shared" si="259"/>
        <v>nebija plānots</v>
      </c>
      <c r="CT66" s="88">
        <f t="shared" si="288"/>
        <v>0</v>
      </c>
      <c r="CU66" s="92" t="str">
        <f t="shared" si="260"/>
        <v>nebija plānots</v>
      </c>
      <c r="CV66" s="88">
        <f t="shared" si="261"/>
        <v>0</v>
      </c>
      <c r="CW66" s="88">
        <f t="shared" si="262"/>
        <v>0</v>
      </c>
      <c r="CX66" s="88">
        <f t="shared" si="263"/>
        <v>0</v>
      </c>
      <c r="CY66" s="88">
        <f t="shared" si="264"/>
        <v>0</v>
      </c>
      <c r="CZ66" s="92" t="str">
        <f t="shared" si="265"/>
        <v>nebija plānots</v>
      </c>
      <c r="DA66" s="88">
        <f t="shared" si="266"/>
        <v>0</v>
      </c>
      <c r="DB66" s="92" t="str">
        <f t="shared" si="267"/>
        <v>nebija plānots</v>
      </c>
      <c r="DC66" s="88">
        <v>0</v>
      </c>
      <c r="DD66" s="88">
        <v>0</v>
      </c>
      <c r="DE66" s="88">
        <v>0</v>
      </c>
      <c r="DF66" s="88">
        <f t="shared" si="298"/>
        <v>0</v>
      </c>
      <c r="DG66" s="92" t="str">
        <f t="shared" si="269"/>
        <v>nebija plānots</v>
      </c>
      <c r="DH66" s="88">
        <f t="shared" si="289"/>
        <v>0</v>
      </c>
      <c r="DI66" s="92" t="str">
        <f t="shared" si="270"/>
        <v>nebija plānots</v>
      </c>
      <c r="DJ66" s="88">
        <f t="shared" si="271"/>
        <v>0</v>
      </c>
      <c r="DK66" s="88">
        <f t="shared" si="272"/>
        <v>0</v>
      </c>
      <c r="DL66" s="88">
        <f t="shared" si="273"/>
        <v>0</v>
      </c>
      <c r="DM66" s="88">
        <f t="shared" si="291"/>
        <v>0</v>
      </c>
      <c r="DN66" s="92" t="str">
        <f t="shared" si="275"/>
        <v>nebija plānots</v>
      </c>
      <c r="DO66" s="88">
        <f t="shared" si="276"/>
        <v>0</v>
      </c>
      <c r="DP66" s="92" t="str">
        <f t="shared" si="277"/>
        <v>nebija plānots</v>
      </c>
      <c r="DQ66" s="88">
        <v>0</v>
      </c>
      <c r="DR66" s="88">
        <v>0</v>
      </c>
      <c r="DS66" s="88">
        <v>0</v>
      </c>
      <c r="DT66" s="88">
        <f t="shared" si="299"/>
        <v>0</v>
      </c>
      <c r="DU66" s="92" t="str">
        <f t="shared" si="279"/>
        <v>nebija plānots</v>
      </c>
      <c r="DV66" s="88">
        <f t="shared" si="290"/>
        <v>0</v>
      </c>
      <c r="DW66" s="92" t="str">
        <f t="shared" si="280"/>
        <v>nebija plānots</v>
      </c>
      <c r="DX66" s="88">
        <f t="shared" si="281"/>
        <v>0</v>
      </c>
      <c r="DY66" s="88">
        <f t="shared" si="282"/>
        <v>0</v>
      </c>
      <c r="DZ66" s="88">
        <f t="shared" si="283"/>
        <v>0</v>
      </c>
      <c r="EA66" s="88">
        <f t="shared" si="292"/>
        <v>0</v>
      </c>
      <c r="EB66" s="92" t="str">
        <f t="shared" si="285"/>
        <v>nebija plānots</v>
      </c>
      <c r="EC66" s="88">
        <f t="shared" si="286"/>
        <v>0</v>
      </c>
      <c r="ED66" s="92" t="str">
        <f t="shared" si="287"/>
        <v>nebija plānots</v>
      </c>
      <c r="EE66" s="88">
        <v>0</v>
      </c>
      <c r="EF66" s="88">
        <v>0</v>
      </c>
      <c r="EG66" s="88">
        <v>1700000</v>
      </c>
      <c r="EH66" s="23">
        <f t="shared" si="198"/>
        <v>1700000</v>
      </c>
    </row>
    <row r="67" spans="1:138" s="9" customFormat="1" ht="12" customHeight="1" x14ac:dyDescent="0.35">
      <c r="A67" s="8" t="s">
        <v>240</v>
      </c>
      <c r="B67" s="8" t="s">
        <v>240</v>
      </c>
      <c r="C67" s="24">
        <v>2</v>
      </c>
      <c r="D67" s="32" t="s">
        <v>204</v>
      </c>
      <c r="E67" s="26" t="s">
        <v>205</v>
      </c>
      <c r="F67" s="24" t="s">
        <v>241</v>
      </c>
      <c r="G67" s="26" t="s">
        <v>242</v>
      </c>
      <c r="H67" s="24" t="s">
        <v>243</v>
      </c>
      <c r="I67" s="26" t="s">
        <v>244</v>
      </c>
      <c r="J67" s="27">
        <v>1</v>
      </c>
      <c r="K67" s="31" t="s">
        <v>79</v>
      </c>
      <c r="L67" s="22" t="s">
        <v>103</v>
      </c>
      <c r="M67" s="23">
        <v>0</v>
      </c>
      <c r="N67" s="23">
        <v>0</v>
      </c>
      <c r="O67" s="23">
        <v>1494950.52</v>
      </c>
      <c r="P67" s="88">
        <v>372328.61</v>
      </c>
      <c r="Q67" s="88">
        <v>144577.32</v>
      </c>
      <c r="R67" s="88">
        <v>0</v>
      </c>
      <c r="S67" s="88">
        <f t="shared" si="199"/>
        <v>144577.32</v>
      </c>
      <c r="T67" s="92">
        <f t="shared" si="200"/>
        <v>0.38830569587440517</v>
      </c>
      <c r="U67" s="88">
        <f t="shared" si="201"/>
        <v>-227751.28999999998</v>
      </c>
      <c r="V67" s="92">
        <f t="shared" si="202"/>
        <v>-0.61169430412559478</v>
      </c>
      <c r="W67" s="88">
        <v>479127.85</v>
      </c>
      <c r="X67" s="88">
        <v>401596.24</v>
      </c>
      <c r="Y67" s="88">
        <v>0</v>
      </c>
      <c r="Z67" s="88">
        <f t="shared" si="203"/>
        <v>401596.24</v>
      </c>
      <c r="AA67" s="92">
        <f t="shared" si="204"/>
        <v>0.83818179218761757</v>
      </c>
      <c r="AB67" s="88">
        <f t="shared" si="205"/>
        <v>-77531.609999999986</v>
      </c>
      <c r="AC67" s="92">
        <f t="shared" si="206"/>
        <v>-0.1618182078123824</v>
      </c>
      <c r="AD67" s="88">
        <f t="shared" si="207"/>
        <v>851456.46</v>
      </c>
      <c r="AE67" s="88">
        <f t="shared" si="208"/>
        <v>546173.56000000006</v>
      </c>
      <c r="AF67" s="88">
        <f t="shared" si="209"/>
        <v>0</v>
      </c>
      <c r="AG67" s="88">
        <f t="shared" si="210"/>
        <v>546173.56000000006</v>
      </c>
      <c r="AH67" s="92">
        <f t="shared" si="211"/>
        <v>0.64145800244442341</v>
      </c>
      <c r="AI67" s="88">
        <f t="shared" si="212"/>
        <v>-305282.89999999991</v>
      </c>
      <c r="AJ67" s="92">
        <f t="shared" si="213"/>
        <v>-0.35854199755557664</v>
      </c>
      <c r="AK67" s="88">
        <v>1180151.44</v>
      </c>
      <c r="AL67" s="88">
        <v>813340.66</v>
      </c>
      <c r="AM67" s="88">
        <v>0</v>
      </c>
      <c r="AN67" s="88">
        <f t="shared" si="293"/>
        <v>813340.66</v>
      </c>
      <c r="AO67" s="92">
        <f t="shared" si="215"/>
        <v>0.68918329667928047</v>
      </c>
      <c r="AP67" s="88">
        <f t="shared" si="216"/>
        <v>-366810.77999999991</v>
      </c>
      <c r="AQ67" s="92">
        <f t="shared" si="217"/>
        <v>-0.31081670332071953</v>
      </c>
      <c r="AR67" s="88">
        <f t="shared" si="218"/>
        <v>2031607.9</v>
      </c>
      <c r="AS67" s="88">
        <f t="shared" si="219"/>
        <v>1359514.2200000002</v>
      </c>
      <c r="AT67" s="88">
        <f t="shared" si="220"/>
        <v>0</v>
      </c>
      <c r="AU67" s="88">
        <f t="shared" si="221"/>
        <v>1359514.2200000002</v>
      </c>
      <c r="AV67" s="92">
        <f t="shared" si="222"/>
        <v>0.66918140060392572</v>
      </c>
      <c r="AW67" s="88">
        <f t="shared" si="223"/>
        <v>-672093.6799999997</v>
      </c>
      <c r="AX67" s="92">
        <f t="shared" si="224"/>
        <v>-0.33081859939607428</v>
      </c>
      <c r="AY67" s="88">
        <v>536269.04749999999</v>
      </c>
      <c r="AZ67" s="88">
        <v>213787.14</v>
      </c>
      <c r="BA67" s="88">
        <v>0</v>
      </c>
      <c r="BB67" s="88">
        <f t="shared" si="294"/>
        <v>213787.14</v>
      </c>
      <c r="BC67" s="92">
        <f t="shared" si="226"/>
        <v>0.39865649713822054</v>
      </c>
      <c r="BD67" s="88">
        <f t="shared" si="227"/>
        <v>-322481.90749999997</v>
      </c>
      <c r="BE67" s="92">
        <f t="shared" si="228"/>
        <v>-0.6013435028617794</v>
      </c>
      <c r="BF67" s="88">
        <f t="shared" si="229"/>
        <v>2567876.9474999998</v>
      </c>
      <c r="BG67" s="88">
        <f t="shared" si="230"/>
        <v>1573301.3600000003</v>
      </c>
      <c r="BH67" s="88">
        <f t="shared" si="231"/>
        <v>0</v>
      </c>
      <c r="BI67" s="88">
        <f t="shared" si="232"/>
        <v>1573301.3600000003</v>
      </c>
      <c r="BJ67" s="92">
        <f t="shared" si="233"/>
        <v>0.61268565128547714</v>
      </c>
      <c r="BK67" s="88">
        <f t="shared" si="234"/>
        <v>-994575.58749999944</v>
      </c>
      <c r="BL67" s="92">
        <f t="shared" si="235"/>
        <v>-0.38731434871452286</v>
      </c>
      <c r="BM67" s="88">
        <v>203264.7</v>
      </c>
      <c r="BN67" s="88">
        <v>192673.06</v>
      </c>
      <c r="BO67" s="88">
        <v>0</v>
      </c>
      <c r="BP67" s="88">
        <f t="shared" si="295"/>
        <v>192673.06</v>
      </c>
      <c r="BQ67" s="92">
        <f t="shared" si="237"/>
        <v>0.94789237875538634</v>
      </c>
      <c r="BR67" s="88">
        <f t="shared" si="238"/>
        <v>-10591.640000000014</v>
      </c>
      <c r="BS67" s="92">
        <f t="shared" si="239"/>
        <v>-5.2107621244613614E-2</v>
      </c>
      <c r="BT67" s="88">
        <f t="shared" si="240"/>
        <v>2771141.6475</v>
      </c>
      <c r="BU67" s="88">
        <f t="shared" si="241"/>
        <v>1765974.4200000004</v>
      </c>
      <c r="BV67" s="88">
        <f t="shared" si="242"/>
        <v>0</v>
      </c>
      <c r="BW67" s="88">
        <f t="shared" si="243"/>
        <v>1765974.4200000004</v>
      </c>
      <c r="BX67" s="92">
        <f t="shared" si="244"/>
        <v>0.63727324137082042</v>
      </c>
      <c r="BY67" s="88">
        <f t="shared" si="245"/>
        <v>-1005167.2274999996</v>
      </c>
      <c r="BZ67" s="92">
        <f t="shared" si="246"/>
        <v>-0.36272675862917958</v>
      </c>
      <c r="CA67" s="88">
        <v>42307.03</v>
      </c>
      <c r="CB67" s="88">
        <v>73376.89</v>
      </c>
      <c r="CC67" s="88">
        <v>0</v>
      </c>
      <c r="CD67" s="88">
        <f t="shared" si="296"/>
        <v>73376.89</v>
      </c>
      <c r="CE67" s="92">
        <f t="shared" si="248"/>
        <v>1.7343900056326336</v>
      </c>
      <c r="CF67" s="88">
        <f t="shared" si="249"/>
        <v>31069.86</v>
      </c>
      <c r="CG67" s="92">
        <f t="shared" si="250"/>
        <v>0.73439000563263368</v>
      </c>
      <c r="CH67" s="88">
        <f t="shared" si="251"/>
        <v>2813448.6774999998</v>
      </c>
      <c r="CI67" s="88">
        <f t="shared" si="252"/>
        <v>1839351.3100000003</v>
      </c>
      <c r="CJ67" s="88">
        <f t="shared" si="253"/>
        <v>0</v>
      </c>
      <c r="CK67" s="88">
        <f t="shared" si="254"/>
        <v>1839351.3100000003</v>
      </c>
      <c r="CL67" s="92">
        <f t="shared" si="255"/>
        <v>0.65377105497244337</v>
      </c>
      <c r="CM67" s="88">
        <f t="shared" si="256"/>
        <v>-974097.36749999947</v>
      </c>
      <c r="CN67" s="92">
        <f t="shared" si="257"/>
        <v>-0.34622894502755669</v>
      </c>
      <c r="CO67" s="88">
        <v>1515477.09</v>
      </c>
      <c r="CP67" s="88">
        <v>721961.5</v>
      </c>
      <c r="CQ67" s="88">
        <v>0</v>
      </c>
      <c r="CR67" s="88">
        <f t="shared" si="297"/>
        <v>721961.5</v>
      </c>
      <c r="CS67" s="92">
        <f t="shared" si="259"/>
        <v>0.47639222312493024</v>
      </c>
      <c r="CT67" s="88">
        <f t="shared" si="288"/>
        <v>-793515.59000000008</v>
      </c>
      <c r="CU67" s="92">
        <f t="shared" si="260"/>
        <v>-0.52360777687506976</v>
      </c>
      <c r="CV67" s="88">
        <f t="shared" si="261"/>
        <v>4328925.7675000001</v>
      </c>
      <c r="CW67" s="88">
        <f t="shared" si="262"/>
        <v>2561312.8100000005</v>
      </c>
      <c r="CX67" s="88">
        <f t="shared" si="263"/>
        <v>0</v>
      </c>
      <c r="CY67" s="88">
        <f t="shared" si="264"/>
        <v>2561312.8100000005</v>
      </c>
      <c r="CZ67" s="92">
        <f t="shared" si="265"/>
        <v>0.59167399663662645</v>
      </c>
      <c r="DA67" s="88">
        <f t="shared" si="266"/>
        <v>-1767612.9574999996</v>
      </c>
      <c r="DB67" s="92">
        <f t="shared" si="267"/>
        <v>-0.40832600336337355</v>
      </c>
      <c r="DC67" s="88">
        <v>990832.19</v>
      </c>
      <c r="DD67" s="88">
        <v>210408.34</v>
      </c>
      <c r="DE67" s="88">
        <v>0</v>
      </c>
      <c r="DF67" s="88">
        <f t="shared" si="298"/>
        <v>210408.34</v>
      </c>
      <c r="DG67" s="92">
        <f t="shared" si="269"/>
        <v>0.21235517186820504</v>
      </c>
      <c r="DH67" s="88">
        <f t="shared" si="289"/>
        <v>-780423.85</v>
      </c>
      <c r="DI67" s="92">
        <f t="shared" si="270"/>
        <v>-0.78764482813179493</v>
      </c>
      <c r="DJ67" s="88">
        <f t="shared" si="271"/>
        <v>5319757.9574999996</v>
      </c>
      <c r="DK67" s="88">
        <f t="shared" si="272"/>
        <v>2771721.1500000004</v>
      </c>
      <c r="DL67" s="88">
        <f t="shared" si="273"/>
        <v>0</v>
      </c>
      <c r="DM67" s="88">
        <f t="shared" si="291"/>
        <v>2771721.1500000004</v>
      </c>
      <c r="DN67" s="92">
        <f t="shared" si="275"/>
        <v>0.52102392103992645</v>
      </c>
      <c r="DO67" s="88">
        <f t="shared" si="276"/>
        <v>-2548036.8074999992</v>
      </c>
      <c r="DP67" s="92">
        <f t="shared" si="277"/>
        <v>-0.47897607896007349</v>
      </c>
      <c r="DQ67" s="88">
        <v>1773983.7599999998</v>
      </c>
      <c r="DR67" s="88">
        <v>766497.27</v>
      </c>
      <c r="DS67" s="88">
        <v>0</v>
      </c>
      <c r="DT67" s="88">
        <f t="shared" si="299"/>
        <v>766497.27</v>
      </c>
      <c r="DU67" s="92">
        <f t="shared" si="279"/>
        <v>0.43207682464917274</v>
      </c>
      <c r="DV67" s="88">
        <f t="shared" si="290"/>
        <v>-1007486.4899999998</v>
      </c>
      <c r="DW67" s="92">
        <f t="shared" si="280"/>
        <v>-0.56792317535082726</v>
      </c>
      <c r="DX67" s="88">
        <f t="shared" si="281"/>
        <v>7093741.7174999993</v>
      </c>
      <c r="DY67" s="88">
        <f t="shared" si="282"/>
        <v>3538218.4200000004</v>
      </c>
      <c r="DZ67" s="88">
        <f t="shared" si="283"/>
        <v>0</v>
      </c>
      <c r="EA67" s="88">
        <f t="shared" si="292"/>
        <v>3538218.4200000004</v>
      </c>
      <c r="EB67" s="92">
        <f t="shared" si="285"/>
        <v>0.49878027152741494</v>
      </c>
      <c r="EC67" s="88">
        <f t="shared" si="286"/>
        <v>-3555523.2974999989</v>
      </c>
      <c r="ED67" s="92">
        <f t="shared" si="287"/>
        <v>-0.50121972847258511</v>
      </c>
      <c r="EE67" s="88">
        <v>421466.10749999998</v>
      </c>
      <c r="EF67" s="88">
        <v>95561.19</v>
      </c>
      <c r="EG67" s="88">
        <v>1047413.5599999999</v>
      </c>
      <c r="EH67" s="23">
        <f t="shared" si="198"/>
        <v>8658182.5749999993</v>
      </c>
    </row>
    <row r="68" spans="1:138" s="9" customFormat="1" ht="12" customHeight="1" x14ac:dyDescent="0.35">
      <c r="A68" s="8" t="s">
        <v>245</v>
      </c>
      <c r="B68" s="8" t="s">
        <v>245</v>
      </c>
      <c r="C68" s="24">
        <v>2</v>
      </c>
      <c r="D68" s="32" t="s">
        <v>204</v>
      </c>
      <c r="E68" s="26" t="s">
        <v>205</v>
      </c>
      <c r="F68" s="24" t="s">
        <v>241</v>
      </c>
      <c r="G68" s="26" t="s">
        <v>242</v>
      </c>
      <c r="H68" s="24" t="s">
        <v>243</v>
      </c>
      <c r="I68" s="26" t="s">
        <v>244</v>
      </c>
      <c r="J68" s="27">
        <v>2</v>
      </c>
      <c r="K68" s="31" t="s">
        <v>79</v>
      </c>
      <c r="L68" s="22" t="s">
        <v>103</v>
      </c>
      <c r="M68" s="23">
        <v>0</v>
      </c>
      <c r="N68" s="23">
        <v>0</v>
      </c>
      <c r="O68" s="23">
        <v>0</v>
      </c>
      <c r="P68" s="88">
        <v>0</v>
      </c>
      <c r="Q68" s="88">
        <v>0</v>
      </c>
      <c r="R68" s="88">
        <v>0</v>
      </c>
      <c r="S68" s="88">
        <f t="shared" si="199"/>
        <v>0</v>
      </c>
      <c r="T68" s="92" t="str">
        <f t="shared" si="200"/>
        <v>nebija plānots</v>
      </c>
      <c r="U68" s="88">
        <f t="shared" si="201"/>
        <v>0</v>
      </c>
      <c r="V68" s="92" t="str">
        <f t="shared" si="202"/>
        <v>nebija plānots</v>
      </c>
      <c r="W68" s="88">
        <v>0</v>
      </c>
      <c r="X68" s="88">
        <v>0</v>
      </c>
      <c r="Y68" s="88">
        <v>0</v>
      </c>
      <c r="Z68" s="88">
        <f t="shared" si="203"/>
        <v>0</v>
      </c>
      <c r="AA68" s="92" t="str">
        <f t="shared" si="204"/>
        <v>nebija plānots</v>
      </c>
      <c r="AB68" s="88">
        <f t="shared" si="205"/>
        <v>0</v>
      </c>
      <c r="AC68" s="92" t="str">
        <f t="shared" si="206"/>
        <v>nebija plānots</v>
      </c>
      <c r="AD68" s="88">
        <f t="shared" si="207"/>
        <v>0</v>
      </c>
      <c r="AE68" s="88">
        <f t="shared" si="208"/>
        <v>0</v>
      </c>
      <c r="AF68" s="88">
        <f t="shared" si="209"/>
        <v>0</v>
      </c>
      <c r="AG68" s="88">
        <f t="shared" si="210"/>
        <v>0</v>
      </c>
      <c r="AH68" s="92" t="str">
        <f t="shared" si="211"/>
        <v>nebija plānots</v>
      </c>
      <c r="AI68" s="88">
        <f t="shared" si="212"/>
        <v>0</v>
      </c>
      <c r="AJ68" s="92" t="str">
        <f t="shared" si="213"/>
        <v>nebija plānots</v>
      </c>
      <c r="AK68" s="88">
        <v>0</v>
      </c>
      <c r="AL68" s="88">
        <v>0</v>
      </c>
      <c r="AM68" s="88">
        <v>0</v>
      </c>
      <c r="AN68" s="88">
        <f t="shared" si="293"/>
        <v>0</v>
      </c>
      <c r="AO68" s="92" t="str">
        <f t="shared" si="215"/>
        <v>nebija plānots</v>
      </c>
      <c r="AP68" s="88">
        <f t="shared" si="216"/>
        <v>0</v>
      </c>
      <c r="AQ68" s="92" t="str">
        <f t="shared" si="217"/>
        <v>nebija plānots</v>
      </c>
      <c r="AR68" s="88">
        <f t="shared" si="218"/>
        <v>0</v>
      </c>
      <c r="AS68" s="88">
        <f t="shared" si="219"/>
        <v>0</v>
      </c>
      <c r="AT68" s="88">
        <f t="shared" si="220"/>
        <v>0</v>
      </c>
      <c r="AU68" s="88">
        <f t="shared" si="221"/>
        <v>0</v>
      </c>
      <c r="AV68" s="92" t="str">
        <f t="shared" si="222"/>
        <v>nebija plānots</v>
      </c>
      <c r="AW68" s="88">
        <f t="shared" si="223"/>
        <v>0</v>
      </c>
      <c r="AX68" s="92" t="str">
        <f t="shared" si="224"/>
        <v>nebija plānots</v>
      </c>
      <c r="AY68" s="88">
        <v>0</v>
      </c>
      <c r="AZ68" s="88">
        <v>0</v>
      </c>
      <c r="BA68" s="88">
        <v>0</v>
      </c>
      <c r="BB68" s="88">
        <f t="shared" si="294"/>
        <v>0</v>
      </c>
      <c r="BC68" s="92" t="str">
        <f t="shared" si="226"/>
        <v>nebija plānots</v>
      </c>
      <c r="BD68" s="88">
        <f t="shared" si="227"/>
        <v>0</v>
      </c>
      <c r="BE68" s="92" t="str">
        <f t="shared" si="228"/>
        <v>nebija plānots</v>
      </c>
      <c r="BF68" s="88">
        <f t="shared" si="229"/>
        <v>0</v>
      </c>
      <c r="BG68" s="88">
        <f t="shared" si="230"/>
        <v>0</v>
      </c>
      <c r="BH68" s="88">
        <f t="shared" si="231"/>
        <v>0</v>
      </c>
      <c r="BI68" s="88">
        <f t="shared" si="232"/>
        <v>0</v>
      </c>
      <c r="BJ68" s="92" t="str">
        <f t="shared" si="233"/>
        <v>nebija plānots</v>
      </c>
      <c r="BK68" s="88">
        <f t="shared" si="234"/>
        <v>0</v>
      </c>
      <c r="BL68" s="92" t="str">
        <f t="shared" si="235"/>
        <v>nebija plānots</v>
      </c>
      <c r="BM68" s="88">
        <v>0</v>
      </c>
      <c r="BN68" s="88">
        <v>0</v>
      </c>
      <c r="BO68" s="88">
        <v>0</v>
      </c>
      <c r="BP68" s="88">
        <f t="shared" si="295"/>
        <v>0</v>
      </c>
      <c r="BQ68" s="92" t="str">
        <f t="shared" si="237"/>
        <v>nebija plānots</v>
      </c>
      <c r="BR68" s="88">
        <f t="shared" si="238"/>
        <v>0</v>
      </c>
      <c r="BS68" s="92" t="str">
        <f t="shared" si="239"/>
        <v>nebija plānots</v>
      </c>
      <c r="BT68" s="88">
        <f t="shared" si="240"/>
        <v>0</v>
      </c>
      <c r="BU68" s="88">
        <f t="shared" si="241"/>
        <v>0</v>
      </c>
      <c r="BV68" s="88">
        <f t="shared" si="242"/>
        <v>0</v>
      </c>
      <c r="BW68" s="88">
        <f t="shared" si="243"/>
        <v>0</v>
      </c>
      <c r="BX68" s="92" t="str">
        <f t="shared" si="244"/>
        <v>nebija plānots</v>
      </c>
      <c r="BY68" s="88">
        <f t="shared" si="245"/>
        <v>0</v>
      </c>
      <c r="BZ68" s="92" t="str">
        <f t="shared" si="246"/>
        <v>nebija plānots</v>
      </c>
      <c r="CA68" s="88">
        <v>0</v>
      </c>
      <c r="CB68" s="88">
        <v>0</v>
      </c>
      <c r="CC68" s="88">
        <v>0</v>
      </c>
      <c r="CD68" s="88">
        <f t="shared" si="296"/>
        <v>0</v>
      </c>
      <c r="CE68" s="92" t="str">
        <f t="shared" si="248"/>
        <v>nebija plānots</v>
      </c>
      <c r="CF68" s="88">
        <f t="shared" si="249"/>
        <v>0</v>
      </c>
      <c r="CG68" s="92" t="str">
        <f t="shared" si="250"/>
        <v>nebija plānots</v>
      </c>
      <c r="CH68" s="88">
        <f t="shared" si="251"/>
        <v>0</v>
      </c>
      <c r="CI68" s="88">
        <f t="shared" si="252"/>
        <v>0</v>
      </c>
      <c r="CJ68" s="88">
        <f t="shared" si="253"/>
        <v>0</v>
      </c>
      <c r="CK68" s="88">
        <f t="shared" si="254"/>
        <v>0</v>
      </c>
      <c r="CL68" s="92" t="str">
        <f t="shared" si="255"/>
        <v>nebija plānots</v>
      </c>
      <c r="CM68" s="88">
        <f t="shared" si="256"/>
        <v>0</v>
      </c>
      <c r="CN68" s="92" t="str">
        <f t="shared" si="257"/>
        <v>nebija plānots</v>
      </c>
      <c r="CO68" s="88">
        <v>0</v>
      </c>
      <c r="CP68" s="88">
        <v>0</v>
      </c>
      <c r="CQ68" s="88">
        <v>0</v>
      </c>
      <c r="CR68" s="88">
        <f t="shared" si="297"/>
        <v>0</v>
      </c>
      <c r="CS68" s="92" t="str">
        <f t="shared" si="259"/>
        <v>nebija plānots</v>
      </c>
      <c r="CT68" s="88">
        <f t="shared" si="288"/>
        <v>0</v>
      </c>
      <c r="CU68" s="92" t="str">
        <f t="shared" si="260"/>
        <v>nebija plānots</v>
      </c>
      <c r="CV68" s="88">
        <f t="shared" si="261"/>
        <v>0</v>
      </c>
      <c r="CW68" s="88">
        <f t="shared" si="262"/>
        <v>0</v>
      </c>
      <c r="CX68" s="88">
        <f t="shared" si="263"/>
        <v>0</v>
      </c>
      <c r="CY68" s="88">
        <f t="shared" si="264"/>
        <v>0</v>
      </c>
      <c r="CZ68" s="92" t="str">
        <f t="shared" si="265"/>
        <v>nebija plānots</v>
      </c>
      <c r="DA68" s="88">
        <f t="shared" si="266"/>
        <v>0</v>
      </c>
      <c r="DB68" s="92" t="str">
        <f t="shared" si="267"/>
        <v>nebija plānots</v>
      </c>
      <c r="DC68" s="88">
        <v>0</v>
      </c>
      <c r="DD68" s="88">
        <v>0</v>
      </c>
      <c r="DE68" s="88">
        <v>0</v>
      </c>
      <c r="DF68" s="88">
        <f t="shared" si="298"/>
        <v>0</v>
      </c>
      <c r="DG68" s="92" t="str">
        <f t="shared" si="269"/>
        <v>nebija plānots</v>
      </c>
      <c r="DH68" s="88">
        <f t="shared" si="289"/>
        <v>0</v>
      </c>
      <c r="DI68" s="92" t="str">
        <f t="shared" si="270"/>
        <v>nebija plānots</v>
      </c>
      <c r="DJ68" s="88">
        <f t="shared" si="271"/>
        <v>0</v>
      </c>
      <c r="DK68" s="88">
        <f t="shared" si="272"/>
        <v>0</v>
      </c>
      <c r="DL68" s="88">
        <f t="shared" si="273"/>
        <v>0</v>
      </c>
      <c r="DM68" s="88">
        <f t="shared" si="291"/>
        <v>0</v>
      </c>
      <c r="DN68" s="92" t="str">
        <f t="shared" si="275"/>
        <v>nebija plānots</v>
      </c>
      <c r="DO68" s="88">
        <f t="shared" si="276"/>
        <v>0</v>
      </c>
      <c r="DP68" s="92" t="str">
        <f t="shared" si="277"/>
        <v>nebija plānots</v>
      </c>
      <c r="DQ68" s="88">
        <v>0</v>
      </c>
      <c r="DR68" s="88">
        <v>0</v>
      </c>
      <c r="DS68" s="88">
        <v>0</v>
      </c>
      <c r="DT68" s="88">
        <f t="shared" si="299"/>
        <v>0</v>
      </c>
      <c r="DU68" s="92" t="str">
        <f t="shared" si="279"/>
        <v>nebija plānots</v>
      </c>
      <c r="DV68" s="88">
        <f t="shared" si="290"/>
        <v>0</v>
      </c>
      <c r="DW68" s="92" t="str">
        <f t="shared" si="280"/>
        <v>nebija plānots</v>
      </c>
      <c r="DX68" s="88">
        <f t="shared" si="281"/>
        <v>0</v>
      </c>
      <c r="DY68" s="88">
        <f t="shared" si="282"/>
        <v>0</v>
      </c>
      <c r="DZ68" s="88">
        <f t="shared" si="283"/>
        <v>0</v>
      </c>
      <c r="EA68" s="88">
        <f t="shared" si="292"/>
        <v>0</v>
      </c>
      <c r="EB68" s="92" t="str">
        <f t="shared" si="285"/>
        <v>nebija plānots</v>
      </c>
      <c r="EC68" s="88">
        <f t="shared" si="286"/>
        <v>0</v>
      </c>
      <c r="ED68" s="92" t="str">
        <f t="shared" si="287"/>
        <v>nebija plānots</v>
      </c>
      <c r="EE68" s="88">
        <v>0</v>
      </c>
      <c r="EF68" s="88">
        <v>0</v>
      </c>
      <c r="EG68" s="88">
        <v>0</v>
      </c>
      <c r="EH68" s="23">
        <f t="shared" si="198"/>
        <v>0</v>
      </c>
    </row>
    <row r="69" spans="1:138" s="9" customFormat="1" ht="12" customHeight="1" x14ac:dyDescent="0.35">
      <c r="A69" s="8" t="s">
        <v>246</v>
      </c>
      <c r="B69" s="8" t="s">
        <v>246</v>
      </c>
      <c r="C69" s="24">
        <v>2</v>
      </c>
      <c r="D69" s="32" t="s">
        <v>204</v>
      </c>
      <c r="E69" s="26" t="s">
        <v>205</v>
      </c>
      <c r="F69" s="24" t="s">
        <v>241</v>
      </c>
      <c r="G69" s="26" t="s">
        <v>242</v>
      </c>
      <c r="H69" s="24" t="s">
        <v>247</v>
      </c>
      <c r="I69" s="26" t="s">
        <v>248</v>
      </c>
      <c r="J69" s="27">
        <v>1</v>
      </c>
      <c r="K69" s="28" t="s">
        <v>79</v>
      </c>
      <c r="L69" s="22" t="s">
        <v>103</v>
      </c>
      <c r="M69" s="23">
        <v>265045.21999999997</v>
      </c>
      <c r="N69" s="23">
        <v>11213582.619999999</v>
      </c>
      <c r="O69" s="23">
        <v>1473808.55</v>
      </c>
      <c r="P69" s="88">
        <v>0</v>
      </c>
      <c r="Q69" s="88">
        <v>0</v>
      </c>
      <c r="R69" s="88">
        <v>0</v>
      </c>
      <c r="S69" s="88">
        <f t="shared" si="199"/>
        <v>0</v>
      </c>
      <c r="T69" s="92" t="str">
        <f t="shared" si="200"/>
        <v>nebija plānots</v>
      </c>
      <c r="U69" s="88">
        <f t="shared" si="201"/>
        <v>0</v>
      </c>
      <c r="V69" s="92" t="str">
        <f t="shared" si="202"/>
        <v>nebija plānots</v>
      </c>
      <c r="W69" s="88">
        <v>0</v>
      </c>
      <c r="X69" s="88">
        <v>0</v>
      </c>
      <c r="Y69" s="88">
        <v>0</v>
      </c>
      <c r="Z69" s="88">
        <f t="shared" si="203"/>
        <v>0</v>
      </c>
      <c r="AA69" s="92" t="str">
        <f t="shared" si="204"/>
        <v>nebija plānots</v>
      </c>
      <c r="AB69" s="88">
        <f t="shared" si="205"/>
        <v>0</v>
      </c>
      <c r="AC69" s="92" t="str">
        <f t="shared" si="206"/>
        <v>nebija plānots</v>
      </c>
      <c r="AD69" s="88">
        <f t="shared" si="207"/>
        <v>0</v>
      </c>
      <c r="AE69" s="88">
        <f t="shared" si="208"/>
        <v>0</v>
      </c>
      <c r="AF69" s="88">
        <f t="shared" si="209"/>
        <v>0</v>
      </c>
      <c r="AG69" s="88">
        <f t="shared" si="210"/>
        <v>0</v>
      </c>
      <c r="AH69" s="92" t="str">
        <f t="shared" si="211"/>
        <v>nebija plānots</v>
      </c>
      <c r="AI69" s="88">
        <f t="shared" si="212"/>
        <v>0</v>
      </c>
      <c r="AJ69" s="92" t="str">
        <f t="shared" si="213"/>
        <v>nebija plānots</v>
      </c>
      <c r="AK69" s="88">
        <v>1439159.600000002</v>
      </c>
      <c r="AL69" s="88">
        <v>0</v>
      </c>
      <c r="AM69" s="88">
        <v>0</v>
      </c>
      <c r="AN69" s="88">
        <f t="shared" si="293"/>
        <v>0</v>
      </c>
      <c r="AO69" s="92">
        <f t="shared" si="215"/>
        <v>0</v>
      </c>
      <c r="AP69" s="88">
        <f t="shared" si="216"/>
        <v>-1439159.600000002</v>
      </c>
      <c r="AQ69" s="92">
        <f t="shared" si="217"/>
        <v>-1</v>
      </c>
      <c r="AR69" s="88">
        <f t="shared" si="218"/>
        <v>1439159.600000002</v>
      </c>
      <c r="AS69" s="88">
        <f t="shared" si="219"/>
        <v>0</v>
      </c>
      <c r="AT69" s="88">
        <f t="shared" si="220"/>
        <v>0</v>
      </c>
      <c r="AU69" s="88">
        <f t="shared" si="221"/>
        <v>0</v>
      </c>
      <c r="AV69" s="92">
        <f t="shared" si="222"/>
        <v>0</v>
      </c>
      <c r="AW69" s="88">
        <f t="shared" si="223"/>
        <v>-1439159.600000002</v>
      </c>
      <c r="AX69" s="92">
        <f t="shared" si="224"/>
        <v>-1</v>
      </c>
      <c r="AY69" s="88">
        <v>0</v>
      </c>
      <c r="AZ69" s="88">
        <v>0</v>
      </c>
      <c r="BA69" s="88">
        <v>0</v>
      </c>
      <c r="BB69" s="88">
        <f t="shared" si="294"/>
        <v>0</v>
      </c>
      <c r="BC69" s="92" t="str">
        <f t="shared" si="226"/>
        <v>nebija plānots</v>
      </c>
      <c r="BD69" s="88">
        <f t="shared" si="227"/>
        <v>0</v>
      </c>
      <c r="BE69" s="92" t="str">
        <f t="shared" si="228"/>
        <v>nebija plānots</v>
      </c>
      <c r="BF69" s="88">
        <f t="shared" si="229"/>
        <v>1439159.600000002</v>
      </c>
      <c r="BG69" s="88">
        <f t="shared" si="230"/>
        <v>0</v>
      </c>
      <c r="BH69" s="88">
        <f t="shared" si="231"/>
        <v>0</v>
      </c>
      <c r="BI69" s="88">
        <f t="shared" si="232"/>
        <v>0</v>
      </c>
      <c r="BJ69" s="92">
        <f t="shared" si="233"/>
        <v>0</v>
      </c>
      <c r="BK69" s="88">
        <f t="shared" si="234"/>
        <v>-1439159.600000002</v>
      </c>
      <c r="BL69" s="92">
        <f t="shared" si="235"/>
        <v>-1</v>
      </c>
      <c r="BM69" s="88">
        <v>0</v>
      </c>
      <c r="BN69" s="88">
        <v>555139.1</v>
      </c>
      <c r="BO69" s="88">
        <v>0</v>
      </c>
      <c r="BP69" s="88">
        <f t="shared" si="295"/>
        <v>555139.1</v>
      </c>
      <c r="BQ69" s="92" t="str">
        <f t="shared" si="237"/>
        <v>nebija plānots</v>
      </c>
      <c r="BR69" s="88">
        <f t="shared" si="238"/>
        <v>555139.1</v>
      </c>
      <c r="BS69" s="92" t="str">
        <f t="shared" si="239"/>
        <v>nebija plānots</v>
      </c>
      <c r="BT69" s="88">
        <f t="shared" si="240"/>
        <v>1439159.600000002</v>
      </c>
      <c r="BU69" s="88">
        <f t="shared" si="241"/>
        <v>555139.1</v>
      </c>
      <c r="BV69" s="88">
        <f t="shared" si="242"/>
        <v>0</v>
      </c>
      <c r="BW69" s="88">
        <f t="shared" si="243"/>
        <v>555139.1</v>
      </c>
      <c r="BX69" s="92">
        <f t="shared" si="244"/>
        <v>0.38573838509641267</v>
      </c>
      <c r="BY69" s="88">
        <f t="shared" si="245"/>
        <v>-884020.50000000198</v>
      </c>
      <c r="BZ69" s="92">
        <f t="shared" si="246"/>
        <v>-0.61426161490358733</v>
      </c>
      <c r="CA69" s="88">
        <v>0</v>
      </c>
      <c r="CB69" s="88">
        <v>0</v>
      </c>
      <c r="CC69" s="88">
        <v>0</v>
      </c>
      <c r="CD69" s="88">
        <f t="shared" si="296"/>
        <v>0</v>
      </c>
      <c r="CE69" s="92" t="str">
        <f t="shared" si="248"/>
        <v>nebija plānots</v>
      </c>
      <c r="CF69" s="88">
        <f t="shared" si="249"/>
        <v>0</v>
      </c>
      <c r="CG69" s="92" t="str">
        <f t="shared" si="250"/>
        <v>nebija plānots</v>
      </c>
      <c r="CH69" s="88">
        <f t="shared" si="251"/>
        <v>1439159.600000002</v>
      </c>
      <c r="CI69" s="88">
        <f t="shared" si="252"/>
        <v>555139.1</v>
      </c>
      <c r="CJ69" s="88">
        <f t="shared" si="253"/>
        <v>0</v>
      </c>
      <c r="CK69" s="88">
        <f t="shared" si="254"/>
        <v>555139.1</v>
      </c>
      <c r="CL69" s="92">
        <f t="shared" si="255"/>
        <v>0.38573838509641267</v>
      </c>
      <c r="CM69" s="88">
        <f t="shared" si="256"/>
        <v>-884020.50000000198</v>
      </c>
      <c r="CN69" s="92">
        <f t="shared" si="257"/>
        <v>-0.61426161490358733</v>
      </c>
      <c r="CO69" s="88">
        <v>0</v>
      </c>
      <c r="CP69" s="88">
        <v>0</v>
      </c>
      <c r="CQ69" s="88">
        <v>0</v>
      </c>
      <c r="CR69" s="88">
        <f t="shared" si="297"/>
        <v>0</v>
      </c>
      <c r="CS69" s="92" t="str">
        <f t="shared" si="259"/>
        <v>nebija plānots</v>
      </c>
      <c r="CT69" s="88">
        <f t="shared" si="288"/>
        <v>0</v>
      </c>
      <c r="CU69" s="92" t="str">
        <f t="shared" si="260"/>
        <v>nebija plānots</v>
      </c>
      <c r="CV69" s="88">
        <f t="shared" si="261"/>
        <v>1439159.600000002</v>
      </c>
      <c r="CW69" s="88">
        <f t="shared" si="262"/>
        <v>555139.1</v>
      </c>
      <c r="CX69" s="88">
        <f t="shared" si="263"/>
        <v>0</v>
      </c>
      <c r="CY69" s="88">
        <f t="shared" si="264"/>
        <v>555139.1</v>
      </c>
      <c r="CZ69" s="92">
        <f t="shared" si="265"/>
        <v>0.38573838509641267</v>
      </c>
      <c r="DA69" s="88">
        <f t="shared" si="266"/>
        <v>-884020.50000000198</v>
      </c>
      <c r="DB69" s="92">
        <f t="shared" si="267"/>
        <v>-0.61426161490358733</v>
      </c>
      <c r="DC69" s="88">
        <v>0</v>
      </c>
      <c r="DD69" s="88">
        <v>0</v>
      </c>
      <c r="DE69" s="88">
        <v>0</v>
      </c>
      <c r="DF69" s="88">
        <f t="shared" si="298"/>
        <v>0</v>
      </c>
      <c r="DG69" s="92" t="str">
        <f t="shared" si="269"/>
        <v>nebija plānots</v>
      </c>
      <c r="DH69" s="88">
        <f t="shared" si="289"/>
        <v>0</v>
      </c>
      <c r="DI69" s="92" t="str">
        <f t="shared" si="270"/>
        <v>nebija plānots</v>
      </c>
      <c r="DJ69" s="88">
        <f t="shared" si="271"/>
        <v>1439159.600000002</v>
      </c>
      <c r="DK69" s="88">
        <f t="shared" si="272"/>
        <v>555139.1</v>
      </c>
      <c r="DL69" s="88">
        <f t="shared" si="273"/>
        <v>0</v>
      </c>
      <c r="DM69" s="88">
        <f t="shared" si="291"/>
        <v>555139.1</v>
      </c>
      <c r="DN69" s="92">
        <f t="shared" si="275"/>
        <v>0.38573838509641267</v>
      </c>
      <c r="DO69" s="88">
        <f t="shared" si="276"/>
        <v>-884020.50000000198</v>
      </c>
      <c r="DP69" s="92">
        <f t="shared" si="277"/>
        <v>-0.61426161490358733</v>
      </c>
      <c r="DQ69" s="88">
        <v>0</v>
      </c>
      <c r="DR69" s="88">
        <v>0</v>
      </c>
      <c r="DS69" s="88">
        <v>0</v>
      </c>
      <c r="DT69" s="88">
        <f t="shared" si="299"/>
        <v>0</v>
      </c>
      <c r="DU69" s="92" t="str">
        <f t="shared" si="279"/>
        <v>nebija plānots</v>
      </c>
      <c r="DV69" s="88">
        <f t="shared" si="290"/>
        <v>0</v>
      </c>
      <c r="DW69" s="92" t="str">
        <f t="shared" si="280"/>
        <v>nebija plānots</v>
      </c>
      <c r="DX69" s="88">
        <f t="shared" si="281"/>
        <v>1439159.600000002</v>
      </c>
      <c r="DY69" s="88">
        <f t="shared" si="282"/>
        <v>555139.1</v>
      </c>
      <c r="DZ69" s="88">
        <f t="shared" si="283"/>
        <v>0</v>
      </c>
      <c r="EA69" s="88">
        <f t="shared" si="292"/>
        <v>555139.1</v>
      </c>
      <c r="EB69" s="92">
        <f t="shared" si="285"/>
        <v>0.38573838509641267</v>
      </c>
      <c r="EC69" s="88">
        <f t="shared" si="286"/>
        <v>-884020.50000000198</v>
      </c>
      <c r="ED69" s="92">
        <f t="shared" si="287"/>
        <v>-0.61426161490358733</v>
      </c>
      <c r="EE69" s="88">
        <v>0</v>
      </c>
      <c r="EF69" s="88">
        <v>0</v>
      </c>
      <c r="EG69" s="88">
        <v>0</v>
      </c>
      <c r="EH69" s="23">
        <f t="shared" si="198"/>
        <v>1439159.600000002</v>
      </c>
    </row>
    <row r="70" spans="1:138" s="9" customFormat="1" ht="12" customHeight="1" x14ac:dyDescent="0.35">
      <c r="A70" s="8" t="s">
        <v>249</v>
      </c>
      <c r="B70" s="8" t="s">
        <v>249</v>
      </c>
      <c r="C70" s="24">
        <v>2</v>
      </c>
      <c r="D70" s="32" t="s">
        <v>204</v>
      </c>
      <c r="E70" s="26" t="s">
        <v>205</v>
      </c>
      <c r="F70" s="24" t="s">
        <v>241</v>
      </c>
      <c r="G70" s="26" t="s">
        <v>242</v>
      </c>
      <c r="H70" s="24" t="s">
        <v>247</v>
      </c>
      <c r="I70" s="26" t="s">
        <v>248</v>
      </c>
      <c r="J70" s="27">
        <v>2</v>
      </c>
      <c r="K70" s="28" t="s">
        <v>79</v>
      </c>
      <c r="L70" s="22" t="s">
        <v>103</v>
      </c>
      <c r="M70" s="23">
        <v>0</v>
      </c>
      <c r="N70" s="23">
        <v>0</v>
      </c>
      <c r="O70" s="23">
        <v>1447087.3</v>
      </c>
      <c r="P70" s="88">
        <v>0</v>
      </c>
      <c r="Q70" s="88">
        <v>0</v>
      </c>
      <c r="R70" s="88">
        <v>0</v>
      </c>
      <c r="S70" s="88">
        <f t="shared" si="199"/>
        <v>0</v>
      </c>
      <c r="T70" s="92" t="str">
        <f t="shared" si="200"/>
        <v>nebija plānots</v>
      </c>
      <c r="U70" s="88">
        <f t="shared" si="201"/>
        <v>0</v>
      </c>
      <c r="V70" s="92" t="str">
        <f t="shared" si="202"/>
        <v>nebija plānots</v>
      </c>
      <c r="W70" s="88">
        <v>0</v>
      </c>
      <c r="X70" s="88">
        <v>92700.48000000001</v>
      </c>
      <c r="Y70" s="88">
        <v>0</v>
      </c>
      <c r="Z70" s="88">
        <f t="shared" si="203"/>
        <v>92700.48000000001</v>
      </c>
      <c r="AA70" s="92" t="str">
        <f t="shared" si="204"/>
        <v>nebija plānots</v>
      </c>
      <c r="AB70" s="88">
        <f t="shared" si="205"/>
        <v>92700.48000000001</v>
      </c>
      <c r="AC70" s="92" t="str">
        <f t="shared" si="206"/>
        <v>nebija plānots</v>
      </c>
      <c r="AD70" s="88">
        <f t="shared" si="207"/>
        <v>0</v>
      </c>
      <c r="AE70" s="88">
        <f t="shared" si="208"/>
        <v>92700.48000000001</v>
      </c>
      <c r="AF70" s="88">
        <f t="shared" si="209"/>
        <v>0</v>
      </c>
      <c r="AG70" s="88">
        <f t="shared" si="210"/>
        <v>92700.48000000001</v>
      </c>
      <c r="AH70" s="92" t="str">
        <f t="shared" si="211"/>
        <v>nebija plānots</v>
      </c>
      <c r="AI70" s="88">
        <f t="shared" si="212"/>
        <v>92700.48000000001</v>
      </c>
      <c r="AJ70" s="92" t="str">
        <f t="shared" si="213"/>
        <v>nebija plānots</v>
      </c>
      <c r="AK70" s="88">
        <v>0</v>
      </c>
      <c r="AL70" s="88">
        <v>0</v>
      </c>
      <c r="AM70" s="88">
        <v>0</v>
      </c>
      <c r="AN70" s="88">
        <f t="shared" si="293"/>
        <v>0</v>
      </c>
      <c r="AO70" s="92" t="str">
        <f t="shared" si="215"/>
        <v>nebija plānots</v>
      </c>
      <c r="AP70" s="88">
        <f t="shared" si="216"/>
        <v>0</v>
      </c>
      <c r="AQ70" s="92" t="str">
        <f t="shared" si="217"/>
        <v>nebija plānots</v>
      </c>
      <c r="AR70" s="88">
        <f t="shared" si="218"/>
        <v>0</v>
      </c>
      <c r="AS70" s="88">
        <f t="shared" si="219"/>
        <v>92700.48000000001</v>
      </c>
      <c r="AT70" s="88">
        <f t="shared" si="220"/>
        <v>0</v>
      </c>
      <c r="AU70" s="88">
        <f t="shared" si="221"/>
        <v>92700.48000000001</v>
      </c>
      <c r="AV70" s="92" t="str">
        <f t="shared" si="222"/>
        <v>nebija plānots</v>
      </c>
      <c r="AW70" s="88">
        <f t="shared" si="223"/>
        <v>92700.48000000001</v>
      </c>
      <c r="AX70" s="92" t="str">
        <f t="shared" si="224"/>
        <v>nebija plānots</v>
      </c>
      <c r="AY70" s="88">
        <v>235160.44999999984</v>
      </c>
      <c r="AZ70" s="88">
        <v>0</v>
      </c>
      <c r="BA70" s="88">
        <v>0</v>
      </c>
      <c r="BB70" s="88">
        <f t="shared" si="294"/>
        <v>0</v>
      </c>
      <c r="BC70" s="92">
        <f t="shared" si="226"/>
        <v>0</v>
      </c>
      <c r="BD70" s="88">
        <f t="shared" si="227"/>
        <v>-235160.44999999984</v>
      </c>
      <c r="BE70" s="92">
        <f t="shared" si="228"/>
        <v>-1</v>
      </c>
      <c r="BF70" s="88">
        <f t="shared" si="229"/>
        <v>235160.44999999984</v>
      </c>
      <c r="BG70" s="88">
        <f t="shared" si="230"/>
        <v>92700.48000000001</v>
      </c>
      <c r="BH70" s="88">
        <f t="shared" si="231"/>
        <v>0</v>
      </c>
      <c r="BI70" s="88">
        <f t="shared" si="232"/>
        <v>92700.48000000001</v>
      </c>
      <c r="BJ70" s="92">
        <f t="shared" si="233"/>
        <v>0.39420098064959508</v>
      </c>
      <c r="BK70" s="88">
        <f t="shared" si="234"/>
        <v>-142459.96999999983</v>
      </c>
      <c r="BL70" s="92">
        <f t="shared" si="235"/>
        <v>-0.60579901935040492</v>
      </c>
      <c r="BM70" s="88">
        <v>0</v>
      </c>
      <c r="BN70" s="88">
        <v>126845.84</v>
      </c>
      <c r="BO70" s="88">
        <v>0</v>
      </c>
      <c r="BP70" s="88">
        <f t="shared" si="295"/>
        <v>126845.84</v>
      </c>
      <c r="BQ70" s="92" t="str">
        <f t="shared" si="237"/>
        <v>nebija plānots</v>
      </c>
      <c r="BR70" s="88">
        <f t="shared" si="238"/>
        <v>126845.84</v>
      </c>
      <c r="BS70" s="92" t="str">
        <f t="shared" si="239"/>
        <v>nebija plānots</v>
      </c>
      <c r="BT70" s="88">
        <f t="shared" si="240"/>
        <v>235160.44999999984</v>
      </c>
      <c r="BU70" s="88">
        <f t="shared" si="241"/>
        <v>219546.32</v>
      </c>
      <c r="BV70" s="88">
        <f t="shared" si="242"/>
        <v>0</v>
      </c>
      <c r="BW70" s="88">
        <f t="shared" si="243"/>
        <v>219546.32</v>
      </c>
      <c r="BX70" s="92">
        <f t="shared" si="244"/>
        <v>0.93360222775556079</v>
      </c>
      <c r="BY70" s="88">
        <f t="shared" si="245"/>
        <v>-15614.12999999983</v>
      </c>
      <c r="BZ70" s="92">
        <f t="shared" si="246"/>
        <v>-6.639777224443924E-2</v>
      </c>
      <c r="CA70" s="88">
        <v>0</v>
      </c>
      <c r="CB70" s="88">
        <v>23816.83</v>
      </c>
      <c r="CC70" s="88">
        <v>0</v>
      </c>
      <c r="CD70" s="88">
        <f t="shared" si="296"/>
        <v>23816.83</v>
      </c>
      <c r="CE70" s="92" t="str">
        <f t="shared" si="248"/>
        <v>nebija plānots</v>
      </c>
      <c r="CF70" s="88">
        <f t="shared" si="249"/>
        <v>23816.83</v>
      </c>
      <c r="CG70" s="92" t="str">
        <f t="shared" si="250"/>
        <v>nebija plānots</v>
      </c>
      <c r="CH70" s="88">
        <f t="shared" si="251"/>
        <v>235160.44999999984</v>
      </c>
      <c r="CI70" s="88">
        <f t="shared" si="252"/>
        <v>243363.15000000002</v>
      </c>
      <c r="CJ70" s="88">
        <f t="shared" si="253"/>
        <v>0</v>
      </c>
      <c r="CK70" s="88">
        <f t="shared" si="254"/>
        <v>243363.15000000002</v>
      </c>
      <c r="CL70" s="92">
        <f t="shared" si="255"/>
        <v>1.0348812906251887</v>
      </c>
      <c r="CM70" s="88">
        <f t="shared" si="256"/>
        <v>8202.7000000001863</v>
      </c>
      <c r="CN70" s="92">
        <f t="shared" si="257"/>
        <v>3.4881290625188854E-2</v>
      </c>
      <c r="CO70" s="88">
        <v>460889.88</v>
      </c>
      <c r="CP70" s="88">
        <v>0</v>
      </c>
      <c r="CQ70" s="88">
        <v>0</v>
      </c>
      <c r="CR70" s="88">
        <f t="shared" si="297"/>
        <v>0</v>
      </c>
      <c r="CS70" s="92">
        <f t="shared" si="259"/>
        <v>0</v>
      </c>
      <c r="CT70" s="88">
        <f t="shared" si="288"/>
        <v>-460889.88</v>
      </c>
      <c r="CU70" s="92">
        <f t="shared" si="260"/>
        <v>-1</v>
      </c>
      <c r="CV70" s="88">
        <f t="shared" si="261"/>
        <v>696050.32999999984</v>
      </c>
      <c r="CW70" s="88">
        <f t="shared" si="262"/>
        <v>243363.15000000002</v>
      </c>
      <c r="CX70" s="88">
        <f t="shared" si="263"/>
        <v>0</v>
      </c>
      <c r="CY70" s="88">
        <f t="shared" si="264"/>
        <v>243363.15000000002</v>
      </c>
      <c r="CZ70" s="92">
        <f t="shared" si="265"/>
        <v>0.34963441508604715</v>
      </c>
      <c r="DA70" s="88">
        <f t="shared" si="266"/>
        <v>-452687.17999999982</v>
      </c>
      <c r="DB70" s="92">
        <f t="shared" si="267"/>
        <v>-0.65036558491395291</v>
      </c>
      <c r="DC70" s="88">
        <v>2533667.5550000002</v>
      </c>
      <c r="DD70" s="88">
        <v>73689.77</v>
      </c>
      <c r="DE70" s="88">
        <v>0</v>
      </c>
      <c r="DF70" s="88">
        <f t="shared" si="298"/>
        <v>73689.77</v>
      </c>
      <c r="DG70" s="92">
        <f t="shared" si="269"/>
        <v>2.9084230034275352E-2</v>
      </c>
      <c r="DH70" s="88">
        <f t="shared" si="289"/>
        <v>-2459977.7850000001</v>
      </c>
      <c r="DI70" s="92">
        <f t="shared" si="270"/>
        <v>-0.9709157699657246</v>
      </c>
      <c r="DJ70" s="88">
        <f t="shared" si="271"/>
        <v>3229717.8849999998</v>
      </c>
      <c r="DK70" s="88">
        <f t="shared" si="272"/>
        <v>317052.92000000004</v>
      </c>
      <c r="DL70" s="88">
        <f t="shared" si="273"/>
        <v>0</v>
      </c>
      <c r="DM70" s="88">
        <f t="shared" si="291"/>
        <v>317052.92000000004</v>
      </c>
      <c r="DN70" s="92">
        <f t="shared" si="275"/>
        <v>9.8167372906627748E-2</v>
      </c>
      <c r="DO70" s="88">
        <f t="shared" si="276"/>
        <v>-2912664.9649999999</v>
      </c>
      <c r="DP70" s="92">
        <f t="shared" si="277"/>
        <v>-0.90183262709337231</v>
      </c>
      <c r="DQ70" s="88">
        <v>0</v>
      </c>
      <c r="DR70" s="88">
        <v>0</v>
      </c>
      <c r="DS70" s="88">
        <v>0</v>
      </c>
      <c r="DT70" s="88">
        <f t="shared" si="299"/>
        <v>0</v>
      </c>
      <c r="DU70" s="92" t="str">
        <f t="shared" si="279"/>
        <v>nebija plānots</v>
      </c>
      <c r="DV70" s="88">
        <f t="shared" si="290"/>
        <v>0</v>
      </c>
      <c r="DW70" s="92" t="str">
        <f t="shared" si="280"/>
        <v>nebija plānots</v>
      </c>
      <c r="DX70" s="88">
        <f t="shared" si="281"/>
        <v>3229717.8849999998</v>
      </c>
      <c r="DY70" s="88">
        <f t="shared" si="282"/>
        <v>317052.92000000004</v>
      </c>
      <c r="DZ70" s="88">
        <f t="shared" si="283"/>
        <v>0</v>
      </c>
      <c r="EA70" s="88">
        <f t="shared" si="292"/>
        <v>317052.92000000004</v>
      </c>
      <c r="EB70" s="92">
        <f t="shared" si="285"/>
        <v>9.8167372906627748E-2</v>
      </c>
      <c r="EC70" s="88">
        <f t="shared" si="286"/>
        <v>-2912664.9649999999</v>
      </c>
      <c r="ED70" s="92">
        <f t="shared" si="287"/>
        <v>-0.90183262709337231</v>
      </c>
      <c r="EE70" s="88">
        <v>0</v>
      </c>
      <c r="EF70" s="88">
        <v>0</v>
      </c>
      <c r="EG70" s="88">
        <v>0</v>
      </c>
      <c r="EH70" s="23">
        <f t="shared" si="198"/>
        <v>3229717.8849999998</v>
      </c>
    </row>
    <row r="71" spans="1:138" s="9" customFormat="1" ht="12" customHeight="1" x14ac:dyDescent="0.35">
      <c r="A71" s="8" t="s">
        <v>250</v>
      </c>
      <c r="B71" s="8" t="s">
        <v>250</v>
      </c>
      <c r="C71" s="24">
        <v>2</v>
      </c>
      <c r="D71" s="32" t="s">
        <v>204</v>
      </c>
      <c r="E71" s="26" t="s">
        <v>205</v>
      </c>
      <c r="F71" s="24" t="s">
        <v>241</v>
      </c>
      <c r="G71" s="26" t="s">
        <v>242</v>
      </c>
      <c r="H71" s="24" t="s">
        <v>251</v>
      </c>
      <c r="I71" s="26" t="s">
        <v>252</v>
      </c>
      <c r="J71" s="27">
        <v>1</v>
      </c>
      <c r="K71" s="28" t="s">
        <v>86</v>
      </c>
      <c r="L71" s="22" t="s">
        <v>103</v>
      </c>
      <c r="M71" s="23">
        <v>0</v>
      </c>
      <c r="N71" s="23">
        <v>0</v>
      </c>
      <c r="O71" s="23">
        <v>2918429</v>
      </c>
      <c r="P71" s="88">
        <v>0</v>
      </c>
      <c r="Q71" s="88">
        <v>0</v>
      </c>
      <c r="R71" s="88">
        <v>0</v>
      </c>
      <c r="S71" s="88">
        <f t="shared" si="199"/>
        <v>0</v>
      </c>
      <c r="T71" s="92" t="str">
        <f t="shared" si="200"/>
        <v>nebija plānots</v>
      </c>
      <c r="U71" s="88">
        <f t="shared" si="201"/>
        <v>0</v>
      </c>
      <c r="V71" s="92" t="str">
        <f t="shared" si="202"/>
        <v>nebija plānots</v>
      </c>
      <c r="W71" s="88">
        <v>0</v>
      </c>
      <c r="X71" s="88">
        <v>0</v>
      </c>
      <c r="Y71" s="88">
        <v>0</v>
      </c>
      <c r="Z71" s="88">
        <f t="shared" si="203"/>
        <v>0</v>
      </c>
      <c r="AA71" s="92" t="str">
        <f t="shared" si="204"/>
        <v>nebija plānots</v>
      </c>
      <c r="AB71" s="88">
        <f t="shared" si="205"/>
        <v>0</v>
      </c>
      <c r="AC71" s="92" t="str">
        <f t="shared" si="206"/>
        <v>nebija plānots</v>
      </c>
      <c r="AD71" s="88">
        <f t="shared" si="207"/>
        <v>0</v>
      </c>
      <c r="AE71" s="88">
        <f t="shared" si="208"/>
        <v>0</v>
      </c>
      <c r="AF71" s="88">
        <f t="shared" si="209"/>
        <v>0</v>
      </c>
      <c r="AG71" s="88">
        <f t="shared" si="210"/>
        <v>0</v>
      </c>
      <c r="AH71" s="92" t="str">
        <f t="shared" si="211"/>
        <v>nebija plānots</v>
      </c>
      <c r="AI71" s="88">
        <f t="shared" si="212"/>
        <v>0</v>
      </c>
      <c r="AJ71" s="92" t="str">
        <f t="shared" si="213"/>
        <v>nebija plānots</v>
      </c>
      <c r="AK71" s="88">
        <v>0</v>
      </c>
      <c r="AL71" s="88">
        <v>0</v>
      </c>
      <c r="AM71" s="88">
        <v>0</v>
      </c>
      <c r="AN71" s="88">
        <f t="shared" si="293"/>
        <v>0</v>
      </c>
      <c r="AO71" s="92" t="str">
        <f t="shared" si="215"/>
        <v>nebija plānots</v>
      </c>
      <c r="AP71" s="88">
        <f t="shared" si="216"/>
        <v>0</v>
      </c>
      <c r="AQ71" s="92" t="str">
        <f t="shared" si="217"/>
        <v>nebija plānots</v>
      </c>
      <c r="AR71" s="88">
        <f t="shared" si="218"/>
        <v>0</v>
      </c>
      <c r="AS71" s="88">
        <f t="shared" si="219"/>
        <v>0</v>
      </c>
      <c r="AT71" s="88">
        <f t="shared" si="220"/>
        <v>0</v>
      </c>
      <c r="AU71" s="88">
        <f t="shared" si="221"/>
        <v>0</v>
      </c>
      <c r="AV71" s="92" t="str">
        <f t="shared" si="222"/>
        <v>nebija plānots</v>
      </c>
      <c r="AW71" s="88">
        <f t="shared" si="223"/>
        <v>0</v>
      </c>
      <c r="AX71" s="92" t="str">
        <f t="shared" si="224"/>
        <v>nebija plānots</v>
      </c>
      <c r="AY71" s="88">
        <v>0</v>
      </c>
      <c r="AZ71" s="88">
        <v>0</v>
      </c>
      <c r="BA71" s="88">
        <v>0</v>
      </c>
      <c r="BB71" s="88">
        <f t="shared" si="294"/>
        <v>0</v>
      </c>
      <c r="BC71" s="92" t="str">
        <f t="shared" si="226"/>
        <v>nebija plānots</v>
      </c>
      <c r="BD71" s="88">
        <f t="shared" si="227"/>
        <v>0</v>
      </c>
      <c r="BE71" s="92" t="str">
        <f t="shared" si="228"/>
        <v>nebija plānots</v>
      </c>
      <c r="BF71" s="88">
        <f t="shared" si="229"/>
        <v>0</v>
      </c>
      <c r="BG71" s="88">
        <f t="shared" si="230"/>
        <v>0</v>
      </c>
      <c r="BH71" s="88">
        <f t="shared" si="231"/>
        <v>0</v>
      </c>
      <c r="BI71" s="88">
        <f t="shared" si="232"/>
        <v>0</v>
      </c>
      <c r="BJ71" s="92" t="str">
        <f t="shared" si="233"/>
        <v>nebija plānots</v>
      </c>
      <c r="BK71" s="88">
        <f t="shared" si="234"/>
        <v>0</v>
      </c>
      <c r="BL71" s="92" t="str">
        <f t="shared" si="235"/>
        <v>nebija plānots</v>
      </c>
      <c r="BM71" s="88">
        <v>0</v>
      </c>
      <c r="BN71" s="88">
        <v>0</v>
      </c>
      <c r="BO71" s="88">
        <v>0</v>
      </c>
      <c r="BP71" s="88">
        <f t="shared" si="295"/>
        <v>0</v>
      </c>
      <c r="BQ71" s="92" t="str">
        <f t="shared" si="237"/>
        <v>nebija plānots</v>
      </c>
      <c r="BR71" s="88">
        <f t="shared" si="238"/>
        <v>0</v>
      </c>
      <c r="BS71" s="92" t="str">
        <f t="shared" si="239"/>
        <v>nebija plānots</v>
      </c>
      <c r="BT71" s="88">
        <f t="shared" si="240"/>
        <v>0</v>
      </c>
      <c r="BU71" s="88">
        <f t="shared" si="241"/>
        <v>0</v>
      </c>
      <c r="BV71" s="88">
        <f t="shared" si="242"/>
        <v>0</v>
      </c>
      <c r="BW71" s="88">
        <f t="shared" si="243"/>
        <v>0</v>
      </c>
      <c r="BX71" s="92" t="str">
        <f t="shared" si="244"/>
        <v>nebija plānots</v>
      </c>
      <c r="BY71" s="88">
        <f t="shared" si="245"/>
        <v>0</v>
      </c>
      <c r="BZ71" s="92" t="str">
        <f t="shared" si="246"/>
        <v>nebija plānots</v>
      </c>
      <c r="CA71" s="88">
        <v>0</v>
      </c>
      <c r="CB71" s="88">
        <v>0</v>
      </c>
      <c r="CC71" s="88">
        <v>0</v>
      </c>
      <c r="CD71" s="88">
        <f t="shared" si="296"/>
        <v>0</v>
      </c>
      <c r="CE71" s="92" t="str">
        <f t="shared" si="248"/>
        <v>nebija plānots</v>
      </c>
      <c r="CF71" s="88">
        <f t="shared" si="249"/>
        <v>0</v>
      </c>
      <c r="CG71" s="92" t="str">
        <f t="shared" si="250"/>
        <v>nebija plānots</v>
      </c>
      <c r="CH71" s="88">
        <f t="shared" si="251"/>
        <v>0</v>
      </c>
      <c r="CI71" s="88">
        <f t="shared" si="252"/>
        <v>0</v>
      </c>
      <c r="CJ71" s="88">
        <f t="shared" si="253"/>
        <v>0</v>
      </c>
      <c r="CK71" s="88">
        <f t="shared" si="254"/>
        <v>0</v>
      </c>
      <c r="CL71" s="92" t="str">
        <f t="shared" si="255"/>
        <v>nebija plānots</v>
      </c>
      <c r="CM71" s="88">
        <f t="shared" si="256"/>
        <v>0</v>
      </c>
      <c r="CN71" s="92" t="str">
        <f t="shared" si="257"/>
        <v>nebija plānots</v>
      </c>
      <c r="CO71" s="88">
        <v>0</v>
      </c>
      <c r="CP71" s="88">
        <v>0</v>
      </c>
      <c r="CQ71" s="88">
        <v>0</v>
      </c>
      <c r="CR71" s="88">
        <f t="shared" si="297"/>
        <v>0</v>
      </c>
      <c r="CS71" s="92" t="str">
        <f t="shared" si="259"/>
        <v>nebija plānots</v>
      </c>
      <c r="CT71" s="88">
        <f t="shared" si="288"/>
        <v>0</v>
      </c>
      <c r="CU71" s="92" t="str">
        <f t="shared" si="260"/>
        <v>nebija plānots</v>
      </c>
      <c r="CV71" s="88">
        <f t="shared" si="261"/>
        <v>0</v>
      </c>
      <c r="CW71" s="88">
        <f t="shared" si="262"/>
        <v>0</v>
      </c>
      <c r="CX71" s="88">
        <f t="shared" si="263"/>
        <v>0</v>
      </c>
      <c r="CY71" s="88">
        <f t="shared" si="264"/>
        <v>0</v>
      </c>
      <c r="CZ71" s="92" t="str">
        <f t="shared" si="265"/>
        <v>nebija plānots</v>
      </c>
      <c r="DA71" s="88">
        <f t="shared" si="266"/>
        <v>0</v>
      </c>
      <c r="DB71" s="92" t="str">
        <f t="shared" si="267"/>
        <v>nebija plānots</v>
      </c>
      <c r="DC71" s="88">
        <v>0</v>
      </c>
      <c r="DD71" s="88">
        <v>0</v>
      </c>
      <c r="DE71" s="88">
        <v>0</v>
      </c>
      <c r="DF71" s="88">
        <f t="shared" si="298"/>
        <v>0</v>
      </c>
      <c r="DG71" s="92" t="str">
        <f t="shared" si="269"/>
        <v>nebija plānots</v>
      </c>
      <c r="DH71" s="88">
        <f t="shared" si="289"/>
        <v>0</v>
      </c>
      <c r="DI71" s="92" t="str">
        <f t="shared" si="270"/>
        <v>nebija plānots</v>
      </c>
      <c r="DJ71" s="88">
        <f t="shared" si="271"/>
        <v>0</v>
      </c>
      <c r="DK71" s="88">
        <f t="shared" si="272"/>
        <v>0</v>
      </c>
      <c r="DL71" s="88">
        <f t="shared" si="273"/>
        <v>0</v>
      </c>
      <c r="DM71" s="88">
        <f t="shared" si="291"/>
        <v>0</v>
      </c>
      <c r="DN71" s="92" t="str">
        <f t="shared" si="275"/>
        <v>nebija plānots</v>
      </c>
      <c r="DO71" s="88">
        <f t="shared" si="276"/>
        <v>0</v>
      </c>
      <c r="DP71" s="92" t="str">
        <f t="shared" si="277"/>
        <v>nebija plānots</v>
      </c>
      <c r="DQ71" s="88">
        <v>0</v>
      </c>
      <c r="DR71" s="88">
        <v>0</v>
      </c>
      <c r="DS71" s="88">
        <v>0</v>
      </c>
      <c r="DT71" s="88">
        <f t="shared" si="299"/>
        <v>0</v>
      </c>
      <c r="DU71" s="92" t="str">
        <f t="shared" si="279"/>
        <v>nebija plānots</v>
      </c>
      <c r="DV71" s="88">
        <f t="shared" si="290"/>
        <v>0</v>
      </c>
      <c r="DW71" s="92" t="str">
        <f t="shared" si="280"/>
        <v>nebija plānots</v>
      </c>
      <c r="DX71" s="88">
        <f t="shared" si="281"/>
        <v>0</v>
      </c>
      <c r="DY71" s="88">
        <f t="shared" si="282"/>
        <v>0</v>
      </c>
      <c r="DZ71" s="88">
        <f t="shared" si="283"/>
        <v>0</v>
      </c>
      <c r="EA71" s="88">
        <f t="shared" si="292"/>
        <v>0</v>
      </c>
      <c r="EB71" s="92" t="str">
        <f t="shared" si="285"/>
        <v>nebija plānots</v>
      </c>
      <c r="EC71" s="88">
        <f t="shared" si="286"/>
        <v>0</v>
      </c>
      <c r="ED71" s="92" t="str">
        <f t="shared" si="287"/>
        <v>nebija plānots</v>
      </c>
      <c r="EE71" s="88">
        <v>0</v>
      </c>
      <c r="EF71" s="88">
        <v>0</v>
      </c>
      <c r="EG71" s="88">
        <v>0</v>
      </c>
      <c r="EH71" s="23">
        <f t="shared" si="198"/>
        <v>0</v>
      </c>
    </row>
    <row r="72" spans="1:138" s="9" customFormat="1" ht="12" customHeight="1" x14ac:dyDescent="0.35">
      <c r="A72" s="8" t="s">
        <v>253</v>
      </c>
      <c r="B72" s="8" t="s">
        <v>253</v>
      </c>
      <c r="C72" s="24">
        <v>2</v>
      </c>
      <c r="D72" s="32" t="s">
        <v>204</v>
      </c>
      <c r="E72" s="26" t="s">
        <v>205</v>
      </c>
      <c r="F72" s="24" t="s">
        <v>241</v>
      </c>
      <c r="G72" s="26" t="s">
        <v>242</v>
      </c>
      <c r="H72" s="24" t="s">
        <v>251</v>
      </c>
      <c r="I72" s="26" t="s">
        <v>252</v>
      </c>
      <c r="J72" s="27">
        <v>2</v>
      </c>
      <c r="K72" s="28" t="s">
        <v>86</v>
      </c>
      <c r="L72" s="22" t="s">
        <v>103</v>
      </c>
      <c r="M72" s="23">
        <v>0</v>
      </c>
      <c r="N72" s="23">
        <v>0</v>
      </c>
      <c r="O72" s="23">
        <v>70795456.849999994</v>
      </c>
      <c r="P72" s="88">
        <v>0</v>
      </c>
      <c r="Q72" s="88">
        <v>0</v>
      </c>
      <c r="R72" s="88">
        <v>0</v>
      </c>
      <c r="S72" s="88">
        <f t="shared" si="199"/>
        <v>0</v>
      </c>
      <c r="T72" s="92" t="str">
        <f t="shared" si="200"/>
        <v>nebija plānots</v>
      </c>
      <c r="U72" s="88">
        <f t="shared" si="201"/>
        <v>0</v>
      </c>
      <c r="V72" s="92" t="str">
        <f t="shared" si="202"/>
        <v>nebija plānots</v>
      </c>
      <c r="W72" s="88">
        <v>0</v>
      </c>
      <c r="X72" s="88">
        <v>0</v>
      </c>
      <c r="Y72" s="88">
        <v>0</v>
      </c>
      <c r="Z72" s="88">
        <f t="shared" si="203"/>
        <v>0</v>
      </c>
      <c r="AA72" s="92" t="str">
        <f t="shared" si="204"/>
        <v>nebija plānots</v>
      </c>
      <c r="AB72" s="88">
        <f t="shared" si="205"/>
        <v>0</v>
      </c>
      <c r="AC72" s="92" t="str">
        <f t="shared" si="206"/>
        <v>nebija plānots</v>
      </c>
      <c r="AD72" s="88">
        <f t="shared" si="207"/>
        <v>0</v>
      </c>
      <c r="AE72" s="88">
        <f t="shared" si="208"/>
        <v>0</v>
      </c>
      <c r="AF72" s="88">
        <f t="shared" si="209"/>
        <v>0</v>
      </c>
      <c r="AG72" s="88">
        <f t="shared" si="210"/>
        <v>0</v>
      </c>
      <c r="AH72" s="92" t="str">
        <f t="shared" si="211"/>
        <v>nebija plānots</v>
      </c>
      <c r="AI72" s="88">
        <f t="shared" si="212"/>
        <v>0</v>
      </c>
      <c r="AJ72" s="92" t="str">
        <f t="shared" si="213"/>
        <v>nebija plānots</v>
      </c>
      <c r="AK72" s="88">
        <v>0</v>
      </c>
      <c r="AL72" s="88">
        <v>0</v>
      </c>
      <c r="AM72" s="88">
        <v>0</v>
      </c>
      <c r="AN72" s="88">
        <f t="shared" si="293"/>
        <v>0</v>
      </c>
      <c r="AO72" s="92" t="str">
        <f t="shared" si="215"/>
        <v>nebija plānots</v>
      </c>
      <c r="AP72" s="88">
        <f t="shared" si="216"/>
        <v>0</v>
      </c>
      <c r="AQ72" s="92" t="str">
        <f t="shared" si="217"/>
        <v>nebija plānots</v>
      </c>
      <c r="AR72" s="88">
        <f t="shared" si="218"/>
        <v>0</v>
      </c>
      <c r="AS72" s="88">
        <f t="shared" si="219"/>
        <v>0</v>
      </c>
      <c r="AT72" s="88">
        <f t="shared" si="220"/>
        <v>0</v>
      </c>
      <c r="AU72" s="88">
        <f t="shared" si="221"/>
        <v>0</v>
      </c>
      <c r="AV72" s="92" t="str">
        <f t="shared" si="222"/>
        <v>nebija plānots</v>
      </c>
      <c r="AW72" s="88">
        <f t="shared" si="223"/>
        <v>0</v>
      </c>
      <c r="AX72" s="92" t="str">
        <f t="shared" si="224"/>
        <v>nebija plānots</v>
      </c>
      <c r="AY72" s="88">
        <v>0</v>
      </c>
      <c r="AZ72" s="88">
        <v>8743673.8399999999</v>
      </c>
      <c r="BA72" s="88">
        <v>0</v>
      </c>
      <c r="BB72" s="88">
        <f t="shared" si="294"/>
        <v>8743673.8399999999</v>
      </c>
      <c r="BC72" s="92" t="str">
        <f t="shared" si="226"/>
        <v>nebija plānots</v>
      </c>
      <c r="BD72" s="88">
        <f t="shared" si="227"/>
        <v>8743673.8399999999</v>
      </c>
      <c r="BE72" s="92" t="str">
        <f t="shared" si="228"/>
        <v>nebija plānots</v>
      </c>
      <c r="BF72" s="88">
        <f t="shared" si="229"/>
        <v>0</v>
      </c>
      <c r="BG72" s="88">
        <f t="shared" si="230"/>
        <v>8743673.8399999999</v>
      </c>
      <c r="BH72" s="88">
        <f t="shared" si="231"/>
        <v>0</v>
      </c>
      <c r="BI72" s="88">
        <f t="shared" si="232"/>
        <v>8743673.8399999999</v>
      </c>
      <c r="BJ72" s="92" t="str">
        <f t="shared" si="233"/>
        <v>nebija plānots</v>
      </c>
      <c r="BK72" s="88">
        <f t="shared" si="234"/>
        <v>8743673.8399999999</v>
      </c>
      <c r="BL72" s="92" t="str">
        <f t="shared" si="235"/>
        <v>nebija plānots</v>
      </c>
      <c r="BM72" s="88">
        <v>7225000</v>
      </c>
      <c r="BN72" s="88">
        <v>0</v>
      </c>
      <c r="BO72" s="88">
        <v>0</v>
      </c>
      <c r="BP72" s="88">
        <f t="shared" si="295"/>
        <v>0</v>
      </c>
      <c r="BQ72" s="92">
        <f t="shared" si="237"/>
        <v>0</v>
      </c>
      <c r="BR72" s="88">
        <f t="shared" si="238"/>
        <v>-7225000</v>
      </c>
      <c r="BS72" s="92">
        <f t="shared" si="239"/>
        <v>-1</v>
      </c>
      <c r="BT72" s="88">
        <f t="shared" si="240"/>
        <v>7225000</v>
      </c>
      <c r="BU72" s="88">
        <f t="shared" si="241"/>
        <v>8743673.8399999999</v>
      </c>
      <c r="BV72" s="88">
        <f t="shared" si="242"/>
        <v>0</v>
      </c>
      <c r="BW72" s="88">
        <f t="shared" si="243"/>
        <v>8743673.8399999999</v>
      </c>
      <c r="BX72" s="92">
        <f t="shared" si="244"/>
        <v>1.2101970712802768</v>
      </c>
      <c r="BY72" s="88">
        <f t="shared" si="245"/>
        <v>1518673.8399999999</v>
      </c>
      <c r="BZ72" s="92">
        <f t="shared" si="246"/>
        <v>0.21019707128027679</v>
      </c>
      <c r="CA72" s="88">
        <v>0</v>
      </c>
      <c r="CB72" s="88">
        <v>0</v>
      </c>
      <c r="CC72" s="88">
        <v>0</v>
      </c>
      <c r="CD72" s="88">
        <f t="shared" si="296"/>
        <v>0</v>
      </c>
      <c r="CE72" s="92" t="str">
        <f t="shared" si="248"/>
        <v>nebija plānots</v>
      </c>
      <c r="CF72" s="88">
        <f t="shared" si="249"/>
        <v>0</v>
      </c>
      <c r="CG72" s="92" t="str">
        <f t="shared" si="250"/>
        <v>nebija plānots</v>
      </c>
      <c r="CH72" s="88">
        <f t="shared" si="251"/>
        <v>7225000</v>
      </c>
      <c r="CI72" s="88">
        <f t="shared" si="252"/>
        <v>8743673.8399999999</v>
      </c>
      <c r="CJ72" s="88">
        <f t="shared" si="253"/>
        <v>0</v>
      </c>
      <c r="CK72" s="88">
        <f t="shared" si="254"/>
        <v>8743673.8399999999</v>
      </c>
      <c r="CL72" s="92">
        <f t="shared" si="255"/>
        <v>1.2101970712802768</v>
      </c>
      <c r="CM72" s="88">
        <f t="shared" si="256"/>
        <v>1518673.8399999999</v>
      </c>
      <c r="CN72" s="92">
        <f t="shared" si="257"/>
        <v>0.21019707128027679</v>
      </c>
      <c r="CO72" s="88">
        <v>0</v>
      </c>
      <c r="CP72" s="88">
        <v>0</v>
      </c>
      <c r="CQ72" s="88">
        <v>0</v>
      </c>
      <c r="CR72" s="88">
        <f t="shared" si="297"/>
        <v>0</v>
      </c>
      <c r="CS72" s="92" t="str">
        <f t="shared" si="259"/>
        <v>nebija plānots</v>
      </c>
      <c r="CT72" s="88">
        <f t="shared" si="288"/>
        <v>0</v>
      </c>
      <c r="CU72" s="92" t="str">
        <f t="shared" si="260"/>
        <v>nebija plānots</v>
      </c>
      <c r="CV72" s="88">
        <f t="shared" si="261"/>
        <v>7225000</v>
      </c>
      <c r="CW72" s="88">
        <f t="shared" si="262"/>
        <v>8743673.8399999999</v>
      </c>
      <c r="CX72" s="88">
        <f t="shared" si="263"/>
        <v>0</v>
      </c>
      <c r="CY72" s="88">
        <f t="shared" si="264"/>
        <v>8743673.8399999999</v>
      </c>
      <c r="CZ72" s="92">
        <f t="shared" si="265"/>
        <v>1.2101970712802768</v>
      </c>
      <c r="DA72" s="88">
        <f t="shared" si="266"/>
        <v>1518673.8399999999</v>
      </c>
      <c r="DB72" s="92">
        <f t="shared" si="267"/>
        <v>0.21019707128027679</v>
      </c>
      <c r="DC72" s="88">
        <v>0</v>
      </c>
      <c r="DD72" s="88">
        <v>0</v>
      </c>
      <c r="DE72" s="88">
        <v>0</v>
      </c>
      <c r="DF72" s="88">
        <f t="shared" si="298"/>
        <v>0</v>
      </c>
      <c r="DG72" s="92" t="str">
        <f t="shared" si="269"/>
        <v>nebija plānots</v>
      </c>
      <c r="DH72" s="88">
        <f t="shared" si="289"/>
        <v>0</v>
      </c>
      <c r="DI72" s="92" t="str">
        <f t="shared" si="270"/>
        <v>nebija plānots</v>
      </c>
      <c r="DJ72" s="88">
        <f t="shared" si="271"/>
        <v>7225000</v>
      </c>
      <c r="DK72" s="88">
        <f t="shared" si="272"/>
        <v>8743673.8399999999</v>
      </c>
      <c r="DL72" s="88">
        <f t="shared" si="273"/>
        <v>0</v>
      </c>
      <c r="DM72" s="88">
        <f t="shared" si="291"/>
        <v>8743673.8399999999</v>
      </c>
      <c r="DN72" s="92">
        <f t="shared" si="275"/>
        <v>1.2101970712802768</v>
      </c>
      <c r="DO72" s="88">
        <f t="shared" si="276"/>
        <v>1518673.8399999999</v>
      </c>
      <c r="DP72" s="92">
        <f t="shared" si="277"/>
        <v>0.21019707128027679</v>
      </c>
      <c r="DQ72" s="88">
        <v>0</v>
      </c>
      <c r="DR72" s="88">
        <v>0</v>
      </c>
      <c r="DS72" s="88">
        <v>0</v>
      </c>
      <c r="DT72" s="88">
        <f t="shared" si="299"/>
        <v>0</v>
      </c>
      <c r="DU72" s="92" t="str">
        <f t="shared" si="279"/>
        <v>nebija plānots</v>
      </c>
      <c r="DV72" s="88">
        <f t="shared" si="290"/>
        <v>0</v>
      </c>
      <c r="DW72" s="92" t="str">
        <f t="shared" si="280"/>
        <v>nebija plānots</v>
      </c>
      <c r="DX72" s="88">
        <f t="shared" si="281"/>
        <v>7225000</v>
      </c>
      <c r="DY72" s="88">
        <f t="shared" si="282"/>
        <v>8743673.8399999999</v>
      </c>
      <c r="DZ72" s="88">
        <f t="shared" si="283"/>
        <v>0</v>
      </c>
      <c r="EA72" s="88">
        <f t="shared" si="292"/>
        <v>8743673.8399999999</v>
      </c>
      <c r="EB72" s="92">
        <f t="shared" si="285"/>
        <v>1.2101970712802768</v>
      </c>
      <c r="EC72" s="88">
        <f t="shared" si="286"/>
        <v>1518673.8399999999</v>
      </c>
      <c r="ED72" s="92">
        <f t="shared" si="287"/>
        <v>0.21019707128027679</v>
      </c>
      <c r="EE72" s="88">
        <v>0</v>
      </c>
      <c r="EF72" s="88">
        <v>0</v>
      </c>
      <c r="EG72" s="88">
        <v>9429023.1499999985</v>
      </c>
      <c r="EH72" s="23">
        <f t="shared" si="198"/>
        <v>16654023.149999999</v>
      </c>
    </row>
    <row r="73" spans="1:138" s="9" customFormat="1" ht="12" customHeight="1" x14ac:dyDescent="0.35">
      <c r="A73" s="8" t="s">
        <v>254</v>
      </c>
      <c r="B73" s="8" t="s">
        <v>254</v>
      </c>
      <c r="C73" s="24">
        <v>2</v>
      </c>
      <c r="D73" s="32" t="s">
        <v>204</v>
      </c>
      <c r="E73" s="26" t="s">
        <v>205</v>
      </c>
      <c r="F73" s="24" t="s">
        <v>241</v>
      </c>
      <c r="G73" s="26" t="s">
        <v>242</v>
      </c>
      <c r="H73" s="24" t="s">
        <v>251</v>
      </c>
      <c r="I73" s="26" t="s">
        <v>252</v>
      </c>
      <c r="J73" s="27">
        <v>3</v>
      </c>
      <c r="K73" s="28" t="s">
        <v>86</v>
      </c>
      <c r="L73" s="22" t="s">
        <v>103</v>
      </c>
      <c r="M73" s="23">
        <v>0</v>
      </c>
      <c r="N73" s="23">
        <v>0</v>
      </c>
      <c r="O73" s="23">
        <v>0</v>
      </c>
      <c r="P73" s="88">
        <v>0</v>
      </c>
      <c r="Q73" s="88">
        <v>0</v>
      </c>
      <c r="R73" s="88">
        <v>0</v>
      </c>
      <c r="S73" s="88">
        <f t="shared" si="199"/>
        <v>0</v>
      </c>
      <c r="T73" s="92" t="str">
        <f t="shared" si="200"/>
        <v>nebija plānots</v>
      </c>
      <c r="U73" s="88">
        <f t="shared" si="201"/>
        <v>0</v>
      </c>
      <c r="V73" s="92" t="str">
        <f t="shared" si="202"/>
        <v>nebija plānots</v>
      </c>
      <c r="W73" s="88">
        <v>0</v>
      </c>
      <c r="X73" s="88">
        <v>0</v>
      </c>
      <c r="Y73" s="88">
        <v>0</v>
      </c>
      <c r="Z73" s="88">
        <f t="shared" si="203"/>
        <v>0</v>
      </c>
      <c r="AA73" s="92" t="str">
        <f t="shared" si="204"/>
        <v>nebija plānots</v>
      </c>
      <c r="AB73" s="88">
        <f t="shared" si="205"/>
        <v>0</v>
      </c>
      <c r="AC73" s="92" t="str">
        <f t="shared" si="206"/>
        <v>nebija plānots</v>
      </c>
      <c r="AD73" s="88">
        <f t="shared" si="207"/>
        <v>0</v>
      </c>
      <c r="AE73" s="88">
        <f t="shared" si="208"/>
        <v>0</v>
      </c>
      <c r="AF73" s="88">
        <f t="shared" si="209"/>
        <v>0</v>
      </c>
      <c r="AG73" s="88">
        <f t="shared" si="210"/>
        <v>0</v>
      </c>
      <c r="AH73" s="92" t="str">
        <f t="shared" si="211"/>
        <v>nebija plānots</v>
      </c>
      <c r="AI73" s="88">
        <f t="shared" si="212"/>
        <v>0</v>
      </c>
      <c r="AJ73" s="92" t="str">
        <f t="shared" si="213"/>
        <v>nebija plānots</v>
      </c>
      <c r="AK73" s="88">
        <v>0</v>
      </c>
      <c r="AL73" s="88">
        <v>0</v>
      </c>
      <c r="AM73" s="88">
        <v>0</v>
      </c>
      <c r="AN73" s="88">
        <f t="shared" si="293"/>
        <v>0</v>
      </c>
      <c r="AO73" s="92" t="str">
        <f t="shared" si="215"/>
        <v>nebija plānots</v>
      </c>
      <c r="AP73" s="88">
        <f t="shared" si="216"/>
        <v>0</v>
      </c>
      <c r="AQ73" s="92" t="str">
        <f t="shared" si="217"/>
        <v>nebija plānots</v>
      </c>
      <c r="AR73" s="88">
        <f t="shared" si="218"/>
        <v>0</v>
      </c>
      <c r="AS73" s="88">
        <f t="shared" si="219"/>
        <v>0</v>
      </c>
      <c r="AT73" s="88">
        <f t="shared" si="220"/>
        <v>0</v>
      </c>
      <c r="AU73" s="88">
        <f t="shared" si="221"/>
        <v>0</v>
      </c>
      <c r="AV73" s="92" t="str">
        <f t="shared" si="222"/>
        <v>nebija plānots</v>
      </c>
      <c r="AW73" s="88">
        <f t="shared" si="223"/>
        <v>0</v>
      </c>
      <c r="AX73" s="92" t="str">
        <f t="shared" si="224"/>
        <v>nebija plānots</v>
      </c>
      <c r="AY73" s="88">
        <v>0</v>
      </c>
      <c r="AZ73" s="88">
        <v>0</v>
      </c>
      <c r="BA73" s="88">
        <v>0</v>
      </c>
      <c r="BB73" s="88">
        <f t="shared" si="294"/>
        <v>0</v>
      </c>
      <c r="BC73" s="92" t="str">
        <f t="shared" si="226"/>
        <v>nebija plānots</v>
      </c>
      <c r="BD73" s="88">
        <f t="shared" si="227"/>
        <v>0</v>
      </c>
      <c r="BE73" s="92" t="str">
        <f t="shared" si="228"/>
        <v>nebija plānots</v>
      </c>
      <c r="BF73" s="88">
        <f t="shared" si="229"/>
        <v>0</v>
      </c>
      <c r="BG73" s="88">
        <f t="shared" si="230"/>
        <v>0</v>
      </c>
      <c r="BH73" s="88">
        <f t="shared" si="231"/>
        <v>0</v>
      </c>
      <c r="BI73" s="88">
        <f t="shared" si="232"/>
        <v>0</v>
      </c>
      <c r="BJ73" s="92" t="str">
        <f t="shared" si="233"/>
        <v>nebija plānots</v>
      </c>
      <c r="BK73" s="88">
        <f t="shared" si="234"/>
        <v>0</v>
      </c>
      <c r="BL73" s="92" t="str">
        <f t="shared" si="235"/>
        <v>nebija plānots</v>
      </c>
      <c r="BM73" s="88">
        <v>0</v>
      </c>
      <c r="BN73" s="88">
        <v>0</v>
      </c>
      <c r="BO73" s="88">
        <v>0</v>
      </c>
      <c r="BP73" s="88">
        <f t="shared" si="295"/>
        <v>0</v>
      </c>
      <c r="BQ73" s="92" t="str">
        <f t="shared" si="237"/>
        <v>nebija plānots</v>
      </c>
      <c r="BR73" s="88">
        <f t="shared" si="238"/>
        <v>0</v>
      </c>
      <c r="BS73" s="92" t="str">
        <f t="shared" si="239"/>
        <v>nebija plānots</v>
      </c>
      <c r="BT73" s="88">
        <f t="shared" si="240"/>
        <v>0</v>
      </c>
      <c r="BU73" s="88">
        <f t="shared" si="241"/>
        <v>0</v>
      </c>
      <c r="BV73" s="88">
        <f t="shared" si="242"/>
        <v>0</v>
      </c>
      <c r="BW73" s="88">
        <f t="shared" si="243"/>
        <v>0</v>
      </c>
      <c r="BX73" s="92" t="str">
        <f t="shared" si="244"/>
        <v>nebija plānots</v>
      </c>
      <c r="BY73" s="88">
        <f t="shared" si="245"/>
        <v>0</v>
      </c>
      <c r="BZ73" s="92" t="str">
        <f t="shared" si="246"/>
        <v>nebija plānots</v>
      </c>
      <c r="CA73" s="88">
        <v>3304464.38</v>
      </c>
      <c r="CB73" s="88">
        <v>0</v>
      </c>
      <c r="CC73" s="88">
        <v>0</v>
      </c>
      <c r="CD73" s="88">
        <f t="shared" si="296"/>
        <v>0</v>
      </c>
      <c r="CE73" s="92">
        <f t="shared" si="248"/>
        <v>0</v>
      </c>
      <c r="CF73" s="88">
        <f t="shared" si="249"/>
        <v>-3304464.38</v>
      </c>
      <c r="CG73" s="92">
        <f t="shared" si="250"/>
        <v>-1</v>
      </c>
      <c r="CH73" s="88">
        <f t="shared" si="251"/>
        <v>3304464.38</v>
      </c>
      <c r="CI73" s="88">
        <f t="shared" si="252"/>
        <v>0</v>
      </c>
      <c r="CJ73" s="88">
        <f t="shared" si="253"/>
        <v>0</v>
      </c>
      <c r="CK73" s="88">
        <f t="shared" si="254"/>
        <v>0</v>
      </c>
      <c r="CL73" s="92">
        <f t="shared" si="255"/>
        <v>0</v>
      </c>
      <c r="CM73" s="88">
        <f t="shared" si="256"/>
        <v>-3304464.38</v>
      </c>
      <c r="CN73" s="92">
        <f t="shared" si="257"/>
        <v>-1</v>
      </c>
      <c r="CO73" s="88">
        <v>0</v>
      </c>
      <c r="CP73" s="88">
        <v>0</v>
      </c>
      <c r="CQ73" s="88">
        <v>0</v>
      </c>
      <c r="CR73" s="88">
        <f t="shared" si="297"/>
        <v>0</v>
      </c>
      <c r="CS73" s="92" t="str">
        <f t="shared" si="259"/>
        <v>nebija plānots</v>
      </c>
      <c r="CT73" s="88">
        <f t="shared" si="288"/>
        <v>0</v>
      </c>
      <c r="CU73" s="92" t="str">
        <f t="shared" si="260"/>
        <v>nebija plānots</v>
      </c>
      <c r="CV73" s="88">
        <f t="shared" si="261"/>
        <v>3304464.38</v>
      </c>
      <c r="CW73" s="88">
        <f t="shared" si="262"/>
        <v>0</v>
      </c>
      <c r="CX73" s="88">
        <f t="shared" si="263"/>
        <v>0</v>
      </c>
      <c r="CY73" s="88">
        <f t="shared" si="264"/>
        <v>0</v>
      </c>
      <c r="CZ73" s="92">
        <f t="shared" si="265"/>
        <v>0</v>
      </c>
      <c r="DA73" s="88">
        <f t="shared" si="266"/>
        <v>-3304464.38</v>
      </c>
      <c r="DB73" s="92">
        <f t="shared" si="267"/>
        <v>-1</v>
      </c>
      <c r="DC73" s="88">
        <v>0</v>
      </c>
      <c r="DD73" s="88">
        <v>0</v>
      </c>
      <c r="DE73" s="88">
        <v>0</v>
      </c>
      <c r="DF73" s="88">
        <f t="shared" si="298"/>
        <v>0</v>
      </c>
      <c r="DG73" s="92" t="str">
        <f t="shared" si="269"/>
        <v>nebija plānots</v>
      </c>
      <c r="DH73" s="88">
        <f t="shared" si="289"/>
        <v>0</v>
      </c>
      <c r="DI73" s="92" t="str">
        <f t="shared" si="270"/>
        <v>nebija plānots</v>
      </c>
      <c r="DJ73" s="88">
        <f t="shared" si="271"/>
        <v>3304464.38</v>
      </c>
      <c r="DK73" s="88">
        <f t="shared" si="272"/>
        <v>0</v>
      </c>
      <c r="DL73" s="88">
        <f t="shared" si="273"/>
        <v>0</v>
      </c>
      <c r="DM73" s="88">
        <f t="shared" si="291"/>
        <v>0</v>
      </c>
      <c r="DN73" s="92">
        <f t="shared" si="275"/>
        <v>0</v>
      </c>
      <c r="DO73" s="88">
        <f t="shared" si="276"/>
        <v>-3304464.38</v>
      </c>
      <c r="DP73" s="92">
        <f t="shared" si="277"/>
        <v>-1</v>
      </c>
      <c r="DQ73" s="88">
        <v>0</v>
      </c>
      <c r="DR73" s="88">
        <v>0</v>
      </c>
      <c r="DS73" s="88">
        <v>0</v>
      </c>
      <c r="DT73" s="88">
        <f t="shared" si="299"/>
        <v>0</v>
      </c>
      <c r="DU73" s="92" t="str">
        <f t="shared" si="279"/>
        <v>nebija plānots</v>
      </c>
      <c r="DV73" s="88">
        <f t="shared" si="290"/>
        <v>0</v>
      </c>
      <c r="DW73" s="92" t="str">
        <f t="shared" si="280"/>
        <v>nebija plānots</v>
      </c>
      <c r="DX73" s="88">
        <f t="shared" si="281"/>
        <v>3304464.38</v>
      </c>
      <c r="DY73" s="88">
        <f t="shared" si="282"/>
        <v>0</v>
      </c>
      <c r="DZ73" s="88">
        <f t="shared" si="283"/>
        <v>0</v>
      </c>
      <c r="EA73" s="88">
        <f t="shared" si="292"/>
        <v>0</v>
      </c>
      <c r="EB73" s="92">
        <f t="shared" si="285"/>
        <v>0</v>
      </c>
      <c r="EC73" s="88">
        <f t="shared" si="286"/>
        <v>-3304464.38</v>
      </c>
      <c r="ED73" s="92">
        <f t="shared" si="287"/>
        <v>-1</v>
      </c>
      <c r="EE73" s="88">
        <v>0</v>
      </c>
      <c r="EF73" s="88">
        <v>0</v>
      </c>
      <c r="EG73" s="88">
        <v>3776530.72</v>
      </c>
      <c r="EH73" s="23">
        <f t="shared" si="198"/>
        <v>7080995.0999999996</v>
      </c>
    </row>
    <row r="74" spans="1:138" s="9" customFormat="1" ht="12" customHeight="1" x14ac:dyDescent="0.35">
      <c r="A74" s="8" t="s">
        <v>255</v>
      </c>
      <c r="B74" s="8" t="s">
        <v>255</v>
      </c>
      <c r="C74" s="24">
        <v>2</v>
      </c>
      <c r="D74" s="32" t="s">
        <v>256</v>
      </c>
      <c r="E74" s="26" t="s">
        <v>257</v>
      </c>
      <c r="F74" s="24" t="s">
        <v>258</v>
      </c>
      <c r="G74" s="26" t="s">
        <v>259</v>
      </c>
      <c r="H74" s="24" t="s">
        <v>260</v>
      </c>
      <c r="I74" s="26" t="s">
        <v>261</v>
      </c>
      <c r="J74" s="27">
        <v>1</v>
      </c>
      <c r="K74" s="31" t="s">
        <v>79</v>
      </c>
      <c r="L74" s="22" t="s">
        <v>103</v>
      </c>
      <c r="M74" s="23">
        <v>0</v>
      </c>
      <c r="N74" s="23">
        <v>0</v>
      </c>
      <c r="O74" s="23">
        <v>1485948.67</v>
      </c>
      <c r="P74" s="88">
        <v>497834.54</v>
      </c>
      <c r="Q74" s="88">
        <v>497834.54</v>
      </c>
      <c r="R74" s="88">
        <v>0</v>
      </c>
      <c r="S74" s="88">
        <f t="shared" si="199"/>
        <v>497834.54</v>
      </c>
      <c r="T74" s="92">
        <f t="shared" si="200"/>
        <v>1</v>
      </c>
      <c r="U74" s="88">
        <f t="shared" si="201"/>
        <v>0</v>
      </c>
      <c r="V74" s="92">
        <f t="shared" si="202"/>
        <v>0</v>
      </c>
      <c r="W74" s="88">
        <v>133339.1</v>
      </c>
      <c r="X74" s="88">
        <v>0</v>
      </c>
      <c r="Y74" s="88">
        <v>0</v>
      </c>
      <c r="Z74" s="88">
        <f t="shared" si="203"/>
        <v>0</v>
      </c>
      <c r="AA74" s="92">
        <f t="shared" si="204"/>
        <v>0</v>
      </c>
      <c r="AB74" s="88">
        <f t="shared" si="205"/>
        <v>-133339.1</v>
      </c>
      <c r="AC74" s="92">
        <f t="shared" si="206"/>
        <v>-1</v>
      </c>
      <c r="AD74" s="88">
        <f t="shared" si="207"/>
        <v>631173.64</v>
      </c>
      <c r="AE74" s="88">
        <f t="shared" si="208"/>
        <v>497834.54</v>
      </c>
      <c r="AF74" s="88">
        <f t="shared" si="209"/>
        <v>0</v>
      </c>
      <c r="AG74" s="88">
        <f t="shared" si="210"/>
        <v>497834.54</v>
      </c>
      <c r="AH74" s="92">
        <f t="shared" si="211"/>
        <v>0.78874418773255484</v>
      </c>
      <c r="AI74" s="88">
        <f t="shared" si="212"/>
        <v>-133339.10000000003</v>
      </c>
      <c r="AJ74" s="92">
        <f t="shared" si="213"/>
        <v>-0.21125581226744519</v>
      </c>
      <c r="AK74" s="88">
        <v>206138.16999999998</v>
      </c>
      <c r="AL74" s="88">
        <v>237132.01</v>
      </c>
      <c r="AM74" s="88">
        <v>0</v>
      </c>
      <c r="AN74" s="88">
        <f t="shared" si="293"/>
        <v>237132.01</v>
      </c>
      <c r="AO74" s="92">
        <f t="shared" si="215"/>
        <v>1.1503546868588193</v>
      </c>
      <c r="AP74" s="88">
        <f t="shared" si="216"/>
        <v>30993.840000000026</v>
      </c>
      <c r="AQ74" s="92">
        <f t="shared" si="217"/>
        <v>0.15035468685881914</v>
      </c>
      <c r="AR74" s="88">
        <f t="shared" si="218"/>
        <v>837311.81</v>
      </c>
      <c r="AS74" s="88">
        <f t="shared" si="219"/>
        <v>734966.55</v>
      </c>
      <c r="AT74" s="88">
        <f t="shared" si="220"/>
        <v>0</v>
      </c>
      <c r="AU74" s="88">
        <f t="shared" si="221"/>
        <v>734966.55</v>
      </c>
      <c r="AV74" s="92">
        <f t="shared" si="222"/>
        <v>0.87776923867824097</v>
      </c>
      <c r="AW74" s="88">
        <f t="shared" si="223"/>
        <v>-102345.26000000001</v>
      </c>
      <c r="AX74" s="92">
        <f t="shared" si="224"/>
        <v>-0.12223076132175897</v>
      </c>
      <c r="AY74" s="88">
        <v>1050431.8900000001</v>
      </c>
      <c r="AZ74" s="88">
        <v>0</v>
      </c>
      <c r="BA74" s="88">
        <v>0</v>
      </c>
      <c r="BB74" s="88">
        <f t="shared" si="294"/>
        <v>0</v>
      </c>
      <c r="BC74" s="92">
        <f t="shared" si="226"/>
        <v>0</v>
      </c>
      <c r="BD74" s="88">
        <f t="shared" si="227"/>
        <v>-1050431.8900000001</v>
      </c>
      <c r="BE74" s="92">
        <f t="shared" si="228"/>
        <v>-1</v>
      </c>
      <c r="BF74" s="88">
        <f t="shared" si="229"/>
        <v>1887743.7000000002</v>
      </c>
      <c r="BG74" s="88">
        <f t="shared" si="230"/>
        <v>734966.55</v>
      </c>
      <c r="BH74" s="88">
        <f t="shared" si="231"/>
        <v>0</v>
      </c>
      <c r="BI74" s="88">
        <f t="shared" si="232"/>
        <v>734966.55</v>
      </c>
      <c r="BJ74" s="92">
        <f t="shared" si="233"/>
        <v>0.38933598348123211</v>
      </c>
      <c r="BK74" s="88">
        <f t="shared" si="234"/>
        <v>-1152777.1500000001</v>
      </c>
      <c r="BL74" s="92">
        <f t="shared" si="235"/>
        <v>-0.61066401651876789</v>
      </c>
      <c r="BM74" s="88">
        <v>354661.81</v>
      </c>
      <c r="BN74" s="88">
        <v>734812.49000000011</v>
      </c>
      <c r="BO74" s="88">
        <v>0</v>
      </c>
      <c r="BP74" s="88">
        <f t="shared" si="295"/>
        <v>734812.49000000011</v>
      </c>
      <c r="BQ74" s="92">
        <f t="shared" si="237"/>
        <v>2.0718680987953007</v>
      </c>
      <c r="BR74" s="88">
        <f t="shared" si="238"/>
        <v>380150.68000000011</v>
      </c>
      <c r="BS74" s="92">
        <f t="shared" si="239"/>
        <v>1.0718680987953007</v>
      </c>
      <c r="BT74" s="88">
        <f t="shared" si="240"/>
        <v>2242405.5100000002</v>
      </c>
      <c r="BU74" s="88">
        <f t="shared" si="241"/>
        <v>1469779.04</v>
      </c>
      <c r="BV74" s="88">
        <f t="shared" si="242"/>
        <v>0</v>
      </c>
      <c r="BW74" s="88">
        <f t="shared" si="243"/>
        <v>1469779.04</v>
      </c>
      <c r="BX74" s="92">
        <f t="shared" si="244"/>
        <v>0.65544747970227735</v>
      </c>
      <c r="BY74" s="88">
        <f t="shared" si="245"/>
        <v>-772626.4700000002</v>
      </c>
      <c r="BZ74" s="92">
        <f t="shared" si="246"/>
        <v>-0.34455252029772265</v>
      </c>
      <c r="CA74" s="88">
        <v>1115240.5499999998</v>
      </c>
      <c r="CB74" s="88">
        <v>302065.31</v>
      </c>
      <c r="CC74" s="88">
        <v>0</v>
      </c>
      <c r="CD74" s="88">
        <f t="shared" si="296"/>
        <v>302065.31</v>
      </c>
      <c r="CE74" s="92">
        <f t="shared" si="248"/>
        <v>0.27085215830790949</v>
      </c>
      <c r="CF74" s="88">
        <f t="shared" si="249"/>
        <v>-813175.23999999976</v>
      </c>
      <c r="CG74" s="92">
        <f t="shared" si="250"/>
        <v>-0.72914784169209046</v>
      </c>
      <c r="CH74" s="88">
        <f t="shared" si="251"/>
        <v>3357646.06</v>
      </c>
      <c r="CI74" s="88">
        <f t="shared" si="252"/>
        <v>1771844.35</v>
      </c>
      <c r="CJ74" s="88">
        <f t="shared" si="253"/>
        <v>0</v>
      </c>
      <c r="CK74" s="88">
        <f t="shared" si="254"/>
        <v>1771844.35</v>
      </c>
      <c r="CL74" s="92">
        <f t="shared" si="255"/>
        <v>0.52770432569060011</v>
      </c>
      <c r="CM74" s="88">
        <f t="shared" si="256"/>
        <v>-1585801.71</v>
      </c>
      <c r="CN74" s="92">
        <f t="shared" si="257"/>
        <v>-0.47229567430939995</v>
      </c>
      <c r="CO74" s="88">
        <v>423835.65</v>
      </c>
      <c r="CP74" s="88">
        <v>470656.82</v>
      </c>
      <c r="CQ74" s="88">
        <v>0</v>
      </c>
      <c r="CR74" s="88">
        <f t="shared" si="297"/>
        <v>470656.82</v>
      </c>
      <c r="CS74" s="92">
        <f t="shared" si="259"/>
        <v>1.1104701079298072</v>
      </c>
      <c r="CT74" s="88">
        <f t="shared" si="288"/>
        <v>46821.169999999984</v>
      </c>
      <c r="CU74" s="92">
        <f t="shared" si="260"/>
        <v>0.11047010792980719</v>
      </c>
      <c r="CV74" s="88">
        <f t="shared" si="261"/>
        <v>3781481.71</v>
      </c>
      <c r="CW74" s="88">
        <f t="shared" si="262"/>
        <v>2242501.17</v>
      </c>
      <c r="CX74" s="88">
        <f t="shared" si="263"/>
        <v>0</v>
      </c>
      <c r="CY74" s="88">
        <f t="shared" si="264"/>
        <v>2242501.17</v>
      </c>
      <c r="CZ74" s="92">
        <f t="shared" si="265"/>
        <v>0.59302182106812307</v>
      </c>
      <c r="DA74" s="88">
        <f t="shared" si="266"/>
        <v>-1538980.54</v>
      </c>
      <c r="DB74" s="92">
        <f t="shared" si="267"/>
        <v>-0.40697817893187693</v>
      </c>
      <c r="DC74" s="88">
        <v>1051405.1499999999</v>
      </c>
      <c r="DD74" s="88">
        <v>534276.97</v>
      </c>
      <c r="DE74" s="88">
        <v>0</v>
      </c>
      <c r="DF74" s="88">
        <f t="shared" si="298"/>
        <v>534276.97</v>
      </c>
      <c r="DG74" s="92">
        <f t="shared" si="269"/>
        <v>0.50815517690777912</v>
      </c>
      <c r="DH74" s="88">
        <f t="shared" si="289"/>
        <v>-517128.17999999993</v>
      </c>
      <c r="DI74" s="92">
        <f t="shared" si="270"/>
        <v>-0.49184482309222088</v>
      </c>
      <c r="DJ74" s="88">
        <f t="shared" si="271"/>
        <v>4832886.8599999994</v>
      </c>
      <c r="DK74" s="88">
        <f t="shared" si="272"/>
        <v>2776778.1399999997</v>
      </c>
      <c r="DL74" s="88">
        <f t="shared" si="273"/>
        <v>0</v>
      </c>
      <c r="DM74" s="88">
        <f t="shared" si="291"/>
        <v>2776778.1399999997</v>
      </c>
      <c r="DN74" s="92">
        <f t="shared" si="275"/>
        <v>0.57455889625357381</v>
      </c>
      <c r="DO74" s="88">
        <f t="shared" si="276"/>
        <v>-2056108.7199999997</v>
      </c>
      <c r="DP74" s="92">
        <f t="shared" si="277"/>
        <v>-0.42544110374642619</v>
      </c>
      <c r="DQ74" s="88">
        <v>1540034.26</v>
      </c>
      <c r="DR74" s="88">
        <v>814885.37</v>
      </c>
      <c r="DS74" s="88">
        <v>87000</v>
      </c>
      <c r="DT74" s="88">
        <f t="shared" si="299"/>
        <v>727885.37</v>
      </c>
      <c r="DU74" s="92">
        <f t="shared" si="279"/>
        <v>0.47264232290520602</v>
      </c>
      <c r="DV74" s="88">
        <f t="shared" si="290"/>
        <v>-812148.89</v>
      </c>
      <c r="DW74" s="92">
        <f t="shared" si="280"/>
        <v>-0.52735767709479398</v>
      </c>
      <c r="DX74" s="88">
        <f t="shared" si="281"/>
        <v>6372921.1199999992</v>
      </c>
      <c r="DY74" s="88">
        <f t="shared" si="282"/>
        <v>3591663.51</v>
      </c>
      <c r="DZ74" s="88">
        <f t="shared" si="283"/>
        <v>87000</v>
      </c>
      <c r="EA74" s="88">
        <f t="shared" si="292"/>
        <v>3504663.51</v>
      </c>
      <c r="EB74" s="92">
        <f t="shared" si="285"/>
        <v>0.54993047050298349</v>
      </c>
      <c r="EC74" s="88">
        <f t="shared" si="286"/>
        <v>-2868257.6099999994</v>
      </c>
      <c r="ED74" s="92">
        <f t="shared" si="287"/>
        <v>-0.45006952949701656</v>
      </c>
      <c r="EE74" s="88">
        <v>273231.69</v>
      </c>
      <c r="EF74" s="88">
        <v>558030.59</v>
      </c>
      <c r="EG74" s="88">
        <v>874216.65999999992</v>
      </c>
      <c r="EH74" s="23">
        <f t="shared" si="198"/>
        <v>8078400.0599999996</v>
      </c>
    </row>
    <row r="75" spans="1:138" s="9" customFormat="1" ht="12" customHeight="1" x14ac:dyDescent="0.35">
      <c r="A75" s="8" t="s">
        <v>262</v>
      </c>
      <c r="B75" s="8" t="s">
        <v>262</v>
      </c>
      <c r="C75" s="24">
        <v>2</v>
      </c>
      <c r="D75" s="32" t="s">
        <v>256</v>
      </c>
      <c r="E75" s="26" t="s">
        <v>257</v>
      </c>
      <c r="F75" s="24" t="s">
        <v>258</v>
      </c>
      <c r="G75" s="26" t="s">
        <v>259</v>
      </c>
      <c r="H75" s="24" t="s">
        <v>260</v>
      </c>
      <c r="I75" s="26" t="s">
        <v>261</v>
      </c>
      <c r="J75" s="27">
        <v>2</v>
      </c>
      <c r="K75" s="31" t="s">
        <v>79</v>
      </c>
      <c r="L75" s="22" t="s">
        <v>103</v>
      </c>
      <c r="M75" s="23">
        <v>0</v>
      </c>
      <c r="N75" s="23">
        <v>0</v>
      </c>
      <c r="O75" s="23">
        <v>1893244.66</v>
      </c>
      <c r="P75" s="88">
        <v>1101267.8999999999</v>
      </c>
      <c r="Q75" s="88">
        <v>1101267.8999999999</v>
      </c>
      <c r="R75" s="88">
        <v>0</v>
      </c>
      <c r="S75" s="88">
        <f t="shared" si="199"/>
        <v>1101267.8999999999</v>
      </c>
      <c r="T75" s="92">
        <f t="shared" si="200"/>
        <v>1</v>
      </c>
      <c r="U75" s="88">
        <f t="shared" si="201"/>
        <v>0</v>
      </c>
      <c r="V75" s="92">
        <f t="shared" si="202"/>
        <v>0</v>
      </c>
      <c r="W75" s="88">
        <v>0</v>
      </c>
      <c r="X75" s="88">
        <v>0</v>
      </c>
      <c r="Y75" s="88">
        <v>0</v>
      </c>
      <c r="Z75" s="88">
        <f t="shared" si="203"/>
        <v>0</v>
      </c>
      <c r="AA75" s="92" t="str">
        <f t="shared" si="204"/>
        <v>nebija plānots</v>
      </c>
      <c r="AB75" s="88">
        <f t="shared" si="205"/>
        <v>0</v>
      </c>
      <c r="AC75" s="92" t="str">
        <f t="shared" si="206"/>
        <v>nebija plānots</v>
      </c>
      <c r="AD75" s="88">
        <f t="shared" si="207"/>
        <v>1101267.8999999999</v>
      </c>
      <c r="AE75" s="88">
        <f t="shared" si="208"/>
        <v>1101267.8999999999</v>
      </c>
      <c r="AF75" s="88">
        <f t="shared" si="209"/>
        <v>0</v>
      </c>
      <c r="AG75" s="88">
        <f t="shared" si="210"/>
        <v>1101267.8999999999</v>
      </c>
      <c r="AH75" s="92">
        <f t="shared" si="211"/>
        <v>1</v>
      </c>
      <c r="AI75" s="88">
        <f t="shared" si="212"/>
        <v>0</v>
      </c>
      <c r="AJ75" s="92">
        <f t="shared" si="213"/>
        <v>0</v>
      </c>
      <c r="AK75" s="88">
        <v>0</v>
      </c>
      <c r="AL75" s="88">
        <v>0</v>
      </c>
      <c r="AM75" s="88">
        <v>0</v>
      </c>
      <c r="AN75" s="88">
        <f t="shared" si="293"/>
        <v>0</v>
      </c>
      <c r="AO75" s="92" t="str">
        <f t="shared" si="215"/>
        <v>nebija plānots</v>
      </c>
      <c r="AP75" s="88">
        <f t="shared" si="216"/>
        <v>0</v>
      </c>
      <c r="AQ75" s="92" t="str">
        <f t="shared" si="217"/>
        <v>nebija plānots</v>
      </c>
      <c r="AR75" s="88">
        <f t="shared" si="218"/>
        <v>1101267.8999999999</v>
      </c>
      <c r="AS75" s="88">
        <f t="shared" si="219"/>
        <v>1101267.8999999999</v>
      </c>
      <c r="AT75" s="88">
        <f t="shared" si="220"/>
        <v>0</v>
      </c>
      <c r="AU75" s="88">
        <f t="shared" si="221"/>
        <v>1101267.8999999999</v>
      </c>
      <c r="AV75" s="92">
        <f t="shared" si="222"/>
        <v>1</v>
      </c>
      <c r="AW75" s="88">
        <f t="shared" si="223"/>
        <v>0</v>
      </c>
      <c r="AX75" s="92">
        <f t="shared" si="224"/>
        <v>0</v>
      </c>
      <c r="AY75" s="88">
        <v>0</v>
      </c>
      <c r="AZ75" s="88">
        <v>0</v>
      </c>
      <c r="BA75" s="88">
        <v>0</v>
      </c>
      <c r="BB75" s="88">
        <f t="shared" si="294"/>
        <v>0</v>
      </c>
      <c r="BC75" s="92" t="str">
        <f t="shared" si="226"/>
        <v>nebija plānots</v>
      </c>
      <c r="BD75" s="88">
        <f t="shared" si="227"/>
        <v>0</v>
      </c>
      <c r="BE75" s="92" t="str">
        <f t="shared" si="228"/>
        <v>nebija plānots</v>
      </c>
      <c r="BF75" s="88">
        <f t="shared" si="229"/>
        <v>1101267.8999999999</v>
      </c>
      <c r="BG75" s="88">
        <f t="shared" si="230"/>
        <v>1101267.8999999999</v>
      </c>
      <c r="BH75" s="88">
        <f t="shared" si="231"/>
        <v>0</v>
      </c>
      <c r="BI75" s="88">
        <f t="shared" si="232"/>
        <v>1101267.8999999999</v>
      </c>
      <c r="BJ75" s="92">
        <f t="shared" si="233"/>
        <v>1</v>
      </c>
      <c r="BK75" s="88">
        <f t="shared" si="234"/>
        <v>0</v>
      </c>
      <c r="BL75" s="92">
        <f t="shared" si="235"/>
        <v>0</v>
      </c>
      <c r="BM75" s="88">
        <v>0</v>
      </c>
      <c r="BN75" s="88">
        <v>0</v>
      </c>
      <c r="BO75" s="88">
        <v>0</v>
      </c>
      <c r="BP75" s="88">
        <f t="shared" si="295"/>
        <v>0</v>
      </c>
      <c r="BQ75" s="92" t="str">
        <f t="shared" si="237"/>
        <v>nebija plānots</v>
      </c>
      <c r="BR75" s="88">
        <f t="shared" si="238"/>
        <v>0</v>
      </c>
      <c r="BS75" s="92" t="str">
        <f t="shared" si="239"/>
        <v>nebija plānots</v>
      </c>
      <c r="BT75" s="88">
        <f t="shared" si="240"/>
        <v>1101267.8999999999</v>
      </c>
      <c r="BU75" s="88">
        <f t="shared" si="241"/>
        <v>1101267.8999999999</v>
      </c>
      <c r="BV75" s="88">
        <f t="shared" si="242"/>
        <v>0</v>
      </c>
      <c r="BW75" s="88">
        <f t="shared" si="243"/>
        <v>1101267.8999999999</v>
      </c>
      <c r="BX75" s="92">
        <f t="shared" si="244"/>
        <v>1</v>
      </c>
      <c r="BY75" s="88">
        <f t="shared" si="245"/>
        <v>0</v>
      </c>
      <c r="BZ75" s="92">
        <f t="shared" si="246"/>
        <v>0</v>
      </c>
      <c r="CA75" s="88">
        <v>0</v>
      </c>
      <c r="CB75" s="88">
        <v>0</v>
      </c>
      <c r="CC75" s="88">
        <v>0</v>
      </c>
      <c r="CD75" s="88">
        <f t="shared" si="296"/>
        <v>0</v>
      </c>
      <c r="CE75" s="92" t="str">
        <f t="shared" si="248"/>
        <v>nebija plānots</v>
      </c>
      <c r="CF75" s="88">
        <f t="shared" si="249"/>
        <v>0</v>
      </c>
      <c r="CG75" s="92" t="str">
        <f t="shared" si="250"/>
        <v>nebija plānots</v>
      </c>
      <c r="CH75" s="88">
        <f t="shared" si="251"/>
        <v>1101267.8999999999</v>
      </c>
      <c r="CI75" s="88">
        <f t="shared" si="252"/>
        <v>1101267.8999999999</v>
      </c>
      <c r="CJ75" s="88">
        <f t="shared" si="253"/>
        <v>0</v>
      </c>
      <c r="CK75" s="88">
        <f t="shared" si="254"/>
        <v>1101267.8999999999</v>
      </c>
      <c r="CL75" s="92">
        <f t="shared" si="255"/>
        <v>1</v>
      </c>
      <c r="CM75" s="88">
        <f t="shared" si="256"/>
        <v>0</v>
      </c>
      <c r="CN75" s="92">
        <f t="shared" si="257"/>
        <v>0</v>
      </c>
      <c r="CO75" s="88">
        <v>308320.73</v>
      </c>
      <c r="CP75" s="88">
        <v>447303.44</v>
      </c>
      <c r="CQ75" s="88">
        <v>0</v>
      </c>
      <c r="CR75" s="88">
        <f t="shared" si="297"/>
        <v>447303.44</v>
      </c>
      <c r="CS75" s="92">
        <f t="shared" si="259"/>
        <v>1.4507731607926591</v>
      </c>
      <c r="CT75" s="88">
        <f t="shared" si="288"/>
        <v>138982.71000000002</v>
      </c>
      <c r="CU75" s="92">
        <f t="shared" si="260"/>
        <v>0.45077316079265911</v>
      </c>
      <c r="CV75" s="88">
        <f t="shared" si="261"/>
        <v>1409588.63</v>
      </c>
      <c r="CW75" s="88">
        <f t="shared" si="262"/>
        <v>1548571.3399999999</v>
      </c>
      <c r="CX75" s="88">
        <f t="shared" si="263"/>
        <v>0</v>
      </c>
      <c r="CY75" s="88">
        <f t="shared" si="264"/>
        <v>1548571.3399999999</v>
      </c>
      <c r="CZ75" s="92">
        <f t="shared" si="265"/>
        <v>1.0985980640323412</v>
      </c>
      <c r="DA75" s="88">
        <f t="shared" si="266"/>
        <v>138982.70999999996</v>
      </c>
      <c r="DB75" s="92">
        <f t="shared" si="267"/>
        <v>9.8598064032341101E-2</v>
      </c>
      <c r="DC75" s="88">
        <v>0</v>
      </c>
      <c r="DD75" s="88">
        <v>0</v>
      </c>
      <c r="DE75" s="88">
        <v>0</v>
      </c>
      <c r="DF75" s="88">
        <f t="shared" si="298"/>
        <v>0</v>
      </c>
      <c r="DG75" s="92" t="str">
        <f t="shared" si="269"/>
        <v>nebija plānots</v>
      </c>
      <c r="DH75" s="88">
        <f t="shared" si="289"/>
        <v>0</v>
      </c>
      <c r="DI75" s="92" t="str">
        <f t="shared" si="270"/>
        <v>nebija plānots</v>
      </c>
      <c r="DJ75" s="88">
        <f t="shared" si="271"/>
        <v>1409588.63</v>
      </c>
      <c r="DK75" s="88">
        <f t="shared" si="272"/>
        <v>1548571.3399999999</v>
      </c>
      <c r="DL75" s="88">
        <f t="shared" si="273"/>
        <v>0</v>
      </c>
      <c r="DM75" s="88">
        <f t="shared" si="291"/>
        <v>1548571.3399999999</v>
      </c>
      <c r="DN75" s="92">
        <f t="shared" si="275"/>
        <v>1.0985980640323412</v>
      </c>
      <c r="DO75" s="88">
        <f t="shared" si="276"/>
        <v>138982.70999999996</v>
      </c>
      <c r="DP75" s="92">
        <f t="shared" si="277"/>
        <v>9.8598064032341101E-2</v>
      </c>
      <c r="DQ75" s="88">
        <v>0</v>
      </c>
      <c r="DR75" s="88">
        <v>0</v>
      </c>
      <c r="DS75" s="88">
        <v>0</v>
      </c>
      <c r="DT75" s="88">
        <f t="shared" si="299"/>
        <v>0</v>
      </c>
      <c r="DU75" s="92" t="str">
        <f t="shared" si="279"/>
        <v>nebija plānots</v>
      </c>
      <c r="DV75" s="88">
        <f t="shared" si="290"/>
        <v>0</v>
      </c>
      <c r="DW75" s="92" t="str">
        <f t="shared" si="280"/>
        <v>nebija plānots</v>
      </c>
      <c r="DX75" s="88">
        <f t="shared" si="281"/>
        <v>1409588.63</v>
      </c>
      <c r="DY75" s="88">
        <f t="shared" si="282"/>
        <v>1548571.3399999999</v>
      </c>
      <c r="DZ75" s="88">
        <f t="shared" si="283"/>
        <v>0</v>
      </c>
      <c r="EA75" s="88">
        <f t="shared" si="292"/>
        <v>1548571.3399999999</v>
      </c>
      <c r="EB75" s="92">
        <f t="shared" si="285"/>
        <v>1.0985980640323412</v>
      </c>
      <c r="EC75" s="88">
        <f t="shared" si="286"/>
        <v>138982.70999999996</v>
      </c>
      <c r="ED75" s="92">
        <f t="shared" si="287"/>
        <v>9.8598064032341101E-2</v>
      </c>
      <c r="EE75" s="88">
        <v>0</v>
      </c>
      <c r="EF75" s="88">
        <v>0</v>
      </c>
      <c r="EG75" s="88">
        <v>284396.61</v>
      </c>
      <c r="EH75" s="23">
        <f t="shared" si="198"/>
        <v>1693985.2399999998</v>
      </c>
    </row>
    <row r="76" spans="1:138" s="9" customFormat="1" ht="12" customHeight="1" x14ac:dyDescent="0.35">
      <c r="A76" s="8" t="s">
        <v>263</v>
      </c>
      <c r="B76" s="8" t="s">
        <v>263</v>
      </c>
      <c r="C76" s="24">
        <v>2</v>
      </c>
      <c r="D76" s="32" t="s">
        <v>256</v>
      </c>
      <c r="E76" s="26" t="s">
        <v>257</v>
      </c>
      <c r="F76" s="24" t="s">
        <v>258</v>
      </c>
      <c r="G76" s="26" t="s">
        <v>259</v>
      </c>
      <c r="H76" s="24" t="s">
        <v>260</v>
      </c>
      <c r="I76" s="26" t="s">
        <v>261</v>
      </c>
      <c r="J76" s="27">
        <v>3</v>
      </c>
      <c r="K76" s="31" t="s">
        <v>79</v>
      </c>
      <c r="L76" s="22" t="s">
        <v>103</v>
      </c>
      <c r="M76" s="23">
        <v>0</v>
      </c>
      <c r="N76" s="23">
        <v>0</v>
      </c>
      <c r="O76" s="23">
        <v>0</v>
      </c>
      <c r="P76" s="88">
        <v>0</v>
      </c>
      <c r="Q76" s="88">
        <v>0</v>
      </c>
      <c r="R76" s="88">
        <v>0</v>
      </c>
      <c r="S76" s="88">
        <f t="shared" si="199"/>
        <v>0</v>
      </c>
      <c r="T76" s="92" t="str">
        <f t="shared" si="200"/>
        <v>nebija plānots</v>
      </c>
      <c r="U76" s="88">
        <f t="shared" si="201"/>
        <v>0</v>
      </c>
      <c r="V76" s="92" t="str">
        <f t="shared" si="202"/>
        <v>nebija plānots</v>
      </c>
      <c r="W76" s="88">
        <v>0</v>
      </c>
      <c r="X76" s="88">
        <v>0</v>
      </c>
      <c r="Y76" s="88">
        <v>0</v>
      </c>
      <c r="Z76" s="88">
        <f t="shared" si="203"/>
        <v>0</v>
      </c>
      <c r="AA76" s="92" t="str">
        <f t="shared" si="204"/>
        <v>nebija plānots</v>
      </c>
      <c r="AB76" s="88">
        <f t="shared" si="205"/>
        <v>0</v>
      </c>
      <c r="AC76" s="92" t="str">
        <f t="shared" si="206"/>
        <v>nebija plānots</v>
      </c>
      <c r="AD76" s="88">
        <f t="shared" si="207"/>
        <v>0</v>
      </c>
      <c r="AE76" s="88">
        <f t="shared" si="208"/>
        <v>0</v>
      </c>
      <c r="AF76" s="88">
        <f t="shared" si="209"/>
        <v>0</v>
      </c>
      <c r="AG76" s="88">
        <f t="shared" si="210"/>
        <v>0</v>
      </c>
      <c r="AH76" s="92" t="str">
        <f t="shared" si="211"/>
        <v>nebija plānots</v>
      </c>
      <c r="AI76" s="88">
        <f t="shared" si="212"/>
        <v>0</v>
      </c>
      <c r="AJ76" s="92" t="str">
        <f t="shared" si="213"/>
        <v>nebija plānots</v>
      </c>
      <c r="AK76" s="88">
        <v>0</v>
      </c>
      <c r="AL76" s="88">
        <v>0</v>
      </c>
      <c r="AM76" s="88">
        <v>0</v>
      </c>
      <c r="AN76" s="88">
        <f t="shared" si="293"/>
        <v>0</v>
      </c>
      <c r="AO76" s="92" t="str">
        <f t="shared" si="215"/>
        <v>nebija plānots</v>
      </c>
      <c r="AP76" s="88">
        <f t="shared" si="216"/>
        <v>0</v>
      </c>
      <c r="AQ76" s="92" t="str">
        <f t="shared" si="217"/>
        <v>nebija plānots</v>
      </c>
      <c r="AR76" s="88">
        <f t="shared" si="218"/>
        <v>0</v>
      </c>
      <c r="AS76" s="88">
        <f t="shared" si="219"/>
        <v>0</v>
      </c>
      <c r="AT76" s="88">
        <f t="shared" si="220"/>
        <v>0</v>
      </c>
      <c r="AU76" s="88">
        <f t="shared" si="221"/>
        <v>0</v>
      </c>
      <c r="AV76" s="92" t="str">
        <f t="shared" si="222"/>
        <v>nebija plānots</v>
      </c>
      <c r="AW76" s="88">
        <f t="shared" si="223"/>
        <v>0</v>
      </c>
      <c r="AX76" s="92" t="str">
        <f t="shared" si="224"/>
        <v>nebija plānots</v>
      </c>
      <c r="AY76" s="88">
        <v>0</v>
      </c>
      <c r="AZ76" s="88">
        <v>0</v>
      </c>
      <c r="BA76" s="88">
        <v>0</v>
      </c>
      <c r="BB76" s="88">
        <f t="shared" si="294"/>
        <v>0</v>
      </c>
      <c r="BC76" s="92" t="str">
        <f t="shared" si="226"/>
        <v>nebija plānots</v>
      </c>
      <c r="BD76" s="88">
        <f t="shared" si="227"/>
        <v>0</v>
      </c>
      <c r="BE76" s="92" t="str">
        <f t="shared" si="228"/>
        <v>nebija plānots</v>
      </c>
      <c r="BF76" s="88">
        <f t="shared" si="229"/>
        <v>0</v>
      </c>
      <c r="BG76" s="88">
        <f t="shared" si="230"/>
        <v>0</v>
      </c>
      <c r="BH76" s="88">
        <f t="shared" si="231"/>
        <v>0</v>
      </c>
      <c r="BI76" s="88">
        <f t="shared" si="232"/>
        <v>0</v>
      </c>
      <c r="BJ76" s="92" t="str">
        <f t="shared" si="233"/>
        <v>nebija plānots</v>
      </c>
      <c r="BK76" s="88">
        <f t="shared" si="234"/>
        <v>0</v>
      </c>
      <c r="BL76" s="92" t="str">
        <f t="shared" si="235"/>
        <v>nebija plānots</v>
      </c>
      <c r="BM76" s="88">
        <v>0</v>
      </c>
      <c r="BN76" s="88">
        <v>0</v>
      </c>
      <c r="BO76" s="88">
        <v>0</v>
      </c>
      <c r="BP76" s="88">
        <f t="shared" si="295"/>
        <v>0</v>
      </c>
      <c r="BQ76" s="92" t="str">
        <f t="shared" si="237"/>
        <v>nebija plānots</v>
      </c>
      <c r="BR76" s="88">
        <f t="shared" si="238"/>
        <v>0</v>
      </c>
      <c r="BS76" s="92" t="str">
        <f t="shared" si="239"/>
        <v>nebija plānots</v>
      </c>
      <c r="BT76" s="88">
        <f t="shared" si="240"/>
        <v>0</v>
      </c>
      <c r="BU76" s="88">
        <f t="shared" si="241"/>
        <v>0</v>
      </c>
      <c r="BV76" s="88">
        <f t="shared" si="242"/>
        <v>0</v>
      </c>
      <c r="BW76" s="88">
        <f t="shared" si="243"/>
        <v>0</v>
      </c>
      <c r="BX76" s="92" t="str">
        <f t="shared" si="244"/>
        <v>nebija plānots</v>
      </c>
      <c r="BY76" s="88">
        <f t="shared" si="245"/>
        <v>0</v>
      </c>
      <c r="BZ76" s="92" t="str">
        <f t="shared" si="246"/>
        <v>nebija plānots</v>
      </c>
      <c r="CA76" s="88">
        <v>0</v>
      </c>
      <c r="CB76" s="88">
        <v>0</v>
      </c>
      <c r="CC76" s="88">
        <v>0</v>
      </c>
      <c r="CD76" s="88">
        <f t="shared" si="296"/>
        <v>0</v>
      </c>
      <c r="CE76" s="92" t="str">
        <f t="shared" si="248"/>
        <v>nebija plānots</v>
      </c>
      <c r="CF76" s="88">
        <f t="shared" si="249"/>
        <v>0</v>
      </c>
      <c r="CG76" s="92" t="str">
        <f t="shared" si="250"/>
        <v>nebija plānots</v>
      </c>
      <c r="CH76" s="88">
        <f t="shared" si="251"/>
        <v>0</v>
      </c>
      <c r="CI76" s="88">
        <f t="shared" si="252"/>
        <v>0</v>
      </c>
      <c r="CJ76" s="88">
        <f t="shared" si="253"/>
        <v>0</v>
      </c>
      <c r="CK76" s="88">
        <f t="shared" si="254"/>
        <v>0</v>
      </c>
      <c r="CL76" s="92" t="str">
        <f t="shared" si="255"/>
        <v>nebija plānots</v>
      </c>
      <c r="CM76" s="88">
        <f t="shared" si="256"/>
        <v>0</v>
      </c>
      <c r="CN76" s="92" t="str">
        <f t="shared" si="257"/>
        <v>nebija plānots</v>
      </c>
      <c r="CO76" s="88">
        <v>0</v>
      </c>
      <c r="CP76" s="88">
        <v>0</v>
      </c>
      <c r="CQ76" s="88">
        <v>0</v>
      </c>
      <c r="CR76" s="88">
        <f t="shared" si="297"/>
        <v>0</v>
      </c>
      <c r="CS76" s="92" t="str">
        <f t="shared" si="259"/>
        <v>nebija plānots</v>
      </c>
      <c r="CT76" s="88">
        <f t="shared" si="288"/>
        <v>0</v>
      </c>
      <c r="CU76" s="92" t="str">
        <f t="shared" si="260"/>
        <v>nebija plānots</v>
      </c>
      <c r="CV76" s="88">
        <f t="shared" si="261"/>
        <v>0</v>
      </c>
      <c r="CW76" s="88">
        <f t="shared" si="262"/>
        <v>0</v>
      </c>
      <c r="CX76" s="88">
        <f t="shared" si="263"/>
        <v>0</v>
      </c>
      <c r="CY76" s="88">
        <f t="shared" si="264"/>
        <v>0</v>
      </c>
      <c r="CZ76" s="92" t="str">
        <f t="shared" si="265"/>
        <v>nebija plānots</v>
      </c>
      <c r="DA76" s="88">
        <f t="shared" si="266"/>
        <v>0</v>
      </c>
      <c r="DB76" s="92" t="str">
        <f t="shared" si="267"/>
        <v>nebija plānots</v>
      </c>
      <c r="DC76" s="88">
        <v>0</v>
      </c>
      <c r="DD76" s="88">
        <v>0</v>
      </c>
      <c r="DE76" s="88">
        <v>0</v>
      </c>
      <c r="DF76" s="88">
        <f t="shared" si="298"/>
        <v>0</v>
      </c>
      <c r="DG76" s="92" t="str">
        <f t="shared" si="269"/>
        <v>nebija plānots</v>
      </c>
      <c r="DH76" s="88">
        <f t="shared" si="289"/>
        <v>0</v>
      </c>
      <c r="DI76" s="92" t="str">
        <f t="shared" si="270"/>
        <v>nebija plānots</v>
      </c>
      <c r="DJ76" s="88">
        <f t="shared" si="271"/>
        <v>0</v>
      </c>
      <c r="DK76" s="88">
        <f t="shared" si="272"/>
        <v>0</v>
      </c>
      <c r="DL76" s="88">
        <f t="shared" si="273"/>
        <v>0</v>
      </c>
      <c r="DM76" s="88">
        <f t="shared" si="291"/>
        <v>0</v>
      </c>
      <c r="DN76" s="92" t="str">
        <f t="shared" si="275"/>
        <v>nebija plānots</v>
      </c>
      <c r="DO76" s="88">
        <f t="shared" si="276"/>
        <v>0</v>
      </c>
      <c r="DP76" s="92" t="str">
        <f t="shared" si="277"/>
        <v>nebija plānots</v>
      </c>
      <c r="DQ76" s="88">
        <v>2145590.6</v>
      </c>
      <c r="DR76" s="88">
        <v>0</v>
      </c>
      <c r="DS76" s="88">
        <v>0</v>
      </c>
      <c r="DT76" s="88">
        <f t="shared" si="299"/>
        <v>0</v>
      </c>
      <c r="DU76" s="92">
        <f t="shared" si="279"/>
        <v>0</v>
      </c>
      <c r="DV76" s="88">
        <f t="shared" si="290"/>
        <v>-2145590.6</v>
      </c>
      <c r="DW76" s="92">
        <f t="shared" si="280"/>
        <v>-1</v>
      </c>
      <c r="DX76" s="88">
        <f t="shared" si="281"/>
        <v>2145590.6</v>
      </c>
      <c r="DY76" s="88">
        <f t="shared" si="282"/>
        <v>0</v>
      </c>
      <c r="DZ76" s="88">
        <f t="shared" si="283"/>
        <v>0</v>
      </c>
      <c r="EA76" s="88">
        <f t="shared" si="292"/>
        <v>0</v>
      </c>
      <c r="EB76" s="92">
        <f t="shared" si="285"/>
        <v>0</v>
      </c>
      <c r="EC76" s="88">
        <f t="shared" si="286"/>
        <v>-2145590.6</v>
      </c>
      <c r="ED76" s="92">
        <f t="shared" si="287"/>
        <v>-1</v>
      </c>
      <c r="EE76" s="88">
        <v>0</v>
      </c>
      <c r="EF76" s="88">
        <v>0</v>
      </c>
      <c r="EG76" s="88">
        <v>0</v>
      </c>
      <c r="EH76" s="23">
        <f t="shared" si="198"/>
        <v>2145590.6</v>
      </c>
    </row>
    <row r="77" spans="1:138" s="9" customFormat="1" ht="12" customHeight="1" x14ac:dyDescent="0.35">
      <c r="A77" s="8" t="s">
        <v>264</v>
      </c>
      <c r="B77" s="8" t="s">
        <v>264</v>
      </c>
      <c r="C77" s="24">
        <v>2</v>
      </c>
      <c r="D77" s="32" t="s">
        <v>256</v>
      </c>
      <c r="E77" s="26" t="s">
        <v>257</v>
      </c>
      <c r="F77" s="24" t="s">
        <v>265</v>
      </c>
      <c r="G77" s="26" t="s">
        <v>266</v>
      </c>
      <c r="H77" s="33" t="s">
        <v>267</v>
      </c>
      <c r="I77" s="26" t="s">
        <v>268</v>
      </c>
      <c r="J77" s="27">
        <v>1</v>
      </c>
      <c r="K77" s="28" t="s">
        <v>79</v>
      </c>
      <c r="L77" s="22" t="s">
        <v>104</v>
      </c>
      <c r="M77" s="23">
        <v>0</v>
      </c>
      <c r="N77" s="23">
        <v>0</v>
      </c>
      <c r="O77" s="23">
        <v>8923838.2100000009</v>
      </c>
      <c r="P77" s="88">
        <v>1250476.99</v>
      </c>
      <c r="Q77" s="88">
        <v>809986.47</v>
      </c>
      <c r="R77" s="88">
        <v>0</v>
      </c>
      <c r="S77" s="88">
        <f t="shared" si="199"/>
        <v>809986.47</v>
      </c>
      <c r="T77" s="92">
        <f t="shared" si="200"/>
        <v>0.64774200283365468</v>
      </c>
      <c r="U77" s="88">
        <f t="shared" si="201"/>
        <v>-440490.52</v>
      </c>
      <c r="V77" s="92">
        <f t="shared" si="202"/>
        <v>-0.35225799716634532</v>
      </c>
      <c r="W77" s="88">
        <v>196162.97</v>
      </c>
      <c r="X77" s="88">
        <v>0</v>
      </c>
      <c r="Y77" s="88">
        <v>0</v>
      </c>
      <c r="Z77" s="88">
        <f t="shared" si="203"/>
        <v>0</v>
      </c>
      <c r="AA77" s="92">
        <f t="shared" si="204"/>
        <v>0</v>
      </c>
      <c r="AB77" s="88">
        <f t="shared" si="205"/>
        <v>-196162.97</v>
      </c>
      <c r="AC77" s="92">
        <f t="shared" si="206"/>
        <v>-1</v>
      </c>
      <c r="AD77" s="88">
        <f t="shared" si="207"/>
        <v>1446639.96</v>
      </c>
      <c r="AE77" s="88">
        <f t="shared" si="208"/>
        <v>809986.47</v>
      </c>
      <c r="AF77" s="88">
        <f t="shared" si="209"/>
        <v>0</v>
      </c>
      <c r="AG77" s="88">
        <f t="shared" si="210"/>
        <v>809986.47</v>
      </c>
      <c r="AH77" s="92">
        <f t="shared" si="211"/>
        <v>0.55990881794804004</v>
      </c>
      <c r="AI77" s="88">
        <f t="shared" si="212"/>
        <v>-636653.49</v>
      </c>
      <c r="AJ77" s="92">
        <f t="shared" si="213"/>
        <v>-0.44009118205195991</v>
      </c>
      <c r="AK77" s="88">
        <v>233044.5</v>
      </c>
      <c r="AL77" s="88">
        <v>840602.49</v>
      </c>
      <c r="AM77" s="88">
        <v>0</v>
      </c>
      <c r="AN77" s="88">
        <f t="shared" si="293"/>
        <v>840602.49</v>
      </c>
      <c r="AO77" s="92">
        <f t="shared" si="215"/>
        <v>3.607047109028533</v>
      </c>
      <c r="AP77" s="88">
        <f t="shared" si="216"/>
        <v>607557.99</v>
      </c>
      <c r="AQ77" s="92">
        <f t="shared" si="217"/>
        <v>2.607047109028533</v>
      </c>
      <c r="AR77" s="88">
        <f t="shared" si="218"/>
        <v>1679684.46</v>
      </c>
      <c r="AS77" s="88">
        <f t="shared" si="219"/>
        <v>1650588.96</v>
      </c>
      <c r="AT77" s="88">
        <f t="shared" si="220"/>
        <v>0</v>
      </c>
      <c r="AU77" s="88">
        <f t="shared" si="221"/>
        <v>1650588.96</v>
      </c>
      <c r="AV77" s="92">
        <f t="shared" si="222"/>
        <v>0.98267799655656751</v>
      </c>
      <c r="AW77" s="88">
        <f t="shared" si="223"/>
        <v>-29095.5</v>
      </c>
      <c r="AX77" s="92">
        <f t="shared" si="224"/>
        <v>-1.7322003443432463E-2</v>
      </c>
      <c r="AY77" s="88">
        <v>497099.36</v>
      </c>
      <c r="AZ77" s="88">
        <v>555714.51</v>
      </c>
      <c r="BA77" s="88">
        <v>0</v>
      </c>
      <c r="BB77" s="88">
        <f t="shared" si="294"/>
        <v>555714.51</v>
      </c>
      <c r="BC77" s="92">
        <f t="shared" si="226"/>
        <v>1.1179143541846444</v>
      </c>
      <c r="BD77" s="88">
        <f t="shared" si="227"/>
        <v>58615.150000000023</v>
      </c>
      <c r="BE77" s="92">
        <f t="shared" si="228"/>
        <v>0.11791435418464434</v>
      </c>
      <c r="BF77" s="88">
        <f t="shared" si="229"/>
        <v>2176783.8199999998</v>
      </c>
      <c r="BG77" s="88">
        <f t="shared" si="230"/>
        <v>2206303.4699999997</v>
      </c>
      <c r="BH77" s="88">
        <f t="shared" si="231"/>
        <v>0</v>
      </c>
      <c r="BI77" s="88">
        <f t="shared" si="232"/>
        <v>2206303.4699999997</v>
      </c>
      <c r="BJ77" s="92">
        <f t="shared" si="233"/>
        <v>1.0135611307511463</v>
      </c>
      <c r="BK77" s="88">
        <f t="shared" si="234"/>
        <v>29519.649999999907</v>
      </c>
      <c r="BL77" s="92">
        <f t="shared" si="235"/>
        <v>1.3561130751146391E-2</v>
      </c>
      <c r="BM77" s="88">
        <v>2409346.41</v>
      </c>
      <c r="BN77" s="88">
        <v>294690</v>
      </c>
      <c r="BO77" s="88">
        <v>0</v>
      </c>
      <c r="BP77" s="88">
        <f t="shared" si="295"/>
        <v>294690</v>
      </c>
      <c r="BQ77" s="92">
        <f t="shared" si="237"/>
        <v>0.12231117898899393</v>
      </c>
      <c r="BR77" s="88">
        <f t="shared" si="238"/>
        <v>-2114656.41</v>
      </c>
      <c r="BS77" s="92">
        <f t="shared" si="239"/>
        <v>-0.87768882101100609</v>
      </c>
      <c r="BT77" s="88">
        <f t="shared" si="240"/>
        <v>4586130.2300000004</v>
      </c>
      <c r="BU77" s="88">
        <f t="shared" si="241"/>
        <v>2500993.4699999997</v>
      </c>
      <c r="BV77" s="88">
        <f t="shared" si="242"/>
        <v>0</v>
      </c>
      <c r="BW77" s="88">
        <f t="shared" si="243"/>
        <v>2500993.4699999997</v>
      </c>
      <c r="BX77" s="92">
        <f t="shared" si="244"/>
        <v>0.54533851953000456</v>
      </c>
      <c r="BY77" s="88">
        <f t="shared" si="245"/>
        <v>-2085136.7600000007</v>
      </c>
      <c r="BZ77" s="92">
        <f t="shared" si="246"/>
        <v>-0.45466148046999538</v>
      </c>
      <c r="CA77" s="88">
        <v>499001.81</v>
      </c>
      <c r="CB77" s="88">
        <v>302665.07</v>
      </c>
      <c r="CC77" s="88">
        <v>0</v>
      </c>
      <c r="CD77" s="88">
        <f t="shared" si="296"/>
        <v>302665.07</v>
      </c>
      <c r="CE77" s="92">
        <f t="shared" si="248"/>
        <v>0.60654102637423302</v>
      </c>
      <c r="CF77" s="88">
        <f t="shared" si="249"/>
        <v>-196336.74</v>
      </c>
      <c r="CG77" s="92">
        <f t="shared" si="250"/>
        <v>-0.39345897362576698</v>
      </c>
      <c r="CH77" s="88">
        <f t="shared" si="251"/>
        <v>5085132.04</v>
      </c>
      <c r="CI77" s="88">
        <f t="shared" si="252"/>
        <v>2803658.5399999996</v>
      </c>
      <c r="CJ77" s="88">
        <f t="shared" si="253"/>
        <v>0</v>
      </c>
      <c r="CK77" s="88">
        <f t="shared" si="254"/>
        <v>2803658.5399999996</v>
      </c>
      <c r="CL77" s="92">
        <f t="shared" si="255"/>
        <v>0.55134429508343696</v>
      </c>
      <c r="CM77" s="88">
        <f t="shared" si="256"/>
        <v>-2281473.5000000005</v>
      </c>
      <c r="CN77" s="92">
        <f t="shared" si="257"/>
        <v>-0.44865570491656309</v>
      </c>
      <c r="CO77" s="88">
        <v>467990.53</v>
      </c>
      <c r="CP77" s="88">
        <v>27500</v>
      </c>
      <c r="CQ77" s="88">
        <v>0</v>
      </c>
      <c r="CR77" s="88">
        <f t="shared" si="297"/>
        <v>27500</v>
      </c>
      <c r="CS77" s="92">
        <f t="shared" si="259"/>
        <v>5.8761872809691251E-2</v>
      </c>
      <c r="CT77" s="88">
        <f t="shared" si="288"/>
        <v>-440490.53</v>
      </c>
      <c r="CU77" s="92">
        <f t="shared" si="260"/>
        <v>-0.94123812719030875</v>
      </c>
      <c r="CV77" s="88">
        <f t="shared" si="261"/>
        <v>5553122.5700000003</v>
      </c>
      <c r="CW77" s="88">
        <f t="shared" si="262"/>
        <v>2831158.5399999996</v>
      </c>
      <c r="CX77" s="88">
        <f t="shared" si="263"/>
        <v>0</v>
      </c>
      <c r="CY77" s="88">
        <f t="shared" si="264"/>
        <v>2831158.5399999996</v>
      </c>
      <c r="CZ77" s="92">
        <f t="shared" si="265"/>
        <v>0.50983181161801716</v>
      </c>
      <c r="DA77" s="88">
        <f t="shared" si="266"/>
        <v>-2721964.0300000007</v>
      </c>
      <c r="DB77" s="92">
        <f t="shared" si="267"/>
        <v>-0.49016818838198284</v>
      </c>
      <c r="DC77" s="88">
        <v>179249.16</v>
      </c>
      <c r="DD77" s="88">
        <v>82380</v>
      </c>
      <c r="DE77" s="88">
        <v>0</v>
      </c>
      <c r="DF77" s="88">
        <f t="shared" si="298"/>
        <v>82380</v>
      </c>
      <c r="DG77" s="92">
        <f t="shared" si="269"/>
        <v>0.45958374365603721</v>
      </c>
      <c r="DH77" s="88">
        <f t="shared" si="289"/>
        <v>-96869.16</v>
      </c>
      <c r="DI77" s="92">
        <f t="shared" si="270"/>
        <v>-0.54041625634396284</v>
      </c>
      <c r="DJ77" s="88">
        <f t="shared" si="271"/>
        <v>5732371.7300000004</v>
      </c>
      <c r="DK77" s="88">
        <f t="shared" si="272"/>
        <v>2913538.5399999996</v>
      </c>
      <c r="DL77" s="88">
        <f t="shared" si="273"/>
        <v>0</v>
      </c>
      <c r="DM77" s="88">
        <f t="shared" si="291"/>
        <v>2913538.5399999996</v>
      </c>
      <c r="DN77" s="92">
        <f t="shared" si="275"/>
        <v>0.50826057297578631</v>
      </c>
      <c r="DO77" s="88">
        <f t="shared" si="276"/>
        <v>-2818833.1900000009</v>
      </c>
      <c r="DP77" s="92">
        <f t="shared" si="277"/>
        <v>-0.49173942702421369</v>
      </c>
      <c r="DQ77" s="88">
        <v>625758.80000000005</v>
      </c>
      <c r="DR77" s="88">
        <v>0</v>
      </c>
      <c r="DS77" s="88">
        <v>0</v>
      </c>
      <c r="DT77" s="88">
        <f t="shared" si="299"/>
        <v>0</v>
      </c>
      <c r="DU77" s="92">
        <f t="shared" si="279"/>
        <v>0</v>
      </c>
      <c r="DV77" s="88">
        <f t="shared" si="290"/>
        <v>-625758.80000000005</v>
      </c>
      <c r="DW77" s="92">
        <f t="shared" si="280"/>
        <v>-1</v>
      </c>
      <c r="DX77" s="88">
        <f t="shared" si="281"/>
        <v>6358130.5300000003</v>
      </c>
      <c r="DY77" s="88">
        <f t="shared" si="282"/>
        <v>2913538.5399999996</v>
      </c>
      <c r="DZ77" s="88">
        <f t="shared" si="283"/>
        <v>0</v>
      </c>
      <c r="EA77" s="88">
        <f t="shared" si="292"/>
        <v>2913538.5399999996</v>
      </c>
      <c r="EB77" s="92">
        <f t="shared" si="285"/>
        <v>0.45823823940902947</v>
      </c>
      <c r="EC77" s="88">
        <f t="shared" si="286"/>
        <v>-3444591.9900000007</v>
      </c>
      <c r="ED77" s="92">
        <f t="shared" si="287"/>
        <v>-0.54176176059097048</v>
      </c>
      <c r="EE77" s="88">
        <v>0</v>
      </c>
      <c r="EF77" s="88">
        <v>613810.35</v>
      </c>
      <c r="EG77" s="88">
        <v>16405.999999999989</v>
      </c>
      <c r="EH77" s="23">
        <f t="shared" si="198"/>
        <v>6988346.8799999999</v>
      </c>
    </row>
    <row r="78" spans="1:138" s="9" customFormat="1" ht="12" customHeight="1" x14ac:dyDescent="0.35">
      <c r="A78" s="8" t="s">
        <v>269</v>
      </c>
      <c r="B78" s="8" t="s">
        <v>269</v>
      </c>
      <c r="C78" s="24">
        <v>2</v>
      </c>
      <c r="D78" s="32" t="s">
        <v>256</v>
      </c>
      <c r="E78" s="26" t="s">
        <v>257</v>
      </c>
      <c r="F78" s="24" t="s">
        <v>265</v>
      </c>
      <c r="G78" s="26" t="s">
        <v>266</v>
      </c>
      <c r="H78" s="33" t="s">
        <v>267</v>
      </c>
      <c r="I78" s="26" t="s">
        <v>268</v>
      </c>
      <c r="J78" s="27">
        <v>2</v>
      </c>
      <c r="K78" s="28" t="s">
        <v>79</v>
      </c>
      <c r="L78" s="22" t="s">
        <v>104</v>
      </c>
      <c r="M78" s="23">
        <v>0</v>
      </c>
      <c r="N78" s="23">
        <v>0</v>
      </c>
      <c r="O78" s="23">
        <v>607128.82999999996</v>
      </c>
      <c r="P78" s="88">
        <v>199636.85</v>
      </c>
      <c r="Q78" s="88">
        <v>192573.5</v>
      </c>
      <c r="R78" s="88">
        <v>0</v>
      </c>
      <c r="S78" s="88">
        <f t="shared" si="199"/>
        <v>192573.5</v>
      </c>
      <c r="T78" s="92">
        <f t="shared" si="200"/>
        <v>0.96461900696189107</v>
      </c>
      <c r="U78" s="88">
        <f t="shared" si="201"/>
        <v>-7063.3500000000058</v>
      </c>
      <c r="V78" s="92">
        <f t="shared" si="202"/>
        <v>-3.5380993038108974E-2</v>
      </c>
      <c r="W78" s="88">
        <v>0</v>
      </c>
      <c r="X78" s="88">
        <v>0</v>
      </c>
      <c r="Y78" s="88">
        <v>0</v>
      </c>
      <c r="Z78" s="88">
        <f t="shared" si="203"/>
        <v>0</v>
      </c>
      <c r="AA78" s="92" t="str">
        <f t="shared" si="204"/>
        <v>nebija plānots</v>
      </c>
      <c r="AB78" s="88">
        <f t="shared" si="205"/>
        <v>0</v>
      </c>
      <c r="AC78" s="92" t="str">
        <f t="shared" si="206"/>
        <v>nebija plānots</v>
      </c>
      <c r="AD78" s="88">
        <f t="shared" si="207"/>
        <v>199636.85</v>
      </c>
      <c r="AE78" s="88">
        <f t="shared" si="208"/>
        <v>192573.5</v>
      </c>
      <c r="AF78" s="88">
        <f t="shared" si="209"/>
        <v>0</v>
      </c>
      <c r="AG78" s="88">
        <f t="shared" si="210"/>
        <v>192573.5</v>
      </c>
      <c r="AH78" s="92">
        <f t="shared" si="211"/>
        <v>0.96461900696189107</v>
      </c>
      <c r="AI78" s="88">
        <f t="shared" si="212"/>
        <v>-7063.3500000000058</v>
      </c>
      <c r="AJ78" s="92">
        <f t="shared" si="213"/>
        <v>-3.5380993038108974E-2</v>
      </c>
      <c r="AK78" s="88">
        <v>27160.5</v>
      </c>
      <c r="AL78" s="88">
        <v>0</v>
      </c>
      <c r="AM78" s="88">
        <v>0</v>
      </c>
      <c r="AN78" s="88">
        <f t="shared" si="293"/>
        <v>0</v>
      </c>
      <c r="AO78" s="92">
        <f t="shared" si="215"/>
        <v>0</v>
      </c>
      <c r="AP78" s="88">
        <f t="shared" si="216"/>
        <v>-27160.5</v>
      </c>
      <c r="AQ78" s="92">
        <f t="shared" si="217"/>
        <v>-1</v>
      </c>
      <c r="AR78" s="88">
        <f t="shared" si="218"/>
        <v>226797.35</v>
      </c>
      <c r="AS78" s="88">
        <f t="shared" si="219"/>
        <v>192573.5</v>
      </c>
      <c r="AT78" s="88">
        <f t="shared" si="220"/>
        <v>0</v>
      </c>
      <c r="AU78" s="88">
        <f t="shared" si="221"/>
        <v>192573.5</v>
      </c>
      <c r="AV78" s="92">
        <f t="shared" si="222"/>
        <v>0.84909942730812327</v>
      </c>
      <c r="AW78" s="88">
        <f t="shared" si="223"/>
        <v>-34223.850000000006</v>
      </c>
      <c r="AX78" s="92">
        <f t="shared" si="224"/>
        <v>-0.15090057269187671</v>
      </c>
      <c r="AY78" s="88">
        <v>615845.4</v>
      </c>
      <c r="AZ78" s="88">
        <v>0</v>
      </c>
      <c r="BA78" s="88">
        <v>0</v>
      </c>
      <c r="BB78" s="88">
        <f t="shared" si="294"/>
        <v>0</v>
      </c>
      <c r="BC78" s="92">
        <f t="shared" si="226"/>
        <v>0</v>
      </c>
      <c r="BD78" s="88">
        <f t="shared" si="227"/>
        <v>-615845.4</v>
      </c>
      <c r="BE78" s="92">
        <f t="shared" si="228"/>
        <v>-1</v>
      </c>
      <c r="BF78" s="88">
        <f t="shared" si="229"/>
        <v>842642.75</v>
      </c>
      <c r="BG78" s="88">
        <f t="shared" si="230"/>
        <v>192573.5</v>
      </c>
      <c r="BH78" s="88">
        <f t="shared" si="231"/>
        <v>0</v>
      </c>
      <c r="BI78" s="88">
        <f t="shared" si="232"/>
        <v>192573.5</v>
      </c>
      <c r="BJ78" s="92">
        <f t="shared" si="233"/>
        <v>0.22853516511000657</v>
      </c>
      <c r="BK78" s="88">
        <f t="shared" si="234"/>
        <v>-650069.25</v>
      </c>
      <c r="BL78" s="92">
        <f t="shared" si="235"/>
        <v>-0.7714648348899934</v>
      </c>
      <c r="BM78" s="88">
        <v>904146.5</v>
      </c>
      <c r="BN78" s="88">
        <v>0</v>
      </c>
      <c r="BO78" s="88">
        <v>0</v>
      </c>
      <c r="BP78" s="88">
        <f t="shared" si="295"/>
        <v>0</v>
      </c>
      <c r="BQ78" s="92">
        <f t="shared" si="237"/>
        <v>0</v>
      </c>
      <c r="BR78" s="88">
        <f t="shared" si="238"/>
        <v>-904146.5</v>
      </c>
      <c r="BS78" s="92">
        <f t="shared" si="239"/>
        <v>-1</v>
      </c>
      <c r="BT78" s="88">
        <f t="shared" si="240"/>
        <v>1746789.25</v>
      </c>
      <c r="BU78" s="88">
        <f t="shared" si="241"/>
        <v>192573.5</v>
      </c>
      <c r="BV78" s="88">
        <f t="shared" si="242"/>
        <v>0</v>
      </c>
      <c r="BW78" s="88">
        <f t="shared" si="243"/>
        <v>192573.5</v>
      </c>
      <c r="BX78" s="92">
        <f t="shared" si="244"/>
        <v>0.11024426673108963</v>
      </c>
      <c r="BY78" s="88">
        <f t="shared" si="245"/>
        <v>-1554215.75</v>
      </c>
      <c r="BZ78" s="92">
        <f t="shared" si="246"/>
        <v>-0.88975573326891033</v>
      </c>
      <c r="CA78" s="88">
        <v>198387.53</v>
      </c>
      <c r="CB78" s="88">
        <v>0</v>
      </c>
      <c r="CC78" s="88">
        <v>0</v>
      </c>
      <c r="CD78" s="88">
        <f t="shared" si="296"/>
        <v>0</v>
      </c>
      <c r="CE78" s="92">
        <f t="shared" si="248"/>
        <v>0</v>
      </c>
      <c r="CF78" s="88">
        <f t="shared" si="249"/>
        <v>-198387.53</v>
      </c>
      <c r="CG78" s="92">
        <f t="shared" si="250"/>
        <v>-1</v>
      </c>
      <c r="CH78" s="88">
        <f t="shared" si="251"/>
        <v>1945176.78</v>
      </c>
      <c r="CI78" s="88">
        <f t="shared" si="252"/>
        <v>192573.5</v>
      </c>
      <c r="CJ78" s="88">
        <f t="shared" si="253"/>
        <v>0</v>
      </c>
      <c r="CK78" s="88">
        <f t="shared" si="254"/>
        <v>192573.5</v>
      </c>
      <c r="CL78" s="92">
        <f t="shared" si="255"/>
        <v>9.9000513464899575E-2</v>
      </c>
      <c r="CM78" s="88">
        <f t="shared" si="256"/>
        <v>-1752603.28</v>
      </c>
      <c r="CN78" s="92">
        <f t="shared" si="257"/>
        <v>-0.90099948653510042</v>
      </c>
      <c r="CO78" s="88">
        <v>1110130.8019999999</v>
      </c>
      <c r="CP78" s="88">
        <v>724524</v>
      </c>
      <c r="CQ78" s="88">
        <v>0</v>
      </c>
      <c r="CR78" s="88">
        <f t="shared" si="297"/>
        <v>724524</v>
      </c>
      <c r="CS78" s="92">
        <f t="shared" si="259"/>
        <v>0.6526474165879419</v>
      </c>
      <c r="CT78" s="88">
        <f t="shared" si="288"/>
        <v>-385606.80199999991</v>
      </c>
      <c r="CU78" s="92">
        <f t="shared" si="260"/>
        <v>-0.3473525834120581</v>
      </c>
      <c r="CV78" s="88">
        <f t="shared" si="261"/>
        <v>3055307.5819999999</v>
      </c>
      <c r="CW78" s="88">
        <f t="shared" si="262"/>
        <v>917097.5</v>
      </c>
      <c r="CX78" s="88">
        <f t="shared" si="263"/>
        <v>0</v>
      </c>
      <c r="CY78" s="88">
        <f t="shared" si="264"/>
        <v>917097.5</v>
      </c>
      <c r="CZ78" s="92">
        <f t="shared" si="265"/>
        <v>0.3001653599143263</v>
      </c>
      <c r="DA78" s="88">
        <f t="shared" si="266"/>
        <v>-2138210.0819999999</v>
      </c>
      <c r="DB78" s="92">
        <f t="shared" si="267"/>
        <v>-0.69983464008567375</v>
      </c>
      <c r="DC78" s="88">
        <v>41702.720000000001</v>
      </c>
      <c r="DD78" s="88">
        <v>335350.5</v>
      </c>
      <c r="DE78" s="88">
        <v>0</v>
      </c>
      <c r="DF78" s="88">
        <f t="shared" si="298"/>
        <v>335350.5</v>
      </c>
      <c r="DG78" s="92">
        <f t="shared" si="269"/>
        <v>8.0414538907773885</v>
      </c>
      <c r="DH78" s="88">
        <f t="shared" si="289"/>
        <v>293647.78000000003</v>
      </c>
      <c r="DI78" s="92">
        <f t="shared" si="270"/>
        <v>7.0414538907773885</v>
      </c>
      <c r="DJ78" s="88">
        <f t="shared" si="271"/>
        <v>3097010.3020000001</v>
      </c>
      <c r="DK78" s="88">
        <f t="shared" si="272"/>
        <v>1252448</v>
      </c>
      <c r="DL78" s="88">
        <f t="shared" si="273"/>
        <v>0</v>
      </c>
      <c r="DM78" s="88">
        <f t="shared" si="291"/>
        <v>1252448</v>
      </c>
      <c r="DN78" s="92">
        <f t="shared" si="275"/>
        <v>0.40440550010156212</v>
      </c>
      <c r="DO78" s="88">
        <f t="shared" si="276"/>
        <v>-1844562.3020000001</v>
      </c>
      <c r="DP78" s="92">
        <f t="shared" si="277"/>
        <v>-0.59559449989843782</v>
      </c>
      <c r="DQ78" s="88">
        <v>72250.13</v>
      </c>
      <c r="DR78" s="88">
        <v>21060.02</v>
      </c>
      <c r="DS78" s="88">
        <v>0</v>
      </c>
      <c r="DT78" s="88">
        <f t="shared" si="299"/>
        <v>21060.02</v>
      </c>
      <c r="DU78" s="92">
        <f t="shared" si="279"/>
        <v>0.29148764161393204</v>
      </c>
      <c r="DV78" s="88">
        <f t="shared" si="290"/>
        <v>-51190.11</v>
      </c>
      <c r="DW78" s="92">
        <f t="shared" si="280"/>
        <v>-0.70851235838606796</v>
      </c>
      <c r="DX78" s="88">
        <f t="shared" si="281"/>
        <v>3169260.432</v>
      </c>
      <c r="DY78" s="88">
        <f t="shared" si="282"/>
        <v>1273508.02</v>
      </c>
      <c r="DZ78" s="88">
        <f t="shared" si="283"/>
        <v>0</v>
      </c>
      <c r="EA78" s="88">
        <f t="shared" si="292"/>
        <v>1273508.02</v>
      </c>
      <c r="EB78" s="92">
        <f t="shared" si="285"/>
        <v>0.40183129386950928</v>
      </c>
      <c r="EC78" s="88">
        <f t="shared" si="286"/>
        <v>-1895752.412</v>
      </c>
      <c r="ED78" s="92">
        <f t="shared" si="287"/>
        <v>-0.59816870613049067</v>
      </c>
      <c r="EE78" s="88">
        <v>263122.5</v>
      </c>
      <c r="EF78" s="88">
        <v>278675.67999999993</v>
      </c>
      <c r="EG78" s="88">
        <v>808862.02</v>
      </c>
      <c r="EH78" s="23">
        <f t="shared" si="198"/>
        <v>4519920.6319999993</v>
      </c>
    </row>
    <row r="79" spans="1:138" s="9" customFormat="1" ht="12" customHeight="1" x14ac:dyDescent="0.35">
      <c r="A79" s="8" t="s">
        <v>270</v>
      </c>
      <c r="B79" s="8" t="s">
        <v>270</v>
      </c>
      <c r="C79" s="24">
        <v>2</v>
      </c>
      <c r="D79" s="32" t="s">
        <v>256</v>
      </c>
      <c r="E79" s="26" t="s">
        <v>257</v>
      </c>
      <c r="F79" s="24" t="s">
        <v>265</v>
      </c>
      <c r="G79" s="26" t="s">
        <v>266</v>
      </c>
      <c r="H79" s="33" t="s">
        <v>267</v>
      </c>
      <c r="I79" s="26" t="s">
        <v>268</v>
      </c>
      <c r="J79" s="27">
        <v>3</v>
      </c>
      <c r="K79" s="28" t="s">
        <v>79</v>
      </c>
      <c r="L79" s="22" t="s">
        <v>104</v>
      </c>
      <c r="M79" s="23">
        <v>0</v>
      </c>
      <c r="N79" s="23">
        <v>0</v>
      </c>
      <c r="O79" s="23">
        <v>0</v>
      </c>
      <c r="P79" s="88">
        <v>100000</v>
      </c>
      <c r="Q79" s="88">
        <v>16095</v>
      </c>
      <c r="R79" s="88">
        <v>0</v>
      </c>
      <c r="S79" s="88">
        <f t="shared" si="199"/>
        <v>16095</v>
      </c>
      <c r="T79" s="92">
        <f t="shared" si="200"/>
        <v>0.16095000000000001</v>
      </c>
      <c r="U79" s="88">
        <f t="shared" si="201"/>
        <v>-83905</v>
      </c>
      <c r="V79" s="92">
        <f t="shared" si="202"/>
        <v>-0.83904999999999996</v>
      </c>
      <c r="W79" s="88">
        <v>0</v>
      </c>
      <c r="X79" s="88">
        <v>0</v>
      </c>
      <c r="Y79" s="88">
        <v>0</v>
      </c>
      <c r="Z79" s="88">
        <f t="shared" si="203"/>
        <v>0</v>
      </c>
      <c r="AA79" s="92" t="str">
        <f t="shared" si="204"/>
        <v>nebija plānots</v>
      </c>
      <c r="AB79" s="88">
        <f t="shared" si="205"/>
        <v>0</v>
      </c>
      <c r="AC79" s="92" t="str">
        <f t="shared" si="206"/>
        <v>nebija plānots</v>
      </c>
      <c r="AD79" s="88">
        <f t="shared" si="207"/>
        <v>100000</v>
      </c>
      <c r="AE79" s="88">
        <f t="shared" si="208"/>
        <v>16095</v>
      </c>
      <c r="AF79" s="88">
        <f t="shared" si="209"/>
        <v>0</v>
      </c>
      <c r="AG79" s="88">
        <f t="shared" si="210"/>
        <v>16095</v>
      </c>
      <c r="AH79" s="92">
        <f t="shared" si="211"/>
        <v>0.16095000000000001</v>
      </c>
      <c r="AI79" s="88">
        <f t="shared" si="212"/>
        <v>-83905</v>
      </c>
      <c r="AJ79" s="92">
        <f t="shared" si="213"/>
        <v>-0.83904999999999996</v>
      </c>
      <c r="AK79" s="88">
        <v>225000</v>
      </c>
      <c r="AL79" s="88">
        <v>0</v>
      </c>
      <c r="AM79" s="88">
        <v>0</v>
      </c>
      <c r="AN79" s="88">
        <f t="shared" si="293"/>
        <v>0</v>
      </c>
      <c r="AO79" s="92">
        <f t="shared" si="215"/>
        <v>0</v>
      </c>
      <c r="AP79" s="88">
        <f t="shared" si="216"/>
        <v>-225000</v>
      </c>
      <c r="AQ79" s="92">
        <f t="shared" si="217"/>
        <v>-1</v>
      </c>
      <c r="AR79" s="88">
        <f t="shared" si="218"/>
        <v>325000</v>
      </c>
      <c r="AS79" s="88">
        <f t="shared" si="219"/>
        <v>16095</v>
      </c>
      <c r="AT79" s="88">
        <f t="shared" si="220"/>
        <v>0</v>
      </c>
      <c r="AU79" s="88">
        <f t="shared" si="221"/>
        <v>16095</v>
      </c>
      <c r="AV79" s="92">
        <f t="shared" si="222"/>
        <v>4.952307692307692E-2</v>
      </c>
      <c r="AW79" s="88">
        <f t="shared" si="223"/>
        <v>-308905</v>
      </c>
      <c r="AX79" s="92">
        <f t="shared" si="224"/>
        <v>-0.95047692307692311</v>
      </c>
      <c r="AY79" s="88">
        <v>21352.67</v>
      </c>
      <c r="AZ79" s="88">
        <v>0</v>
      </c>
      <c r="BA79" s="88">
        <v>0</v>
      </c>
      <c r="BB79" s="88">
        <f t="shared" si="294"/>
        <v>0</v>
      </c>
      <c r="BC79" s="92">
        <f t="shared" si="226"/>
        <v>0</v>
      </c>
      <c r="BD79" s="88">
        <f t="shared" si="227"/>
        <v>-21352.67</v>
      </c>
      <c r="BE79" s="92">
        <f t="shared" si="228"/>
        <v>-1</v>
      </c>
      <c r="BF79" s="88">
        <f t="shared" si="229"/>
        <v>346352.67</v>
      </c>
      <c r="BG79" s="88">
        <f t="shared" si="230"/>
        <v>16095</v>
      </c>
      <c r="BH79" s="88">
        <f t="shared" si="231"/>
        <v>0</v>
      </c>
      <c r="BI79" s="88">
        <f t="shared" si="232"/>
        <v>16095</v>
      </c>
      <c r="BJ79" s="92">
        <f t="shared" si="233"/>
        <v>4.6469975242287007E-2</v>
      </c>
      <c r="BK79" s="88">
        <f t="shared" si="234"/>
        <v>-330257.67</v>
      </c>
      <c r="BL79" s="92">
        <f t="shared" si="235"/>
        <v>-0.95353002475771298</v>
      </c>
      <c r="BM79" s="88">
        <v>840910.52600000007</v>
      </c>
      <c r="BN79" s="88">
        <v>0</v>
      </c>
      <c r="BO79" s="88">
        <v>0</v>
      </c>
      <c r="BP79" s="88">
        <f t="shared" si="295"/>
        <v>0</v>
      </c>
      <c r="BQ79" s="92">
        <f t="shared" si="237"/>
        <v>0</v>
      </c>
      <c r="BR79" s="88">
        <f t="shared" si="238"/>
        <v>-840910.52600000007</v>
      </c>
      <c r="BS79" s="92">
        <f t="shared" si="239"/>
        <v>-1</v>
      </c>
      <c r="BT79" s="88">
        <f t="shared" si="240"/>
        <v>1187263.196</v>
      </c>
      <c r="BU79" s="88">
        <f t="shared" si="241"/>
        <v>16095</v>
      </c>
      <c r="BV79" s="88">
        <f t="shared" si="242"/>
        <v>0</v>
      </c>
      <c r="BW79" s="88">
        <f t="shared" si="243"/>
        <v>16095</v>
      </c>
      <c r="BX79" s="92">
        <f t="shared" si="244"/>
        <v>1.3556387542564741E-2</v>
      </c>
      <c r="BY79" s="88">
        <f t="shared" si="245"/>
        <v>-1171168.196</v>
      </c>
      <c r="BZ79" s="92">
        <f t="shared" si="246"/>
        <v>-0.98644361245743528</v>
      </c>
      <c r="CA79" s="88">
        <v>738750</v>
      </c>
      <c r="CB79" s="88">
        <v>1128470.23</v>
      </c>
      <c r="CC79" s="88">
        <v>0</v>
      </c>
      <c r="CD79" s="88">
        <f t="shared" si="296"/>
        <v>1128470.23</v>
      </c>
      <c r="CE79" s="92">
        <f t="shared" si="248"/>
        <v>1.5275400744500847</v>
      </c>
      <c r="CF79" s="88">
        <f t="shared" si="249"/>
        <v>389720.23</v>
      </c>
      <c r="CG79" s="92">
        <f t="shared" si="250"/>
        <v>0.52754007445008455</v>
      </c>
      <c r="CH79" s="88">
        <f t="shared" si="251"/>
        <v>1926013.196</v>
      </c>
      <c r="CI79" s="88">
        <f t="shared" si="252"/>
        <v>1144565.23</v>
      </c>
      <c r="CJ79" s="88">
        <f t="shared" si="253"/>
        <v>0</v>
      </c>
      <c r="CK79" s="88">
        <f t="shared" si="254"/>
        <v>1144565.23</v>
      </c>
      <c r="CL79" s="92">
        <f t="shared" si="255"/>
        <v>0.59426655662436079</v>
      </c>
      <c r="CM79" s="88">
        <f t="shared" si="256"/>
        <v>-781447.96600000001</v>
      </c>
      <c r="CN79" s="92">
        <f t="shared" si="257"/>
        <v>-0.40573344337563927</v>
      </c>
      <c r="CO79" s="88">
        <v>1188877.3500000001</v>
      </c>
      <c r="CP79" s="88">
        <v>0</v>
      </c>
      <c r="CQ79" s="88">
        <v>0</v>
      </c>
      <c r="CR79" s="88">
        <f t="shared" si="297"/>
        <v>0</v>
      </c>
      <c r="CS79" s="92">
        <f t="shared" si="259"/>
        <v>0</v>
      </c>
      <c r="CT79" s="88">
        <f t="shared" si="288"/>
        <v>-1188877.3500000001</v>
      </c>
      <c r="CU79" s="92">
        <f t="shared" si="260"/>
        <v>-1</v>
      </c>
      <c r="CV79" s="88">
        <f t="shared" si="261"/>
        <v>3114890.5460000001</v>
      </c>
      <c r="CW79" s="88">
        <f t="shared" si="262"/>
        <v>1144565.23</v>
      </c>
      <c r="CX79" s="88">
        <f t="shared" si="263"/>
        <v>0</v>
      </c>
      <c r="CY79" s="88">
        <f t="shared" si="264"/>
        <v>1144565.23</v>
      </c>
      <c r="CZ79" s="92">
        <f t="shared" si="265"/>
        <v>0.36744958228782654</v>
      </c>
      <c r="DA79" s="88">
        <f t="shared" si="266"/>
        <v>-1970325.3160000001</v>
      </c>
      <c r="DB79" s="92">
        <f t="shared" si="267"/>
        <v>-0.63255041771217346</v>
      </c>
      <c r="DC79" s="88">
        <v>828750</v>
      </c>
      <c r="DD79" s="88">
        <v>46304.25</v>
      </c>
      <c r="DE79" s="88">
        <v>0</v>
      </c>
      <c r="DF79" s="88">
        <f t="shared" si="298"/>
        <v>46304.25</v>
      </c>
      <c r="DG79" s="92">
        <f t="shared" si="269"/>
        <v>5.5872398190045247E-2</v>
      </c>
      <c r="DH79" s="88">
        <f t="shared" si="289"/>
        <v>-782445.75</v>
      </c>
      <c r="DI79" s="92">
        <f t="shared" si="270"/>
        <v>-0.9441276018099547</v>
      </c>
      <c r="DJ79" s="88">
        <f t="shared" si="271"/>
        <v>3943640.5460000001</v>
      </c>
      <c r="DK79" s="88">
        <f t="shared" si="272"/>
        <v>1190869.48</v>
      </c>
      <c r="DL79" s="88">
        <f t="shared" si="273"/>
        <v>0</v>
      </c>
      <c r="DM79" s="88">
        <f t="shared" si="291"/>
        <v>1190869.48</v>
      </c>
      <c r="DN79" s="92">
        <f t="shared" si="275"/>
        <v>0.30197211589374912</v>
      </c>
      <c r="DO79" s="88">
        <f t="shared" si="276"/>
        <v>-2752771.0660000001</v>
      </c>
      <c r="DP79" s="92">
        <f t="shared" si="277"/>
        <v>-0.69802788410625094</v>
      </c>
      <c r="DQ79" s="88">
        <v>675000</v>
      </c>
      <c r="DR79" s="88">
        <v>0</v>
      </c>
      <c r="DS79" s="88">
        <v>0</v>
      </c>
      <c r="DT79" s="88">
        <f t="shared" si="299"/>
        <v>0</v>
      </c>
      <c r="DU79" s="92">
        <f t="shared" si="279"/>
        <v>0</v>
      </c>
      <c r="DV79" s="88">
        <f t="shared" si="290"/>
        <v>-675000</v>
      </c>
      <c r="DW79" s="92">
        <f t="shared" si="280"/>
        <v>-1</v>
      </c>
      <c r="DX79" s="88">
        <f t="shared" si="281"/>
        <v>4618640.5460000001</v>
      </c>
      <c r="DY79" s="88">
        <f t="shared" si="282"/>
        <v>1190869.48</v>
      </c>
      <c r="DZ79" s="88">
        <f t="shared" si="283"/>
        <v>0</v>
      </c>
      <c r="EA79" s="88">
        <f t="shared" si="292"/>
        <v>1190869.48</v>
      </c>
      <c r="EB79" s="92">
        <f t="shared" si="285"/>
        <v>0.25783982713947273</v>
      </c>
      <c r="EC79" s="88">
        <f t="shared" si="286"/>
        <v>-3427771.0660000001</v>
      </c>
      <c r="ED79" s="92">
        <f t="shared" si="287"/>
        <v>-0.74216017286052727</v>
      </c>
      <c r="EE79" s="88">
        <v>37500</v>
      </c>
      <c r="EF79" s="88">
        <v>840910.52600000007</v>
      </c>
      <c r="EG79" s="88">
        <v>35733.040000000001</v>
      </c>
      <c r="EH79" s="23">
        <f t="shared" si="198"/>
        <v>5532784.1120000007</v>
      </c>
    </row>
    <row r="80" spans="1:138" s="9" customFormat="1" ht="12" customHeight="1" x14ac:dyDescent="0.35">
      <c r="A80" s="8" t="s">
        <v>271</v>
      </c>
      <c r="B80" s="8" t="s">
        <v>271</v>
      </c>
      <c r="C80" s="24">
        <v>2</v>
      </c>
      <c r="D80" s="32" t="s">
        <v>256</v>
      </c>
      <c r="E80" s="26" t="s">
        <v>257</v>
      </c>
      <c r="F80" s="24" t="s">
        <v>265</v>
      </c>
      <c r="G80" s="26" t="s">
        <v>266</v>
      </c>
      <c r="H80" s="33" t="s">
        <v>272</v>
      </c>
      <c r="I80" s="26" t="s">
        <v>273</v>
      </c>
      <c r="J80" s="27">
        <v>1</v>
      </c>
      <c r="K80" s="28" t="s">
        <v>79</v>
      </c>
      <c r="L80" s="22" t="s">
        <v>104</v>
      </c>
      <c r="M80" s="23">
        <v>0</v>
      </c>
      <c r="N80" s="23">
        <v>0</v>
      </c>
      <c r="O80" s="23">
        <v>212076.97999999998</v>
      </c>
      <c r="P80" s="88">
        <v>352570.72</v>
      </c>
      <c r="Q80" s="88">
        <v>352570.72</v>
      </c>
      <c r="R80" s="88">
        <v>0</v>
      </c>
      <c r="S80" s="88">
        <f t="shared" si="199"/>
        <v>352570.72</v>
      </c>
      <c r="T80" s="92">
        <f t="shared" si="200"/>
        <v>1</v>
      </c>
      <c r="U80" s="88">
        <f t="shared" si="201"/>
        <v>0</v>
      </c>
      <c r="V80" s="92">
        <f t="shared" si="202"/>
        <v>0</v>
      </c>
      <c r="W80" s="88">
        <v>254968.77</v>
      </c>
      <c r="X80" s="88">
        <v>344870.35</v>
      </c>
      <c r="Y80" s="88">
        <v>0</v>
      </c>
      <c r="Z80" s="88">
        <f t="shared" si="203"/>
        <v>344870.35</v>
      </c>
      <c r="AA80" s="92">
        <f t="shared" si="204"/>
        <v>1.3525983986195642</v>
      </c>
      <c r="AB80" s="88">
        <f t="shared" si="205"/>
        <v>89901.579999999987</v>
      </c>
      <c r="AC80" s="92">
        <f t="shared" si="206"/>
        <v>0.35259839861956421</v>
      </c>
      <c r="AD80" s="88">
        <f t="shared" si="207"/>
        <v>607539.49</v>
      </c>
      <c r="AE80" s="88">
        <f t="shared" si="208"/>
        <v>697441.07</v>
      </c>
      <c r="AF80" s="88">
        <f t="shared" si="209"/>
        <v>0</v>
      </c>
      <c r="AG80" s="88">
        <f t="shared" si="210"/>
        <v>697441.07</v>
      </c>
      <c r="AH80" s="92">
        <f t="shared" si="211"/>
        <v>1.1479765208348842</v>
      </c>
      <c r="AI80" s="88">
        <f t="shared" si="212"/>
        <v>89901.579999999958</v>
      </c>
      <c r="AJ80" s="92">
        <f t="shared" si="213"/>
        <v>0.14797652083488427</v>
      </c>
      <c r="AK80" s="88">
        <v>344870.35</v>
      </c>
      <c r="AL80" s="88">
        <v>66022.59</v>
      </c>
      <c r="AM80" s="88">
        <v>0</v>
      </c>
      <c r="AN80" s="88">
        <f t="shared" si="293"/>
        <v>66022.59</v>
      </c>
      <c r="AO80" s="92">
        <f t="shared" si="215"/>
        <v>0.19144176934897419</v>
      </c>
      <c r="AP80" s="88">
        <f t="shared" si="216"/>
        <v>-278847.76</v>
      </c>
      <c r="AQ80" s="92">
        <f t="shared" si="217"/>
        <v>-0.80855823065102594</v>
      </c>
      <c r="AR80" s="88">
        <f t="shared" si="218"/>
        <v>952409.84</v>
      </c>
      <c r="AS80" s="88">
        <f t="shared" si="219"/>
        <v>763463.65999999992</v>
      </c>
      <c r="AT80" s="88">
        <f t="shared" si="220"/>
        <v>0</v>
      </c>
      <c r="AU80" s="88">
        <f t="shared" si="221"/>
        <v>763463.65999999992</v>
      </c>
      <c r="AV80" s="92">
        <f t="shared" si="222"/>
        <v>0.80161252848878584</v>
      </c>
      <c r="AW80" s="88">
        <f t="shared" si="223"/>
        <v>-188946.18000000005</v>
      </c>
      <c r="AX80" s="92">
        <f t="shared" si="224"/>
        <v>-0.19838747151121419</v>
      </c>
      <c r="AY80" s="88">
        <v>433861.93</v>
      </c>
      <c r="AZ80" s="88">
        <v>281848.79000000004</v>
      </c>
      <c r="BA80" s="88">
        <v>0</v>
      </c>
      <c r="BB80" s="88">
        <f t="shared" si="294"/>
        <v>281848.79000000004</v>
      </c>
      <c r="BC80" s="92">
        <f t="shared" si="226"/>
        <v>0.64962784358609216</v>
      </c>
      <c r="BD80" s="88">
        <f t="shared" si="227"/>
        <v>-152013.13999999996</v>
      </c>
      <c r="BE80" s="92">
        <f t="shared" si="228"/>
        <v>-0.3503721564139079</v>
      </c>
      <c r="BF80" s="88">
        <f t="shared" si="229"/>
        <v>1386271.77</v>
      </c>
      <c r="BG80" s="88">
        <f t="shared" si="230"/>
        <v>1045312.45</v>
      </c>
      <c r="BH80" s="88">
        <f t="shared" si="231"/>
        <v>0</v>
      </c>
      <c r="BI80" s="88">
        <f t="shared" si="232"/>
        <v>1045312.45</v>
      </c>
      <c r="BJ80" s="92">
        <f t="shared" si="233"/>
        <v>0.75404583186455565</v>
      </c>
      <c r="BK80" s="88">
        <f t="shared" si="234"/>
        <v>-340959.32000000007</v>
      </c>
      <c r="BL80" s="92">
        <f t="shared" si="235"/>
        <v>-0.24595416813544438</v>
      </c>
      <c r="BM80" s="88">
        <v>0</v>
      </c>
      <c r="BN80" s="88">
        <v>0</v>
      </c>
      <c r="BO80" s="88">
        <v>0</v>
      </c>
      <c r="BP80" s="88">
        <f t="shared" si="295"/>
        <v>0</v>
      </c>
      <c r="BQ80" s="92" t="str">
        <f t="shared" si="237"/>
        <v>nebija plānots</v>
      </c>
      <c r="BR80" s="88">
        <f t="shared" si="238"/>
        <v>0</v>
      </c>
      <c r="BS80" s="92" t="str">
        <f t="shared" si="239"/>
        <v>nebija plānots</v>
      </c>
      <c r="BT80" s="88">
        <f t="shared" si="240"/>
        <v>1386271.77</v>
      </c>
      <c r="BU80" s="88">
        <f t="shared" si="241"/>
        <v>1045312.45</v>
      </c>
      <c r="BV80" s="88">
        <f t="shared" si="242"/>
        <v>0</v>
      </c>
      <c r="BW80" s="88">
        <f t="shared" si="243"/>
        <v>1045312.45</v>
      </c>
      <c r="BX80" s="92">
        <f t="shared" si="244"/>
        <v>0.75404583186455565</v>
      </c>
      <c r="BY80" s="88">
        <f t="shared" si="245"/>
        <v>-340959.32000000007</v>
      </c>
      <c r="BZ80" s="92">
        <f t="shared" si="246"/>
        <v>-0.24595416813544438</v>
      </c>
      <c r="CA80" s="88">
        <v>0</v>
      </c>
      <c r="CB80" s="88">
        <v>0</v>
      </c>
      <c r="CC80" s="88">
        <v>0</v>
      </c>
      <c r="CD80" s="88">
        <f t="shared" si="296"/>
        <v>0</v>
      </c>
      <c r="CE80" s="92" t="str">
        <f t="shared" si="248"/>
        <v>nebija plānots</v>
      </c>
      <c r="CF80" s="88">
        <f t="shared" si="249"/>
        <v>0</v>
      </c>
      <c r="CG80" s="92" t="str">
        <f t="shared" si="250"/>
        <v>nebija plānots</v>
      </c>
      <c r="CH80" s="88">
        <f t="shared" si="251"/>
        <v>1386271.77</v>
      </c>
      <c r="CI80" s="88">
        <f t="shared" si="252"/>
        <v>1045312.45</v>
      </c>
      <c r="CJ80" s="88">
        <f t="shared" si="253"/>
        <v>0</v>
      </c>
      <c r="CK80" s="88">
        <f t="shared" si="254"/>
        <v>1045312.45</v>
      </c>
      <c r="CL80" s="92">
        <f t="shared" si="255"/>
        <v>0.75404583186455565</v>
      </c>
      <c r="CM80" s="88">
        <f t="shared" si="256"/>
        <v>-340959.32000000007</v>
      </c>
      <c r="CN80" s="92">
        <f t="shared" si="257"/>
        <v>-0.24595416813544438</v>
      </c>
      <c r="CO80" s="88">
        <v>0</v>
      </c>
      <c r="CP80" s="88">
        <v>0</v>
      </c>
      <c r="CQ80" s="88">
        <v>0</v>
      </c>
      <c r="CR80" s="88">
        <f t="shared" si="297"/>
        <v>0</v>
      </c>
      <c r="CS80" s="92" t="str">
        <f t="shared" si="259"/>
        <v>nebija plānots</v>
      </c>
      <c r="CT80" s="88">
        <f t="shared" si="288"/>
        <v>0</v>
      </c>
      <c r="CU80" s="92" t="str">
        <f t="shared" si="260"/>
        <v>nebija plānots</v>
      </c>
      <c r="CV80" s="88">
        <f t="shared" si="261"/>
        <v>1386271.77</v>
      </c>
      <c r="CW80" s="88">
        <f t="shared" si="262"/>
        <v>1045312.45</v>
      </c>
      <c r="CX80" s="88">
        <f t="shared" si="263"/>
        <v>0</v>
      </c>
      <c r="CY80" s="88">
        <f t="shared" si="264"/>
        <v>1045312.45</v>
      </c>
      <c r="CZ80" s="92">
        <f t="shared" si="265"/>
        <v>0.75404583186455565</v>
      </c>
      <c r="DA80" s="88">
        <f t="shared" si="266"/>
        <v>-340959.32000000007</v>
      </c>
      <c r="DB80" s="92">
        <f t="shared" si="267"/>
        <v>-0.24595416813544438</v>
      </c>
      <c r="DC80" s="88">
        <v>0</v>
      </c>
      <c r="DD80" s="88">
        <v>0</v>
      </c>
      <c r="DE80" s="88">
        <v>0</v>
      </c>
      <c r="DF80" s="88">
        <f t="shared" si="298"/>
        <v>0</v>
      </c>
      <c r="DG80" s="92" t="str">
        <f t="shared" si="269"/>
        <v>nebija plānots</v>
      </c>
      <c r="DH80" s="88">
        <f t="shared" si="289"/>
        <v>0</v>
      </c>
      <c r="DI80" s="92" t="str">
        <f t="shared" si="270"/>
        <v>nebija plānots</v>
      </c>
      <c r="DJ80" s="88">
        <f t="shared" si="271"/>
        <v>1386271.77</v>
      </c>
      <c r="DK80" s="88">
        <f t="shared" si="272"/>
        <v>1045312.45</v>
      </c>
      <c r="DL80" s="88">
        <f t="shared" si="273"/>
        <v>0</v>
      </c>
      <c r="DM80" s="88">
        <f t="shared" si="291"/>
        <v>1045312.45</v>
      </c>
      <c r="DN80" s="92">
        <f t="shared" si="275"/>
        <v>0.75404583186455565</v>
      </c>
      <c r="DO80" s="88">
        <f t="shared" si="276"/>
        <v>-340959.32000000007</v>
      </c>
      <c r="DP80" s="92">
        <f t="shared" si="277"/>
        <v>-0.24595416813544438</v>
      </c>
      <c r="DQ80" s="88">
        <v>0</v>
      </c>
      <c r="DR80" s="88">
        <v>0</v>
      </c>
      <c r="DS80" s="88">
        <v>0</v>
      </c>
      <c r="DT80" s="88">
        <f t="shared" si="299"/>
        <v>0</v>
      </c>
      <c r="DU80" s="92" t="str">
        <f t="shared" si="279"/>
        <v>nebija plānots</v>
      </c>
      <c r="DV80" s="88">
        <f t="shared" si="290"/>
        <v>0</v>
      </c>
      <c r="DW80" s="92" t="str">
        <f t="shared" si="280"/>
        <v>nebija plānots</v>
      </c>
      <c r="DX80" s="88">
        <f t="shared" si="281"/>
        <v>1386271.77</v>
      </c>
      <c r="DY80" s="88">
        <f t="shared" si="282"/>
        <v>1045312.45</v>
      </c>
      <c r="DZ80" s="88">
        <f t="shared" si="283"/>
        <v>0</v>
      </c>
      <c r="EA80" s="88">
        <f t="shared" si="292"/>
        <v>1045312.45</v>
      </c>
      <c r="EB80" s="92">
        <f t="shared" si="285"/>
        <v>0.75404583186455565</v>
      </c>
      <c r="EC80" s="88">
        <f t="shared" si="286"/>
        <v>-340959.32000000007</v>
      </c>
      <c r="ED80" s="92">
        <f t="shared" si="287"/>
        <v>-0.24595416813544438</v>
      </c>
      <c r="EE80" s="88">
        <v>0</v>
      </c>
      <c r="EF80" s="88">
        <v>0</v>
      </c>
      <c r="EG80" s="88">
        <v>0</v>
      </c>
      <c r="EH80" s="23">
        <f t="shared" si="198"/>
        <v>1386271.77</v>
      </c>
    </row>
    <row r="81" spans="1:141" s="9" customFormat="1" ht="12" customHeight="1" x14ac:dyDescent="0.35">
      <c r="A81" s="8" t="s">
        <v>274</v>
      </c>
      <c r="B81" s="8" t="s">
        <v>274</v>
      </c>
      <c r="C81" s="24">
        <v>2</v>
      </c>
      <c r="D81" s="32" t="s">
        <v>256</v>
      </c>
      <c r="E81" s="26" t="s">
        <v>257</v>
      </c>
      <c r="F81" s="24" t="s">
        <v>265</v>
      </c>
      <c r="G81" s="26" t="s">
        <v>266</v>
      </c>
      <c r="H81" s="33" t="s">
        <v>272</v>
      </c>
      <c r="I81" s="26" t="s">
        <v>273</v>
      </c>
      <c r="J81" s="27">
        <v>2</v>
      </c>
      <c r="K81" s="28" t="s">
        <v>79</v>
      </c>
      <c r="L81" s="22" t="s">
        <v>104</v>
      </c>
      <c r="M81" s="23">
        <v>0</v>
      </c>
      <c r="N81" s="23">
        <v>0</v>
      </c>
      <c r="O81" s="23">
        <v>299570.23</v>
      </c>
      <c r="P81" s="88">
        <v>117043.83</v>
      </c>
      <c r="Q81" s="88">
        <v>113993.83</v>
      </c>
      <c r="R81" s="88">
        <v>0</v>
      </c>
      <c r="S81" s="88">
        <f t="shared" si="199"/>
        <v>113993.83</v>
      </c>
      <c r="T81" s="92">
        <f t="shared" si="200"/>
        <v>0.97394138588937151</v>
      </c>
      <c r="U81" s="88">
        <f t="shared" si="201"/>
        <v>-3050</v>
      </c>
      <c r="V81" s="92">
        <f t="shared" si="202"/>
        <v>-2.6058614110628472E-2</v>
      </c>
      <c r="W81" s="88">
        <v>29671.74</v>
      </c>
      <c r="X81" s="88">
        <v>33862.589999999997</v>
      </c>
      <c r="Y81" s="88">
        <v>0</v>
      </c>
      <c r="Z81" s="88">
        <f t="shared" si="203"/>
        <v>33862.589999999997</v>
      </c>
      <c r="AA81" s="92">
        <f t="shared" si="204"/>
        <v>1.1412404530371321</v>
      </c>
      <c r="AB81" s="88">
        <f t="shared" si="205"/>
        <v>4190.8499999999949</v>
      </c>
      <c r="AC81" s="92">
        <f t="shared" si="206"/>
        <v>0.14124045303713212</v>
      </c>
      <c r="AD81" s="88">
        <f t="shared" si="207"/>
        <v>146715.57</v>
      </c>
      <c r="AE81" s="88">
        <f t="shared" si="208"/>
        <v>147856.41999999998</v>
      </c>
      <c r="AF81" s="88">
        <f t="shared" si="209"/>
        <v>0</v>
      </c>
      <c r="AG81" s="88">
        <f t="shared" si="210"/>
        <v>147856.41999999998</v>
      </c>
      <c r="AH81" s="92">
        <f t="shared" si="211"/>
        <v>1.0077759299847997</v>
      </c>
      <c r="AI81" s="88">
        <f t="shared" si="212"/>
        <v>1140.8499999999767</v>
      </c>
      <c r="AJ81" s="92">
        <f t="shared" si="213"/>
        <v>7.7759299847996819E-3</v>
      </c>
      <c r="AK81" s="88">
        <v>103678.52</v>
      </c>
      <c r="AL81" s="88">
        <v>98865.75</v>
      </c>
      <c r="AM81" s="88">
        <v>0</v>
      </c>
      <c r="AN81" s="88">
        <f t="shared" si="293"/>
        <v>98865.75</v>
      </c>
      <c r="AO81" s="92">
        <f t="shared" si="215"/>
        <v>0.95357987363245533</v>
      </c>
      <c r="AP81" s="88">
        <f t="shared" si="216"/>
        <v>-4812.7700000000041</v>
      </c>
      <c r="AQ81" s="92">
        <f t="shared" si="217"/>
        <v>-4.6420126367544633E-2</v>
      </c>
      <c r="AR81" s="88">
        <f t="shared" si="218"/>
        <v>250394.09000000003</v>
      </c>
      <c r="AS81" s="88">
        <f t="shared" si="219"/>
        <v>246722.16999999998</v>
      </c>
      <c r="AT81" s="88">
        <f t="shared" si="220"/>
        <v>0</v>
      </c>
      <c r="AU81" s="88">
        <f t="shared" si="221"/>
        <v>246722.16999999998</v>
      </c>
      <c r="AV81" s="92">
        <f t="shared" si="222"/>
        <v>0.985335436631112</v>
      </c>
      <c r="AW81" s="88">
        <f t="shared" si="223"/>
        <v>-3671.9200000000419</v>
      </c>
      <c r="AX81" s="92">
        <f t="shared" si="224"/>
        <v>-1.4664563368887986E-2</v>
      </c>
      <c r="AY81" s="88">
        <v>104631.33000000002</v>
      </c>
      <c r="AZ81" s="88">
        <v>119481.17</v>
      </c>
      <c r="BA81" s="88">
        <v>0</v>
      </c>
      <c r="BB81" s="88">
        <f t="shared" si="294"/>
        <v>119481.17</v>
      </c>
      <c r="BC81" s="92">
        <f t="shared" si="226"/>
        <v>1.1419253678606587</v>
      </c>
      <c r="BD81" s="88">
        <f t="shared" si="227"/>
        <v>14849.839999999982</v>
      </c>
      <c r="BE81" s="92">
        <f t="shared" si="228"/>
        <v>0.14192536786065876</v>
      </c>
      <c r="BF81" s="88">
        <f t="shared" si="229"/>
        <v>355025.42000000004</v>
      </c>
      <c r="BG81" s="88">
        <f t="shared" si="230"/>
        <v>366203.33999999997</v>
      </c>
      <c r="BH81" s="88">
        <f t="shared" si="231"/>
        <v>0</v>
      </c>
      <c r="BI81" s="88">
        <f t="shared" si="232"/>
        <v>366203.33999999997</v>
      </c>
      <c r="BJ81" s="92">
        <f t="shared" si="233"/>
        <v>1.0314848440993323</v>
      </c>
      <c r="BK81" s="88">
        <f t="shared" si="234"/>
        <v>11177.919999999925</v>
      </c>
      <c r="BL81" s="92">
        <f t="shared" si="235"/>
        <v>3.1484844099332165E-2</v>
      </c>
      <c r="BM81" s="88">
        <v>208223.55</v>
      </c>
      <c r="BN81" s="88">
        <v>0</v>
      </c>
      <c r="BO81" s="88">
        <v>0</v>
      </c>
      <c r="BP81" s="88">
        <f t="shared" si="295"/>
        <v>0</v>
      </c>
      <c r="BQ81" s="92">
        <f t="shared" si="237"/>
        <v>0</v>
      </c>
      <c r="BR81" s="88">
        <f t="shared" si="238"/>
        <v>-208223.55</v>
      </c>
      <c r="BS81" s="92">
        <f t="shared" si="239"/>
        <v>-1</v>
      </c>
      <c r="BT81" s="88">
        <f t="shared" si="240"/>
        <v>563248.97</v>
      </c>
      <c r="BU81" s="88">
        <f t="shared" si="241"/>
        <v>366203.33999999997</v>
      </c>
      <c r="BV81" s="88">
        <f t="shared" si="242"/>
        <v>0</v>
      </c>
      <c r="BW81" s="88">
        <f t="shared" si="243"/>
        <v>366203.33999999997</v>
      </c>
      <c r="BX81" s="92">
        <f t="shared" si="244"/>
        <v>0.65016246723007765</v>
      </c>
      <c r="BY81" s="88">
        <f t="shared" si="245"/>
        <v>-197045.63</v>
      </c>
      <c r="BZ81" s="92">
        <f t="shared" si="246"/>
        <v>-0.34983753276992235</v>
      </c>
      <c r="CA81" s="88">
        <v>161154</v>
      </c>
      <c r="CB81" s="88">
        <v>124380.74</v>
      </c>
      <c r="CC81" s="88">
        <v>0</v>
      </c>
      <c r="CD81" s="88">
        <f t="shared" si="296"/>
        <v>124380.74</v>
      </c>
      <c r="CE81" s="92">
        <f t="shared" si="248"/>
        <v>0.77181292428360448</v>
      </c>
      <c r="CF81" s="88">
        <f t="shared" si="249"/>
        <v>-36773.259999999995</v>
      </c>
      <c r="CG81" s="92">
        <f t="shared" si="250"/>
        <v>-0.22818707571639546</v>
      </c>
      <c r="CH81" s="88">
        <f t="shared" si="251"/>
        <v>724402.97</v>
      </c>
      <c r="CI81" s="88">
        <f t="shared" si="252"/>
        <v>490584.07999999996</v>
      </c>
      <c r="CJ81" s="88">
        <f t="shared" si="253"/>
        <v>0</v>
      </c>
      <c r="CK81" s="88">
        <f t="shared" si="254"/>
        <v>490584.07999999996</v>
      </c>
      <c r="CL81" s="92">
        <f t="shared" si="255"/>
        <v>0.67722538465020365</v>
      </c>
      <c r="CM81" s="88">
        <f t="shared" si="256"/>
        <v>-233818.89</v>
      </c>
      <c r="CN81" s="92">
        <f t="shared" si="257"/>
        <v>-0.32277461534979629</v>
      </c>
      <c r="CO81" s="88">
        <v>20570.3</v>
      </c>
      <c r="CP81" s="88">
        <v>122040.80000000002</v>
      </c>
      <c r="CQ81" s="88">
        <v>0</v>
      </c>
      <c r="CR81" s="88">
        <f t="shared" si="297"/>
        <v>122040.80000000002</v>
      </c>
      <c r="CS81" s="92">
        <f t="shared" si="259"/>
        <v>5.9328643724204326</v>
      </c>
      <c r="CT81" s="88">
        <f t="shared" si="288"/>
        <v>101470.50000000001</v>
      </c>
      <c r="CU81" s="92">
        <f t="shared" si="260"/>
        <v>4.9328643724204326</v>
      </c>
      <c r="CV81" s="88">
        <f t="shared" si="261"/>
        <v>744973.27</v>
      </c>
      <c r="CW81" s="88">
        <f t="shared" si="262"/>
        <v>612624.88</v>
      </c>
      <c r="CX81" s="88">
        <f t="shared" si="263"/>
        <v>0</v>
      </c>
      <c r="CY81" s="88">
        <f t="shared" si="264"/>
        <v>612624.88</v>
      </c>
      <c r="CZ81" s="92">
        <f t="shared" si="265"/>
        <v>0.82234478023620905</v>
      </c>
      <c r="DA81" s="88">
        <f t="shared" si="266"/>
        <v>-132348.39000000001</v>
      </c>
      <c r="DB81" s="92">
        <f t="shared" si="267"/>
        <v>-0.17765521976379101</v>
      </c>
      <c r="DC81" s="88">
        <v>200845.93000000002</v>
      </c>
      <c r="DD81" s="88">
        <v>17578.36</v>
      </c>
      <c r="DE81" s="88">
        <v>0</v>
      </c>
      <c r="DF81" s="88">
        <f t="shared" si="298"/>
        <v>17578.36</v>
      </c>
      <c r="DG81" s="92">
        <f t="shared" si="269"/>
        <v>8.7521614204480014E-2</v>
      </c>
      <c r="DH81" s="88">
        <f t="shared" si="289"/>
        <v>-183267.57</v>
      </c>
      <c r="DI81" s="92">
        <f t="shared" si="270"/>
        <v>-0.91247838579551988</v>
      </c>
      <c r="DJ81" s="88">
        <f t="shared" si="271"/>
        <v>945819.20000000007</v>
      </c>
      <c r="DK81" s="88">
        <f t="shared" si="272"/>
        <v>630203.24</v>
      </c>
      <c r="DL81" s="88">
        <f t="shared" si="273"/>
        <v>0</v>
      </c>
      <c r="DM81" s="88">
        <f t="shared" si="291"/>
        <v>630203.24</v>
      </c>
      <c r="DN81" s="92">
        <f t="shared" si="275"/>
        <v>0.66630413085291562</v>
      </c>
      <c r="DO81" s="88">
        <f t="shared" si="276"/>
        <v>-315615.96000000008</v>
      </c>
      <c r="DP81" s="92">
        <f t="shared" si="277"/>
        <v>-0.33369586914708443</v>
      </c>
      <c r="DQ81" s="88">
        <v>108538.21</v>
      </c>
      <c r="DR81" s="88">
        <v>250360.46000000002</v>
      </c>
      <c r="DS81" s="88">
        <v>0</v>
      </c>
      <c r="DT81" s="88">
        <f t="shared" si="299"/>
        <v>250360.46000000002</v>
      </c>
      <c r="DU81" s="92">
        <f t="shared" si="279"/>
        <v>2.3066573513604105</v>
      </c>
      <c r="DV81" s="88">
        <f t="shared" si="290"/>
        <v>141822.25</v>
      </c>
      <c r="DW81" s="92">
        <f t="shared" si="280"/>
        <v>1.3066573513604103</v>
      </c>
      <c r="DX81" s="88">
        <f t="shared" si="281"/>
        <v>1054357.4100000001</v>
      </c>
      <c r="DY81" s="88">
        <f t="shared" si="282"/>
        <v>880563.7</v>
      </c>
      <c r="DZ81" s="88">
        <f t="shared" si="283"/>
        <v>0</v>
      </c>
      <c r="EA81" s="88">
        <f t="shared" si="292"/>
        <v>880563.7</v>
      </c>
      <c r="EB81" s="92">
        <f t="shared" si="285"/>
        <v>0.83516622698179721</v>
      </c>
      <c r="EC81" s="88">
        <f t="shared" si="286"/>
        <v>-173793.7100000002</v>
      </c>
      <c r="ED81" s="92">
        <f t="shared" si="287"/>
        <v>-0.16483377301820279</v>
      </c>
      <c r="EE81" s="88">
        <v>212003.77999999997</v>
      </c>
      <c r="EF81" s="88">
        <v>49604.359999999986</v>
      </c>
      <c r="EG81" s="88">
        <v>153630.44999999998</v>
      </c>
      <c r="EH81" s="23">
        <f t="shared" si="198"/>
        <v>1469596.0000000002</v>
      </c>
    </row>
    <row r="82" spans="1:141" s="9" customFormat="1" ht="12" customHeight="1" x14ac:dyDescent="0.35">
      <c r="A82" s="8" t="s">
        <v>275</v>
      </c>
      <c r="B82" s="8" t="s">
        <v>275</v>
      </c>
      <c r="C82" s="24">
        <v>2</v>
      </c>
      <c r="D82" s="32" t="s">
        <v>256</v>
      </c>
      <c r="E82" s="36" t="s">
        <v>257</v>
      </c>
      <c r="F82" s="24" t="s">
        <v>265</v>
      </c>
      <c r="G82" s="26" t="s">
        <v>266</v>
      </c>
      <c r="H82" s="33" t="s">
        <v>276</v>
      </c>
      <c r="I82" s="26" t="s">
        <v>277</v>
      </c>
      <c r="J82" s="27" t="s">
        <v>114</v>
      </c>
      <c r="K82" s="28" t="s">
        <v>83</v>
      </c>
      <c r="L82" s="22" t="s">
        <v>104</v>
      </c>
      <c r="M82" s="23">
        <v>0</v>
      </c>
      <c r="N82" s="23">
        <v>0</v>
      </c>
      <c r="O82" s="23">
        <v>0</v>
      </c>
      <c r="P82" s="88">
        <v>0</v>
      </c>
      <c r="Q82" s="88">
        <v>0</v>
      </c>
      <c r="R82" s="88">
        <v>0</v>
      </c>
      <c r="S82" s="88">
        <f t="shared" si="199"/>
        <v>0</v>
      </c>
      <c r="T82" s="92" t="str">
        <f t="shared" si="200"/>
        <v>nebija plānots</v>
      </c>
      <c r="U82" s="88">
        <f t="shared" si="201"/>
        <v>0</v>
      </c>
      <c r="V82" s="92" t="str">
        <f t="shared" si="202"/>
        <v>nebija plānots</v>
      </c>
      <c r="W82" s="88">
        <v>0</v>
      </c>
      <c r="X82" s="88">
        <v>0</v>
      </c>
      <c r="Y82" s="88">
        <v>0</v>
      </c>
      <c r="Z82" s="88">
        <f t="shared" si="203"/>
        <v>0</v>
      </c>
      <c r="AA82" s="92" t="str">
        <f t="shared" si="204"/>
        <v>nebija plānots</v>
      </c>
      <c r="AB82" s="88">
        <f t="shared" si="205"/>
        <v>0</v>
      </c>
      <c r="AC82" s="92" t="str">
        <f t="shared" si="206"/>
        <v>nebija plānots</v>
      </c>
      <c r="AD82" s="88">
        <f t="shared" si="207"/>
        <v>0</v>
      </c>
      <c r="AE82" s="88">
        <f t="shared" si="208"/>
        <v>0</v>
      </c>
      <c r="AF82" s="88">
        <f t="shared" si="209"/>
        <v>0</v>
      </c>
      <c r="AG82" s="88">
        <f t="shared" si="210"/>
        <v>0</v>
      </c>
      <c r="AH82" s="92" t="str">
        <f t="shared" si="211"/>
        <v>nebija plānots</v>
      </c>
      <c r="AI82" s="88">
        <f t="shared" si="212"/>
        <v>0</v>
      </c>
      <c r="AJ82" s="92" t="str">
        <f t="shared" si="213"/>
        <v>nebija plānots</v>
      </c>
      <c r="AK82" s="88">
        <v>0</v>
      </c>
      <c r="AL82" s="88">
        <v>0</v>
      </c>
      <c r="AM82" s="88">
        <v>0</v>
      </c>
      <c r="AN82" s="88">
        <f t="shared" si="293"/>
        <v>0</v>
      </c>
      <c r="AO82" s="92" t="str">
        <f t="shared" si="215"/>
        <v>nebija plānots</v>
      </c>
      <c r="AP82" s="88">
        <f t="shared" si="216"/>
        <v>0</v>
      </c>
      <c r="AQ82" s="92" t="str">
        <f t="shared" si="217"/>
        <v>nebija plānots</v>
      </c>
      <c r="AR82" s="88">
        <f t="shared" si="218"/>
        <v>0</v>
      </c>
      <c r="AS82" s="88">
        <f t="shared" si="219"/>
        <v>0</v>
      </c>
      <c r="AT82" s="88">
        <f t="shared" si="220"/>
        <v>0</v>
      </c>
      <c r="AU82" s="88">
        <f t="shared" si="221"/>
        <v>0</v>
      </c>
      <c r="AV82" s="92" t="str">
        <f t="shared" si="222"/>
        <v>nebija plānots</v>
      </c>
      <c r="AW82" s="88">
        <f t="shared" si="223"/>
        <v>0</v>
      </c>
      <c r="AX82" s="92" t="str">
        <f t="shared" si="224"/>
        <v>nebija plānots</v>
      </c>
      <c r="AY82" s="88">
        <v>0</v>
      </c>
      <c r="AZ82" s="88">
        <v>0</v>
      </c>
      <c r="BA82" s="88">
        <v>0</v>
      </c>
      <c r="BB82" s="88">
        <f t="shared" si="294"/>
        <v>0</v>
      </c>
      <c r="BC82" s="92" t="str">
        <f t="shared" si="226"/>
        <v>nebija plānots</v>
      </c>
      <c r="BD82" s="88">
        <f t="shared" si="227"/>
        <v>0</v>
      </c>
      <c r="BE82" s="92" t="str">
        <f t="shared" si="228"/>
        <v>nebija plānots</v>
      </c>
      <c r="BF82" s="88">
        <f t="shared" si="229"/>
        <v>0</v>
      </c>
      <c r="BG82" s="88">
        <f t="shared" si="230"/>
        <v>0</v>
      </c>
      <c r="BH82" s="88">
        <f t="shared" si="231"/>
        <v>0</v>
      </c>
      <c r="BI82" s="88">
        <f t="shared" si="232"/>
        <v>0</v>
      </c>
      <c r="BJ82" s="92" t="str">
        <f t="shared" si="233"/>
        <v>nebija plānots</v>
      </c>
      <c r="BK82" s="88">
        <f t="shared" si="234"/>
        <v>0</v>
      </c>
      <c r="BL82" s="92" t="str">
        <f t="shared" si="235"/>
        <v>nebija plānots</v>
      </c>
      <c r="BM82" s="88">
        <v>0</v>
      </c>
      <c r="BN82" s="88">
        <v>0</v>
      </c>
      <c r="BO82" s="88">
        <v>0</v>
      </c>
      <c r="BP82" s="88">
        <f t="shared" si="295"/>
        <v>0</v>
      </c>
      <c r="BQ82" s="92" t="str">
        <f t="shared" si="237"/>
        <v>nebija plānots</v>
      </c>
      <c r="BR82" s="88">
        <f t="shared" si="238"/>
        <v>0</v>
      </c>
      <c r="BS82" s="92" t="str">
        <f t="shared" si="239"/>
        <v>nebija plānots</v>
      </c>
      <c r="BT82" s="88">
        <f t="shared" si="240"/>
        <v>0</v>
      </c>
      <c r="BU82" s="88">
        <f t="shared" si="241"/>
        <v>0</v>
      </c>
      <c r="BV82" s="88">
        <f t="shared" si="242"/>
        <v>0</v>
      </c>
      <c r="BW82" s="88">
        <f t="shared" si="243"/>
        <v>0</v>
      </c>
      <c r="BX82" s="92" t="str">
        <f t="shared" si="244"/>
        <v>nebija plānots</v>
      </c>
      <c r="BY82" s="88">
        <f t="shared" si="245"/>
        <v>0</v>
      </c>
      <c r="BZ82" s="92" t="str">
        <f t="shared" si="246"/>
        <v>nebija plānots</v>
      </c>
      <c r="CA82" s="88">
        <v>0</v>
      </c>
      <c r="CB82" s="88">
        <v>0</v>
      </c>
      <c r="CC82" s="88">
        <v>0</v>
      </c>
      <c r="CD82" s="88">
        <f t="shared" si="296"/>
        <v>0</v>
      </c>
      <c r="CE82" s="92" t="str">
        <f t="shared" si="248"/>
        <v>nebija plānots</v>
      </c>
      <c r="CF82" s="88">
        <f t="shared" si="249"/>
        <v>0</v>
      </c>
      <c r="CG82" s="92" t="str">
        <f t="shared" si="250"/>
        <v>nebija plānots</v>
      </c>
      <c r="CH82" s="88">
        <f t="shared" si="251"/>
        <v>0</v>
      </c>
      <c r="CI82" s="88">
        <f t="shared" si="252"/>
        <v>0</v>
      </c>
      <c r="CJ82" s="88">
        <f t="shared" si="253"/>
        <v>0</v>
      </c>
      <c r="CK82" s="88">
        <f t="shared" si="254"/>
        <v>0</v>
      </c>
      <c r="CL82" s="92" t="str">
        <f t="shared" si="255"/>
        <v>nebija plānots</v>
      </c>
      <c r="CM82" s="88">
        <f t="shared" si="256"/>
        <v>0</v>
      </c>
      <c r="CN82" s="92" t="str">
        <f t="shared" si="257"/>
        <v>nebija plānots</v>
      </c>
      <c r="CO82" s="88">
        <v>0</v>
      </c>
      <c r="CP82" s="88">
        <v>0</v>
      </c>
      <c r="CQ82" s="88">
        <v>0</v>
      </c>
      <c r="CR82" s="88">
        <f t="shared" si="297"/>
        <v>0</v>
      </c>
      <c r="CS82" s="92" t="str">
        <f t="shared" si="259"/>
        <v>nebija plānots</v>
      </c>
      <c r="CT82" s="88">
        <f t="shared" si="288"/>
        <v>0</v>
      </c>
      <c r="CU82" s="92" t="str">
        <f t="shared" si="260"/>
        <v>nebija plānots</v>
      </c>
      <c r="CV82" s="88">
        <f t="shared" si="261"/>
        <v>0</v>
      </c>
      <c r="CW82" s="88">
        <f t="shared" si="262"/>
        <v>0</v>
      </c>
      <c r="CX82" s="88">
        <f t="shared" si="263"/>
        <v>0</v>
      </c>
      <c r="CY82" s="88">
        <f t="shared" si="264"/>
        <v>0</v>
      </c>
      <c r="CZ82" s="92" t="str">
        <f t="shared" si="265"/>
        <v>nebija plānots</v>
      </c>
      <c r="DA82" s="88">
        <f t="shared" si="266"/>
        <v>0</v>
      </c>
      <c r="DB82" s="92" t="str">
        <f t="shared" si="267"/>
        <v>nebija plānots</v>
      </c>
      <c r="DC82" s="88">
        <v>0</v>
      </c>
      <c r="DD82" s="88">
        <v>0</v>
      </c>
      <c r="DE82" s="88">
        <v>0</v>
      </c>
      <c r="DF82" s="88">
        <f t="shared" si="298"/>
        <v>0</v>
      </c>
      <c r="DG82" s="92" t="str">
        <f t="shared" si="269"/>
        <v>nebija plānots</v>
      </c>
      <c r="DH82" s="88">
        <f t="shared" si="289"/>
        <v>0</v>
      </c>
      <c r="DI82" s="92" t="str">
        <f t="shared" si="270"/>
        <v>nebija plānots</v>
      </c>
      <c r="DJ82" s="88">
        <f t="shared" si="271"/>
        <v>0</v>
      </c>
      <c r="DK82" s="88">
        <f t="shared" si="272"/>
        <v>0</v>
      </c>
      <c r="DL82" s="88">
        <f t="shared" si="273"/>
        <v>0</v>
      </c>
      <c r="DM82" s="88">
        <f t="shared" si="291"/>
        <v>0</v>
      </c>
      <c r="DN82" s="92" t="str">
        <f t="shared" si="275"/>
        <v>nebija plānots</v>
      </c>
      <c r="DO82" s="88">
        <f t="shared" si="276"/>
        <v>0</v>
      </c>
      <c r="DP82" s="92" t="str">
        <f t="shared" si="277"/>
        <v>nebija plānots</v>
      </c>
      <c r="DQ82" s="88">
        <v>0</v>
      </c>
      <c r="DR82" s="88">
        <v>0</v>
      </c>
      <c r="DS82" s="88">
        <v>0</v>
      </c>
      <c r="DT82" s="88">
        <f t="shared" si="299"/>
        <v>0</v>
      </c>
      <c r="DU82" s="92" t="str">
        <f t="shared" si="279"/>
        <v>nebija plānots</v>
      </c>
      <c r="DV82" s="88">
        <f t="shared" si="290"/>
        <v>0</v>
      </c>
      <c r="DW82" s="92" t="str">
        <f t="shared" si="280"/>
        <v>nebija plānots</v>
      </c>
      <c r="DX82" s="88">
        <f t="shared" si="281"/>
        <v>0</v>
      </c>
      <c r="DY82" s="88">
        <f t="shared" si="282"/>
        <v>0</v>
      </c>
      <c r="DZ82" s="88">
        <f t="shared" si="283"/>
        <v>0</v>
      </c>
      <c r="EA82" s="88">
        <f t="shared" si="292"/>
        <v>0</v>
      </c>
      <c r="EB82" s="92" t="str">
        <f t="shared" si="285"/>
        <v>nebija plānots</v>
      </c>
      <c r="EC82" s="88">
        <f t="shared" si="286"/>
        <v>0</v>
      </c>
      <c r="ED82" s="92" t="str">
        <f t="shared" si="287"/>
        <v>nebija plānots</v>
      </c>
      <c r="EE82" s="88">
        <v>0</v>
      </c>
      <c r="EF82" s="88">
        <v>0</v>
      </c>
      <c r="EG82" s="88">
        <v>0</v>
      </c>
      <c r="EH82" s="23">
        <f t="shared" si="198"/>
        <v>0</v>
      </c>
    </row>
    <row r="83" spans="1:141" s="9" customFormat="1" ht="12" customHeight="1" x14ac:dyDescent="0.35">
      <c r="A83" s="8" t="s">
        <v>278</v>
      </c>
      <c r="B83" s="8" t="s">
        <v>278</v>
      </c>
      <c r="C83" s="24">
        <v>2</v>
      </c>
      <c r="D83" s="32" t="s">
        <v>256</v>
      </c>
      <c r="E83" s="26" t="s">
        <v>257</v>
      </c>
      <c r="F83" s="24" t="s">
        <v>279</v>
      </c>
      <c r="G83" s="26" t="s">
        <v>280</v>
      </c>
      <c r="H83" s="33" t="s">
        <v>281</v>
      </c>
      <c r="I83" s="26" t="s">
        <v>282</v>
      </c>
      <c r="J83" s="27" t="s">
        <v>114</v>
      </c>
      <c r="K83" s="31" t="s">
        <v>79</v>
      </c>
      <c r="L83" s="22" t="s">
        <v>103</v>
      </c>
      <c r="M83" s="23">
        <v>0</v>
      </c>
      <c r="N83" s="23">
        <v>0</v>
      </c>
      <c r="O83" s="23">
        <v>1440804.35</v>
      </c>
      <c r="P83" s="88">
        <v>0</v>
      </c>
      <c r="Q83" s="88">
        <v>0</v>
      </c>
      <c r="R83" s="88">
        <v>0</v>
      </c>
      <c r="S83" s="88">
        <f t="shared" si="199"/>
        <v>0</v>
      </c>
      <c r="T83" s="92" t="str">
        <f t="shared" si="200"/>
        <v>nebija plānots</v>
      </c>
      <c r="U83" s="88">
        <f t="shared" si="201"/>
        <v>0</v>
      </c>
      <c r="V83" s="92" t="str">
        <f t="shared" si="202"/>
        <v>nebija plānots</v>
      </c>
      <c r="W83" s="88">
        <v>2971.25</v>
      </c>
      <c r="X83" s="88">
        <v>1740.51</v>
      </c>
      <c r="Y83" s="88">
        <v>0</v>
      </c>
      <c r="Z83" s="88">
        <f t="shared" si="203"/>
        <v>1740.51</v>
      </c>
      <c r="AA83" s="92">
        <f t="shared" si="204"/>
        <v>0.58578376104333196</v>
      </c>
      <c r="AB83" s="88">
        <f t="shared" si="205"/>
        <v>-1230.74</v>
      </c>
      <c r="AC83" s="92">
        <f t="shared" si="206"/>
        <v>-0.41421623895666809</v>
      </c>
      <c r="AD83" s="88">
        <f t="shared" si="207"/>
        <v>2971.25</v>
      </c>
      <c r="AE83" s="88">
        <f t="shared" si="208"/>
        <v>1740.51</v>
      </c>
      <c r="AF83" s="88">
        <f t="shared" si="209"/>
        <v>0</v>
      </c>
      <c r="AG83" s="88">
        <f t="shared" si="210"/>
        <v>1740.51</v>
      </c>
      <c r="AH83" s="92">
        <f t="shared" si="211"/>
        <v>0.58578376104333196</v>
      </c>
      <c r="AI83" s="88">
        <f t="shared" si="212"/>
        <v>-1230.74</v>
      </c>
      <c r="AJ83" s="92">
        <f t="shared" si="213"/>
        <v>-0.41421623895666809</v>
      </c>
      <c r="AK83" s="88">
        <v>0</v>
      </c>
      <c r="AL83" s="88">
        <v>0</v>
      </c>
      <c r="AM83" s="88">
        <v>0</v>
      </c>
      <c r="AN83" s="88">
        <f t="shared" si="293"/>
        <v>0</v>
      </c>
      <c r="AO83" s="92" t="str">
        <f t="shared" si="215"/>
        <v>nebija plānots</v>
      </c>
      <c r="AP83" s="88">
        <f t="shared" si="216"/>
        <v>0</v>
      </c>
      <c r="AQ83" s="92" t="str">
        <f t="shared" si="217"/>
        <v>nebija plānots</v>
      </c>
      <c r="AR83" s="88">
        <f t="shared" si="218"/>
        <v>2971.25</v>
      </c>
      <c r="AS83" s="88">
        <f t="shared" si="219"/>
        <v>1740.51</v>
      </c>
      <c r="AT83" s="88">
        <f t="shared" si="220"/>
        <v>0</v>
      </c>
      <c r="AU83" s="88">
        <f t="shared" si="221"/>
        <v>1740.51</v>
      </c>
      <c r="AV83" s="92">
        <f t="shared" si="222"/>
        <v>0.58578376104333196</v>
      </c>
      <c r="AW83" s="88">
        <f t="shared" si="223"/>
        <v>-1230.74</v>
      </c>
      <c r="AX83" s="92">
        <f t="shared" si="224"/>
        <v>-0.41421623895666809</v>
      </c>
      <c r="AY83" s="88">
        <v>0</v>
      </c>
      <c r="AZ83" s="88">
        <v>0</v>
      </c>
      <c r="BA83" s="88">
        <v>0</v>
      </c>
      <c r="BB83" s="88">
        <f t="shared" si="294"/>
        <v>0</v>
      </c>
      <c r="BC83" s="92" t="str">
        <f t="shared" si="226"/>
        <v>nebija plānots</v>
      </c>
      <c r="BD83" s="88">
        <f t="shared" si="227"/>
        <v>0</v>
      </c>
      <c r="BE83" s="92" t="str">
        <f t="shared" si="228"/>
        <v>nebija plānots</v>
      </c>
      <c r="BF83" s="88">
        <f t="shared" si="229"/>
        <v>2971.25</v>
      </c>
      <c r="BG83" s="88">
        <f t="shared" si="230"/>
        <v>1740.51</v>
      </c>
      <c r="BH83" s="88">
        <f t="shared" si="231"/>
        <v>0</v>
      </c>
      <c r="BI83" s="88">
        <f t="shared" si="232"/>
        <v>1740.51</v>
      </c>
      <c r="BJ83" s="92">
        <f t="shared" si="233"/>
        <v>0.58578376104333196</v>
      </c>
      <c r="BK83" s="88">
        <f t="shared" si="234"/>
        <v>-1230.74</v>
      </c>
      <c r="BL83" s="92">
        <f t="shared" si="235"/>
        <v>-0.41421623895666809</v>
      </c>
      <c r="BM83" s="88">
        <v>0</v>
      </c>
      <c r="BN83" s="88">
        <v>0</v>
      </c>
      <c r="BO83" s="88">
        <v>0</v>
      </c>
      <c r="BP83" s="88">
        <f t="shared" si="295"/>
        <v>0</v>
      </c>
      <c r="BQ83" s="92" t="str">
        <f t="shared" si="237"/>
        <v>nebija plānots</v>
      </c>
      <c r="BR83" s="88">
        <f t="shared" si="238"/>
        <v>0</v>
      </c>
      <c r="BS83" s="92" t="str">
        <f t="shared" si="239"/>
        <v>nebija plānots</v>
      </c>
      <c r="BT83" s="88">
        <f t="shared" si="240"/>
        <v>2971.25</v>
      </c>
      <c r="BU83" s="88">
        <f t="shared" si="241"/>
        <v>1740.51</v>
      </c>
      <c r="BV83" s="88">
        <f t="shared" si="242"/>
        <v>0</v>
      </c>
      <c r="BW83" s="88">
        <f t="shared" si="243"/>
        <v>1740.51</v>
      </c>
      <c r="BX83" s="92">
        <f t="shared" si="244"/>
        <v>0.58578376104333196</v>
      </c>
      <c r="BY83" s="88">
        <f t="shared" si="245"/>
        <v>-1230.74</v>
      </c>
      <c r="BZ83" s="92">
        <f t="shared" si="246"/>
        <v>-0.41421623895666809</v>
      </c>
      <c r="CA83" s="88">
        <v>1029328.33</v>
      </c>
      <c r="CB83" s="88">
        <v>732933.54</v>
      </c>
      <c r="CC83" s="88">
        <v>0</v>
      </c>
      <c r="CD83" s="88">
        <f t="shared" si="296"/>
        <v>732933.54</v>
      </c>
      <c r="CE83" s="92">
        <f t="shared" si="248"/>
        <v>0.71205029400094333</v>
      </c>
      <c r="CF83" s="88">
        <f t="shared" si="249"/>
        <v>-296394.78999999992</v>
      </c>
      <c r="CG83" s="92">
        <f t="shared" si="250"/>
        <v>-0.28794970599905662</v>
      </c>
      <c r="CH83" s="88">
        <f t="shared" si="251"/>
        <v>1032299.58</v>
      </c>
      <c r="CI83" s="88">
        <f t="shared" si="252"/>
        <v>734674.05</v>
      </c>
      <c r="CJ83" s="88">
        <f t="shared" si="253"/>
        <v>0</v>
      </c>
      <c r="CK83" s="88">
        <f t="shared" si="254"/>
        <v>734674.05</v>
      </c>
      <c r="CL83" s="92">
        <f t="shared" si="255"/>
        <v>0.71168686322627395</v>
      </c>
      <c r="CM83" s="88">
        <f t="shared" si="256"/>
        <v>-297625.52999999991</v>
      </c>
      <c r="CN83" s="92">
        <f t="shared" si="257"/>
        <v>-0.288313136773726</v>
      </c>
      <c r="CO83" s="88">
        <v>0</v>
      </c>
      <c r="CP83" s="88">
        <v>0</v>
      </c>
      <c r="CQ83" s="88">
        <v>0</v>
      </c>
      <c r="CR83" s="88">
        <f t="shared" si="297"/>
        <v>0</v>
      </c>
      <c r="CS83" s="92" t="str">
        <f t="shared" si="259"/>
        <v>nebija plānots</v>
      </c>
      <c r="CT83" s="88">
        <f t="shared" si="288"/>
        <v>0</v>
      </c>
      <c r="CU83" s="92" t="str">
        <f t="shared" si="260"/>
        <v>nebija plānots</v>
      </c>
      <c r="CV83" s="88">
        <f t="shared" si="261"/>
        <v>1032299.58</v>
      </c>
      <c r="CW83" s="88">
        <f t="shared" si="262"/>
        <v>734674.05</v>
      </c>
      <c r="CX83" s="88">
        <f t="shared" si="263"/>
        <v>0</v>
      </c>
      <c r="CY83" s="88">
        <f t="shared" si="264"/>
        <v>734674.05</v>
      </c>
      <c r="CZ83" s="92">
        <f t="shared" si="265"/>
        <v>0.71168686322627395</v>
      </c>
      <c r="DA83" s="88">
        <f t="shared" si="266"/>
        <v>-297625.52999999991</v>
      </c>
      <c r="DB83" s="92">
        <f t="shared" si="267"/>
        <v>-0.288313136773726</v>
      </c>
      <c r="DC83" s="88">
        <v>70688.740000000005</v>
      </c>
      <c r="DD83" s="88">
        <v>43321.64</v>
      </c>
      <c r="DE83" s="88">
        <v>0</v>
      </c>
      <c r="DF83" s="88">
        <f t="shared" si="298"/>
        <v>43321.64</v>
      </c>
      <c r="DG83" s="92">
        <f t="shared" si="269"/>
        <v>0.61285064636885589</v>
      </c>
      <c r="DH83" s="88">
        <f t="shared" si="289"/>
        <v>-27367.100000000006</v>
      </c>
      <c r="DI83" s="92">
        <f t="shared" si="270"/>
        <v>-0.38714935363114411</v>
      </c>
      <c r="DJ83" s="88">
        <f t="shared" si="271"/>
        <v>1102988.32</v>
      </c>
      <c r="DK83" s="88">
        <f t="shared" si="272"/>
        <v>777995.69000000006</v>
      </c>
      <c r="DL83" s="88">
        <f t="shared" si="273"/>
        <v>0</v>
      </c>
      <c r="DM83" s="88">
        <f t="shared" si="291"/>
        <v>777995.69000000006</v>
      </c>
      <c r="DN83" s="92">
        <f t="shared" si="275"/>
        <v>0.70535260971757163</v>
      </c>
      <c r="DO83" s="88">
        <f t="shared" si="276"/>
        <v>-324992.63</v>
      </c>
      <c r="DP83" s="92">
        <f t="shared" si="277"/>
        <v>-0.29464739028242837</v>
      </c>
      <c r="DQ83" s="88">
        <v>0</v>
      </c>
      <c r="DR83" s="88">
        <v>0</v>
      </c>
      <c r="DS83" s="88">
        <v>0</v>
      </c>
      <c r="DT83" s="88">
        <f t="shared" si="299"/>
        <v>0</v>
      </c>
      <c r="DU83" s="92" t="str">
        <f t="shared" si="279"/>
        <v>nebija plānots</v>
      </c>
      <c r="DV83" s="88">
        <f t="shared" si="290"/>
        <v>0</v>
      </c>
      <c r="DW83" s="92" t="str">
        <f t="shared" si="280"/>
        <v>nebija plānots</v>
      </c>
      <c r="DX83" s="88">
        <f t="shared" si="281"/>
        <v>1102988.32</v>
      </c>
      <c r="DY83" s="88">
        <f t="shared" si="282"/>
        <v>777995.69000000006</v>
      </c>
      <c r="DZ83" s="88">
        <f t="shared" si="283"/>
        <v>0</v>
      </c>
      <c r="EA83" s="88">
        <f t="shared" si="292"/>
        <v>777995.69000000006</v>
      </c>
      <c r="EB83" s="92">
        <f t="shared" si="285"/>
        <v>0.70535260971757163</v>
      </c>
      <c r="EC83" s="88">
        <f t="shared" si="286"/>
        <v>-324992.63</v>
      </c>
      <c r="ED83" s="92">
        <f t="shared" si="287"/>
        <v>-0.29464739028242837</v>
      </c>
      <c r="EE83" s="88">
        <v>0</v>
      </c>
      <c r="EF83" s="88">
        <v>0</v>
      </c>
      <c r="EG83" s="88">
        <v>258394.43600000002</v>
      </c>
      <c r="EH83" s="23">
        <f t="shared" si="198"/>
        <v>1361382.7560000001</v>
      </c>
    </row>
    <row r="84" spans="1:141" s="9" customFormat="1" ht="12" customHeight="1" x14ac:dyDescent="0.35">
      <c r="A84" s="8" t="s">
        <v>283</v>
      </c>
      <c r="B84" s="8" t="s">
        <v>283</v>
      </c>
      <c r="C84" s="24">
        <v>2</v>
      </c>
      <c r="D84" s="32" t="s">
        <v>256</v>
      </c>
      <c r="E84" s="26" t="s">
        <v>257</v>
      </c>
      <c r="F84" s="24" t="s">
        <v>279</v>
      </c>
      <c r="G84" s="26" t="s">
        <v>280</v>
      </c>
      <c r="H84" s="33" t="s">
        <v>284</v>
      </c>
      <c r="I84" s="26" t="s">
        <v>285</v>
      </c>
      <c r="J84" s="27">
        <v>1</v>
      </c>
      <c r="K84" s="31" t="s">
        <v>79</v>
      </c>
      <c r="L84" s="22" t="s">
        <v>103</v>
      </c>
      <c r="M84" s="23">
        <v>0</v>
      </c>
      <c r="N84" s="23">
        <v>5476.86</v>
      </c>
      <c r="O84" s="23">
        <v>347416.89</v>
      </c>
      <c r="P84" s="88">
        <v>0</v>
      </c>
      <c r="Q84" s="88">
        <v>0</v>
      </c>
      <c r="R84" s="88">
        <v>0</v>
      </c>
      <c r="S84" s="88">
        <f t="shared" si="199"/>
        <v>0</v>
      </c>
      <c r="T84" s="92" t="str">
        <f t="shared" si="200"/>
        <v>nebija plānots</v>
      </c>
      <c r="U84" s="88">
        <f t="shared" si="201"/>
        <v>0</v>
      </c>
      <c r="V84" s="92" t="str">
        <f t="shared" si="202"/>
        <v>nebija plānots</v>
      </c>
      <c r="W84" s="88">
        <v>0</v>
      </c>
      <c r="X84" s="88">
        <v>0</v>
      </c>
      <c r="Y84" s="88">
        <v>0</v>
      </c>
      <c r="Z84" s="88">
        <f t="shared" si="203"/>
        <v>0</v>
      </c>
      <c r="AA84" s="92" t="str">
        <f t="shared" si="204"/>
        <v>nebija plānots</v>
      </c>
      <c r="AB84" s="88">
        <f t="shared" si="205"/>
        <v>0</v>
      </c>
      <c r="AC84" s="92" t="str">
        <f t="shared" si="206"/>
        <v>nebija plānots</v>
      </c>
      <c r="AD84" s="88">
        <f t="shared" si="207"/>
        <v>0</v>
      </c>
      <c r="AE84" s="88">
        <f t="shared" si="208"/>
        <v>0</v>
      </c>
      <c r="AF84" s="88">
        <f t="shared" si="209"/>
        <v>0</v>
      </c>
      <c r="AG84" s="88">
        <f t="shared" si="210"/>
        <v>0</v>
      </c>
      <c r="AH84" s="92" t="str">
        <f t="shared" si="211"/>
        <v>nebija plānots</v>
      </c>
      <c r="AI84" s="88">
        <f t="shared" si="212"/>
        <v>0</v>
      </c>
      <c r="AJ84" s="92" t="str">
        <f t="shared" si="213"/>
        <v>nebija plānots</v>
      </c>
      <c r="AK84" s="88">
        <v>0</v>
      </c>
      <c r="AL84" s="88">
        <v>0</v>
      </c>
      <c r="AM84" s="88">
        <v>0</v>
      </c>
      <c r="AN84" s="88">
        <f t="shared" si="293"/>
        <v>0</v>
      </c>
      <c r="AO84" s="92" t="str">
        <f t="shared" si="215"/>
        <v>nebija plānots</v>
      </c>
      <c r="AP84" s="88">
        <f t="shared" si="216"/>
        <v>0</v>
      </c>
      <c r="AQ84" s="92" t="str">
        <f t="shared" si="217"/>
        <v>nebija plānots</v>
      </c>
      <c r="AR84" s="88">
        <f t="shared" si="218"/>
        <v>0</v>
      </c>
      <c r="AS84" s="88">
        <f t="shared" si="219"/>
        <v>0</v>
      </c>
      <c r="AT84" s="88">
        <f t="shared" si="220"/>
        <v>0</v>
      </c>
      <c r="AU84" s="88">
        <f t="shared" si="221"/>
        <v>0</v>
      </c>
      <c r="AV84" s="92" t="str">
        <f t="shared" si="222"/>
        <v>nebija plānots</v>
      </c>
      <c r="AW84" s="88">
        <f t="shared" si="223"/>
        <v>0</v>
      </c>
      <c r="AX84" s="92" t="str">
        <f t="shared" si="224"/>
        <v>nebija plānots</v>
      </c>
      <c r="AY84" s="88">
        <v>108375</v>
      </c>
      <c r="AZ84" s="88">
        <v>20017.080000000002</v>
      </c>
      <c r="BA84" s="88">
        <v>0</v>
      </c>
      <c r="BB84" s="88">
        <f t="shared" si="294"/>
        <v>20017.080000000002</v>
      </c>
      <c r="BC84" s="92">
        <f t="shared" si="226"/>
        <v>0.18470200692041525</v>
      </c>
      <c r="BD84" s="88">
        <f t="shared" si="227"/>
        <v>-88357.92</v>
      </c>
      <c r="BE84" s="92">
        <f t="shared" si="228"/>
        <v>-0.81529799307958473</v>
      </c>
      <c r="BF84" s="88">
        <f t="shared" si="229"/>
        <v>108375</v>
      </c>
      <c r="BG84" s="88">
        <f t="shared" si="230"/>
        <v>20017.080000000002</v>
      </c>
      <c r="BH84" s="88">
        <f t="shared" si="231"/>
        <v>0</v>
      </c>
      <c r="BI84" s="88">
        <f t="shared" si="232"/>
        <v>20017.080000000002</v>
      </c>
      <c r="BJ84" s="92">
        <f t="shared" si="233"/>
        <v>0.18470200692041525</v>
      </c>
      <c r="BK84" s="88">
        <f t="shared" si="234"/>
        <v>-88357.92</v>
      </c>
      <c r="BL84" s="92">
        <f t="shared" si="235"/>
        <v>-0.81529799307958473</v>
      </c>
      <c r="BM84" s="88">
        <v>0</v>
      </c>
      <c r="BN84" s="88">
        <v>0</v>
      </c>
      <c r="BO84" s="88">
        <v>0</v>
      </c>
      <c r="BP84" s="88">
        <f t="shared" si="295"/>
        <v>0</v>
      </c>
      <c r="BQ84" s="92" t="str">
        <f t="shared" si="237"/>
        <v>nebija plānots</v>
      </c>
      <c r="BR84" s="88">
        <f t="shared" si="238"/>
        <v>0</v>
      </c>
      <c r="BS84" s="92" t="str">
        <f t="shared" si="239"/>
        <v>nebija plānots</v>
      </c>
      <c r="BT84" s="88">
        <f t="shared" si="240"/>
        <v>108375</v>
      </c>
      <c r="BU84" s="88">
        <f t="shared" si="241"/>
        <v>20017.080000000002</v>
      </c>
      <c r="BV84" s="88">
        <f t="shared" si="242"/>
        <v>0</v>
      </c>
      <c r="BW84" s="88">
        <f t="shared" si="243"/>
        <v>20017.080000000002</v>
      </c>
      <c r="BX84" s="92">
        <f t="shared" si="244"/>
        <v>0.18470200692041525</v>
      </c>
      <c r="BY84" s="88">
        <f t="shared" si="245"/>
        <v>-88357.92</v>
      </c>
      <c r="BZ84" s="92">
        <f t="shared" si="246"/>
        <v>-0.81529799307958473</v>
      </c>
      <c r="CA84" s="88">
        <v>0</v>
      </c>
      <c r="CB84" s="88">
        <v>0</v>
      </c>
      <c r="CC84" s="88">
        <v>0</v>
      </c>
      <c r="CD84" s="88">
        <f t="shared" si="296"/>
        <v>0</v>
      </c>
      <c r="CE84" s="92" t="str">
        <f t="shared" si="248"/>
        <v>nebija plānots</v>
      </c>
      <c r="CF84" s="88">
        <f t="shared" si="249"/>
        <v>0</v>
      </c>
      <c r="CG84" s="92" t="str">
        <f t="shared" si="250"/>
        <v>nebija plānots</v>
      </c>
      <c r="CH84" s="88">
        <f t="shared" si="251"/>
        <v>108375</v>
      </c>
      <c r="CI84" s="88">
        <f t="shared" si="252"/>
        <v>20017.080000000002</v>
      </c>
      <c r="CJ84" s="88">
        <f t="shared" si="253"/>
        <v>0</v>
      </c>
      <c r="CK84" s="88">
        <f t="shared" si="254"/>
        <v>20017.080000000002</v>
      </c>
      <c r="CL84" s="92">
        <f t="shared" si="255"/>
        <v>0.18470200692041525</v>
      </c>
      <c r="CM84" s="88">
        <f t="shared" si="256"/>
        <v>-88357.92</v>
      </c>
      <c r="CN84" s="92">
        <f t="shared" si="257"/>
        <v>-0.81529799307958473</v>
      </c>
      <c r="CO84" s="88">
        <v>0</v>
      </c>
      <c r="CP84" s="88">
        <v>0</v>
      </c>
      <c r="CQ84" s="88">
        <v>0</v>
      </c>
      <c r="CR84" s="88">
        <f t="shared" si="297"/>
        <v>0</v>
      </c>
      <c r="CS84" s="92" t="str">
        <f t="shared" si="259"/>
        <v>nebija plānots</v>
      </c>
      <c r="CT84" s="88">
        <f t="shared" si="288"/>
        <v>0</v>
      </c>
      <c r="CU84" s="92" t="str">
        <f t="shared" si="260"/>
        <v>nebija plānots</v>
      </c>
      <c r="CV84" s="88">
        <f t="shared" si="261"/>
        <v>108375</v>
      </c>
      <c r="CW84" s="88">
        <f t="shared" si="262"/>
        <v>20017.080000000002</v>
      </c>
      <c r="CX84" s="88">
        <f t="shared" si="263"/>
        <v>0</v>
      </c>
      <c r="CY84" s="88">
        <f t="shared" si="264"/>
        <v>20017.080000000002</v>
      </c>
      <c r="CZ84" s="92">
        <f t="shared" si="265"/>
        <v>0.18470200692041525</v>
      </c>
      <c r="DA84" s="88">
        <f t="shared" si="266"/>
        <v>-88357.92</v>
      </c>
      <c r="DB84" s="92">
        <f t="shared" si="267"/>
        <v>-0.81529799307958473</v>
      </c>
      <c r="DC84" s="88">
        <v>0</v>
      </c>
      <c r="DD84" s="88">
        <v>0</v>
      </c>
      <c r="DE84" s="88">
        <v>0</v>
      </c>
      <c r="DF84" s="88">
        <f t="shared" si="298"/>
        <v>0</v>
      </c>
      <c r="DG84" s="92" t="str">
        <f t="shared" si="269"/>
        <v>nebija plānots</v>
      </c>
      <c r="DH84" s="88">
        <f t="shared" si="289"/>
        <v>0</v>
      </c>
      <c r="DI84" s="92" t="str">
        <f t="shared" si="270"/>
        <v>nebija plānots</v>
      </c>
      <c r="DJ84" s="88">
        <f t="shared" si="271"/>
        <v>108375</v>
      </c>
      <c r="DK84" s="88">
        <f t="shared" si="272"/>
        <v>20017.080000000002</v>
      </c>
      <c r="DL84" s="88">
        <f t="shared" si="273"/>
        <v>0</v>
      </c>
      <c r="DM84" s="88">
        <f t="shared" si="291"/>
        <v>20017.080000000002</v>
      </c>
      <c r="DN84" s="92">
        <f t="shared" si="275"/>
        <v>0.18470200692041525</v>
      </c>
      <c r="DO84" s="88">
        <f t="shared" si="276"/>
        <v>-88357.92</v>
      </c>
      <c r="DP84" s="92">
        <f t="shared" si="277"/>
        <v>-0.81529799307958473</v>
      </c>
      <c r="DQ84" s="88">
        <v>0</v>
      </c>
      <c r="DR84" s="88">
        <v>265505.40999999997</v>
      </c>
      <c r="DS84" s="88">
        <v>0</v>
      </c>
      <c r="DT84" s="88">
        <f t="shared" si="299"/>
        <v>265505.40999999997</v>
      </c>
      <c r="DU84" s="92" t="str">
        <f t="shared" si="279"/>
        <v>nebija plānots</v>
      </c>
      <c r="DV84" s="88">
        <f t="shared" si="290"/>
        <v>265505.40999999997</v>
      </c>
      <c r="DW84" s="92" t="str">
        <f t="shared" si="280"/>
        <v>nebija plānots</v>
      </c>
      <c r="DX84" s="88">
        <f t="shared" si="281"/>
        <v>108375</v>
      </c>
      <c r="DY84" s="88">
        <f t="shared" si="282"/>
        <v>285522.49</v>
      </c>
      <c r="DZ84" s="88">
        <f t="shared" si="283"/>
        <v>0</v>
      </c>
      <c r="EA84" s="88">
        <f t="shared" si="292"/>
        <v>285522.49</v>
      </c>
      <c r="EB84" s="92">
        <f t="shared" si="285"/>
        <v>2.6345789158016149</v>
      </c>
      <c r="EC84" s="88">
        <f t="shared" si="286"/>
        <v>177147.49</v>
      </c>
      <c r="ED84" s="92">
        <f t="shared" si="287"/>
        <v>1.6345789158016146</v>
      </c>
      <c r="EE84" s="88">
        <v>270937.5</v>
      </c>
      <c r="EF84" s="88">
        <v>0</v>
      </c>
      <c r="EG84" s="88">
        <v>270937.5</v>
      </c>
      <c r="EH84" s="23">
        <f t="shared" si="198"/>
        <v>650250</v>
      </c>
    </row>
    <row r="85" spans="1:141" s="10" customFormat="1" ht="12" customHeight="1" x14ac:dyDescent="0.35">
      <c r="A85" s="8" t="s">
        <v>286</v>
      </c>
      <c r="B85" s="8" t="s">
        <v>286</v>
      </c>
      <c r="C85" s="24">
        <v>2</v>
      </c>
      <c r="D85" s="32" t="s">
        <v>256</v>
      </c>
      <c r="E85" s="26" t="s">
        <v>257</v>
      </c>
      <c r="F85" s="24" t="s">
        <v>279</v>
      </c>
      <c r="G85" s="26" t="s">
        <v>280</v>
      </c>
      <c r="H85" s="33" t="s">
        <v>284</v>
      </c>
      <c r="I85" s="26" t="s">
        <v>285</v>
      </c>
      <c r="J85" s="27">
        <v>2</v>
      </c>
      <c r="K85" s="31" t="s">
        <v>79</v>
      </c>
      <c r="L85" s="22" t="s">
        <v>103</v>
      </c>
      <c r="M85" s="23">
        <v>0</v>
      </c>
      <c r="N85" s="23">
        <v>0</v>
      </c>
      <c r="O85" s="23">
        <v>239192.47999999998</v>
      </c>
      <c r="P85" s="88">
        <v>118806.03</v>
      </c>
      <c r="Q85" s="88">
        <v>105309.22</v>
      </c>
      <c r="R85" s="88">
        <v>0</v>
      </c>
      <c r="S85" s="88">
        <f t="shared" si="199"/>
        <v>105309.22</v>
      </c>
      <c r="T85" s="92">
        <f t="shared" si="200"/>
        <v>0.88639625446620851</v>
      </c>
      <c r="U85" s="88">
        <f t="shared" si="201"/>
        <v>-13496.809999999998</v>
      </c>
      <c r="V85" s="92">
        <f t="shared" si="202"/>
        <v>-0.11360374553379149</v>
      </c>
      <c r="W85" s="88">
        <v>0</v>
      </c>
      <c r="X85" s="88">
        <v>16162.22</v>
      </c>
      <c r="Y85" s="88">
        <v>0</v>
      </c>
      <c r="Z85" s="88">
        <f t="shared" si="203"/>
        <v>16162.22</v>
      </c>
      <c r="AA85" s="92" t="str">
        <f t="shared" si="204"/>
        <v>nebija plānots</v>
      </c>
      <c r="AB85" s="88">
        <f t="shared" si="205"/>
        <v>16162.22</v>
      </c>
      <c r="AC85" s="92" t="str">
        <f t="shared" si="206"/>
        <v>nebija plānots</v>
      </c>
      <c r="AD85" s="88">
        <f t="shared" si="207"/>
        <v>118806.03</v>
      </c>
      <c r="AE85" s="88">
        <f t="shared" si="208"/>
        <v>121471.44</v>
      </c>
      <c r="AF85" s="88">
        <f t="shared" si="209"/>
        <v>0</v>
      </c>
      <c r="AG85" s="88">
        <f t="shared" si="210"/>
        <v>121471.44</v>
      </c>
      <c r="AH85" s="92">
        <f t="shared" si="211"/>
        <v>1.0224349723663015</v>
      </c>
      <c r="AI85" s="88">
        <f t="shared" si="212"/>
        <v>2665.4100000000035</v>
      </c>
      <c r="AJ85" s="92">
        <f t="shared" si="213"/>
        <v>2.2434972366301639E-2</v>
      </c>
      <c r="AK85" s="88">
        <v>86754.89</v>
      </c>
      <c r="AL85" s="88">
        <v>35673.18</v>
      </c>
      <c r="AM85" s="88">
        <v>0</v>
      </c>
      <c r="AN85" s="88">
        <f t="shared" si="293"/>
        <v>35673.18</v>
      </c>
      <c r="AO85" s="92">
        <f t="shared" si="215"/>
        <v>0.41119503465453072</v>
      </c>
      <c r="AP85" s="88">
        <f t="shared" si="216"/>
        <v>-51081.71</v>
      </c>
      <c r="AQ85" s="92">
        <f t="shared" si="217"/>
        <v>-0.58880496534546933</v>
      </c>
      <c r="AR85" s="88">
        <f t="shared" si="218"/>
        <v>205560.91999999998</v>
      </c>
      <c r="AS85" s="88">
        <f t="shared" si="219"/>
        <v>157144.62</v>
      </c>
      <c r="AT85" s="88">
        <f t="shared" si="220"/>
        <v>0</v>
      </c>
      <c r="AU85" s="88">
        <f t="shared" si="221"/>
        <v>157144.62</v>
      </c>
      <c r="AV85" s="92">
        <f t="shared" si="222"/>
        <v>0.7644673900077894</v>
      </c>
      <c r="AW85" s="88">
        <f t="shared" si="223"/>
        <v>-48416.299999999988</v>
      </c>
      <c r="AX85" s="92">
        <f t="shared" si="224"/>
        <v>-0.23553260999221054</v>
      </c>
      <c r="AY85" s="88">
        <v>0</v>
      </c>
      <c r="AZ85" s="88">
        <v>0</v>
      </c>
      <c r="BA85" s="88">
        <v>0</v>
      </c>
      <c r="BB85" s="88">
        <f t="shared" si="294"/>
        <v>0</v>
      </c>
      <c r="BC85" s="92" t="str">
        <f t="shared" si="226"/>
        <v>nebija plānots</v>
      </c>
      <c r="BD85" s="88">
        <f t="shared" si="227"/>
        <v>0</v>
      </c>
      <c r="BE85" s="92" t="str">
        <f t="shared" si="228"/>
        <v>nebija plānots</v>
      </c>
      <c r="BF85" s="88">
        <f t="shared" si="229"/>
        <v>205560.91999999998</v>
      </c>
      <c r="BG85" s="88">
        <f t="shared" si="230"/>
        <v>157144.62</v>
      </c>
      <c r="BH85" s="88">
        <f t="shared" si="231"/>
        <v>0</v>
      </c>
      <c r="BI85" s="88">
        <f t="shared" si="232"/>
        <v>157144.62</v>
      </c>
      <c r="BJ85" s="92">
        <f t="shared" si="233"/>
        <v>0.7644673900077894</v>
      </c>
      <c r="BK85" s="88">
        <f t="shared" si="234"/>
        <v>-48416.299999999988</v>
      </c>
      <c r="BL85" s="92">
        <f t="shared" si="235"/>
        <v>-0.23553260999221054</v>
      </c>
      <c r="BM85" s="88">
        <v>0</v>
      </c>
      <c r="BN85" s="88">
        <v>0</v>
      </c>
      <c r="BO85" s="88">
        <v>0</v>
      </c>
      <c r="BP85" s="88">
        <f t="shared" si="295"/>
        <v>0</v>
      </c>
      <c r="BQ85" s="92" t="str">
        <f t="shared" si="237"/>
        <v>nebija plānots</v>
      </c>
      <c r="BR85" s="88">
        <f t="shared" si="238"/>
        <v>0</v>
      </c>
      <c r="BS85" s="92" t="str">
        <f t="shared" si="239"/>
        <v>nebija plānots</v>
      </c>
      <c r="BT85" s="88">
        <f t="shared" si="240"/>
        <v>205560.91999999998</v>
      </c>
      <c r="BU85" s="88">
        <f t="shared" si="241"/>
        <v>157144.62</v>
      </c>
      <c r="BV85" s="88">
        <f t="shared" si="242"/>
        <v>0</v>
      </c>
      <c r="BW85" s="88">
        <f t="shared" si="243"/>
        <v>157144.62</v>
      </c>
      <c r="BX85" s="92">
        <f t="shared" si="244"/>
        <v>0.7644673900077894</v>
      </c>
      <c r="BY85" s="88">
        <f t="shared" si="245"/>
        <v>-48416.299999999988</v>
      </c>
      <c r="BZ85" s="92">
        <f t="shared" si="246"/>
        <v>-0.23553260999221054</v>
      </c>
      <c r="CA85" s="88">
        <v>637.5</v>
      </c>
      <c r="CB85" s="88">
        <v>10102.86</v>
      </c>
      <c r="CC85" s="88">
        <v>0</v>
      </c>
      <c r="CD85" s="88">
        <f t="shared" si="296"/>
        <v>10102.86</v>
      </c>
      <c r="CE85" s="92">
        <f t="shared" si="248"/>
        <v>15.847623529411766</v>
      </c>
      <c r="CF85" s="88">
        <f t="shared" si="249"/>
        <v>9465.36</v>
      </c>
      <c r="CG85" s="92">
        <f t="shared" si="250"/>
        <v>14.847623529411766</v>
      </c>
      <c r="CH85" s="88">
        <f t="shared" si="251"/>
        <v>206198.41999999998</v>
      </c>
      <c r="CI85" s="88">
        <f t="shared" si="252"/>
        <v>167247.47999999998</v>
      </c>
      <c r="CJ85" s="88">
        <f t="shared" si="253"/>
        <v>0</v>
      </c>
      <c r="CK85" s="88">
        <f t="shared" si="254"/>
        <v>167247.47999999998</v>
      </c>
      <c r="CL85" s="92">
        <f t="shared" si="255"/>
        <v>0.81109971647697399</v>
      </c>
      <c r="CM85" s="88">
        <f t="shared" si="256"/>
        <v>-38950.94</v>
      </c>
      <c r="CN85" s="92">
        <f t="shared" si="257"/>
        <v>-0.18890028352302604</v>
      </c>
      <c r="CO85" s="88">
        <v>95239.02</v>
      </c>
      <c r="CP85" s="88">
        <v>94024.9</v>
      </c>
      <c r="CQ85" s="88">
        <v>0</v>
      </c>
      <c r="CR85" s="88">
        <f t="shared" si="297"/>
        <v>94024.9</v>
      </c>
      <c r="CS85" s="92">
        <f t="shared" si="259"/>
        <v>0.98725186378440255</v>
      </c>
      <c r="CT85" s="88">
        <f t="shared" si="288"/>
        <v>-1214.1200000000099</v>
      </c>
      <c r="CU85" s="92">
        <f t="shared" si="260"/>
        <v>-1.274813621559745E-2</v>
      </c>
      <c r="CV85" s="88">
        <f t="shared" si="261"/>
        <v>301437.44</v>
      </c>
      <c r="CW85" s="88">
        <f t="shared" si="262"/>
        <v>261272.37999999998</v>
      </c>
      <c r="CX85" s="88">
        <f t="shared" si="263"/>
        <v>0</v>
      </c>
      <c r="CY85" s="88">
        <f t="shared" si="264"/>
        <v>261272.37999999998</v>
      </c>
      <c r="CZ85" s="92">
        <f t="shared" si="265"/>
        <v>0.86675490609262063</v>
      </c>
      <c r="DA85" s="88">
        <f t="shared" si="266"/>
        <v>-40165.060000000027</v>
      </c>
      <c r="DB85" s="92">
        <f t="shared" si="267"/>
        <v>-0.13324509390737935</v>
      </c>
      <c r="DC85" s="88">
        <v>26754.89</v>
      </c>
      <c r="DD85" s="88">
        <v>38980.15</v>
      </c>
      <c r="DE85" s="88">
        <v>0</v>
      </c>
      <c r="DF85" s="88">
        <f t="shared" si="298"/>
        <v>38980.15</v>
      </c>
      <c r="DG85" s="92">
        <f t="shared" si="269"/>
        <v>1.4569355358964287</v>
      </c>
      <c r="DH85" s="88">
        <f t="shared" si="289"/>
        <v>12225.260000000002</v>
      </c>
      <c r="DI85" s="92">
        <f t="shared" si="270"/>
        <v>0.45693553589642871</v>
      </c>
      <c r="DJ85" s="88">
        <f t="shared" si="271"/>
        <v>328192.33</v>
      </c>
      <c r="DK85" s="88">
        <f t="shared" si="272"/>
        <v>300252.52999999997</v>
      </c>
      <c r="DL85" s="88">
        <f t="shared" si="273"/>
        <v>0</v>
      </c>
      <c r="DM85" s="88">
        <f t="shared" si="291"/>
        <v>300252.52999999997</v>
      </c>
      <c r="DN85" s="92">
        <f t="shared" si="275"/>
        <v>0.91486760217705254</v>
      </c>
      <c r="DO85" s="88">
        <f t="shared" si="276"/>
        <v>-27939.800000000047</v>
      </c>
      <c r="DP85" s="92">
        <f t="shared" si="277"/>
        <v>-8.5132397822947431E-2</v>
      </c>
      <c r="DQ85" s="88">
        <v>91800</v>
      </c>
      <c r="DR85" s="88">
        <v>0</v>
      </c>
      <c r="DS85" s="88">
        <v>0</v>
      </c>
      <c r="DT85" s="88">
        <f t="shared" si="299"/>
        <v>0</v>
      </c>
      <c r="DU85" s="92">
        <f t="shared" si="279"/>
        <v>0</v>
      </c>
      <c r="DV85" s="88">
        <f t="shared" si="290"/>
        <v>-91800</v>
      </c>
      <c r="DW85" s="92">
        <f t="shared" si="280"/>
        <v>-1</v>
      </c>
      <c r="DX85" s="88">
        <f t="shared" si="281"/>
        <v>419992.33</v>
      </c>
      <c r="DY85" s="88">
        <f t="shared" si="282"/>
        <v>300252.52999999997</v>
      </c>
      <c r="DZ85" s="88">
        <f t="shared" si="283"/>
        <v>0</v>
      </c>
      <c r="EA85" s="88">
        <f t="shared" si="292"/>
        <v>300252.52999999997</v>
      </c>
      <c r="EB85" s="92">
        <f t="shared" si="285"/>
        <v>0.71490003162676796</v>
      </c>
      <c r="EC85" s="88">
        <f t="shared" si="286"/>
        <v>-119739.80000000005</v>
      </c>
      <c r="ED85" s="92">
        <f t="shared" si="287"/>
        <v>-0.28509996837323204</v>
      </c>
      <c r="EE85" s="88">
        <v>27250</v>
      </c>
      <c r="EF85" s="88">
        <v>0</v>
      </c>
      <c r="EG85" s="88">
        <v>61179.89</v>
      </c>
      <c r="EH85" s="23">
        <f t="shared" si="198"/>
        <v>508422.22000000003</v>
      </c>
      <c r="EJ85" s="9"/>
      <c r="EK85" s="9"/>
    </row>
    <row r="86" spans="1:141" s="11" customFormat="1" ht="12" customHeight="1" x14ac:dyDescent="0.25">
      <c r="A86" s="8" t="s">
        <v>287</v>
      </c>
      <c r="B86" s="8" t="s">
        <v>287</v>
      </c>
      <c r="C86" s="24">
        <v>2</v>
      </c>
      <c r="D86" s="32" t="s">
        <v>256</v>
      </c>
      <c r="E86" s="26" t="s">
        <v>257</v>
      </c>
      <c r="F86" s="24" t="s">
        <v>279</v>
      </c>
      <c r="G86" s="26" t="s">
        <v>280</v>
      </c>
      <c r="H86" s="33" t="s">
        <v>284</v>
      </c>
      <c r="I86" s="26" t="s">
        <v>285</v>
      </c>
      <c r="J86" s="27">
        <v>3</v>
      </c>
      <c r="K86" s="31" t="s">
        <v>79</v>
      </c>
      <c r="L86" s="22" t="s">
        <v>103</v>
      </c>
      <c r="M86" s="23">
        <v>0</v>
      </c>
      <c r="N86" s="23">
        <v>0</v>
      </c>
      <c r="O86" s="23">
        <v>21599.51</v>
      </c>
      <c r="P86" s="88">
        <v>0</v>
      </c>
      <c r="Q86" s="88">
        <v>0</v>
      </c>
      <c r="R86" s="88">
        <v>0</v>
      </c>
      <c r="S86" s="88">
        <f t="shared" si="199"/>
        <v>0</v>
      </c>
      <c r="T86" s="92" t="str">
        <f t="shared" si="200"/>
        <v>nebija plānots</v>
      </c>
      <c r="U86" s="88">
        <f t="shared" si="201"/>
        <v>0</v>
      </c>
      <c r="V86" s="92" t="str">
        <f t="shared" si="202"/>
        <v>nebija plānots</v>
      </c>
      <c r="W86" s="88">
        <v>0</v>
      </c>
      <c r="X86" s="88">
        <v>0</v>
      </c>
      <c r="Y86" s="88">
        <v>0</v>
      </c>
      <c r="Z86" s="88">
        <f t="shared" si="203"/>
        <v>0</v>
      </c>
      <c r="AA86" s="92" t="str">
        <f t="shared" si="204"/>
        <v>nebija plānots</v>
      </c>
      <c r="AB86" s="88">
        <f t="shared" si="205"/>
        <v>0</v>
      </c>
      <c r="AC86" s="92" t="str">
        <f t="shared" si="206"/>
        <v>nebija plānots</v>
      </c>
      <c r="AD86" s="88">
        <f t="shared" si="207"/>
        <v>0</v>
      </c>
      <c r="AE86" s="88">
        <f t="shared" si="208"/>
        <v>0</v>
      </c>
      <c r="AF86" s="88">
        <f t="shared" si="209"/>
        <v>0</v>
      </c>
      <c r="AG86" s="88">
        <f t="shared" si="210"/>
        <v>0</v>
      </c>
      <c r="AH86" s="92" t="str">
        <f t="shared" si="211"/>
        <v>nebija plānots</v>
      </c>
      <c r="AI86" s="88">
        <f t="shared" si="212"/>
        <v>0</v>
      </c>
      <c r="AJ86" s="92" t="str">
        <f t="shared" si="213"/>
        <v>nebija plānots</v>
      </c>
      <c r="AK86" s="88">
        <v>0</v>
      </c>
      <c r="AL86" s="88">
        <v>0</v>
      </c>
      <c r="AM86" s="88">
        <v>0</v>
      </c>
      <c r="AN86" s="88">
        <f t="shared" si="293"/>
        <v>0</v>
      </c>
      <c r="AO86" s="92" t="str">
        <f t="shared" si="215"/>
        <v>nebija plānots</v>
      </c>
      <c r="AP86" s="88">
        <f t="shared" si="216"/>
        <v>0</v>
      </c>
      <c r="AQ86" s="92" t="str">
        <f t="shared" si="217"/>
        <v>nebija plānots</v>
      </c>
      <c r="AR86" s="88">
        <f t="shared" si="218"/>
        <v>0</v>
      </c>
      <c r="AS86" s="88">
        <f t="shared" si="219"/>
        <v>0</v>
      </c>
      <c r="AT86" s="88">
        <f t="shared" si="220"/>
        <v>0</v>
      </c>
      <c r="AU86" s="88">
        <f t="shared" si="221"/>
        <v>0</v>
      </c>
      <c r="AV86" s="92" t="str">
        <f t="shared" si="222"/>
        <v>nebija plānots</v>
      </c>
      <c r="AW86" s="88">
        <f t="shared" si="223"/>
        <v>0</v>
      </c>
      <c r="AX86" s="92" t="str">
        <f t="shared" si="224"/>
        <v>nebija plānots</v>
      </c>
      <c r="AY86" s="88">
        <v>0</v>
      </c>
      <c r="AZ86" s="88">
        <v>0</v>
      </c>
      <c r="BA86" s="88">
        <v>0</v>
      </c>
      <c r="BB86" s="88">
        <f t="shared" si="294"/>
        <v>0</v>
      </c>
      <c r="BC86" s="92" t="str">
        <f t="shared" si="226"/>
        <v>nebija plānots</v>
      </c>
      <c r="BD86" s="88">
        <f t="shared" si="227"/>
        <v>0</v>
      </c>
      <c r="BE86" s="92" t="str">
        <f t="shared" si="228"/>
        <v>nebija plānots</v>
      </c>
      <c r="BF86" s="88">
        <f t="shared" si="229"/>
        <v>0</v>
      </c>
      <c r="BG86" s="88">
        <f t="shared" si="230"/>
        <v>0</v>
      </c>
      <c r="BH86" s="88">
        <f t="shared" si="231"/>
        <v>0</v>
      </c>
      <c r="BI86" s="88">
        <f t="shared" si="232"/>
        <v>0</v>
      </c>
      <c r="BJ86" s="92" t="str">
        <f t="shared" si="233"/>
        <v>nebija plānots</v>
      </c>
      <c r="BK86" s="88">
        <f t="shared" si="234"/>
        <v>0</v>
      </c>
      <c r="BL86" s="92" t="str">
        <f t="shared" si="235"/>
        <v>nebija plānots</v>
      </c>
      <c r="BM86" s="88">
        <v>80246.210000000006</v>
      </c>
      <c r="BN86" s="88">
        <v>80780.37</v>
      </c>
      <c r="BO86" s="88">
        <v>0</v>
      </c>
      <c r="BP86" s="88">
        <f t="shared" si="295"/>
        <v>80780.37</v>
      </c>
      <c r="BQ86" s="92">
        <f t="shared" si="237"/>
        <v>1.0066565137468797</v>
      </c>
      <c r="BR86" s="88">
        <f t="shared" si="238"/>
        <v>534.15999999998894</v>
      </c>
      <c r="BS86" s="92">
        <f t="shared" si="239"/>
        <v>6.6565137468796208E-3</v>
      </c>
      <c r="BT86" s="88">
        <f t="shared" si="240"/>
        <v>80246.210000000006</v>
      </c>
      <c r="BU86" s="88">
        <f t="shared" si="241"/>
        <v>80780.37</v>
      </c>
      <c r="BV86" s="88">
        <f t="shared" si="242"/>
        <v>0</v>
      </c>
      <c r="BW86" s="88">
        <f t="shared" si="243"/>
        <v>80780.37</v>
      </c>
      <c r="BX86" s="92">
        <f t="shared" si="244"/>
        <v>1.0066565137468797</v>
      </c>
      <c r="BY86" s="88">
        <f t="shared" si="245"/>
        <v>534.15999999998894</v>
      </c>
      <c r="BZ86" s="92">
        <f t="shared" si="246"/>
        <v>6.6565137468796208E-3</v>
      </c>
      <c r="CA86" s="88">
        <v>0</v>
      </c>
      <c r="CB86" s="88">
        <v>0</v>
      </c>
      <c r="CC86" s="88">
        <v>0</v>
      </c>
      <c r="CD86" s="88">
        <f t="shared" si="296"/>
        <v>0</v>
      </c>
      <c r="CE86" s="92" t="str">
        <f t="shared" si="248"/>
        <v>nebija plānots</v>
      </c>
      <c r="CF86" s="88">
        <f t="shared" si="249"/>
        <v>0</v>
      </c>
      <c r="CG86" s="92" t="str">
        <f t="shared" si="250"/>
        <v>nebija plānots</v>
      </c>
      <c r="CH86" s="88">
        <f t="shared" si="251"/>
        <v>80246.210000000006</v>
      </c>
      <c r="CI86" s="88">
        <f t="shared" si="252"/>
        <v>80780.37</v>
      </c>
      <c r="CJ86" s="88">
        <f t="shared" si="253"/>
        <v>0</v>
      </c>
      <c r="CK86" s="88">
        <f t="shared" si="254"/>
        <v>80780.37</v>
      </c>
      <c r="CL86" s="92">
        <f t="shared" si="255"/>
        <v>1.0066565137468797</v>
      </c>
      <c r="CM86" s="88">
        <f t="shared" si="256"/>
        <v>534.15999999998894</v>
      </c>
      <c r="CN86" s="92">
        <f t="shared" si="257"/>
        <v>6.6565137468796208E-3</v>
      </c>
      <c r="CO86" s="88">
        <v>0</v>
      </c>
      <c r="CP86" s="88">
        <v>0</v>
      </c>
      <c r="CQ86" s="88">
        <v>0</v>
      </c>
      <c r="CR86" s="88">
        <f t="shared" si="297"/>
        <v>0</v>
      </c>
      <c r="CS86" s="92" t="str">
        <f t="shared" si="259"/>
        <v>nebija plānots</v>
      </c>
      <c r="CT86" s="88">
        <f t="shared" si="288"/>
        <v>0</v>
      </c>
      <c r="CU86" s="92" t="str">
        <f t="shared" si="260"/>
        <v>nebija plānots</v>
      </c>
      <c r="CV86" s="88">
        <f t="shared" si="261"/>
        <v>80246.210000000006</v>
      </c>
      <c r="CW86" s="88">
        <f t="shared" si="262"/>
        <v>80780.37</v>
      </c>
      <c r="CX86" s="88">
        <f t="shared" si="263"/>
        <v>0</v>
      </c>
      <c r="CY86" s="88">
        <f t="shared" si="264"/>
        <v>80780.37</v>
      </c>
      <c r="CZ86" s="92">
        <f t="shared" si="265"/>
        <v>1.0066565137468797</v>
      </c>
      <c r="DA86" s="88">
        <f t="shared" si="266"/>
        <v>534.15999999998894</v>
      </c>
      <c r="DB86" s="92">
        <f t="shared" si="267"/>
        <v>6.6565137468796208E-3</v>
      </c>
      <c r="DC86" s="88">
        <v>0</v>
      </c>
      <c r="DD86" s="88">
        <v>0</v>
      </c>
      <c r="DE86" s="88">
        <v>0</v>
      </c>
      <c r="DF86" s="88">
        <f t="shared" si="298"/>
        <v>0</v>
      </c>
      <c r="DG86" s="92" t="str">
        <f t="shared" si="269"/>
        <v>nebija plānots</v>
      </c>
      <c r="DH86" s="88">
        <f t="shared" si="289"/>
        <v>0</v>
      </c>
      <c r="DI86" s="92" t="str">
        <f t="shared" si="270"/>
        <v>nebija plānots</v>
      </c>
      <c r="DJ86" s="88">
        <f t="shared" si="271"/>
        <v>80246.210000000006</v>
      </c>
      <c r="DK86" s="88">
        <f t="shared" si="272"/>
        <v>80780.37</v>
      </c>
      <c r="DL86" s="88">
        <f t="shared" si="273"/>
        <v>0</v>
      </c>
      <c r="DM86" s="88">
        <f t="shared" si="291"/>
        <v>80780.37</v>
      </c>
      <c r="DN86" s="92">
        <f t="shared" si="275"/>
        <v>1.0066565137468797</v>
      </c>
      <c r="DO86" s="88">
        <f t="shared" si="276"/>
        <v>534.15999999998894</v>
      </c>
      <c r="DP86" s="92">
        <f t="shared" si="277"/>
        <v>6.6565137468796208E-3</v>
      </c>
      <c r="DQ86" s="88">
        <v>0</v>
      </c>
      <c r="DR86" s="88">
        <v>0</v>
      </c>
      <c r="DS86" s="88">
        <v>0</v>
      </c>
      <c r="DT86" s="88">
        <f t="shared" si="299"/>
        <v>0</v>
      </c>
      <c r="DU86" s="92" t="str">
        <f t="shared" si="279"/>
        <v>nebija plānots</v>
      </c>
      <c r="DV86" s="88">
        <f t="shared" si="290"/>
        <v>0</v>
      </c>
      <c r="DW86" s="92" t="str">
        <f t="shared" si="280"/>
        <v>nebija plānots</v>
      </c>
      <c r="DX86" s="88">
        <f t="shared" si="281"/>
        <v>80246.210000000006</v>
      </c>
      <c r="DY86" s="88">
        <f t="shared" si="282"/>
        <v>80780.37</v>
      </c>
      <c r="DZ86" s="88">
        <f t="shared" si="283"/>
        <v>0</v>
      </c>
      <c r="EA86" s="88">
        <f t="shared" si="292"/>
        <v>80780.37</v>
      </c>
      <c r="EB86" s="92">
        <f t="shared" si="285"/>
        <v>1.0066565137468797</v>
      </c>
      <c r="EC86" s="88">
        <f t="shared" si="286"/>
        <v>534.15999999998894</v>
      </c>
      <c r="ED86" s="92">
        <f t="shared" si="287"/>
        <v>6.6565137468796208E-3</v>
      </c>
      <c r="EE86" s="88">
        <v>172125</v>
      </c>
      <c r="EF86" s="88">
        <v>0</v>
      </c>
      <c r="EG86" s="88">
        <v>0</v>
      </c>
      <c r="EH86" s="23">
        <f t="shared" si="198"/>
        <v>252371.21000000002</v>
      </c>
      <c r="EJ86" s="9"/>
      <c r="EK86" s="9"/>
    </row>
    <row r="87" spans="1:141" s="11" customFormat="1" ht="12" customHeight="1" x14ac:dyDescent="0.25">
      <c r="A87" s="8" t="s">
        <v>288</v>
      </c>
      <c r="B87" s="8" t="s">
        <v>288</v>
      </c>
      <c r="C87" s="24">
        <v>2</v>
      </c>
      <c r="D87" s="32" t="s">
        <v>256</v>
      </c>
      <c r="E87" s="26" t="s">
        <v>257</v>
      </c>
      <c r="F87" s="24" t="s">
        <v>279</v>
      </c>
      <c r="G87" s="26" t="s">
        <v>280</v>
      </c>
      <c r="H87" s="33" t="s">
        <v>284</v>
      </c>
      <c r="I87" s="26" t="s">
        <v>285</v>
      </c>
      <c r="J87" s="27">
        <v>4</v>
      </c>
      <c r="K87" s="31" t="s">
        <v>79</v>
      </c>
      <c r="L87" s="22" t="s">
        <v>103</v>
      </c>
      <c r="M87" s="23">
        <v>0</v>
      </c>
      <c r="N87" s="23">
        <v>0</v>
      </c>
      <c r="O87" s="23">
        <v>0</v>
      </c>
      <c r="P87" s="88">
        <v>0</v>
      </c>
      <c r="Q87" s="88">
        <v>0</v>
      </c>
      <c r="R87" s="88">
        <v>0</v>
      </c>
      <c r="S87" s="88">
        <f t="shared" si="199"/>
        <v>0</v>
      </c>
      <c r="T87" s="92" t="str">
        <f t="shared" si="200"/>
        <v>nebija plānots</v>
      </c>
      <c r="U87" s="88">
        <f t="shared" si="201"/>
        <v>0</v>
      </c>
      <c r="V87" s="92" t="str">
        <f t="shared" si="202"/>
        <v>nebija plānots</v>
      </c>
      <c r="W87" s="88">
        <v>0</v>
      </c>
      <c r="X87" s="88">
        <v>0</v>
      </c>
      <c r="Y87" s="88">
        <v>0</v>
      </c>
      <c r="Z87" s="88">
        <f t="shared" si="203"/>
        <v>0</v>
      </c>
      <c r="AA87" s="92" t="str">
        <f t="shared" si="204"/>
        <v>nebija plānots</v>
      </c>
      <c r="AB87" s="88">
        <f t="shared" si="205"/>
        <v>0</v>
      </c>
      <c r="AC87" s="92" t="str">
        <f t="shared" si="206"/>
        <v>nebija plānots</v>
      </c>
      <c r="AD87" s="88">
        <f t="shared" si="207"/>
        <v>0</v>
      </c>
      <c r="AE87" s="88">
        <f t="shared" si="208"/>
        <v>0</v>
      </c>
      <c r="AF87" s="88">
        <f t="shared" si="209"/>
        <v>0</v>
      </c>
      <c r="AG87" s="88">
        <f t="shared" si="210"/>
        <v>0</v>
      </c>
      <c r="AH87" s="92" t="str">
        <f t="shared" si="211"/>
        <v>nebija plānots</v>
      </c>
      <c r="AI87" s="88">
        <f t="shared" si="212"/>
        <v>0</v>
      </c>
      <c r="AJ87" s="92" t="str">
        <f t="shared" si="213"/>
        <v>nebija plānots</v>
      </c>
      <c r="AK87" s="88">
        <v>0</v>
      </c>
      <c r="AL87" s="88">
        <v>0</v>
      </c>
      <c r="AM87" s="88">
        <v>0</v>
      </c>
      <c r="AN87" s="88">
        <f t="shared" si="293"/>
        <v>0</v>
      </c>
      <c r="AO87" s="92" t="str">
        <f t="shared" si="215"/>
        <v>nebija plānots</v>
      </c>
      <c r="AP87" s="88">
        <f t="shared" si="216"/>
        <v>0</v>
      </c>
      <c r="AQ87" s="92" t="str">
        <f t="shared" si="217"/>
        <v>nebija plānots</v>
      </c>
      <c r="AR87" s="88">
        <f t="shared" si="218"/>
        <v>0</v>
      </c>
      <c r="AS87" s="88">
        <f t="shared" si="219"/>
        <v>0</v>
      </c>
      <c r="AT87" s="88">
        <f t="shared" si="220"/>
        <v>0</v>
      </c>
      <c r="AU87" s="88">
        <f t="shared" si="221"/>
        <v>0</v>
      </c>
      <c r="AV87" s="92" t="str">
        <f t="shared" si="222"/>
        <v>nebija plānots</v>
      </c>
      <c r="AW87" s="88">
        <f t="shared" si="223"/>
        <v>0</v>
      </c>
      <c r="AX87" s="92" t="str">
        <f t="shared" si="224"/>
        <v>nebija plānots</v>
      </c>
      <c r="AY87" s="88">
        <v>454161.9</v>
      </c>
      <c r="AZ87" s="88">
        <v>0</v>
      </c>
      <c r="BA87" s="88">
        <v>0</v>
      </c>
      <c r="BB87" s="88">
        <f t="shared" si="294"/>
        <v>0</v>
      </c>
      <c r="BC87" s="92">
        <f t="shared" si="226"/>
        <v>0</v>
      </c>
      <c r="BD87" s="88">
        <f t="shared" si="227"/>
        <v>-454161.9</v>
      </c>
      <c r="BE87" s="92">
        <f t="shared" si="228"/>
        <v>-1</v>
      </c>
      <c r="BF87" s="88">
        <f t="shared" si="229"/>
        <v>454161.9</v>
      </c>
      <c r="BG87" s="88">
        <f t="shared" si="230"/>
        <v>0</v>
      </c>
      <c r="BH87" s="88">
        <f t="shared" si="231"/>
        <v>0</v>
      </c>
      <c r="BI87" s="88">
        <f t="shared" si="232"/>
        <v>0</v>
      </c>
      <c r="BJ87" s="92">
        <f t="shared" si="233"/>
        <v>0</v>
      </c>
      <c r="BK87" s="88">
        <f t="shared" si="234"/>
        <v>-454161.9</v>
      </c>
      <c r="BL87" s="92">
        <f t="shared" si="235"/>
        <v>-1</v>
      </c>
      <c r="BM87" s="88">
        <v>0</v>
      </c>
      <c r="BN87" s="88">
        <v>7139</v>
      </c>
      <c r="BO87" s="88">
        <v>0</v>
      </c>
      <c r="BP87" s="88">
        <f t="shared" si="295"/>
        <v>7139</v>
      </c>
      <c r="BQ87" s="92" t="str">
        <f t="shared" si="237"/>
        <v>nebija plānots</v>
      </c>
      <c r="BR87" s="88">
        <f t="shared" si="238"/>
        <v>7139</v>
      </c>
      <c r="BS87" s="92" t="str">
        <f t="shared" si="239"/>
        <v>nebija plānots</v>
      </c>
      <c r="BT87" s="88">
        <f t="shared" si="240"/>
        <v>454161.9</v>
      </c>
      <c r="BU87" s="88">
        <f t="shared" si="241"/>
        <v>7139</v>
      </c>
      <c r="BV87" s="88">
        <f t="shared" si="242"/>
        <v>0</v>
      </c>
      <c r="BW87" s="88">
        <f t="shared" si="243"/>
        <v>7139</v>
      </c>
      <c r="BX87" s="92">
        <f t="shared" si="244"/>
        <v>1.5719064060635644E-2</v>
      </c>
      <c r="BY87" s="88">
        <f t="shared" si="245"/>
        <v>-447022.9</v>
      </c>
      <c r="BZ87" s="92">
        <f t="shared" si="246"/>
        <v>-0.98428093593936439</v>
      </c>
      <c r="CA87" s="88">
        <v>0</v>
      </c>
      <c r="CB87" s="88">
        <v>0</v>
      </c>
      <c r="CC87" s="88">
        <v>0</v>
      </c>
      <c r="CD87" s="88">
        <f t="shared" si="296"/>
        <v>0</v>
      </c>
      <c r="CE87" s="92" t="str">
        <f t="shared" si="248"/>
        <v>nebija plānots</v>
      </c>
      <c r="CF87" s="88">
        <f t="shared" si="249"/>
        <v>0</v>
      </c>
      <c r="CG87" s="92" t="str">
        <f t="shared" si="250"/>
        <v>nebija plānots</v>
      </c>
      <c r="CH87" s="88">
        <f t="shared" si="251"/>
        <v>454161.9</v>
      </c>
      <c r="CI87" s="88">
        <f t="shared" si="252"/>
        <v>7139</v>
      </c>
      <c r="CJ87" s="88">
        <f t="shared" si="253"/>
        <v>0</v>
      </c>
      <c r="CK87" s="88">
        <f t="shared" si="254"/>
        <v>7139</v>
      </c>
      <c r="CL87" s="92">
        <f t="shared" si="255"/>
        <v>1.5719064060635644E-2</v>
      </c>
      <c r="CM87" s="88">
        <f t="shared" si="256"/>
        <v>-447022.9</v>
      </c>
      <c r="CN87" s="92">
        <f t="shared" si="257"/>
        <v>-0.98428093593936439</v>
      </c>
      <c r="CO87" s="88">
        <v>0</v>
      </c>
      <c r="CP87" s="88">
        <v>0</v>
      </c>
      <c r="CQ87" s="88">
        <v>0</v>
      </c>
      <c r="CR87" s="88">
        <f t="shared" si="297"/>
        <v>0</v>
      </c>
      <c r="CS87" s="92" t="str">
        <f t="shared" si="259"/>
        <v>nebija plānots</v>
      </c>
      <c r="CT87" s="88">
        <f t="shared" si="288"/>
        <v>0</v>
      </c>
      <c r="CU87" s="92" t="str">
        <f t="shared" si="260"/>
        <v>nebija plānots</v>
      </c>
      <c r="CV87" s="88">
        <f t="shared" si="261"/>
        <v>454161.9</v>
      </c>
      <c r="CW87" s="88">
        <f t="shared" si="262"/>
        <v>7139</v>
      </c>
      <c r="CX87" s="88">
        <f t="shared" si="263"/>
        <v>0</v>
      </c>
      <c r="CY87" s="88">
        <f t="shared" si="264"/>
        <v>7139</v>
      </c>
      <c r="CZ87" s="92">
        <f t="shared" si="265"/>
        <v>1.5719064060635644E-2</v>
      </c>
      <c r="DA87" s="88">
        <f t="shared" si="266"/>
        <v>-447022.9</v>
      </c>
      <c r="DB87" s="92">
        <f t="shared" si="267"/>
        <v>-0.98428093593936439</v>
      </c>
      <c r="DC87" s="88">
        <v>0</v>
      </c>
      <c r="DD87" s="88">
        <v>48115</v>
      </c>
      <c r="DE87" s="88">
        <v>0</v>
      </c>
      <c r="DF87" s="88">
        <f t="shared" si="298"/>
        <v>48115</v>
      </c>
      <c r="DG87" s="92" t="str">
        <f t="shared" si="269"/>
        <v>nebija plānots</v>
      </c>
      <c r="DH87" s="88">
        <f t="shared" si="289"/>
        <v>48115</v>
      </c>
      <c r="DI87" s="92" t="str">
        <f t="shared" si="270"/>
        <v>nebija plānots</v>
      </c>
      <c r="DJ87" s="88">
        <f t="shared" si="271"/>
        <v>454161.9</v>
      </c>
      <c r="DK87" s="88">
        <f t="shared" si="272"/>
        <v>55254</v>
      </c>
      <c r="DL87" s="88">
        <f t="shared" si="273"/>
        <v>0</v>
      </c>
      <c r="DM87" s="88">
        <f t="shared" si="291"/>
        <v>55254</v>
      </c>
      <c r="DN87" s="92">
        <f t="shared" si="275"/>
        <v>0.12166146037349235</v>
      </c>
      <c r="DO87" s="88">
        <f t="shared" si="276"/>
        <v>-398907.9</v>
      </c>
      <c r="DP87" s="92">
        <f t="shared" si="277"/>
        <v>-0.87833853962650765</v>
      </c>
      <c r="DQ87" s="88">
        <v>0</v>
      </c>
      <c r="DR87" s="88">
        <v>8070.7</v>
      </c>
      <c r="DS87" s="88">
        <v>0</v>
      </c>
      <c r="DT87" s="88">
        <f t="shared" si="299"/>
        <v>8070.7</v>
      </c>
      <c r="DU87" s="92" t="str">
        <f t="shared" si="279"/>
        <v>nebija plānots</v>
      </c>
      <c r="DV87" s="88">
        <f t="shared" si="290"/>
        <v>8070.7</v>
      </c>
      <c r="DW87" s="92" t="str">
        <f t="shared" si="280"/>
        <v>nebija plānots</v>
      </c>
      <c r="DX87" s="88">
        <f t="shared" si="281"/>
        <v>454161.9</v>
      </c>
      <c r="DY87" s="88">
        <f t="shared" si="282"/>
        <v>63324.7</v>
      </c>
      <c r="DZ87" s="88">
        <f t="shared" si="283"/>
        <v>0</v>
      </c>
      <c r="EA87" s="88">
        <f t="shared" si="292"/>
        <v>63324.7</v>
      </c>
      <c r="EB87" s="92">
        <f t="shared" si="285"/>
        <v>0.13943199550644825</v>
      </c>
      <c r="EC87" s="88">
        <f t="shared" si="286"/>
        <v>-390837.2</v>
      </c>
      <c r="ED87" s="92">
        <f t="shared" si="287"/>
        <v>-0.86056800449355175</v>
      </c>
      <c r="EE87" s="88">
        <v>454161.9</v>
      </c>
      <c r="EF87" s="88">
        <v>0</v>
      </c>
      <c r="EG87" s="88">
        <v>0</v>
      </c>
      <c r="EH87" s="23">
        <f t="shared" si="198"/>
        <v>908323.8</v>
      </c>
      <c r="EJ87" s="9"/>
      <c r="EK87" s="9"/>
    </row>
    <row r="88" spans="1:141" ht="12" customHeight="1" x14ac:dyDescent="0.25">
      <c r="A88" s="8" t="s">
        <v>289</v>
      </c>
      <c r="B88" s="8" t="s">
        <v>289</v>
      </c>
      <c r="C88" s="24">
        <v>2</v>
      </c>
      <c r="D88" s="32" t="s">
        <v>256</v>
      </c>
      <c r="E88" s="26" t="s">
        <v>257</v>
      </c>
      <c r="F88" s="24" t="s">
        <v>279</v>
      </c>
      <c r="G88" s="26" t="s">
        <v>280</v>
      </c>
      <c r="H88" s="33" t="s">
        <v>290</v>
      </c>
      <c r="I88" s="26" t="s">
        <v>291</v>
      </c>
      <c r="J88" s="27">
        <v>1</v>
      </c>
      <c r="K88" s="31" t="s">
        <v>79</v>
      </c>
      <c r="L88" s="24" t="s">
        <v>103</v>
      </c>
      <c r="M88" s="23">
        <v>0</v>
      </c>
      <c r="N88" s="23">
        <v>1038171.2400000001</v>
      </c>
      <c r="O88" s="23">
        <v>400411.46</v>
      </c>
      <c r="P88" s="88">
        <v>0</v>
      </c>
      <c r="Q88" s="88">
        <v>0</v>
      </c>
      <c r="R88" s="88">
        <v>0</v>
      </c>
      <c r="S88" s="88">
        <f t="shared" si="199"/>
        <v>0</v>
      </c>
      <c r="T88" s="92" t="str">
        <f t="shared" si="200"/>
        <v>nebija plānots</v>
      </c>
      <c r="U88" s="88">
        <f t="shared" si="201"/>
        <v>0</v>
      </c>
      <c r="V88" s="92" t="str">
        <f t="shared" si="202"/>
        <v>nebija plānots</v>
      </c>
      <c r="W88" s="88">
        <v>0</v>
      </c>
      <c r="X88" s="88">
        <v>0</v>
      </c>
      <c r="Y88" s="88">
        <v>0</v>
      </c>
      <c r="Z88" s="88">
        <f t="shared" si="203"/>
        <v>0</v>
      </c>
      <c r="AA88" s="92" t="str">
        <f t="shared" si="204"/>
        <v>nebija plānots</v>
      </c>
      <c r="AB88" s="88">
        <f t="shared" si="205"/>
        <v>0</v>
      </c>
      <c r="AC88" s="92" t="str">
        <f t="shared" si="206"/>
        <v>nebija plānots</v>
      </c>
      <c r="AD88" s="88">
        <f t="shared" si="207"/>
        <v>0</v>
      </c>
      <c r="AE88" s="88">
        <f t="shared" si="208"/>
        <v>0</v>
      </c>
      <c r="AF88" s="88">
        <f t="shared" si="209"/>
        <v>0</v>
      </c>
      <c r="AG88" s="88">
        <f t="shared" si="210"/>
        <v>0</v>
      </c>
      <c r="AH88" s="92" t="str">
        <f t="shared" si="211"/>
        <v>nebija plānots</v>
      </c>
      <c r="AI88" s="88">
        <f t="shared" si="212"/>
        <v>0</v>
      </c>
      <c r="AJ88" s="92" t="str">
        <f t="shared" si="213"/>
        <v>nebija plānots</v>
      </c>
      <c r="AK88" s="88">
        <v>0</v>
      </c>
      <c r="AL88" s="88">
        <v>110460.93</v>
      </c>
      <c r="AM88" s="88">
        <v>0</v>
      </c>
      <c r="AN88" s="88">
        <f t="shared" si="293"/>
        <v>110460.93</v>
      </c>
      <c r="AO88" s="92" t="str">
        <f t="shared" si="215"/>
        <v>nebija plānots</v>
      </c>
      <c r="AP88" s="88">
        <f t="shared" si="216"/>
        <v>110460.93</v>
      </c>
      <c r="AQ88" s="92" t="str">
        <f t="shared" si="217"/>
        <v>nebija plānots</v>
      </c>
      <c r="AR88" s="88">
        <f t="shared" si="218"/>
        <v>0</v>
      </c>
      <c r="AS88" s="88">
        <f t="shared" si="219"/>
        <v>110460.93</v>
      </c>
      <c r="AT88" s="88">
        <f t="shared" si="220"/>
        <v>0</v>
      </c>
      <c r="AU88" s="88">
        <f t="shared" si="221"/>
        <v>110460.93</v>
      </c>
      <c r="AV88" s="92" t="str">
        <f t="shared" si="222"/>
        <v>nebija plānots</v>
      </c>
      <c r="AW88" s="88">
        <f t="shared" si="223"/>
        <v>110460.93</v>
      </c>
      <c r="AX88" s="92" t="str">
        <f t="shared" si="224"/>
        <v>nebija plānots</v>
      </c>
      <c r="AY88" s="88">
        <v>0</v>
      </c>
      <c r="AZ88" s="88">
        <v>0</v>
      </c>
      <c r="BA88" s="88">
        <v>0</v>
      </c>
      <c r="BB88" s="88">
        <f t="shared" si="294"/>
        <v>0</v>
      </c>
      <c r="BC88" s="92" t="str">
        <f t="shared" si="226"/>
        <v>nebija plānots</v>
      </c>
      <c r="BD88" s="88">
        <f t="shared" si="227"/>
        <v>0</v>
      </c>
      <c r="BE88" s="92" t="str">
        <f t="shared" si="228"/>
        <v>nebija plānots</v>
      </c>
      <c r="BF88" s="88">
        <f t="shared" si="229"/>
        <v>0</v>
      </c>
      <c r="BG88" s="88">
        <f t="shared" si="230"/>
        <v>110460.93</v>
      </c>
      <c r="BH88" s="88">
        <f t="shared" si="231"/>
        <v>0</v>
      </c>
      <c r="BI88" s="88">
        <f t="shared" si="232"/>
        <v>110460.93</v>
      </c>
      <c r="BJ88" s="92" t="str">
        <f t="shared" si="233"/>
        <v>nebija plānots</v>
      </c>
      <c r="BK88" s="88">
        <f t="shared" si="234"/>
        <v>110460.93</v>
      </c>
      <c r="BL88" s="92" t="str">
        <f t="shared" si="235"/>
        <v>nebija plānots</v>
      </c>
      <c r="BM88" s="88">
        <v>758504.77</v>
      </c>
      <c r="BN88" s="88">
        <v>1064007.44</v>
      </c>
      <c r="BO88" s="88">
        <v>0</v>
      </c>
      <c r="BP88" s="88">
        <f t="shared" si="295"/>
        <v>1064007.44</v>
      </c>
      <c r="BQ88" s="92">
        <f t="shared" si="237"/>
        <v>1.4027696094778679</v>
      </c>
      <c r="BR88" s="88">
        <f t="shared" si="238"/>
        <v>305502.66999999993</v>
      </c>
      <c r="BS88" s="92">
        <f t="shared" si="239"/>
        <v>0.40276960947786777</v>
      </c>
      <c r="BT88" s="88">
        <f t="shared" si="240"/>
        <v>758504.77</v>
      </c>
      <c r="BU88" s="88">
        <f t="shared" si="241"/>
        <v>1174468.3699999999</v>
      </c>
      <c r="BV88" s="88">
        <f t="shared" si="242"/>
        <v>0</v>
      </c>
      <c r="BW88" s="88">
        <f t="shared" si="243"/>
        <v>1174468.3699999999</v>
      </c>
      <c r="BX88" s="92">
        <f t="shared" si="244"/>
        <v>1.5483994517265856</v>
      </c>
      <c r="BY88" s="88">
        <f t="shared" si="245"/>
        <v>415963.59999999986</v>
      </c>
      <c r="BZ88" s="92">
        <f t="shared" si="246"/>
        <v>0.54839945172658555</v>
      </c>
      <c r="CA88" s="88">
        <v>247520.35</v>
      </c>
      <c r="CB88" s="88">
        <v>0</v>
      </c>
      <c r="CC88" s="88">
        <v>0</v>
      </c>
      <c r="CD88" s="88">
        <f t="shared" si="296"/>
        <v>0</v>
      </c>
      <c r="CE88" s="92">
        <f t="shared" si="248"/>
        <v>0</v>
      </c>
      <c r="CF88" s="88">
        <f t="shared" si="249"/>
        <v>-247520.35</v>
      </c>
      <c r="CG88" s="92">
        <f t="shared" si="250"/>
        <v>-1</v>
      </c>
      <c r="CH88" s="88">
        <f t="shared" si="251"/>
        <v>1006025.12</v>
      </c>
      <c r="CI88" s="88">
        <f t="shared" si="252"/>
        <v>1174468.3699999999</v>
      </c>
      <c r="CJ88" s="88">
        <f t="shared" si="253"/>
        <v>0</v>
      </c>
      <c r="CK88" s="88">
        <f t="shared" si="254"/>
        <v>1174468.3699999999</v>
      </c>
      <c r="CL88" s="92">
        <f t="shared" si="255"/>
        <v>1.1674344374223975</v>
      </c>
      <c r="CM88" s="88">
        <f t="shared" si="256"/>
        <v>168443.24999999988</v>
      </c>
      <c r="CN88" s="92">
        <f t="shared" si="257"/>
        <v>0.16743443742239744</v>
      </c>
      <c r="CO88" s="88">
        <v>0</v>
      </c>
      <c r="CP88" s="88">
        <v>172521.75</v>
      </c>
      <c r="CQ88" s="88">
        <v>0</v>
      </c>
      <c r="CR88" s="88">
        <f t="shared" si="297"/>
        <v>172521.75</v>
      </c>
      <c r="CS88" s="92" t="str">
        <f t="shared" si="259"/>
        <v>nebija plānots</v>
      </c>
      <c r="CT88" s="88">
        <f t="shared" si="288"/>
        <v>172521.75</v>
      </c>
      <c r="CU88" s="92" t="str">
        <f t="shared" si="260"/>
        <v>nebija plānots</v>
      </c>
      <c r="CV88" s="88">
        <f t="shared" si="261"/>
        <v>1006025.12</v>
      </c>
      <c r="CW88" s="88">
        <f t="shared" si="262"/>
        <v>1346990.1199999999</v>
      </c>
      <c r="CX88" s="88">
        <f t="shared" si="263"/>
        <v>0</v>
      </c>
      <c r="CY88" s="88">
        <f t="shared" si="264"/>
        <v>1346990.1199999999</v>
      </c>
      <c r="CZ88" s="92">
        <f t="shared" si="265"/>
        <v>1.3389229485641472</v>
      </c>
      <c r="DA88" s="88">
        <f t="shared" si="266"/>
        <v>340964.99999999988</v>
      </c>
      <c r="DB88" s="92">
        <f t="shared" si="267"/>
        <v>0.33892294856414706</v>
      </c>
      <c r="DC88" s="88">
        <v>0</v>
      </c>
      <c r="DD88" s="88">
        <v>0</v>
      </c>
      <c r="DE88" s="88">
        <v>0</v>
      </c>
      <c r="DF88" s="88">
        <f t="shared" si="298"/>
        <v>0</v>
      </c>
      <c r="DG88" s="92" t="str">
        <f t="shared" si="269"/>
        <v>nebija plānots</v>
      </c>
      <c r="DH88" s="88">
        <f t="shared" si="289"/>
        <v>0</v>
      </c>
      <c r="DI88" s="92" t="str">
        <f t="shared" si="270"/>
        <v>nebija plānots</v>
      </c>
      <c r="DJ88" s="88">
        <f t="shared" si="271"/>
        <v>1006025.12</v>
      </c>
      <c r="DK88" s="88">
        <f t="shared" si="272"/>
        <v>1346990.1199999999</v>
      </c>
      <c r="DL88" s="88">
        <f t="shared" si="273"/>
        <v>0</v>
      </c>
      <c r="DM88" s="88">
        <f t="shared" si="291"/>
        <v>1346990.1199999999</v>
      </c>
      <c r="DN88" s="92">
        <f t="shared" si="275"/>
        <v>1.3389229485641472</v>
      </c>
      <c r="DO88" s="88">
        <f t="shared" si="276"/>
        <v>340964.99999999988</v>
      </c>
      <c r="DP88" s="92">
        <f t="shared" si="277"/>
        <v>0.33892294856414706</v>
      </c>
      <c r="DQ88" s="88">
        <v>0</v>
      </c>
      <c r="DR88" s="88">
        <v>23695.41</v>
      </c>
      <c r="DS88" s="88">
        <v>0</v>
      </c>
      <c r="DT88" s="88">
        <f t="shared" si="299"/>
        <v>23695.41</v>
      </c>
      <c r="DU88" s="92" t="str">
        <f t="shared" si="279"/>
        <v>nebija plānots</v>
      </c>
      <c r="DV88" s="88">
        <f t="shared" si="290"/>
        <v>23695.41</v>
      </c>
      <c r="DW88" s="92" t="str">
        <f t="shared" si="280"/>
        <v>nebija plānots</v>
      </c>
      <c r="DX88" s="88">
        <f t="shared" si="281"/>
        <v>1006025.12</v>
      </c>
      <c r="DY88" s="88">
        <f t="shared" si="282"/>
        <v>1370685.5299999998</v>
      </c>
      <c r="DZ88" s="88">
        <f t="shared" si="283"/>
        <v>0</v>
      </c>
      <c r="EA88" s="88">
        <f t="shared" si="292"/>
        <v>1370685.5299999998</v>
      </c>
      <c r="EB88" s="92">
        <f t="shared" si="285"/>
        <v>1.3624764459161813</v>
      </c>
      <c r="EC88" s="88">
        <f t="shared" si="286"/>
        <v>364660.4099999998</v>
      </c>
      <c r="ED88" s="92">
        <f t="shared" si="287"/>
        <v>0.36247644591618128</v>
      </c>
      <c r="EE88" s="88">
        <v>59658.6</v>
      </c>
      <c r="EF88" s="88">
        <v>0</v>
      </c>
      <c r="EG88" s="88">
        <v>59828.29</v>
      </c>
      <c r="EH88" s="23">
        <f t="shared" si="198"/>
        <v>1125512.01</v>
      </c>
      <c r="EJ88" s="9"/>
      <c r="EK88" s="9"/>
    </row>
    <row r="89" spans="1:141" ht="12" customHeight="1" x14ac:dyDescent="0.25">
      <c r="A89" s="8" t="s">
        <v>292</v>
      </c>
      <c r="B89" s="8" t="s">
        <v>292</v>
      </c>
      <c r="C89" s="24">
        <v>2</v>
      </c>
      <c r="D89" s="32" t="s">
        <v>256</v>
      </c>
      <c r="E89" s="26" t="s">
        <v>257</v>
      </c>
      <c r="F89" s="24" t="s">
        <v>279</v>
      </c>
      <c r="G89" s="26" t="s">
        <v>280</v>
      </c>
      <c r="H89" s="24" t="s">
        <v>293</v>
      </c>
      <c r="I89" s="26" t="s">
        <v>294</v>
      </c>
      <c r="J89" s="27">
        <v>1</v>
      </c>
      <c r="K89" s="28" t="s">
        <v>79</v>
      </c>
      <c r="L89" s="24" t="s">
        <v>103</v>
      </c>
      <c r="M89" s="23">
        <v>0</v>
      </c>
      <c r="N89" s="23">
        <v>1015058.72</v>
      </c>
      <c r="O89" s="23">
        <v>1080467.77</v>
      </c>
      <c r="P89" s="88">
        <v>0</v>
      </c>
      <c r="Q89" s="88">
        <v>0</v>
      </c>
      <c r="R89" s="88">
        <v>0</v>
      </c>
      <c r="S89" s="88">
        <f t="shared" si="199"/>
        <v>0</v>
      </c>
      <c r="T89" s="92" t="str">
        <f t="shared" si="200"/>
        <v>nebija plānots</v>
      </c>
      <c r="U89" s="88">
        <f t="shared" si="201"/>
        <v>0</v>
      </c>
      <c r="V89" s="92" t="str">
        <f t="shared" si="202"/>
        <v>nebija plānots</v>
      </c>
      <c r="W89" s="88">
        <v>36000</v>
      </c>
      <c r="X89" s="88">
        <v>0</v>
      </c>
      <c r="Y89" s="88">
        <v>0</v>
      </c>
      <c r="Z89" s="88">
        <f t="shared" si="203"/>
        <v>0</v>
      </c>
      <c r="AA89" s="92">
        <f t="shared" si="204"/>
        <v>0</v>
      </c>
      <c r="AB89" s="88">
        <f t="shared" si="205"/>
        <v>-36000</v>
      </c>
      <c r="AC89" s="92">
        <f t="shared" si="206"/>
        <v>-1</v>
      </c>
      <c r="AD89" s="88">
        <f t="shared" si="207"/>
        <v>36000</v>
      </c>
      <c r="AE89" s="88">
        <f t="shared" si="208"/>
        <v>0</v>
      </c>
      <c r="AF89" s="88">
        <f t="shared" si="209"/>
        <v>0</v>
      </c>
      <c r="AG89" s="88">
        <f t="shared" si="210"/>
        <v>0</v>
      </c>
      <c r="AH89" s="92">
        <f t="shared" si="211"/>
        <v>0</v>
      </c>
      <c r="AI89" s="88">
        <f t="shared" si="212"/>
        <v>-36000</v>
      </c>
      <c r="AJ89" s="92">
        <f t="shared" si="213"/>
        <v>-1</v>
      </c>
      <c r="AK89" s="88">
        <v>0</v>
      </c>
      <c r="AL89" s="88">
        <v>0</v>
      </c>
      <c r="AM89" s="88">
        <v>0</v>
      </c>
      <c r="AN89" s="88">
        <f t="shared" si="293"/>
        <v>0</v>
      </c>
      <c r="AO89" s="92" t="str">
        <f t="shared" si="215"/>
        <v>nebija plānots</v>
      </c>
      <c r="AP89" s="88">
        <f t="shared" si="216"/>
        <v>0</v>
      </c>
      <c r="AQ89" s="92" t="str">
        <f t="shared" si="217"/>
        <v>nebija plānots</v>
      </c>
      <c r="AR89" s="88">
        <f t="shared" si="218"/>
        <v>36000</v>
      </c>
      <c r="AS89" s="88">
        <f t="shared" si="219"/>
        <v>0</v>
      </c>
      <c r="AT89" s="88">
        <f t="shared" si="220"/>
        <v>0</v>
      </c>
      <c r="AU89" s="88">
        <f t="shared" si="221"/>
        <v>0</v>
      </c>
      <c r="AV89" s="92">
        <f t="shared" si="222"/>
        <v>0</v>
      </c>
      <c r="AW89" s="88">
        <f t="shared" si="223"/>
        <v>-36000</v>
      </c>
      <c r="AX89" s="92">
        <f t="shared" si="224"/>
        <v>-1</v>
      </c>
      <c r="AY89" s="88">
        <v>30600</v>
      </c>
      <c r="AZ89" s="88">
        <v>25000</v>
      </c>
      <c r="BA89" s="88">
        <v>0</v>
      </c>
      <c r="BB89" s="88">
        <f t="shared" si="294"/>
        <v>25000</v>
      </c>
      <c r="BC89" s="92">
        <f t="shared" si="226"/>
        <v>0.81699346405228757</v>
      </c>
      <c r="BD89" s="88">
        <f t="shared" si="227"/>
        <v>-5600</v>
      </c>
      <c r="BE89" s="92">
        <f t="shared" si="228"/>
        <v>-0.18300653594771241</v>
      </c>
      <c r="BF89" s="88">
        <f t="shared" si="229"/>
        <v>66600</v>
      </c>
      <c r="BG89" s="88">
        <f t="shared" si="230"/>
        <v>25000</v>
      </c>
      <c r="BH89" s="88">
        <f t="shared" si="231"/>
        <v>0</v>
      </c>
      <c r="BI89" s="88">
        <f t="shared" si="232"/>
        <v>25000</v>
      </c>
      <c r="BJ89" s="92">
        <f t="shared" si="233"/>
        <v>0.37537537537537535</v>
      </c>
      <c r="BK89" s="88">
        <f t="shared" si="234"/>
        <v>-41600</v>
      </c>
      <c r="BL89" s="92">
        <f t="shared" si="235"/>
        <v>-0.62462462462462465</v>
      </c>
      <c r="BM89" s="88">
        <v>207944.14</v>
      </c>
      <c r="BN89" s="88">
        <v>79844.570000000007</v>
      </c>
      <c r="BO89" s="88">
        <v>0</v>
      </c>
      <c r="BP89" s="88">
        <f t="shared" si="295"/>
        <v>79844.570000000007</v>
      </c>
      <c r="BQ89" s="92">
        <f t="shared" si="237"/>
        <v>0.38397124343104838</v>
      </c>
      <c r="BR89" s="88">
        <f t="shared" si="238"/>
        <v>-128099.57</v>
      </c>
      <c r="BS89" s="92">
        <f t="shared" si="239"/>
        <v>-0.61602875656895162</v>
      </c>
      <c r="BT89" s="88">
        <f t="shared" si="240"/>
        <v>274544.14</v>
      </c>
      <c r="BU89" s="88">
        <f t="shared" si="241"/>
        <v>104844.57</v>
      </c>
      <c r="BV89" s="88">
        <f t="shared" si="242"/>
        <v>0</v>
      </c>
      <c r="BW89" s="88">
        <f t="shared" si="243"/>
        <v>104844.57</v>
      </c>
      <c r="BX89" s="92">
        <f t="shared" si="244"/>
        <v>0.38188602386486925</v>
      </c>
      <c r="BY89" s="88">
        <f t="shared" si="245"/>
        <v>-169699.57</v>
      </c>
      <c r="BZ89" s="92">
        <f t="shared" si="246"/>
        <v>-0.61811397613513075</v>
      </c>
      <c r="CA89" s="88">
        <v>0</v>
      </c>
      <c r="CB89" s="88">
        <v>0</v>
      </c>
      <c r="CC89" s="88">
        <v>0</v>
      </c>
      <c r="CD89" s="88">
        <f t="shared" si="296"/>
        <v>0</v>
      </c>
      <c r="CE89" s="92" t="str">
        <f t="shared" si="248"/>
        <v>nebija plānots</v>
      </c>
      <c r="CF89" s="88">
        <f t="shared" si="249"/>
        <v>0</v>
      </c>
      <c r="CG89" s="92" t="str">
        <f t="shared" si="250"/>
        <v>nebija plānots</v>
      </c>
      <c r="CH89" s="88">
        <f t="shared" si="251"/>
        <v>274544.14</v>
      </c>
      <c r="CI89" s="88">
        <f t="shared" si="252"/>
        <v>104844.57</v>
      </c>
      <c r="CJ89" s="88">
        <f t="shared" si="253"/>
        <v>0</v>
      </c>
      <c r="CK89" s="88">
        <f t="shared" si="254"/>
        <v>104844.57</v>
      </c>
      <c r="CL89" s="92">
        <f t="shared" si="255"/>
        <v>0.38188602386486925</v>
      </c>
      <c r="CM89" s="88">
        <f t="shared" si="256"/>
        <v>-169699.57</v>
      </c>
      <c r="CN89" s="92">
        <f t="shared" si="257"/>
        <v>-0.61811397613513075</v>
      </c>
      <c r="CO89" s="88">
        <v>0</v>
      </c>
      <c r="CP89" s="88">
        <v>0</v>
      </c>
      <c r="CQ89" s="88">
        <v>0</v>
      </c>
      <c r="CR89" s="88">
        <f t="shared" si="297"/>
        <v>0</v>
      </c>
      <c r="CS89" s="92" t="str">
        <f t="shared" si="259"/>
        <v>nebija plānots</v>
      </c>
      <c r="CT89" s="88">
        <f t="shared" si="288"/>
        <v>0</v>
      </c>
      <c r="CU89" s="92" t="str">
        <f t="shared" si="260"/>
        <v>nebija plānots</v>
      </c>
      <c r="CV89" s="88">
        <f t="shared" si="261"/>
        <v>274544.14</v>
      </c>
      <c r="CW89" s="88">
        <f t="shared" si="262"/>
        <v>104844.57</v>
      </c>
      <c r="CX89" s="88">
        <f t="shared" si="263"/>
        <v>0</v>
      </c>
      <c r="CY89" s="88">
        <f t="shared" si="264"/>
        <v>104844.57</v>
      </c>
      <c r="CZ89" s="92">
        <f t="shared" si="265"/>
        <v>0.38188602386486925</v>
      </c>
      <c r="DA89" s="88">
        <f t="shared" si="266"/>
        <v>-169699.57</v>
      </c>
      <c r="DB89" s="92">
        <f t="shared" si="267"/>
        <v>-0.61811397613513075</v>
      </c>
      <c r="DC89" s="88">
        <v>255000</v>
      </c>
      <c r="DD89" s="88">
        <v>0</v>
      </c>
      <c r="DE89" s="88">
        <v>0</v>
      </c>
      <c r="DF89" s="88">
        <f t="shared" si="298"/>
        <v>0</v>
      </c>
      <c r="DG89" s="92">
        <f t="shared" si="269"/>
        <v>0</v>
      </c>
      <c r="DH89" s="88">
        <f t="shared" si="289"/>
        <v>-255000</v>
      </c>
      <c r="DI89" s="92">
        <f t="shared" si="270"/>
        <v>-1</v>
      </c>
      <c r="DJ89" s="88">
        <f t="shared" si="271"/>
        <v>529544.14</v>
      </c>
      <c r="DK89" s="88">
        <f t="shared" si="272"/>
        <v>104844.57</v>
      </c>
      <c r="DL89" s="88">
        <f t="shared" si="273"/>
        <v>0</v>
      </c>
      <c r="DM89" s="88">
        <f t="shared" si="291"/>
        <v>104844.57</v>
      </c>
      <c r="DN89" s="92">
        <f t="shared" si="275"/>
        <v>0.19799023741439195</v>
      </c>
      <c r="DO89" s="88">
        <f t="shared" si="276"/>
        <v>-424699.57</v>
      </c>
      <c r="DP89" s="92">
        <f t="shared" si="277"/>
        <v>-0.80200976258560808</v>
      </c>
      <c r="DQ89" s="88">
        <v>290239.02000000019</v>
      </c>
      <c r="DR89" s="88">
        <v>0</v>
      </c>
      <c r="DS89" s="88">
        <v>0</v>
      </c>
      <c r="DT89" s="88">
        <f t="shared" si="299"/>
        <v>0</v>
      </c>
      <c r="DU89" s="92">
        <f t="shared" si="279"/>
        <v>0</v>
      </c>
      <c r="DV89" s="88">
        <f t="shared" si="290"/>
        <v>-290239.02000000019</v>
      </c>
      <c r="DW89" s="92">
        <f t="shared" si="280"/>
        <v>-1</v>
      </c>
      <c r="DX89" s="88">
        <f t="shared" si="281"/>
        <v>819783.16000000015</v>
      </c>
      <c r="DY89" s="88">
        <f t="shared" si="282"/>
        <v>104844.57</v>
      </c>
      <c r="DZ89" s="88">
        <f t="shared" si="283"/>
        <v>0</v>
      </c>
      <c r="EA89" s="88">
        <f t="shared" si="292"/>
        <v>104844.57</v>
      </c>
      <c r="EB89" s="92">
        <f t="shared" si="285"/>
        <v>0.12789305162111403</v>
      </c>
      <c r="EC89" s="88">
        <f t="shared" si="286"/>
        <v>-714938.59000000008</v>
      </c>
      <c r="ED89" s="92">
        <f t="shared" si="287"/>
        <v>-0.87210694837888592</v>
      </c>
      <c r="EE89" s="88">
        <v>220925.1</v>
      </c>
      <c r="EF89" s="88">
        <v>0</v>
      </c>
      <c r="EG89" s="88">
        <v>0</v>
      </c>
      <c r="EH89" s="23">
        <f t="shared" si="198"/>
        <v>1040708.2600000001</v>
      </c>
      <c r="EJ89" s="9"/>
      <c r="EK89" s="9"/>
    </row>
    <row r="90" spans="1:141" ht="12" customHeight="1" x14ac:dyDescent="0.25">
      <c r="A90" s="8" t="s">
        <v>295</v>
      </c>
      <c r="B90" s="8" t="s">
        <v>295</v>
      </c>
      <c r="C90" s="24">
        <v>2</v>
      </c>
      <c r="D90" s="32" t="s">
        <v>256</v>
      </c>
      <c r="E90" s="26" t="s">
        <v>257</v>
      </c>
      <c r="F90" s="24" t="s">
        <v>279</v>
      </c>
      <c r="G90" s="26" t="s">
        <v>280</v>
      </c>
      <c r="H90" s="24" t="s">
        <v>293</v>
      </c>
      <c r="I90" s="26" t="s">
        <v>294</v>
      </c>
      <c r="J90" s="27">
        <v>2</v>
      </c>
      <c r="K90" s="28" t="s">
        <v>79</v>
      </c>
      <c r="L90" s="24" t="s">
        <v>103</v>
      </c>
      <c r="M90" s="23">
        <v>0</v>
      </c>
      <c r="N90" s="23">
        <v>0</v>
      </c>
      <c r="O90" s="23">
        <v>0</v>
      </c>
      <c r="P90" s="88">
        <v>0</v>
      </c>
      <c r="Q90" s="88">
        <v>0</v>
      </c>
      <c r="R90" s="88">
        <v>0</v>
      </c>
      <c r="S90" s="88">
        <f t="shared" si="199"/>
        <v>0</v>
      </c>
      <c r="T90" s="92" t="str">
        <f t="shared" si="200"/>
        <v>nebija plānots</v>
      </c>
      <c r="U90" s="88">
        <f t="shared" si="201"/>
        <v>0</v>
      </c>
      <c r="V90" s="92" t="str">
        <f t="shared" si="202"/>
        <v>nebija plānots</v>
      </c>
      <c r="W90" s="88">
        <v>0</v>
      </c>
      <c r="X90" s="88">
        <v>0</v>
      </c>
      <c r="Y90" s="88">
        <v>0</v>
      </c>
      <c r="Z90" s="88">
        <f t="shared" si="203"/>
        <v>0</v>
      </c>
      <c r="AA90" s="92" t="str">
        <f t="shared" si="204"/>
        <v>nebija plānots</v>
      </c>
      <c r="AB90" s="88">
        <f t="shared" si="205"/>
        <v>0</v>
      </c>
      <c r="AC90" s="92" t="str">
        <f t="shared" si="206"/>
        <v>nebija plānots</v>
      </c>
      <c r="AD90" s="88">
        <f t="shared" si="207"/>
        <v>0</v>
      </c>
      <c r="AE90" s="88">
        <f t="shared" si="208"/>
        <v>0</v>
      </c>
      <c r="AF90" s="88">
        <f t="shared" si="209"/>
        <v>0</v>
      </c>
      <c r="AG90" s="88">
        <f t="shared" si="210"/>
        <v>0</v>
      </c>
      <c r="AH90" s="92" t="str">
        <f t="shared" si="211"/>
        <v>nebija plānots</v>
      </c>
      <c r="AI90" s="88">
        <f t="shared" si="212"/>
        <v>0</v>
      </c>
      <c r="AJ90" s="92" t="str">
        <f t="shared" si="213"/>
        <v>nebija plānots</v>
      </c>
      <c r="AK90" s="88">
        <v>0</v>
      </c>
      <c r="AL90" s="88">
        <v>0</v>
      </c>
      <c r="AM90" s="88">
        <v>0</v>
      </c>
      <c r="AN90" s="88">
        <f t="shared" si="293"/>
        <v>0</v>
      </c>
      <c r="AO90" s="92" t="str">
        <f t="shared" si="215"/>
        <v>nebija plānots</v>
      </c>
      <c r="AP90" s="88">
        <f t="shared" si="216"/>
        <v>0</v>
      </c>
      <c r="AQ90" s="92" t="str">
        <f t="shared" si="217"/>
        <v>nebija plānots</v>
      </c>
      <c r="AR90" s="88">
        <f t="shared" si="218"/>
        <v>0</v>
      </c>
      <c r="AS90" s="88">
        <f t="shared" si="219"/>
        <v>0</v>
      </c>
      <c r="AT90" s="88">
        <f t="shared" si="220"/>
        <v>0</v>
      </c>
      <c r="AU90" s="88">
        <f t="shared" si="221"/>
        <v>0</v>
      </c>
      <c r="AV90" s="92" t="str">
        <f t="shared" si="222"/>
        <v>nebija plānots</v>
      </c>
      <c r="AW90" s="88">
        <f t="shared" si="223"/>
        <v>0</v>
      </c>
      <c r="AX90" s="92" t="str">
        <f t="shared" si="224"/>
        <v>nebija plānots</v>
      </c>
      <c r="AY90" s="88">
        <v>0</v>
      </c>
      <c r="AZ90" s="88">
        <v>0</v>
      </c>
      <c r="BA90" s="88">
        <v>0</v>
      </c>
      <c r="BB90" s="88">
        <f t="shared" si="294"/>
        <v>0</v>
      </c>
      <c r="BC90" s="92" t="str">
        <f t="shared" si="226"/>
        <v>nebija plānots</v>
      </c>
      <c r="BD90" s="88">
        <f t="shared" si="227"/>
        <v>0</v>
      </c>
      <c r="BE90" s="92" t="str">
        <f t="shared" si="228"/>
        <v>nebija plānots</v>
      </c>
      <c r="BF90" s="88">
        <f t="shared" si="229"/>
        <v>0</v>
      </c>
      <c r="BG90" s="88">
        <f t="shared" si="230"/>
        <v>0</v>
      </c>
      <c r="BH90" s="88">
        <f t="shared" si="231"/>
        <v>0</v>
      </c>
      <c r="BI90" s="88">
        <f t="shared" si="232"/>
        <v>0</v>
      </c>
      <c r="BJ90" s="92" t="str">
        <f t="shared" si="233"/>
        <v>nebija plānots</v>
      </c>
      <c r="BK90" s="88">
        <f t="shared" si="234"/>
        <v>0</v>
      </c>
      <c r="BL90" s="92" t="str">
        <f t="shared" si="235"/>
        <v>nebija plānots</v>
      </c>
      <c r="BM90" s="88">
        <v>0</v>
      </c>
      <c r="BN90" s="88">
        <v>0</v>
      </c>
      <c r="BO90" s="88">
        <v>0</v>
      </c>
      <c r="BP90" s="88">
        <f t="shared" si="295"/>
        <v>0</v>
      </c>
      <c r="BQ90" s="92" t="str">
        <f t="shared" si="237"/>
        <v>nebija plānots</v>
      </c>
      <c r="BR90" s="88">
        <f t="shared" si="238"/>
        <v>0</v>
      </c>
      <c r="BS90" s="92" t="str">
        <f t="shared" si="239"/>
        <v>nebija plānots</v>
      </c>
      <c r="BT90" s="88">
        <f t="shared" si="240"/>
        <v>0</v>
      </c>
      <c r="BU90" s="88">
        <f t="shared" si="241"/>
        <v>0</v>
      </c>
      <c r="BV90" s="88">
        <f t="shared" si="242"/>
        <v>0</v>
      </c>
      <c r="BW90" s="88">
        <f t="shared" si="243"/>
        <v>0</v>
      </c>
      <c r="BX90" s="92" t="str">
        <f t="shared" si="244"/>
        <v>nebija plānots</v>
      </c>
      <c r="BY90" s="88">
        <f t="shared" si="245"/>
        <v>0</v>
      </c>
      <c r="BZ90" s="92" t="str">
        <f t="shared" si="246"/>
        <v>nebija plānots</v>
      </c>
      <c r="CA90" s="88">
        <v>0</v>
      </c>
      <c r="CB90" s="88">
        <v>0</v>
      </c>
      <c r="CC90" s="88">
        <v>0</v>
      </c>
      <c r="CD90" s="88">
        <f t="shared" si="296"/>
        <v>0</v>
      </c>
      <c r="CE90" s="92" t="str">
        <f t="shared" si="248"/>
        <v>nebija plānots</v>
      </c>
      <c r="CF90" s="88">
        <f t="shared" si="249"/>
        <v>0</v>
      </c>
      <c r="CG90" s="92" t="str">
        <f t="shared" si="250"/>
        <v>nebija plānots</v>
      </c>
      <c r="CH90" s="88">
        <f t="shared" si="251"/>
        <v>0</v>
      </c>
      <c r="CI90" s="88">
        <f t="shared" si="252"/>
        <v>0</v>
      </c>
      <c r="CJ90" s="88">
        <f t="shared" si="253"/>
        <v>0</v>
      </c>
      <c r="CK90" s="88">
        <f t="shared" si="254"/>
        <v>0</v>
      </c>
      <c r="CL90" s="92" t="str">
        <f t="shared" si="255"/>
        <v>nebija plānots</v>
      </c>
      <c r="CM90" s="88">
        <f t="shared" si="256"/>
        <v>0</v>
      </c>
      <c r="CN90" s="92" t="str">
        <f t="shared" si="257"/>
        <v>nebija plānots</v>
      </c>
      <c r="CO90" s="88">
        <v>0</v>
      </c>
      <c r="CP90" s="88">
        <v>0</v>
      </c>
      <c r="CQ90" s="88">
        <v>0</v>
      </c>
      <c r="CR90" s="88">
        <f t="shared" si="297"/>
        <v>0</v>
      </c>
      <c r="CS90" s="92" t="str">
        <f t="shared" si="259"/>
        <v>nebija plānots</v>
      </c>
      <c r="CT90" s="88">
        <f t="shared" si="288"/>
        <v>0</v>
      </c>
      <c r="CU90" s="92" t="str">
        <f t="shared" si="260"/>
        <v>nebija plānots</v>
      </c>
      <c r="CV90" s="88">
        <f t="shared" si="261"/>
        <v>0</v>
      </c>
      <c r="CW90" s="88">
        <f t="shared" si="262"/>
        <v>0</v>
      </c>
      <c r="CX90" s="88">
        <f t="shared" si="263"/>
        <v>0</v>
      </c>
      <c r="CY90" s="88">
        <f t="shared" si="264"/>
        <v>0</v>
      </c>
      <c r="CZ90" s="92" t="str">
        <f t="shared" si="265"/>
        <v>nebija plānots</v>
      </c>
      <c r="DA90" s="88">
        <f t="shared" si="266"/>
        <v>0</v>
      </c>
      <c r="DB90" s="92" t="str">
        <f t="shared" si="267"/>
        <v>nebija plānots</v>
      </c>
      <c r="DC90" s="88">
        <v>0</v>
      </c>
      <c r="DD90" s="88">
        <v>0</v>
      </c>
      <c r="DE90" s="88">
        <v>0</v>
      </c>
      <c r="DF90" s="88">
        <f t="shared" si="298"/>
        <v>0</v>
      </c>
      <c r="DG90" s="92" t="str">
        <f t="shared" si="269"/>
        <v>nebija plānots</v>
      </c>
      <c r="DH90" s="88">
        <f t="shared" si="289"/>
        <v>0</v>
      </c>
      <c r="DI90" s="92" t="str">
        <f t="shared" si="270"/>
        <v>nebija plānots</v>
      </c>
      <c r="DJ90" s="88">
        <f t="shared" si="271"/>
        <v>0</v>
      </c>
      <c r="DK90" s="88">
        <f t="shared" si="272"/>
        <v>0</v>
      </c>
      <c r="DL90" s="88">
        <f t="shared" si="273"/>
        <v>0</v>
      </c>
      <c r="DM90" s="88">
        <f t="shared" si="291"/>
        <v>0</v>
      </c>
      <c r="DN90" s="92" t="str">
        <f t="shared" si="275"/>
        <v>nebija plānots</v>
      </c>
      <c r="DO90" s="88">
        <f t="shared" si="276"/>
        <v>0</v>
      </c>
      <c r="DP90" s="92" t="str">
        <f t="shared" si="277"/>
        <v>nebija plānots</v>
      </c>
      <c r="DQ90" s="88">
        <v>0</v>
      </c>
      <c r="DR90" s="88">
        <v>0</v>
      </c>
      <c r="DS90" s="88">
        <v>0</v>
      </c>
      <c r="DT90" s="88">
        <f t="shared" si="299"/>
        <v>0</v>
      </c>
      <c r="DU90" s="92" t="str">
        <f t="shared" si="279"/>
        <v>nebija plānots</v>
      </c>
      <c r="DV90" s="88">
        <f t="shared" si="290"/>
        <v>0</v>
      </c>
      <c r="DW90" s="92" t="str">
        <f t="shared" si="280"/>
        <v>nebija plānots</v>
      </c>
      <c r="DX90" s="88">
        <f t="shared" si="281"/>
        <v>0</v>
      </c>
      <c r="DY90" s="88">
        <f t="shared" si="282"/>
        <v>0</v>
      </c>
      <c r="DZ90" s="88">
        <f t="shared" si="283"/>
        <v>0</v>
      </c>
      <c r="EA90" s="88">
        <f t="shared" si="292"/>
        <v>0</v>
      </c>
      <c r="EB90" s="92" t="str">
        <f t="shared" si="285"/>
        <v>nebija plānots</v>
      </c>
      <c r="EC90" s="88">
        <f t="shared" si="286"/>
        <v>0</v>
      </c>
      <c r="ED90" s="92" t="str">
        <f t="shared" si="287"/>
        <v>nebija plānots</v>
      </c>
      <c r="EE90" s="88">
        <v>105000</v>
      </c>
      <c r="EF90" s="88">
        <v>0</v>
      </c>
      <c r="EG90" s="88">
        <v>0</v>
      </c>
      <c r="EH90" s="23">
        <f t="shared" si="198"/>
        <v>105000</v>
      </c>
      <c r="EJ90" s="9"/>
      <c r="EK90" s="9"/>
    </row>
    <row r="91" spans="1:141" ht="12" customHeight="1" x14ac:dyDescent="0.25">
      <c r="A91" s="8" t="s">
        <v>296</v>
      </c>
      <c r="B91" s="8" t="s">
        <v>296</v>
      </c>
      <c r="C91" s="24">
        <v>2</v>
      </c>
      <c r="D91" s="32" t="s">
        <v>256</v>
      </c>
      <c r="E91" s="26" t="s">
        <v>257</v>
      </c>
      <c r="F91" s="24" t="s">
        <v>279</v>
      </c>
      <c r="G91" s="26" t="s">
        <v>280</v>
      </c>
      <c r="H91" s="33" t="s">
        <v>297</v>
      </c>
      <c r="I91" s="26" t="s">
        <v>298</v>
      </c>
      <c r="J91" s="27">
        <v>1</v>
      </c>
      <c r="K91" s="28" t="s">
        <v>79</v>
      </c>
      <c r="L91" s="24" t="s">
        <v>103</v>
      </c>
      <c r="M91" s="23">
        <v>0</v>
      </c>
      <c r="N91" s="23">
        <v>0</v>
      </c>
      <c r="O91" s="23">
        <v>15029</v>
      </c>
      <c r="P91" s="88">
        <v>37143</v>
      </c>
      <c r="Q91" s="88">
        <v>37143</v>
      </c>
      <c r="R91" s="88">
        <v>0</v>
      </c>
      <c r="S91" s="88">
        <f t="shared" si="199"/>
        <v>37143</v>
      </c>
      <c r="T91" s="92">
        <f t="shared" si="200"/>
        <v>1</v>
      </c>
      <c r="U91" s="88">
        <f t="shared" si="201"/>
        <v>0</v>
      </c>
      <c r="V91" s="92">
        <f t="shared" si="202"/>
        <v>0</v>
      </c>
      <c r="W91" s="88">
        <v>8700.1</v>
      </c>
      <c r="X91" s="88">
        <v>8700.1</v>
      </c>
      <c r="Y91" s="88">
        <v>0</v>
      </c>
      <c r="Z91" s="88">
        <f t="shared" si="203"/>
        <v>8700.1</v>
      </c>
      <c r="AA91" s="92">
        <f t="shared" si="204"/>
        <v>1</v>
      </c>
      <c r="AB91" s="88">
        <f t="shared" si="205"/>
        <v>0</v>
      </c>
      <c r="AC91" s="92">
        <f t="shared" si="206"/>
        <v>0</v>
      </c>
      <c r="AD91" s="88">
        <f t="shared" si="207"/>
        <v>45843.1</v>
      </c>
      <c r="AE91" s="88">
        <f t="shared" si="208"/>
        <v>45843.1</v>
      </c>
      <c r="AF91" s="88">
        <f t="shared" si="209"/>
        <v>0</v>
      </c>
      <c r="AG91" s="88">
        <f t="shared" si="210"/>
        <v>45843.1</v>
      </c>
      <c r="AH91" s="92">
        <f t="shared" si="211"/>
        <v>1</v>
      </c>
      <c r="AI91" s="88">
        <f t="shared" si="212"/>
        <v>0</v>
      </c>
      <c r="AJ91" s="92">
        <f t="shared" si="213"/>
        <v>0</v>
      </c>
      <c r="AK91" s="88">
        <v>0</v>
      </c>
      <c r="AL91" s="88">
        <v>0</v>
      </c>
      <c r="AM91" s="88">
        <v>0</v>
      </c>
      <c r="AN91" s="88">
        <f t="shared" si="293"/>
        <v>0</v>
      </c>
      <c r="AO91" s="92" t="str">
        <f t="shared" si="215"/>
        <v>nebija plānots</v>
      </c>
      <c r="AP91" s="88">
        <f t="shared" si="216"/>
        <v>0</v>
      </c>
      <c r="AQ91" s="92" t="str">
        <f t="shared" si="217"/>
        <v>nebija plānots</v>
      </c>
      <c r="AR91" s="88">
        <f t="shared" si="218"/>
        <v>45843.1</v>
      </c>
      <c r="AS91" s="88">
        <f t="shared" si="219"/>
        <v>45843.1</v>
      </c>
      <c r="AT91" s="88">
        <f t="shared" si="220"/>
        <v>0</v>
      </c>
      <c r="AU91" s="88">
        <f t="shared" si="221"/>
        <v>45843.1</v>
      </c>
      <c r="AV91" s="92">
        <f t="shared" si="222"/>
        <v>1</v>
      </c>
      <c r="AW91" s="88">
        <f t="shared" si="223"/>
        <v>0</v>
      </c>
      <c r="AX91" s="92">
        <f t="shared" si="224"/>
        <v>0</v>
      </c>
      <c r="AY91" s="88">
        <v>0</v>
      </c>
      <c r="AZ91" s="88">
        <v>0</v>
      </c>
      <c r="BA91" s="88">
        <v>0</v>
      </c>
      <c r="BB91" s="88">
        <f t="shared" si="294"/>
        <v>0</v>
      </c>
      <c r="BC91" s="92" t="str">
        <f t="shared" si="226"/>
        <v>nebija plānots</v>
      </c>
      <c r="BD91" s="88">
        <f t="shared" si="227"/>
        <v>0</v>
      </c>
      <c r="BE91" s="92" t="str">
        <f t="shared" si="228"/>
        <v>nebija plānots</v>
      </c>
      <c r="BF91" s="88">
        <f t="shared" si="229"/>
        <v>45843.1</v>
      </c>
      <c r="BG91" s="88">
        <f t="shared" si="230"/>
        <v>45843.1</v>
      </c>
      <c r="BH91" s="88">
        <f t="shared" si="231"/>
        <v>0</v>
      </c>
      <c r="BI91" s="88">
        <f t="shared" si="232"/>
        <v>45843.1</v>
      </c>
      <c r="BJ91" s="92">
        <f t="shared" si="233"/>
        <v>1</v>
      </c>
      <c r="BK91" s="88">
        <f t="shared" si="234"/>
        <v>0</v>
      </c>
      <c r="BL91" s="92">
        <f t="shared" si="235"/>
        <v>0</v>
      </c>
      <c r="BM91" s="88">
        <v>0</v>
      </c>
      <c r="BN91" s="88">
        <v>0</v>
      </c>
      <c r="BO91" s="88">
        <v>0</v>
      </c>
      <c r="BP91" s="88">
        <f t="shared" si="295"/>
        <v>0</v>
      </c>
      <c r="BQ91" s="92" t="str">
        <f t="shared" si="237"/>
        <v>nebija plānots</v>
      </c>
      <c r="BR91" s="88">
        <f t="shared" si="238"/>
        <v>0</v>
      </c>
      <c r="BS91" s="92" t="str">
        <f t="shared" si="239"/>
        <v>nebija plānots</v>
      </c>
      <c r="BT91" s="88">
        <f t="shared" si="240"/>
        <v>45843.1</v>
      </c>
      <c r="BU91" s="88">
        <f t="shared" si="241"/>
        <v>45843.1</v>
      </c>
      <c r="BV91" s="88">
        <f t="shared" si="242"/>
        <v>0</v>
      </c>
      <c r="BW91" s="88">
        <f t="shared" si="243"/>
        <v>45843.1</v>
      </c>
      <c r="BX91" s="92">
        <f t="shared" si="244"/>
        <v>1</v>
      </c>
      <c r="BY91" s="88">
        <f t="shared" si="245"/>
        <v>0</v>
      </c>
      <c r="BZ91" s="92">
        <f t="shared" si="246"/>
        <v>0</v>
      </c>
      <c r="CA91" s="88">
        <v>0</v>
      </c>
      <c r="CB91" s="88">
        <v>0</v>
      </c>
      <c r="CC91" s="88">
        <v>0</v>
      </c>
      <c r="CD91" s="88">
        <f t="shared" si="296"/>
        <v>0</v>
      </c>
      <c r="CE91" s="92" t="str">
        <f t="shared" si="248"/>
        <v>nebija plānots</v>
      </c>
      <c r="CF91" s="88">
        <f t="shared" si="249"/>
        <v>0</v>
      </c>
      <c r="CG91" s="92" t="str">
        <f t="shared" si="250"/>
        <v>nebija plānots</v>
      </c>
      <c r="CH91" s="88">
        <f t="shared" si="251"/>
        <v>45843.1</v>
      </c>
      <c r="CI91" s="88">
        <f t="shared" si="252"/>
        <v>45843.1</v>
      </c>
      <c r="CJ91" s="88">
        <f t="shared" si="253"/>
        <v>0</v>
      </c>
      <c r="CK91" s="88">
        <f t="shared" si="254"/>
        <v>45843.1</v>
      </c>
      <c r="CL91" s="92">
        <f t="shared" si="255"/>
        <v>1</v>
      </c>
      <c r="CM91" s="88">
        <f t="shared" si="256"/>
        <v>0</v>
      </c>
      <c r="CN91" s="92">
        <f t="shared" si="257"/>
        <v>0</v>
      </c>
      <c r="CO91" s="88">
        <v>0</v>
      </c>
      <c r="CP91" s="88">
        <v>0</v>
      </c>
      <c r="CQ91" s="88">
        <v>0</v>
      </c>
      <c r="CR91" s="88">
        <f t="shared" si="297"/>
        <v>0</v>
      </c>
      <c r="CS91" s="92" t="str">
        <f t="shared" si="259"/>
        <v>nebija plānots</v>
      </c>
      <c r="CT91" s="88">
        <f t="shared" si="288"/>
        <v>0</v>
      </c>
      <c r="CU91" s="92" t="str">
        <f t="shared" si="260"/>
        <v>nebija plānots</v>
      </c>
      <c r="CV91" s="88">
        <f t="shared" si="261"/>
        <v>45843.1</v>
      </c>
      <c r="CW91" s="88">
        <f t="shared" si="262"/>
        <v>45843.1</v>
      </c>
      <c r="CX91" s="88">
        <f t="shared" si="263"/>
        <v>0</v>
      </c>
      <c r="CY91" s="88">
        <f t="shared" si="264"/>
        <v>45843.1</v>
      </c>
      <c r="CZ91" s="92">
        <f t="shared" si="265"/>
        <v>1</v>
      </c>
      <c r="DA91" s="88">
        <f t="shared" si="266"/>
        <v>0</v>
      </c>
      <c r="DB91" s="92">
        <f t="shared" si="267"/>
        <v>0</v>
      </c>
      <c r="DC91" s="88">
        <v>0</v>
      </c>
      <c r="DD91" s="88">
        <v>0</v>
      </c>
      <c r="DE91" s="88">
        <v>0</v>
      </c>
      <c r="DF91" s="88">
        <f t="shared" si="298"/>
        <v>0</v>
      </c>
      <c r="DG91" s="92" t="str">
        <f t="shared" si="269"/>
        <v>nebija plānots</v>
      </c>
      <c r="DH91" s="88">
        <f t="shared" si="289"/>
        <v>0</v>
      </c>
      <c r="DI91" s="92" t="str">
        <f t="shared" si="270"/>
        <v>nebija plānots</v>
      </c>
      <c r="DJ91" s="88">
        <f t="shared" si="271"/>
        <v>45843.1</v>
      </c>
      <c r="DK91" s="88">
        <f t="shared" si="272"/>
        <v>45843.1</v>
      </c>
      <c r="DL91" s="88">
        <f t="shared" si="273"/>
        <v>0</v>
      </c>
      <c r="DM91" s="88">
        <f t="shared" si="291"/>
        <v>45843.1</v>
      </c>
      <c r="DN91" s="92">
        <f t="shared" si="275"/>
        <v>1</v>
      </c>
      <c r="DO91" s="88">
        <f t="shared" si="276"/>
        <v>0</v>
      </c>
      <c r="DP91" s="92">
        <f t="shared" si="277"/>
        <v>0</v>
      </c>
      <c r="DQ91" s="88">
        <v>0</v>
      </c>
      <c r="DR91" s="88">
        <v>0</v>
      </c>
      <c r="DS91" s="88">
        <v>0</v>
      </c>
      <c r="DT91" s="88">
        <f t="shared" si="299"/>
        <v>0</v>
      </c>
      <c r="DU91" s="92" t="str">
        <f t="shared" si="279"/>
        <v>nebija plānots</v>
      </c>
      <c r="DV91" s="88">
        <f t="shared" si="290"/>
        <v>0</v>
      </c>
      <c r="DW91" s="92" t="str">
        <f t="shared" si="280"/>
        <v>nebija plānots</v>
      </c>
      <c r="DX91" s="88">
        <f t="shared" si="281"/>
        <v>45843.1</v>
      </c>
      <c r="DY91" s="88">
        <f t="shared" si="282"/>
        <v>45843.1</v>
      </c>
      <c r="DZ91" s="88">
        <f t="shared" si="283"/>
        <v>0</v>
      </c>
      <c r="EA91" s="88">
        <f t="shared" si="292"/>
        <v>45843.1</v>
      </c>
      <c r="EB91" s="92">
        <f t="shared" si="285"/>
        <v>1</v>
      </c>
      <c r="EC91" s="88">
        <f t="shared" si="286"/>
        <v>0</v>
      </c>
      <c r="ED91" s="92">
        <f t="shared" si="287"/>
        <v>0</v>
      </c>
      <c r="EE91" s="88">
        <v>0</v>
      </c>
      <c r="EF91" s="88">
        <v>0</v>
      </c>
      <c r="EG91" s="88">
        <v>13939.35</v>
      </c>
      <c r="EH91" s="23">
        <f t="shared" si="198"/>
        <v>59782.45</v>
      </c>
      <c r="EJ91" s="9"/>
      <c r="EK91" s="9"/>
    </row>
    <row r="92" spans="1:141" ht="12" customHeight="1" x14ac:dyDescent="0.25">
      <c r="A92" s="8" t="s">
        <v>299</v>
      </c>
      <c r="B92" s="8" t="s">
        <v>299</v>
      </c>
      <c r="C92" s="24">
        <v>2</v>
      </c>
      <c r="D92" s="32" t="s">
        <v>256</v>
      </c>
      <c r="E92" s="26" t="s">
        <v>257</v>
      </c>
      <c r="F92" s="24" t="s">
        <v>279</v>
      </c>
      <c r="G92" s="26" t="s">
        <v>280</v>
      </c>
      <c r="H92" s="33" t="s">
        <v>297</v>
      </c>
      <c r="I92" s="26" t="s">
        <v>298</v>
      </c>
      <c r="J92" s="27">
        <v>2</v>
      </c>
      <c r="K92" s="28" t="s">
        <v>79</v>
      </c>
      <c r="L92" s="24" t="s">
        <v>103</v>
      </c>
      <c r="M92" s="23">
        <v>0</v>
      </c>
      <c r="N92" s="23">
        <v>1167177.9200000002</v>
      </c>
      <c r="O92" s="23">
        <v>491875.35</v>
      </c>
      <c r="P92" s="88">
        <v>31470.03</v>
      </c>
      <c r="Q92" s="88">
        <v>31470.03</v>
      </c>
      <c r="R92" s="88">
        <v>0</v>
      </c>
      <c r="S92" s="88">
        <f t="shared" si="199"/>
        <v>31470.03</v>
      </c>
      <c r="T92" s="92">
        <f t="shared" si="200"/>
        <v>1</v>
      </c>
      <c r="U92" s="88">
        <f t="shared" si="201"/>
        <v>0</v>
      </c>
      <c r="V92" s="92">
        <f t="shared" si="202"/>
        <v>0</v>
      </c>
      <c r="W92" s="88">
        <v>13200</v>
      </c>
      <c r="X92" s="88">
        <v>0</v>
      </c>
      <c r="Y92" s="88">
        <v>0</v>
      </c>
      <c r="Z92" s="88">
        <f t="shared" si="203"/>
        <v>0</v>
      </c>
      <c r="AA92" s="92">
        <f t="shared" si="204"/>
        <v>0</v>
      </c>
      <c r="AB92" s="88">
        <f t="shared" si="205"/>
        <v>-13200</v>
      </c>
      <c r="AC92" s="92">
        <f t="shared" si="206"/>
        <v>-1</v>
      </c>
      <c r="AD92" s="88">
        <f t="shared" si="207"/>
        <v>44670.03</v>
      </c>
      <c r="AE92" s="88">
        <f t="shared" si="208"/>
        <v>31470.03</v>
      </c>
      <c r="AF92" s="88">
        <f t="shared" si="209"/>
        <v>0</v>
      </c>
      <c r="AG92" s="88">
        <f t="shared" si="210"/>
        <v>31470.03</v>
      </c>
      <c r="AH92" s="92">
        <f t="shared" si="211"/>
        <v>0.7044998626595953</v>
      </c>
      <c r="AI92" s="88">
        <f t="shared" si="212"/>
        <v>-13200</v>
      </c>
      <c r="AJ92" s="92">
        <f t="shared" si="213"/>
        <v>-0.29550013734040476</v>
      </c>
      <c r="AK92" s="88">
        <v>48171.57</v>
      </c>
      <c r="AL92" s="88">
        <v>0</v>
      </c>
      <c r="AM92" s="88">
        <v>0</v>
      </c>
      <c r="AN92" s="88">
        <f t="shared" si="293"/>
        <v>0</v>
      </c>
      <c r="AO92" s="92">
        <f t="shared" si="215"/>
        <v>0</v>
      </c>
      <c r="AP92" s="88">
        <f t="shared" si="216"/>
        <v>-48171.57</v>
      </c>
      <c r="AQ92" s="92">
        <f t="shared" si="217"/>
        <v>-1</v>
      </c>
      <c r="AR92" s="88">
        <f t="shared" si="218"/>
        <v>92841.600000000006</v>
      </c>
      <c r="AS92" s="88">
        <f t="shared" si="219"/>
        <v>31470.03</v>
      </c>
      <c r="AT92" s="88">
        <f t="shared" si="220"/>
        <v>0</v>
      </c>
      <c r="AU92" s="88">
        <f t="shared" si="221"/>
        <v>31470.03</v>
      </c>
      <c r="AV92" s="92">
        <f t="shared" si="222"/>
        <v>0.33896475286940336</v>
      </c>
      <c r="AW92" s="88">
        <f t="shared" si="223"/>
        <v>-61371.570000000007</v>
      </c>
      <c r="AX92" s="92">
        <f t="shared" si="224"/>
        <v>-0.66103524713059669</v>
      </c>
      <c r="AY92" s="88">
        <v>14091.7</v>
      </c>
      <c r="AZ92" s="88">
        <v>0</v>
      </c>
      <c r="BA92" s="88">
        <v>0</v>
      </c>
      <c r="BB92" s="88">
        <f t="shared" si="294"/>
        <v>0</v>
      </c>
      <c r="BC92" s="92">
        <f t="shared" si="226"/>
        <v>0</v>
      </c>
      <c r="BD92" s="88">
        <f t="shared" si="227"/>
        <v>-14091.7</v>
      </c>
      <c r="BE92" s="92">
        <f t="shared" si="228"/>
        <v>-1</v>
      </c>
      <c r="BF92" s="88">
        <f t="shared" si="229"/>
        <v>106933.3</v>
      </c>
      <c r="BG92" s="88">
        <f t="shared" si="230"/>
        <v>31470.03</v>
      </c>
      <c r="BH92" s="88">
        <f t="shared" si="231"/>
        <v>0</v>
      </c>
      <c r="BI92" s="88">
        <f t="shared" si="232"/>
        <v>31470.03</v>
      </c>
      <c r="BJ92" s="92">
        <f t="shared" si="233"/>
        <v>0.29429588350869185</v>
      </c>
      <c r="BK92" s="88">
        <f t="shared" si="234"/>
        <v>-75463.27</v>
      </c>
      <c r="BL92" s="92">
        <f t="shared" si="235"/>
        <v>-0.70570411649130815</v>
      </c>
      <c r="BM92" s="88">
        <v>0</v>
      </c>
      <c r="BN92" s="88">
        <v>0</v>
      </c>
      <c r="BO92" s="88">
        <v>0</v>
      </c>
      <c r="BP92" s="88">
        <f t="shared" si="295"/>
        <v>0</v>
      </c>
      <c r="BQ92" s="92" t="str">
        <f t="shared" si="237"/>
        <v>nebija plānots</v>
      </c>
      <c r="BR92" s="88">
        <f t="shared" si="238"/>
        <v>0</v>
      </c>
      <c r="BS92" s="92" t="str">
        <f t="shared" si="239"/>
        <v>nebija plānots</v>
      </c>
      <c r="BT92" s="88">
        <f t="shared" si="240"/>
        <v>106933.3</v>
      </c>
      <c r="BU92" s="88">
        <f t="shared" si="241"/>
        <v>31470.03</v>
      </c>
      <c r="BV92" s="88">
        <f t="shared" si="242"/>
        <v>0</v>
      </c>
      <c r="BW92" s="88">
        <f t="shared" si="243"/>
        <v>31470.03</v>
      </c>
      <c r="BX92" s="92">
        <f t="shared" si="244"/>
        <v>0.29429588350869185</v>
      </c>
      <c r="BY92" s="88">
        <f t="shared" si="245"/>
        <v>-75463.27</v>
      </c>
      <c r="BZ92" s="92">
        <f t="shared" si="246"/>
        <v>-0.70570411649130815</v>
      </c>
      <c r="CA92" s="88">
        <v>0</v>
      </c>
      <c r="CB92" s="88">
        <v>0</v>
      </c>
      <c r="CC92" s="88">
        <v>0</v>
      </c>
      <c r="CD92" s="88">
        <f t="shared" si="296"/>
        <v>0</v>
      </c>
      <c r="CE92" s="92" t="str">
        <f t="shared" si="248"/>
        <v>nebija plānots</v>
      </c>
      <c r="CF92" s="88">
        <f t="shared" si="249"/>
        <v>0</v>
      </c>
      <c r="CG92" s="92" t="str">
        <f t="shared" si="250"/>
        <v>nebija plānots</v>
      </c>
      <c r="CH92" s="88">
        <f t="shared" si="251"/>
        <v>106933.3</v>
      </c>
      <c r="CI92" s="88">
        <f t="shared" si="252"/>
        <v>31470.03</v>
      </c>
      <c r="CJ92" s="88">
        <f t="shared" si="253"/>
        <v>0</v>
      </c>
      <c r="CK92" s="88">
        <f t="shared" si="254"/>
        <v>31470.03</v>
      </c>
      <c r="CL92" s="92">
        <f t="shared" si="255"/>
        <v>0.29429588350869185</v>
      </c>
      <c r="CM92" s="88">
        <f t="shared" si="256"/>
        <v>-75463.27</v>
      </c>
      <c r="CN92" s="92">
        <f t="shared" si="257"/>
        <v>-0.70570411649130815</v>
      </c>
      <c r="CO92" s="88">
        <v>0</v>
      </c>
      <c r="CP92" s="88">
        <v>0</v>
      </c>
      <c r="CQ92" s="88">
        <v>0</v>
      </c>
      <c r="CR92" s="88">
        <f t="shared" si="297"/>
        <v>0</v>
      </c>
      <c r="CS92" s="92" t="str">
        <f t="shared" si="259"/>
        <v>nebija plānots</v>
      </c>
      <c r="CT92" s="88">
        <f t="shared" si="288"/>
        <v>0</v>
      </c>
      <c r="CU92" s="92" t="str">
        <f t="shared" si="260"/>
        <v>nebija plānots</v>
      </c>
      <c r="CV92" s="88">
        <f t="shared" si="261"/>
        <v>106933.3</v>
      </c>
      <c r="CW92" s="88">
        <f t="shared" si="262"/>
        <v>31470.03</v>
      </c>
      <c r="CX92" s="88">
        <f t="shared" si="263"/>
        <v>0</v>
      </c>
      <c r="CY92" s="88">
        <f t="shared" si="264"/>
        <v>31470.03</v>
      </c>
      <c r="CZ92" s="92">
        <f t="shared" si="265"/>
        <v>0.29429588350869185</v>
      </c>
      <c r="DA92" s="88">
        <f t="shared" si="266"/>
        <v>-75463.27</v>
      </c>
      <c r="DB92" s="92">
        <f t="shared" si="267"/>
        <v>-0.70570411649130815</v>
      </c>
      <c r="DC92" s="88">
        <v>0</v>
      </c>
      <c r="DD92" s="88">
        <v>0</v>
      </c>
      <c r="DE92" s="88">
        <v>0</v>
      </c>
      <c r="DF92" s="88">
        <f t="shared" si="298"/>
        <v>0</v>
      </c>
      <c r="DG92" s="92" t="str">
        <f t="shared" si="269"/>
        <v>nebija plānots</v>
      </c>
      <c r="DH92" s="88">
        <f t="shared" si="289"/>
        <v>0</v>
      </c>
      <c r="DI92" s="92" t="str">
        <f t="shared" si="270"/>
        <v>nebija plānots</v>
      </c>
      <c r="DJ92" s="88">
        <f t="shared" si="271"/>
        <v>106933.3</v>
      </c>
      <c r="DK92" s="88">
        <f t="shared" si="272"/>
        <v>31470.03</v>
      </c>
      <c r="DL92" s="88">
        <f t="shared" si="273"/>
        <v>0</v>
      </c>
      <c r="DM92" s="88">
        <f t="shared" si="291"/>
        <v>31470.03</v>
      </c>
      <c r="DN92" s="92">
        <f t="shared" si="275"/>
        <v>0.29429588350869185</v>
      </c>
      <c r="DO92" s="88">
        <f t="shared" si="276"/>
        <v>-75463.27</v>
      </c>
      <c r="DP92" s="92">
        <f t="shared" si="277"/>
        <v>-0.70570411649130815</v>
      </c>
      <c r="DQ92" s="88">
        <v>0</v>
      </c>
      <c r="DR92" s="88">
        <v>0</v>
      </c>
      <c r="DS92" s="88">
        <v>0</v>
      </c>
      <c r="DT92" s="88">
        <f t="shared" si="299"/>
        <v>0</v>
      </c>
      <c r="DU92" s="92" t="str">
        <f t="shared" si="279"/>
        <v>nebija plānots</v>
      </c>
      <c r="DV92" s="88">
        <f t="shared" si="290"/>
        <v>0</v>
      </c>
      <c r="DW92" s="92" t="str">
        <f t="shared" si="280"/>
        <v>nebija plānots</v>
      </c>
      <c r="DX92" s="88">
        <f t="shared" si="281"/>
        <v>106933.3</v>
      </c>
      <c r="DY92" s="88">
        <f t="shared" si="282"/>
        <v>31470.03</v>
      </c>
      <c r="DZ92" s="88">
        <f t="shared" si="283"/>
        <v>0</v>
      </c>
      <c r="EA92" s="88">
        <f t="shared" si="292"/>
        <v>31470.03</v>
      </c>
      <c r="EB92" s="92">
        <f t="shared" si="285"/>
        <v>0.29429588350869185</v>
      </c>
      <c r="EC92" s="88">
        <f t="shared" si="286"/>
        <v>-75463.27</v>
      </c>
      <c r="ED92" s="92">
        <f t="shared" si="287"/>
        <v>-0.70570411649130815</v>
      </c>
      <c r="EE92" s="88">
        <v>0</v>
      </c>
      <c r="EF92" s="88">
        <v>0</v>
      </c>
      <c r="EG92" s="88">
        <v>2830.85</v>
      </c>
      <c r="EH92" s="23">
        <f t="shared" ref="EH92:EH156" si="300">P92+W92+AK92+AY92+BM92+CA92+CO92+DC92+DQ92+EE92+EF92+EG92</f>
        <v>109764.15000000001</v>
      </c>
      <c r="EJ92" s="9"/>
      <c r="EK92" s="9"/>
    </row>
    <row r="93" spans="1:141" ht="12" customHeight="1" x14ac:dyDescent="0.25">
      <c r="A93" s="8" t="s">
        <v>300</v>
      </c>
      <c r="B93" s="8" t="s">
        <v>300</v>
      </c>
      <c r="C93" s="24">
        <v>2</v>
      </c>
      <c r="D93" s="32" t="s">
        <v>256</v>
      </c>
      <c r="E93" s="26" t="s">
        <v>257</v>
      </c>
      <c r="F93" s="24" t="s">
        <v>279</v>
      </c>
      <c r="G93" s="26" t="s">
        <v>280</v>
      </c>
      <c r="H93" s="33" t="s">
        <v>297</v>
      </c>
      <c r="I93" s="26" t="s">
        <v>298</v>
      </c>
      <c r="J93" s="27">
        <v>3</v>
      </c>
      <c r="K93" s="28" t="s">
        <v>79</v>
      </c>
      <c r="L93" s="24" t="s">
        <v>103</v>
      </c>
      <c r="M93" s="23">
        <v>0</v>
      </c>
      <c r="N93" s="23">
        <v>279153.59999999998</v>
      </c>
      <c r="O93" s="23">
        <v>105605.5</v>
      </c>
      <c r="P93" s="88">
        <v>7008.4</v>
      </c>
      <c r="Q93" s="88">
        <v>7008.4</v>
      </c>
      <c r="R93" s="88">
        <v>0</v>
      </c>
      <c r="S93" s="88">
        <f t="shared" ref="S93:S157" si="301">Q93-R93</f>
        <v>7008.4</v>
      </c>
      <c r="T93" s="92">
        <f t="shared" ref="T93:T157" si="302">IFERROR(S93/P93,"nebija plānots")</f>
        <v>1</v>
      </c>
      <c r="U93" s="88">
        <f t="shared" ref="U93:U157" si="303">S93-P93</f>
        <v>0</v>
      </c>
      <c r="V93" s="92">
        <f t="shared" ref="V93:V157" si="304">IFERROR(U93/P93,"nebija plānots")</f>
        <v>0</v>
      </c>
      <c r="W93" s="88">
        <v>0</v>
      </c>
      <c r="X93" s="88">
        <v>8653.4</v>
      </c>
      <c r="Y93" s="88">
        <v>0</v>
      </c>
      <c r="Z93" s="88">
        <f t="shared" ref="Z93:Z157" si="305">X93-Y93</f>
        <v>8653.4</v>
      </c>
      <c r="AA93" s="92" t="str">
        <f t="shared" ref="AA93:AA157" si="306">IFERROR(Z93/W93,"nebija plānots")</f>
        <v>nebija plānots</v>
      </c>
      <c r="AB93" s="88">
        <f t="shared" ref="AB93:AB157" si="307">Z93-W93</f>
        <v>8653.4</v>
      </c>
      <c r="AC93" s="92" t="str">
        <f t="shared" ref="AC93:AC157" si="308">IFERROR(AB93/W93,"nebija plānots")</f>
        <v>nebija plānots</v>
      </c>
      <c r="AD93" s="88">
        <f t="shared" ref="AD93:AD157" si="309">P93+W93</f>
        <v>7008.4</v>
      </c>
      <c r="AE93" s="88">
        <f t="shared" ref="AE93:AE157" si="310">Q93+X93</f>
        <v>15661.8</v>
      </c>
      <c r="AF93" s="88">
        <f t="shared" ref="AF93:AF157" si="311">R93+Y93</f>
        <v>0</v>
      </c>
      <c r="AG93" s="88">
        <f t="shared" ref="AG93:AG157" si="312">S93+Z93</f>
        <v>15661.8</v>
      </c>
      <c r="AH93" s="92">
        <f t="shared" ref="AH93:AH157" si="313">IFERROR(AG93/AD93,"nebija plānots")</f>
        <v>2.2347183379944067</v>
      </c>
      <c r="AI93" s="88">
        <f t="shared" ref="AI93:AI157" si="314">AG93-AD93</f>
        <v>8653.4</v>
      </c>
      <c r="AJ93" s="92">
        <f t="shared" ref="AJ93:AJ157" si="315">IFERROR(AI93/AD93,"nebija plānots")</f>
        <v>1.2347183379944067</v>
      </c>
      <c r="AK93" s="88">
        <v>8653.4</v>
      </c>
      <c r="AL93" s="88">
        <v>0</v>
      </c>
      <c r="AM93" s="88">
        <v>0</v>
      </c>
      <c r="AN93" s="88">
        <f t="shared" si="293"/>
        <v>0</v>
      </c>
      <c r="AO93" s="92">
        <f t="shared" ref="AO93:AO157" si="316">IFERROR(AN93/AK93,"nebija plānots")</f>
        <v>0</v>
      </c>
      <c r="AP93" s="88">
        <f t="shared" ref="AP93:AP157" si="317">AN93-AK93</f>
        <v>-8653.4</v>
      </c>
      <c r="AQ93" s="92">
        <f t="shared" ref="AQ93:AQ157" si="318">IFERROR(AP93/AK93,"nebija plānots")</f>
        <v>-1</v>
      </c>
      <c r="AR93" s="88">
        <f t="shared" ref="AR93:AR157" si="319">AD93+AK93</f>
        <v>15661.8</v>
      </c>
      <c r="AS93" s="88">
        <f t="shared" ref="AS93:AS157" si="320">AE93+AL93</f>
        <v>15661.8</v>
      </c>
      <c r="AT93" s="88">
        <f t="shared" ref="AT93:AT157" si="321">AF93+AM93</f>
        <v>0</v>
      </c>
      <c r="AU93" s="88">
        <f t="shared" ref="AU93:AU157" si="322">AG93+AN93</f>
        <v>15661.8</v>
      </c>
      <c r="AV93" s="92">
        <f t="shared" ref="AV93:AV157" si="323">IFERROR(AU93/AR93,"nebija plānots")</f>
        <v>1</v>
      </c>
      <c r="AW93" s="88">
        <f t="shared" ref="AW93:AW157" si="324">AU93-AR93</f>
        <v>0</v>
      </c>
      <c r="AX93" s="92">
        <f t="shared" ref="AX93:AX157" si="325">IFERROR(AW93/AR93,"nebija plānots")</f>
        <v>0</v>
      </c>
      <c r="AY93" s="88">
        <v>7766</v>
      </c>
      <c r="AZ93" s="88">
        <v>0</v>
      </c>
      <c r="BA93" s="88">
        <v>0</v>
      </c>
      <c r="BB93" s="88">
        <f t="shared" si="294"/>
        <v>0</v>
      </c>
      <c r="BC93" s="92">
        <f t="shared" ref="BC93:BC157" si="326">IFERROR(BB93/AY93,"nebija plānots")</f>
        <v>0</v>
      </c>
      <c r="BD93" s="88">
        <f t="shared" ref="BD93:BD157" si="327">BB93-AY93</f>
        <v>-7766</v>
      </c>
      <c r="BE93" s="92">
        <f t="shared" ref="BE93:BE157" si="328">IFERROR(BD93/AY93,"nebija plānots")</f>
        <v>-1</v>
      </c>
      <c r="BF93" s="88">
        <f t="shared" ref="BF93:BF157" si="329">AR93+AY93</f>
        <v>23427.8</v>
      </c>
      <c r="BG93" s="88">
        <f t="shared" ref="BG93:BG157" si="330">AS93+AZ93</f>
        <v>15661.8</v>
      </c>
      <c r="BH93" s="88">
        <f t="shared" ref="BH93:BH157" si="331">AT93+BA93</f>
        <v>0</v>
      </c>
      <c r="BI93" s="88">
        <f t="shared" ref="BI93:BI157" si="332">AU93+BB93</f>
        <v>15661.8</v>
      </c>
      <c r="BJ93" s="92">
        <f t="shared" ref="BJ93:BJ157" si="333">IFERROR(BI93/BF93,"nebija plānots")</f>
        <v>0.66851347544370365</v>
      </c>
      <c r="BK93" s="88">
        <f t="shared" ref="BK93:BK157" si="334">BI93-BF93</f>
        <v>-7766</v>
      </c>
      <c r="BL93" s="92">
        <f t="shared" ref="BL93:BL157" si="335">IFERROR(BK93/BF93,"nebija plānots")</f>
        <v>-0.3314865245562964</v>
      </c>
      <c r="BM93" s="88">
        <v>0</v>
      </c>
      <c r="BN93" s="88">
        <v>0</v>
      </c>
      <c r="BO93" s="88">
        <v>0</v>
      </c>
      <c r="BP93" s="88">
        <f t="shared" si="295"/>
        <v>0</v>
      </c>
      <c r="BQ93" s="92" t="str">
        <f t="shared" ref="BQ93:BQ157" si="336">IFERROR(BP93/BM93,"nebija plānots")</f>
        <v>nebija plānots</v>
      </c>
      <c r="BR93" s="88">
        <f t="shared" ref="BR93:BR157" si="337">BP93-BM93</f>
        <v>0</v>
      </c>
      <c r="BS93" s="92" t="str">
        <f t="shared" ref="BS93:BS157" si="338">IFERROR(BR93/BM93,"nebija plānots")</f>
        <v>nebija plānots</v>
      </c>
      <c r="BT93" s="88">
        <f t="shared" ref="BT93:BT157" si="339">BF93+BM93</f>
        <v>23427.8</v>
      </c>
      <c r="BU93" s="88">
        <f t="shared" ref="BU93:BU157" si="340">BG93+BN93</f>
        <v>15661.8</v>
      </c>
      <c r="BV93" s="88">
        <f t="shared" ref="BV93:BV157" si="341">BH93+BO93</f>
        <v>0</v>
      </c>
      <c r="BW93" s="88">
        <f t="shared" ref="BW93:BW157" si="342">BI93+BP93</f>
        <v>15661.8</v>
      </c>
      <c r="BX93" s="92">
        <f t="shared" ref="BX93:BX157" si="343">IFERROR(BW93/BT93,"nebija plānots")</f>
        <v>0.66851347544370365</v>
      </c>
      <c r="BY93" s="88">
        <f t="shared" ref="BY93:BY157" si="344">BW93-BT93</f>
        <v>-7766</v>
      </c>
      <c r="BZ93" s="92">
        <f t="shared" ref="BZ93:BZ157" si="345">IFERROR(BY93/BT93,"nebija plānots")</f>
        <v>-0.3314865245562964</v>
      </c>
      <c r="CA93" s="88">
        <v>0</v>
      </c>
      <c r="CB93" s="88">
        <v>0</v>
      </c>
      <c r="CC93" s="88">
        <v>0</v>
      </c>
      <c r="CD93" s="88">
        <f t="shared" si="296"/>
        <v>0</v>
      </c>
      <c r="CE93" s="92" t="str">
        <f t="shared" ref="CE93:CE157" si="346">IFERROR(CD93/CA93,"nebija plānots")</f>
        <v>nebija plānots</v>
      </c>
      <c r="CF93" s="88">
        <f t="shared" ref="CF93:CF157" si="347">CD93-CA93</f>
        <v>0</v>
      </c>
      <c r="CG93" s="92" t="str">
        <f t="shared" ref="CG93:CG157" si="348">IFERROR(CF93/CA93,"nebija plānots")</f>
        <v>nebija plānots</v>
      </c>
      <c r="CH93" s="88">
        <f t="shared" ref="CH93:CH157" si="349">BT93+CA93</f>
        <v>23427.8</v>
      </c>
      <c r="CI93" s="88">
        <f t="shared" ref="CI93:CI157" si="350">BU93+CB93</f>
        <v>15661.8</v>
      </c>
      <c r="CJ93" s="88">
        <f t="shared" ref="CJ93:CJ157" si="351">BV93+CC93</f>
        <v>0</v>
      </c>
      <c r="CK93" s="88">
        <f t="shared" ref="CK93:CK157" si="352">BW93+CD93</f>
        <v>15661.8</v>
      </c>
      <c r="CL93" s="92">
        <f t="shared" ref="CL93:CL157" si="353">IFERROR(CK93/CH93,"nebija plānots")</f>
        <v>0.66851347544370365</v>
      </c>
      <c r="CM93" s="88">
        <f t="shared" ref="CM93:CM157" si="354">CK93-CH93</f>
        <v>-7766</v>
      </c>
      <c r="CN93" s="92">
        <f t="shared" ref="CN93:CN157" si="355">IFERROR(CM93/CH93,"nebija plānots")</f>
        <v>-0.3314865245562964</v>
      </c>
      <c r="CO93" s="88">
        <v>0</v>
      </c>
      <c r="CP93" s="88">
        <v>0</v>
      </c>
      <c r="CQ93" s="88">
        <v>0</v>
      </c>
      <c r="CR93" s="88">
        <f t="shared" si="297"/>
        <v>0</v>
      </c>
      <c r="CS93" s="92" t="str">
        <f t="shared" ref="CS93:CS157" si="356">IFERROR(CR93/CO93,"nebija plānots")</f>
        <v>nebija plānots</v>
      </c>
      <c r="CT93" s="88">
        <f t="shared" ref="CT93:CT157" si="357">CR93-CO93</f>
        <v>0</v>
      </c>
      <c r="CU93" s="92" t="str">
        <f t="shared" ref="CU93:CU157" si="358">IFERROR(CT93/CO93,"nebija plānots")</f>
        <v>nebija plānots</v>
      </c>
      <c r="CV93" s="88">
        <f t="shared" ref="CV93:CV157" si="359">CH93+CO93</f>
        <v>23427.8</v>
      </c>
      <c r="CW93" s="88">
        <f t="shared" ref="CW93:CW157" si="360">CI93+CP93</f>
        <v>15661.8</v>
      </c>
      <c r="CX93" s="88">
        <f t="shared" ref="CX93:CX157" si="361">CJ93+CQ93</f>
        <v>0</v>
      </c>
      <c r="CY93" s="88">
        <f t="shared" ref="CY93:CY157" si="362">CK93+CR93</f>
        <v>15661.8</v>
      </c>
      <c r="CZ93" s="92">
        <f t="shared" ref="CZ93:CZ157" si="363">IFERROR(CY93/CV93,"nebija plānots")</f>
        <v>0.66851347544370365</v>
      </c>
      <c r="DA93" s="88">
        <f t="shared" ref="DA93:DA157" si="364">CY93-CV93</f>
        <v>-7766</v>
      </c>
      <c r="DB93" s="92">
        <f t="shared" ref="DB93:DB157" si="365">IFERROR(DA93/CV93,"nebija plānots")</f>
        <v>-0.3314865245562964</v>
      </c>
      <c r="DC93" s="88">
        <v>0</v>
      </c>
      <c r="DD93" s="88">
        <v>0</v>
      </c>
      <c r="DE93" s="88">
        <v>0</v>
      </c>
      <c r="DF93" s="88">
        <f t="shared" si="298"/>
        <v>0</v>
      </c>
      <c r="DG93" s="92" t="str">
        <f t="shared" ref="DG93:DG157" si="366">IFERROR(DF93/DC93,"nebija plānots")</f>
        <v>nebija plānots</v>
      </c>
      <c r="DH93" s="88">
        <f t="shared" si="289"/>
        <v>0</v>
      </c>
      <c r="DI93" s="92" t="str">
        <f t="shared" ref="DI93:DI157" si="367">IFERROR(DH93/DC93,"nebija plānots")</f>
        <v>nebija plānots</v>
      </c>
      <c r="DJ93" s="88">
        <f t="shared" ref="DJ93:DJ157" si="368">CV93+DC93</f>
        <v>23427.8</v>
      </c>
      <c r="DK93" s="88">
        <f t="shared" ref="DK93:DK157" si="369">CW93+DD93</f>
        <v>15661.8</v>
      </c>
      <c r="DL93" s="88">
        <f t="shared" ref="DL93:DL157" si="370">CX93+DE93</f>
        <v>0</v>
      </c>
      <c r="DM93" s="88">
        <f t="shared" si="291"/>
        <v>15661.8</v>
      </c>
      <c r="DN93" s="92">
        <f t="shared" ref="DN93:DN157" si="371">IFERROR(DM93/DJ93,"nebija plānots")</f>
        <v>0.66851347544370365</v>
      </c>
      <c r="DO93" s="88">
        <f t="shared" ref="DO93:DO157" si="372">DM93-DJ93</f>
        <v>-7766</v>
      </c>
      <c r="DP93" s="92">
        <f t="shared" ref="DP93:DP157" si="373">IFERROR(DO93/DJ93,"nebija plānots")</f>
        <v>-0.3314865245562964</v>
      </c>
      <c r="DQ93" s="88">
        <v>0</v>
      </c>
      <c r="DR93" s="88">
        <v>0</v>
      </c>
      <c r="DS93" s="88">
        <v>0</v>
      </c>
      <c r="DT93" s="88">
        <f t="shared" si="299"/>
        <v>0</v>
      </c>
      <c r="DU93" s="92" t="str">
        <f t="shared" ref="DU93:DU157" si="374">IFERROR(DT93/DQ93,"nebija plānots")</f>
        <v>nebija plānots</v>
      </c>
      <c r="DV93" s="88">
        <f t="shared" si="290"/>
        <v>0</v>
      </c>
      <c r="DW93" s="92" t="str">
        <f t="shared" ref="DW93:DW157" si="375">IFERROR(DV93/DQ93,"nebija plānots")</f>
        <v>nebija plānots</v>
      </c>
      <c r="DX93" s="88">
        <f t="shared" ref="DX93:DX157" si="376">DJ93+DQ93</f>
        <v>23427.8</v>
      </c>
      <c r="DY93" s="88">
        <f t="shared" ref="DY93:DY157" si="377">DK93+DR93</f>
        <v>15661.8</v>
      </c>
      <c r="DZ93" s="88">
        <f t="shared" ref="DZ93:DZ157" si="378">DL93+DS93</f>
        <v>0</v>
      </c>
      <c r="EA93" s="88">
        <f t="shared" si="292"/>
        <v>15661.8</v>
      </c>
      <c r="EB93" s="92">
        <f t="shared" ref="EB93:EB157" si="379">IFERROR(EA93/DX93,"nebija plānots")</f>
        <v>0.66851347544370365</v>
      </c>
      <c r="EC93" s="88">
        <f t="shared" ref="EC93:EC157" si="380">EA93-DX93</f>
        <v>-7766</v>
      </c>
      <c r="ED93" s="92">
        <f t="shared" ref="ED93:ED157" si="381">IFERROR(EC93/DX93,"nebija plānots")</f>
        <v>-0.3314865245562964</v>
      </c>
      <c r="EE93" s="88">
        <v>0</v>
      </c>
      <c r="EF93" s="88">
        <v>0</v>
      </c>
      <c r="EG93" s="88">
        <v>0</v>
      </c>
      <c r="EH93" s="23">
        <f t="shared" si="300"/>
        <v>23427.8</v>
      </c>
      <c r="EJ93" s="9"/>
      <c r="EK93" s="9"/>
    </row>
    <row r="94" spans="1:141" ht="12" customHeight="1" x14ac:dyDescent="0.25">
      <c r="A94" s="8" t="s">
        <v>301</v>
      </c>
      <c r="B94" s="8" t="s">
        <v>301</v>
      </c>
      <c r="C94" s="24">
        <v>2</v>
      </c>
      <c r="D94" s="32" t="s">
        <v>256</v>
      </c>
      <c r="E94" s="26" t="s">
        <v>257</v>
      </c>
      <c r="F94" s="24" t="s">
        <v>279</v>
      </c>
      <c r="G94" s="26" t="s">
        <v>280</v>
      </c>
      <c r="H94" s="33" t="s">
        <v>297</v>
      </c>
      <c r="I94" s="26" t="s">
        <v>298</v>
      </c>
      <c r="J94" s="27">
        <v>4</v>
      </c>
      <c r="K94" s="28" t="s">
        <v>79</v>
      </c>
      <c r="L94" s="24" t="s">
        <v>103</v>
      </c>
      <c r="M94" s="23">
        <v>0</v>
      </c>
      <c r="N94" s="23">
        <v>306569.07</v>
      </c>
      <c r="O94" s="23">
        <v>1556669.81</v>
      </c>
      <c r="P94" s="88">
        <v>47779.8</v>
      </c>
      <c r="Q94" s="88">
        <v>55831.850000000006</v>
      </c>
      <c r="R94" s="88">
        <v>0</v>
      </c>
      <c r="S94" s="88">
        <f t="shared" si="301"/>
        <v>55831.850000000006</v>
      </c>
      <c r="T94" s="92">
        <f t="shared" si="302"/>
        <v>1.168524146187301</v>
      </c>
      <c r="U94" s="88">
        <f t="shared" si="303"/>
        <v>8052.0500000000029</v>
      </c>
      <c r="V94" s="92">
        <f t="shared" si="304"/>
        <v>0.16852414618730097</v>
      </c>
      <c r="W94" s="88">
        <v>0</v>
      </c>
      <c r="X94" s="88">
        <v>23845.95</v>
      </c>
      <c r="Y94" s="88">
        <v>0</v>
      </c>
      <c r="Z94" s="88">
        <f t="shared" si="305"/>
        <v>23845.95</v>
      </c>
      <c r="AA94" s="92" t="str">
        <f t="shared" si="306"/>
        <v>nebija plānots</v>
      </c>
      <c r="AB94" s="88">
        <f t="shared" si="307"/>
        <v>23845.95</v>
      </c>
      <c r="AC94" s="92" t="str">
        <f t="shared" si="308"/>
        <v>nebija plānots</v>
      </c>
      <c r="AD94" s="88">
        <f t="shared" si="309"/>
        <v>47779.8</v>
      </c>
      <c r="AE94" s="88">
        <f t="shared" si="310"/>
        <v>79677.8</v>
      </c>
      <c r="AF94" s="88">
        <f t="shared" si="311"/>
        <v>0</v>
      </c>
      <c r="AG94" s="88">
        <f t="shared" si="312"/>
        <v>79677.8</v>
      </c>
      <c r="AH94" s="92">
        <f t="shared" si="313"/>
        <v>1.667604301399336</v>
      </c>
      <c r="AI94" s="88">
        <f t="shared" si="314"/>
        <v>31898</v>
      </c>
      <c r="AJ94" s="92">
        <f t="shared" si="315"/>
        <v>0.66760430139933613</v>
      </c>
      <c r="AK94" s="88">
        <v>48351.65</v>
      </c>
      <c r="AL94" s="88">
        <v>25982.980000000003</v>
      </c>
      <c r="AM94" s="88">
        <v>0</v>
      </c>
      <c r="AN94" s="88">
        <f t="shared" si="293"/>
        <v>25982.980000000003</v>
      </c>
      <c r="AO94" s="92">
        <f t="shared" si="316"/>
        <v>0.53737524986220742</v>
      </c>
      <c r="AP94" s="88">
        <f t="shared" si="317"/>
        <v>-22368.67</v>
      </c>
      <c r="AQ94" s="92">
        <f t="shared" si="318"/>
        <v>-0.46262475013779258</v>
      </c>
      <c r="AR94" s="88">
        <f t="shared" si="319"/>
        <v>96131.450000000012</v>
      </c>
      <c r="AS94" s="88">
        <f t="shared" si="320"/>
        <v>105660.78</v>
      </c>
      <c r="AT94" s="88">
        <f t="shared" si="321"/>
        <v>0</v>
      </c>
      <c r="AU94" s="88">
        <f t="shared" si="322"/>
        <v>105660.78</v>
      </c>
      <c r="AV94" s="92">
        <f t="shared" si="323"/>
        <v>1.099128120921925</v>
      </c>
      <c r="AW94" s="88">
        <f t="shared" si="324"/>
        <v>9529.3299999999872</v>
      </c>
      <c r="AX94" s="92">
        <f t="shared" si="325"/>
        <v>9.9128120921924995E-2</v>
      </c>
      <c r="AY94" s="88">
        <v>61858.9</v>
      </c>
      <c r="AZ94" s="88">
        <v>9054.5</v>
      </c>
      <c r="BA94" s="88">
        <v>0</v>
      </c>
      <c r="BB94" s="88">
        <f t="shared" si="294"/>
        <v>9054.5</v>
      </c>
      <c r="BC94" s="92">
        <f t="shared" si="326"/>
        <v>0.14637344020019755</v>
      </c>
      <c r="BD94" s="88">
        <f t="shared" si="327"/>
        <v>-52804.4</v>
      </c>
      <c r="BE94" s="92">
        <f t="shared" si="328"/>
        <v>-0.85362655979980251</v>
      </c>
      <c r="BF94" s="88">
        <f t="shared" si="329"/>
        <v>157990.35</v>
      </c>
      <c r="BG94" s="88">
        <f t="shared" si="330"/>
        <v>114715.28</v>
      </c>
      <c r="BH94" s="88">
        <f t="shared" si="331"/>
        <v>0</v>
      </c>
      <c r="BI94" s="88">
        <f t="shared" si="332"/>
        <v>114715.28</v>
      </c>
      <c r="BJ94" s="92">
        <f t="shared" si="333"/>
        <v>0.72609042261125434</v>
      </c>
      <c r="BK94" s="88">
        <f t="shared" si="334"/>
        <v>-43275.070000000007</v>
      </c>
      <c r="BL94" s="92">
        <f t="shared" si="335"/>
        <v>-0.27390957738874561</v>
      </c>
      <c r="BM94" s="88">
        <v>10019.799999999999</v>
      </c>
      <c r="BN94" s="88">
        <v>0</v>
      </c>
      <c r="BO94" s="88">
        <v>0</v>
      </c>
      <c r="BP94" s="88">
        <f t="shared" si="295"/>
        <v>0</v>
      </c>
      <c r="BQ94" s="92">
        <f t="shared" si="336"/>
        <v>0</v>
      </c>
      <c r="BR94" s="88">
        <f t="shared" si="337"/>
        <v>-10019.799999999999</v>
      </c>
      <c r="BS94" s="92">
        <f t="shared" si="338"/>
        <v>-1</v>
      </c>
      <c r="BT94" s="88">
        <f t="shared" si="339"/>
        <v>168010.15</v>
      </c>
      <c r="BU94" s="88">
        <f t="shared" si="340"/>
        <v>114715.28</v>
      </c>
      <c r="BV94" s="88">
        <f t="shared" si="341"/>
        <v>0</v>
      </c>
      <c r="BW94" s="88">
        <f t="shared" si="342"/>
        <v>114715.28</v>
      </c>
      <c r="BX94" s="92">
        <f t="shared" si="343"/>
        <v>0.68278779585638127</v>
      </c>
      <c r="BY94" s="88">
        <f t="shared" si="344"/>
        <v>-53294.869999999995</v>
      </c>
      <c r="BZ94" s="92">
        <f t="shared" si="345"/>
        <v>-0.31721220414361867</v>
      </c>
      <c r="CA94" s="88">
        <v>0</v>
      </c>
      <c r="CB94" s="88">
        <v>13200</v>
      </c>
      <c r="CC94" s="88">
        <v>0</v>
      </c>
      <c r="CD94" s="88">
        <f t="shared" si="296"/>
        <v>13200</v>
      </c>
      <c r="CE94" s="92" t="str">
        <f t="shared" si="346"/>
        <v>nebija plānots</v>
      </c>
      <c r="CF94" s="88">
        <f t="shared" si="347"/>
        <v>13200</v>
      </c>
      <c r="CG94" s="92" t="str">
        <f t="shared" si="348"/>
        <v>nebija plānots</v>
      </c>
      <c r="CH94" s="88">
        <f t="shared" si="349"/>
        <v>168010.15</v>
      </c>
      <c r="CI94" s="88">
        <f t="shared" si="350"/>
        <v>127915.28</v>
      </c>
      <c r="CJ94" s="88">
        <f t="shared" si="351"/>
        <v>0</v>
      </c>
      <c r="CK94" s="88">
        <f t="shared" si="352"/>
        <v>127915.28</v>
      </c>
      <c r="CL94" s="92">
        <f t="shared" si="353"/>
        <v>0.76135447769078235</v>
      </c>
      <c r="CM94" s="88">
        <f t="shared" si="354"/>
        <v>-40094.869999999995</v>
      </c>
      <c r="CN94" s="92">
        <f t="shared" si="355"/>
        <v>-0.23864552230921759</v>
      </c>
      <c r="CO94" s="88">
        <v>0</v>
      </c>
      <c r="CP94" s="88">
        <v>0</v>
      </c>
      <c r="CQ94" s="88">
        <v>0</v>
      </c>
      <c r="CR94" s="88">
        <f t="shared" si="297"/>
        <v>0</v>
      </c>
      <c r="CS94" s="92" t="str">
        <f t="shared" si="356"/>
        <v>nebija plānots</v>
      </c>
      <c r="CT94" s="88">
        <f t="shared" si="357"/>
        <v>0</v>
      </c>
      <c r="CU94" s="92" t="str">
        <f t="shared" si="358"/>
        <v>nebija plānots</v>
      </c>
      <c r="CV94" s="88">
        <f t="shared" si="359"/>
        <v>168010.15</v>
      </c>
      <c r="CW94" s="88">
        <f t="shared" si="360"/>
        <v>127915.28</v>
      </c>
      <c r="CX94" s="88">
        <f t="shared" si="361"/>
        <v>0</v>
      </c>
      <c r="CY94" s="88">
        <f t="shared" si="362"/>
        <v>127915.28</v>
      </c>
      <c r="CZ94" s="92">
        <f t="shared" si="363"/>
        <v>0.76135447769078235</v>
      </c>
      <c r="DA94" s="88">
        <f t="shared" si="364"/>
        <v>-40094.869999999995</v>
      </c>
      <c r="DB94" s="92">
        <f t="shared" si="365"/>
        <v>-0.23864552230921759</v>
      </c>
      <c r="DC94" s="88">
        <v>11441</v>
      </c>
      <c r="DD94" s="88">
        <v>19415.650000000001</v>
      </c>
      <c r="DE94" s="88">
        <v>0</v>
      </c>
      <c r="DF94" s="88">
        <f t="shared" si="298"/>
        <v>19415.650000000001</v>
      </c>
      <c r="DG94" s="92">
        <f t="shared" si="366"/>
        <v>1.697023861550564</v>
      </c>
      <c r="DH94" s="88">
        <f t="shared" ref="DH94:DH158" si="382">DF94-DC94</f>
        <v>7974.6500000000015</v>
      </c>
      <c r="DI94" s="92">
        <f t="shared" si="367"/>
        <v>0.69702386155056384</v>
      </c>
      <c r="DJ94" s="88">
        <f t="shared" si="368"/>
        <v>179451.15</v>
      </c>
      <c r="DK94" s="88">
        <f t="shared" si="369"/>
        <v>147330.93</v>
      </c>
      <c r="DL94" s="88">
        <f t="shared" si="370"/>
        <v>0</v>
      </c>
      <c r="DM94" s="88">
        <f t="shared" si="291"/>
        <v>147330.93</v>
      </c>
      <c r="DN94" s="92">
        <f t="shared" si="371"/>
        <v>0.82100855859658739</v>
      </c>
      <c r="DO94" s="88">
        <f t="shared" si="372"/>
        <v>-32120.22</v>
      </c>
      <c r="DP94" s="92">
        <f t="shared" si="373"/>
        <v>-0.17899144140341258</v>
      </c>
      <c r="DQ94" s="88">
        <v>23845.95</v>
      </c>
      <c r="DR94" s="88">
        <v>11441</v>
      </c>
      <c r="DS94" s="88">
        <v>0</v>
      </c>
      <c r="DT94" s="88">
        <f t="shared" si="299"/>
        <v>11441</v>
      </c>
      <c r="DU94" s="92">
        <f t="shared" si="374"/>
        <v>0.4797879723810542</v>
      </c>
      <c r="DV94" s="88">
        <f t="shared" ref="DV94:DV158" si="383">DT94-DQ94</f>
        <v>-12404.95</v>
      </c>
      <c r="DW94" s="92">
        <f t="shared" si="375"/>
        <v>-0.5202120276189458</v>
      </c>
      <c r="DX94" s="88">
        <f t="shared" si="376"/>
        <v>203297.1</v>
      </c>
      <c r="DY94" s="88">
        <f t="shared" si="377"/>
        <v>158771.93</v>
      </c>
      <c r="DZ94" s="88">
        <f t="shared" si="378"/>
        <v>0</v>
      </c>
      <c r="EA94" s="88">
        <f t="shared" si="292"/>
        <v>158771.93</v>
      </c>
      <c r="EB94" s="92">
        <f t="shared" si="379"/>
        <v>0.7809847262946692</v>
      </c>
      <c r="EC94" s="88">
        <f t="shared" si="380"/>
        <v>-44525.170000000013</v>
      </c>
      <c r="ED94" s="92">
        <f t="shared" si="381"/>
        <v>-0.21901527370533083</v>
      </c>
      <c r="EE94" s="88">
        <v>9605</v>
      </c>
      <c r="EF94" s="88">
        <v>0</v>
      </c>
      <c r="EG94" s="88">
        <v>10191.85</v>
      </c>
      <c r="EH94" s="23">
        <f t="shared" si="300"/>
        <v>223093.95</v>
      </c>
      <c r="EJ94" s="9"/>
      <c r="EK94" s="9"/>
    </row>
    <row r="95" spans="1:141" ht="12" customHeight="1" x14ac:dyDescent="0.25">
      <c r="A95" s="8" t="s">
        <v>302</v>
      </c>
      <c r="B95" s="8" t="s">
        <v>302</v>
      </c>
      <c r="C95" s="24">
        <v>2</v>
      </c>
      <c r="D95" s="32" t="s">
        <v>256</v>
      </c>
      <c r="E95" s="26" t="s">
        <v>257</v>
      </c>
      <c r="F95" s="24" t="s">
        <v>279</v>
      </c>
      <c r="G95" s="26" t="s">
        <v>280</v>
      </c>
      <c r="H95" s="33" t="s">
        <v>297</v>
      </c>
      <c r="I95" s="26" t="s">
        <v>298</v>
      </c>
      <c r="J95" s="27">
        <v>5</v>
      </c>
      <c r="K95" s="28" t="s">
        <v>79</v>
      </c>
      <c r="L95" s="24" t="s">
        <v>103</v>
      </c>
      <c r="M95" s="23">
        <v>0</v>
      </c>
      <c r="N95" s="23">
        <v>0</v>
      </c>
      <c r="O95" s="23">
        <v>189327.4</v>
      </c>
      <c r="P95" s="88">
        <v>158929.67000000001</v>
      </c>
      <c r="Q95" s="88">
        <v>274044.37000000011</v>
      </c>
      <c r="R95" s="88">
        <v>0</v>
      </c>
      <c r="S95" s="88">
        <f t="shared" si="301"/>
        <v>274044.37000000011</v>
      </c>
      <c r="T95" s="92">
        <f t="shared" si="302"/>
        <v>1.7243122067767465</v>
      </c>
      <c r="U95" s="88">
        <f t="shared" si="303"/>
        <v>115114.7000000001</v>
      </c>
      <c r="V95" s="92">
        <f t="shared" si="304"/>
        <v>0.72431220677674657</v>
      </c>
      <c r="W95" s="88">
        <v>18824.95</v>
      </c>
      <c r="X95" s="88">
        <v>417513.04000000004</v>
      </c>
      <c r="Y95" s="88">
        <v>0</v>
      </c>
      <c r="Z95" s="88">
        <f t="shared" si="305"/>
        <v>417513.04000000004</v>
      </c>
      <c r="AA95" s="92">
        <f t="shared" si="306"/>
        <v>22.178706450747548</v>
      </c>
      <c r="AB95" s="88">
        <f t="shared" si="307"/>
        <v>398688.09</v>
      </c>
      <c r="AC95" s="92">
        <f t="shared" si="308"/>
        <v>21.178706450747544</v>
      </c>
      <c r="AD95" s="88">
        <f t="shared" si="309"/>
        <v>177754.62000000002</v>
      </c>
      <c r="AE95" s="88">
        <f t="shared" si="310"/>
        <v>691557.41000000015</v>
      </c>
      <c r="AF95" s="88">
        <f t="shared" si="311"/>
        <v>0</v>
      </c>
      <c r="AG95" s="88">
        <f t="shared" si="312"/>
        <v>691557.41000000015</v>
      </c>
      <c r="AH95" s="92">
        <f t="shared" si="313"/>
        <v>3.8905172197493378</v>
      </c>
      <c r="AI95" s="88">
        <f t="shared" si="314"/>
        <v>513802.79000000015</v>
      </c>
      <c r="AJ95" s="92">
        <f t="shared" si="315"/>
        <v>2.8905172197493383</v>
      </c>
      <c r="AK95" s="88">
        <v>85300.4</v>
      </c>
      <c r="AL95" s="88">
        <v>404882.74000000011</v>
      </c>
      <c r="AM95" s="88">
        <v>0</v>
      </c>
      <c r="AN95" s="88">
        <f t="shared" si="293"/>
        <v>404882.74000000011</v>
      </c>
      <c r="AO95" s="92">
        <f t="shared" si="316"/>
        <v>4.746551481587427</v>
      </c>
      <c r="AP95" s="88">
        <f t="shared" si="317"/>
        <v>319582.34000000008</v>
      </c>
      <c r="AQ95" s="92">
        <f t="shared" si="318"/>
        <v>3.7465514815874266</v>
      </c>
      <c r="AR95" s="88">
        <f t="shared" si="319"/>
        <v>263055.02</v>
      </c>
      <c r="AS95" s="88">
        <f t="shared" si="320"/>
        <v>1096440.1500000004</v>
      </c>
      <c r="AT95" s="88">
        <f t="shared" si="321"/>
        <v>0</v>
      </c>
      <c r="AU95" s="88">
        <f t="shared" si="322"/>
        <v>1096440.1500000004</v>
      </c>
      <c r="AV95" s="92">
        <f t="shared" si="323"/>
        <v>4.16810198109886</v>
      </c>
      <c r="AW95" s="88">
        <f t="shared" si="324"/>
        <v>833385.13000000035</v>
      </c>
      <c r="AX95" s="92">
        <f t="shared" si="325"/>
        <v>3.1681019810988604</v>
      </c>
      <c r="AY95" s="88">
        <v>3757.6</v>
      </c>
      <c r="AZ95" s="88">
        <v>276491.56999999995</v>
      </c>
      <c r="BA95" s="88">
        <v>0</v>
      </c>
      <c r="BB95" s="88">
        <f t="shared" si="294"/>
        <v>276491.56999999995</v>
      </c>
      <c r="BC95" s="92">
        <f t="shared" si="326"/>
        <v>73.581959229295279</v>
      </c>
      <c r="BD95" s="88">
        <f t="shared" si="327"/>
        <v>272733.96999999997</v>
      </c>
      <c r="BE95" s="92">
        <f t="shared" si="328"/>
        <v>72.581959229295293</v>
      </c>
      <c r="BF95" s="88">
        <f t="shared" si="329"/>
        <v>266812.62</v>
      </c>
      <c r="BG95" s="88">
        <f t="shared" si="330"/>
        <v>1372931.7200000002</v>
      </c>
      <c r="BH95" s="88">
        <f t="shared" si="331"/>
        <v>0</v>
      </c>
      <c r="BI95" s="88">
        <f t="shared" si="332"/>
        <v>1372931.7200000002</v>
      </c>
      <c r="BJ95" s="92">
        <f t="shared" si="333"/>
        <v>5.1456775920119533</v>
      </c>
      <c r="BK95" s="88">
        <f t="shared" si="334"/>
        <v>1106119.1000000001</v>
      </c>
      <c r="BL95" s="92">
        <f t="shared" si="335"/>
        <v>4.1456775920119524</v>
      </c>
      <c r="BM95" s="88">
        <v>18558.97</v>
      </c>
      <c r="BN95" s="88">
        <v>240987.27999999994</v>
      </c>
      <c r="BO95" s="88">
        <v>0</v>
      </c>
      <c r="BP95" s="88">
        <f t="shared" si="295"/>
        <v>240987.27999999994</v>
      </c>
      <c r="BQ95" s="92">
        <f t="shared" si="336"/>
        <v>12.984949056978913</v>
      </c>
      <c r="BR95" s="88">
        <f t="shared" si="337"/>
        <v>222428.30999999994</v>
      </c>
      <c r="BS95" s="92">
        <f t="shared" si="338"/>
        <v>11.984949056978913</v>
      </c>
      <c r="BT95" s="88">
        <f t="shared" si="339"/>
        <v>285371.58999999997</v>
      </c>
      <c r="BU95" s="88">
        <f t="shared" si="340"/>
        <v>1613919.0000000002</v>
      </c>
      <c r="BV95" s="88">
        <f t="shared" si="341"/>
        <v>0</v>
      </c>
      <c r="BW95" s="88">
        <f t="shared" si="342"/>
        <v>1613919.0000000002</v>
      </c>
      <c r="BX95" s="92">
        <f t="shared" si="343"/>
        <v>5.6554999045279892</v>
      </c>
      <c r="BY95" s="88">
        <f t="shared" si="344"/>
        <v>1328547.4100000001</v>
      </c>
      <c r="BZ95" s="92">
        <f t="shared" si="345"/>
        <v>4.6554999045279883</v>
      </c>
      <c r="CA95" s="88">
        <v>52242.48</v>
      </c>
      <c r="CB95" s="88">
        <v>236597.60000000006</v>
      </c>
      <c r="CC95" s="88">
        <v>0</v>
      </c>
      <c r="CD95" s="88">
        <f t="shared" si="296"/>
        <v>236597.60000000006</v>
      </c>
      <c r="CE95" s="92">
        <f t="shared" si="346"/>
        <v>4.5288355376697291</v>
      </c>
      <c r="CF95" s="88">
        <f t="shared" si="347"/>
        <v>184355.12000000005</v>
      </c>
      <c r="CG95" s="92">
        <f t="shared" si="348"/>
        <v>3.5288355376697287</v>
      </c>
      <c r="CH95" s="88">
        <f t="shared" si="349"/>
        <v>337614.06999999995</v>
      </c>
      <c r="CI95" s="88">
        <f t="shared" si="350"/>
        <v>1850516.6000000003</v>
      </c>
      <c r="CJ95" s="88">
        <f t="shared" si="351"/>
        <v>0</v>
      </c>
      <c r="CK95" s="88">
        <f t="shared" si="352"/>
        <v>1850516.6000000003</v>
      </c>
      <c r="CL95" s="92">
        <f t="shared" si="353"/>
        <v>5.4811595974065908</v>
      </c>
      <c r="CM95" s="88">
        <f t="shared" si="354"/>
        <v>1512902.5300000003</v>
      </c>
      <c r="CN95" s="92">
        <f t="shared" si="355"/>
        <v>4.4811595974065908</v>
      </c>
      <c r="CO95" s="88">
        <v>163509.79</v>
      </c>
      <c r="CP95" s="88">
        <v>350790.85000000015</v>
      </c>
      <c r="CQ95" s="88">
        <v>0</v>
      </c>
      <c r="CR95" s="88">
        <f t="shared" si="297"/>
        <v>350790.85000000015</v>
      </c>
      <c r="CS95" s="92">
        <f t="shared" si="356"/>
        <v>2.1453813254851597</v>
      </c>
      <c r="CT95" s="88">
        <f t="shared" si="357"/>
        <v>187281.06000000014</v>
      </c>
      <c r="CU95" s="92">
        <f t="shared" si="358"/>
        <v>1.1453813254851599</v>
      </c>
      <c r="CV95" s="88">
        <f t="shared" si="359"/>
        <v>501123.86</v>
      </c>
      <c r="CW95" s="88">
        <f t="shared" si="360"/>
        <v>2201307.4500000007</v>
      </c>
      <c r="CX95" s="88">
        <f t="shared" si="361"/>
        <v>0</v>
      </c>
      <c r="CY95" s="88">
        <f t="shared" si="362"/>
        <v>2201307.4500000007</v>
      </c>
      <c r="CZ95" s="92">
        <f t="shared" si="363"/>
        <v>4.3927412476428493</v>
      </c>
      <c r="DA95" s="88">
        <f t="shared" si="364"/>
        <v>1700183.5900000008</v>
      </c>
      <c r="DB95" s="92">
        <f t="shared" si="365"/>
        <v>3.3927412476428498</v>
      </c>
      <c r="DC95" s="88">
        <v>144557.75</v>
      </c>
      <c r="DD95" s="88">
        <v>367862.92999999993</v>
      </c>
      <c r="DE95" s="88">
        <v>0</v>
      </c>
      <c r="DF95" s="88">
        <f t="shared" si="298"/>
        <v>367862.92999999993</v>
      </c>
      <c r="DG95" s="92">
        <f t="shared" si="366"/>
        <v>2.5447472031074083</v>
      </c>
      <c r="DH95" s="88">
        <f t="shared" si="382"/>
        <v>223305.17999999993</v>
      </c>
      <c r="DI95" s="92">
        <f t="shared" si="367"/>
        <v>1.5447472031074081</v>
      </c>
      <c r="DJ95" s="88">
        <f t="shared" si="368"/>
        <v>645681.61</v>
      </c>
      <c r="DK95" s="88">
        <f t="shared" si="369"/>
        <v>2569170.3800000008</v>
      </c>
      <c r="DL95" s="88">
        <f t="shared" si="370"/>
        <v>0</v>
      </c>
      <c r="DM95" s="88">
        <f t="shared" si="291"/>
        <v>2569170.3800000008</v>
      </c>
      <c r="DN95" s="92">
        <f t="shared" si="371"/>
        <v>3.9790050393412955</v>
      </c>
      <c r="DO95" s="88">
        <f t="shared" si="372"/>
        <v>1923488.7700000009</v>
      </c>
      <c r="DP95" s="92">
        <f t="shared" si="373"/>
        <v>2.9790050393412955</v>
      </c>
      <c r="DQ95" s="88">
        <v>1030207.3064999999</v>
      </c>
      <c r="DR95" s="88">
        <v>246813.1</v>
      </c>
      <c r="DS95" s="88">
        <v>0</v>
      </c>
      <c r="DT95" s="88">
        <f t="shared" si="299"/>
        <v>246813.1</v>
      </c>
      <c r="DU95" s="92">
        <f t="shared" si="374"/>
        <v>0.2395761498125232</v>
      </c>
      <c r="DV95" s="88">
        <f t="shared" si="383"/>
        <v>-783394.20649999997</v>
      </c>
      <c r="DW95" s="92">
        <f t="shared" si="375"/>
        <v>-0.76042385018747682</v>
      </c>
      <c r="DX95" s="88">
        <f t="shared" si="376"/>
        <v>1675888.9164999998</v>
      </c>
      <c r="DY95" s="88">
        <f t="shared" si="377"/>
        <v>2815983.4800000009</v>
      </c>
      <c r="DZ95" s="88">
        <f t="shared" si="378"/>
        <v>0</v>
      </c>
      <c r="EA95" s="88">
        <f t="shared" si="292"/>
        <v>2815983.4800000009</v>
      </c>
      <c r="EB95" s="92">
        <f t="shared" si="379"/>
        <v>1.6802924419841769</v>
      </c>
      <c r="EC95" s="88">
        <f t="shared" si="380"/>
        <v>1140094.5635000011</v>
      </c>
      <c r="ED95" s="92">
        <f t="shared" si="381"/>
        <v>0.68029244198417682</v>
      </c>
      <c r="EE95" s="88">
        <v>155835</v>
      </c>
      <c r="EF95" s="88">
        <v>122189.7</v>
      </c>
      <c r="EG95" s="88">
        <v>91307.63</v>
      </c>
      <c r="EH95" s="23">
        <f t="shared" si="300"/>
        <v>2045221.2464999999</v>
      </c>
      <c r="EJ95" s="9"/>
      <c r="EK95" s="9"/>
    </row>
    <row r="96" spans="1:141" ht="12" customHeight="1" x14ac:dyDescent="0.25">
      <c r="A96" s="8" t="s">
        <v>303</v>
      </c>
      <c r="B96" s="8" t="s">
        <v>303</v>
      </c>
      <c r="C96" s="24">
        <v>2</v>
      </c>
      <c r="D96" s="32" t="s">
        <v>256</v>
      </c>
      <c r="E96" s="26" t="s">
        <v>257</v>
      </c>
      <c r="F96" s="24" t="s">
        <v>279</v>
      </c>
      <c r="G96" s="26" t="s">
        <v>280</v>
      </c>
      <c r="H96" s="33" t="s">
        <v>304</v>
      </c>
      <c r="I96" s="26" t="s">
        <v>305</v>
      </c>
      <c r="J96" s="27" t="s">
        <v>114</v>
      </c>
      <c r="K96" s="28" t="s">
        <v>79</v>
      </c>
      <c r="L96" s="24" t="s">
        <v>103</v>
      </c>
      <c r="M96" s="23">
        <v>0</v>
      </c>
      <c r="N96" s="23">
        <v>257722.59000000003</v>
      </c>
      <c r="O96" s="23">
        <v>1544724.8800000001</v>
      </c>
      <c r="P96" s="88">
        <v>24275.7</v>
      </c>
      <c r="Q96" s="88">
        <v>24275.7</v>
      </c>
      <c r="R96" s="88">
        <v>0</v>
      </c>
      <c r="S96" s="88">
        <f t="shared" si="301"/>
        <v>24275.7</v>
      </c>
      <c r="T96" s="92">
        <f t="shared" si="302"/>
        <v>1</v>
      </c>
      <c r="U96" s="88">
        <f t="shared" si="303"/>
        <v>0</v>
      </c>
      <c r="V96" s="92">
        <f t="shared" si="304"/>
        <v>0</v>
      </c>
      <c r="W96" s="88">
        <v>0</v>
      </c>
      <c r="X96" s="88">
        <v>0</v>
      </c>
      <c r="Y96" s="88">
        <v>0</v>
      </c>
      <c r="Z96" s="88">
        <f t="shared" si="305"/>
        <v>0</v>
      </c>
      <c r="AA96" s="92" t="str">
        <f t="shared" si="306"/>
        <v>nebija plānots</v>
      </c>
      <c r="AB96" s="88">
        <f t="shared" si="307"/>
        <v>0</v>
      </c>
      <c r="AC96" s="92" t="str">
        <f t="shared" si="308"/>
        <v>nebija plānots</v>
      </c>
      <c r="AD96" s="88">
        <f t="shared" si="309"/>
        <v>24275.7</v>
      </c>
      <c r="AE96" s="88">
        <f t="shared" si="310"/>
        <v>24275.7</v>
      </c>
      <c r="AF96" s="88">
        <f t="shared" si="311"/>
        <v>0</v>
      </c>
      <c r="AG96" s="88">
        <f t="shared" si="312"/>
        <v>24275.7</v>
      </c>
      <c r="AH96" s="92">
        <f t="shared" si="313"/>
        <v>1</v>
      </c>
      <c r="AI96" s="88">
        <f t="shared" si="314"/>
        <v>0</v>
      </c>
      <c r="AJ96" s="92">
        <f t="shared" si="315"/>
        <v>0</v>
      </c>
      <c r="AK96" s="88">
        <v>0</v>
      </c>
      <c r="AL96" s="88">
        <v>0</v>
      </c>
      <c r="AM96" s="88">
        <v>0</v>
      </c>
      <c r="AN96" s="88">
        <f t="shared" si="293"/>
        <v>0</v>
      </c>
      <c r="AO96" s="92" t="str">
        <f t="shared" si="316"/>
        <v>nebija plānots</v>
      </c>
      <c r="AP96" s="88">
        <f t="shared" si="317"/>
        <v>0</v>
      </c>
      <c r="AQ96" s="92" t="str">
        <f t="shared" si="318"/>
        <v>nebija plānots</v>
      </c>
      <c r="AR96" s="88">
        <f t="shared" si="319"/>
        <v>24275.7</v>
      </c>
      <c r="AS96" s="88">
        <f t="shared" si="320"/>
        <v>24275.7</v>
      </c>
      <c r="AT96" s="88">
        <f t="shared" si="321"/>
        <v>0</v>
      </c>
      <c r="AU96" s="88">
        <f t="shared" si="322"/>
        <v>24275.7</v>
      </c>
      <c r="AV96" s="92">
        <f t="shared" si="323"/>
        <v>1</v>
      </c>
      <c r="AW96" s="88">
        <f t="shared" si="324"/>
        <v>0</v>
      </c>
      <c r="AX96" s="92">
        <f t="shared" si="325"/>
        <v>0</v>
      </c>
      <c r="AY96" s="88">
        <v>52568.77</v>
      </c>
      <c r="AZ96" s="88">
        <v>60877.22</v>
      </c>
      <c r="BA96" s="88">
        <v>0</v>
      </c>
      <c r="BB96" s="88">
        <f t="shared" si="294"/>
        <v>60877.22</v>
      </c>
      <c r="BC96" s="92">
        <f t="shared" si="326"/>
        <v>1.1580491611274146</v>
      </c>
      <c r="BD96" s="88">
        <f t="shared" si="327"/>
        <v>8308.4500000000044</v>
      </c>
      <c r="BE96" s="92">
        <f t="shared" si="328"/>
        <v>0.15804916112741471</v>
      </c>
      <c r="BF96" s="88">
        <f t="shared" si="329"/>
        <v>76844.47</v>
      </c>
      <c r="BG96" s="88">
        <f t="shared" si="330"/>
        <v>85152.92</v>
      </c>
      <c r="BH96" s="88">
        <f t="shared" si="331"/>
        <v>0</v>
      </c>
      <c r="BI96" s="88">
        <f t="shared" si="332"/>
        <v>85152.92</v>
      </c>
      <c r="BJ96" s="92">
        <f t="shared" si="333"/>
        <v>1.1081203370912702</v>
      </c>
      <c r="BK96" s="88">
        <f t="shared" si="334"/>
        <v>8308.4499999999971</v>
      </c>
      <c r="BL96" s="92">
        <f t="shared" si="335"/>
        <v>0.10812033709127016</v>
      </c>
      <c r="BM96" s="88">
        <v>126428.4</v>
      </c>
      <c r="BN96" s="88">
        <v>126428.4</v>
      </c>
      <c r="BO96" s="88">
        <v>0</v>
      </c>
      <c r="BP96" s="88">
        <f t="shared" si="295"/>
        <v>126428.4</v>
      </c>
      <c r="BQ96" s="92">
        <f t="shared" si="336"/>
        <v>1</v>
      </c>
      <c r="BR96" s="88">
        <f t="shared" si="337"/>
        <v>0</v>
      </c>
      <c r="BS96" s="92">
        <f t="shared" si="338"/>
        <v>0</v>
      </c>
      <c r="BT96" s="88">
        <f t="shared" si="339"/>
        <v>203272.87</v>
      </c>
      <c r="BU96" s="88">
        <f t="shared" si="340"/>
        <v>211581.32</v>
      </c>
      <c r="BV96" s="88">
        <f t="shared" si="341"/>
        <v>0</v>
      </c>
      <c r="BW96" s="88">
        <f t="shared" si="342"/>
        <v>211581.32</v>
      </c>
      <c r="BX96" s="92">
        <f t="shared" si="343"/>
        <v>1.0408733836443596</v>
      </c>
      <c r="BY96" s="88">
        <f t="shared" si="344"/>
        <v>8308.4500000000116</v>
      </c>
      <c r="BZ96" s="92">
        <f t="shared" si="345"/>
        <v>4.0873383644359482E-2</v>
      </c>
      <c r="CA96" s="88">
        <v>0</v>
      </c>
      <c r="CB96" s="88">
        <v>91965.59</v>
      </c>
      <c r="CC96" s="88">
        <v>0</v>
      </c>
      <c r="CD96" s="88">
        <f t="shared" si="296"/>
        <v>91965.59</v>
      </c>
      <c r="CE96" s="92" t="str">
        <f t="shared" si="346"/>
        <v>nebija plānots</v>
      </c>
      <c r="CF96" s="88">
        <f t="shared" si="347"/>
        <v>91965.59</v>
      </c>
      <c r="CG96" s="92" t="str">
        <f t="shared" si="348"/>
        <v>nebija plānots</v>
      </c>
      <c r="CH96" s="88">
        <f t="shared" si="349"/>
        <v>203272.87</v>
      </c>
      <c r="CI96" s="88">
        <f t="shared" si="350"/>
        <v>303546.91000000003</v>
      </c>
      <c r="CJ96" s="88">
        <f t="shared" si="351"/>
        <v>0</v>
      </c>
      <c r="CK96" s="88">
        <f t="shared" si="352"/>
        <v>303546.91000000003</v>
      </c>
      <c r="CL96" s="92">
        <f t="shared" si="353"/>
        <v>1.4932977037220956</v>
      </c>
      <c r="CM96" s="88">
        <f t="shared" si="354"/>
        <v>100274.04000000004</v>
      </c>
      <c r="CN96" s="92">
        <f t="shared" si="355"/>
        <v>0.49329770372209553</v>
      </c>
      <c r="CO96" s="88">
        <v>105137.53</v>
      </c>
      <c r="CP96" s="88">
        <v>0</v>
      </c>
      <c r="CQ96" s="88">
        <v>0</v>
      </c>
      <c r="CR96" s="88">
        <f t="shared" si="297"/>
        <v>0</v>
      </c>
      <c r="CS96" s="92">
        <f t="shared" si="356"/>
        <v>0</v>
      </c>
      <c r="CT96" s="88">
        <f t="shared" si="357"/>
        <v>-105137.53</v>
      </c>
      <c r="CU96" s="92">
        <f t="shared" si="358"/>
        <v>-1</v>
      </c>
      <c r="CV96" s="88">
        <f t="shared" si="359"/>
        <v>308410.40000000002</v>
      </c>
      <c r="CW96" s="88">
        <f t="shared" si="360"/>
        <v>303546.91000000003</v>
      </c>
      <c r="CX96" s="88">
        <f t="shared" si="361"/>
        <v>0</v>
      </c>
      <c r="CY96" s="88">
        <f t="shared" si="362"/>
        <v>303546.91000000003</v>
      </c>
      <c r="CZ96" s="92">
        <f t="shared" si="363"/>
        <v>0.9842304604513985</v>
      </c>
      <c r="DA96" s="88">
        <f t="shared" si="364"/>
        <v>-4863.4899999999907</v>
      </c>
      <c r="DB96" s="92">
        <f t="shared" si="365"/>
        <v>-1.5769539548601441E-2</v>
      </c>
      <c r="DC96" s="88">
        <v>91965.600000000049</v>
      </c>
      <c r="DD96" s="88">
        <v>0</v>
      </c>
      <c r="DE96" s="88">
        <v>0</v>
      </c>
      <c r="DF96" s="88">
        <f t="shared" si="298"/>
        <v>0</v>
      </c>
      <c r="DG96" s="92">
        <f t="shared" si="366"/>
        <v>0</v>
      </c>
      <c r="DH96" s="88">
        <f t="shared" si="382"/>
        <v>-91965.600000000049</v>
      </c>
      <c r="DI96" s="92">
        <f t="shared" si="367"/>
        <v>-1</v>
      </c>
      <c r="DJ96" s="88">
        <f t="shared" si="368"/>
        <v>400376.00000000006</v>
      </c>
      <c r="DK96" s="88">
        <f t="shared" si="369"/>
        <v>303546.91000000003</v>
      </c>
      <c r="DL96" s="88">
        <f t="shared" si="370"/>
        <v>0</v>
      </c>
      <c r="DM96" s="88">
        <f t="shared" si="291"/>
        <v>303546.91000000003</v>
      </c>
      <c r="DN96" s="92">
        <f t="shared" si="371"/>
        <v>0.75815460966691306</v>
      </c>
      <c r="DO96" s="88">
        <f t="shared" si="372"/>
        <v>-96829.090000000026</v>
      </c>
      <c r="DP96" s="92">
        <f t="shared" si="373"/>
        <v>-0.24184539033308694</v>
      </c>
      <c r="DQ96" s="88">
        <v>0</v>
      </c>
      <c r="DR96" s="88">
        <v>0</v>
      </c>
      <c r="DS96" s="88">
        <v>0</v>
      </c>
      <c r="DT96" s="88">
        <f t="shared" si="299"/>
        <v>0</v>
      </c>
      <c r="DU96" s="92" t="str">
        <f t="shared" si="374"/>
        <v>nebija plānots</v>
      </c>
      <c r="DV96" s="88">
        <f t="shared" si="383"/>
        <v>0</v>
      </c>
      <c r="DW96" s="92" t="str">
        <f t="shared" si="375"/>
        <v>nebija plānots</v>
      </c>
      <c r="DX96" s="88">
        <f t="shared" si="376"/>
        <v>400376.00000000006</v>
      </c>
      <c r="DY96" s="88">
        <f t="shared" si="377"/>
        <v>303546.91000000003</v>
      </c>
      <c r="DZ96" s="88">
        <f t="shared" si="378"/>
        <v>0</v>
      </c>
      <c r="EA96" s="88">
        <f t="shared" si="292"/>
        <v>303546.91000000003</v>
      </c>
      <c r="EB96" s="92">
        <f t="shared" si="379"/>
        <v>0.75815460966691306</v>
      </c>
      <c r="EC96" s="88">
        <f t="shared" si="380"/>
        <v>-96829.090000000026</v>
      </c>
      <c r="ED96" s="92">
        <f t="shared" si="381"/>
        <v>-0.24184539033308694</v>
      </c>
      <c r="EE96" s="88">
        <v>0</v>
      </c>
      <c r="EF96" s="88">
        <v>0</v>
      </c>
      <c r="EG96" s="88">
        <v>0</v>
      </c>
      <c r="EH96" s="23">
        <f t="shared" si="300"/>
        <v>400376.00000000006</v>
      </c>
      <c r="EJ96" s="9"/>
      <c r="EK96" s="9"/>
    </row>
    <row r="97" spans="1:141" ht="12" customHeight="1" x14ac:dyDescent="0.25">
      <c r="A97" s="8" t="s">
        <v>306</v>
      </c>
      <c r="B97" s="8" t="s">
        <v>306</v>
      </c>
      <c r="C97" s="24">
        <v>2</v>
      </c>
      <c r="D97" s="32" t="s">
        <v>307</v>
      </c>
      <c r="E97" s="26" t="s">
        <v>308</v>
      </c>
      <c r="F97" s="24" t="s">
        <v>309</v>
      </c>
      <c r="G97" s="26" t="s">
        <v>310</v>
      </c>
      <c r="H97" s="33" t="s">
        <v>311</v>
      </c>
      <c r="I97" s="26" t="s">
        <v>312</v>
      </c>
      <c r="J97" s="27">
        <v>1</v>
      </c>
      <c r="K97" s="35" t="s">
        <v>80</v>
      </c>
      <c r="L97" s="24" t="s">
        <v>103</v>
      </c>
      <c r="M97" s="23">
        <v>0</v>
      </c>
      <c r="N97" s="23">
        <v>0</v>
      </c>
      <c r="O97" s="23">
        <v>7896573.75</v>
      </c>
      <c r="P97" s="88">
        <v>901951.17</v>
      </c>
      <c r="Q97" s="88">
        <v>1189253.1400000001</v>
      </c>
      <c r="R97" s="88">
        <v>0</v>
      </c>
      <c r="S97" s="88">
        <f t="shared" si="301"/>
        <v>1189253.1400000001</v>
      </c>
      <c r="T97" s="92">
        <f t="shared" si="302"/>
        <v>1.3185338403629989</v>
      </c>
      <c r="U97" s="88">
        <f t="shared" si="303"/>
        <v>287301.97000000009</v>
      </c>
      <c r="V97" s="92">
        <f t="shared" si="304"/>
        <v>0.31853384036299887</v>
      </c>
      <c r="W97" s="88">
        <v>524076.42</v>
      </c>
      <c r="X97" s="88">
        <v>649915.71</v>
      </c>
      <c r="Y97" s="88">
        <v>0</v>
      </c>
      <c r="Z97" s="88">
        <f t="shared" si="305"/>
        <v>649915.71</v>
      </c>
      <c r="AA97" s="92">
        <f t="shared" si="306"/>
        <v>1.2401162983062661</v>
      </c>
      <c r="AB97" s="88">
        <f t="shared" si="307"/>
        <v>125839.28999999998</v>
      </c>
      <c r="AC97" s="92">
        <f t="shared" si="308"/>
        <v>0.24011629830626607</v>
      </c>
      <c r="AD97" s="88">
        <f t="shared" si="309"/>
        <v>1426027.59</v>
      </c>
      <c r="AE97" s="88">
        <f t="shared" si="310"/>
        <v>1839168.85</v>
      </c>
      <c r="AF97" s="88">
        <f t="shared" si="311"/>
        <v>0</v>
      </c>
      <c r="AG97" s="88">
        <f t="shared" si="312"/>
        <v>1839168.85</v>
      </c>
      <c r="AH97" s="92">
        <f t="shared" si="313"/>
        <v>1.2897147733305776</v>
      </c>
      <c r="AI97" s="88">
        <f t="shared" si="314"/>
        <v>413141.26</v>
      </c>
      <c r="AJ97" s="92">
        <f t="shared" si="315"/>
        <v>0.28971477333057771</v>
      </c>
      <c r="AK97" s="88">
        <v>0</v>
      </c>
      <c r="AL97" s="88">
        <v>0</v>
      </c>
      <c r="AM97" s="88">
        <v>0</v>
      </c>
      <c r="AN97" s="88">
        <f t="shared" si="293"/>
        <v>0</v>
      </c>
      <c r="AO97" s="92" t="str">
        <f t="shared" si="316"/>
        <v>nebija plānots</v>
      </c>
      <c r="AP97" s="88">
        <f t="shared" si="317"/>
        <v>0</v>
      </c>
      <c r="AQ97" s="92" t="str">
        <f t="shared" si="318"/>
        <v>nebija plānots</v>
      </c>
      <c r="AR97" s="88">
        <f t="shared" si="319"/>
        <v>1426027.59</v>
      </c>
      <c r="AS97" s="88">
        <f t="shared" si="320"/>
        <v>1839168.85</v>
      </c>
      <c r="AT97" s="88">
        <f t="shared" si="321"/>
        <v>0</v>
      </c>
      <c r="AU97" s="88">
        <f t="shared" si="322"/>
        <v>1839168.85</v>
      </c>
      <c r="AV97" s="92">
        <f t="shared" si="323"/>
        <v>1.2897147733305776</v>
      </c>
      <c r="AW97" s="88">
        <f t="shared" si="324"/>
        <v>413141.26</v>
      </c>
      <c r="AX97" s="92">
        <f t="shared" si="325"/>
        <v>0.28971477333057771</v>
      </c>
      <c r="AY97" s="88">
        <v>0</v>
      </c>
      <c r="AZ97" s="88">
        <v>2970</v>
      </c>
      <c r="BA97" s="88">
        <v>0</v>
      </c>
      <c r="BB97" s="88">
        <f t="shared" si="294"/>
        <v>2970</v>
      </c>
      <c r="BC97" s="92" t="str">
        <f t="shared" si="326"/>
        <v>nebija plānots</v>
      </c>
      <c r="BD97" s="88">
        <f t="shared" si="327"/>
        <v>2970</v>
      </c>
      <c r="BE97" s="92" t="str">
        <f t="shared" si="328"/>
        <v>nebija plānots</v>
      </c>
      <c r="BF97" s="88">
        <f t="shared" si="329"/>
        <v>1426027.59</v>
      </c>
      <c r="BG97" s="88">
        <f t="shared" si="330"/>
        <v>1842138.85</v>
      </c>
      <c r="BH97" s="88">
        <f t="shared" si="331"/>
        <v>0</v>
      </c>
      <c r="BI97" s="88">
        <f t="shared" si="332"/>
        <v>1842138.85</v>
      </c>
      <c r="BJ97" s="92">
        <f t="shared" si="333"/>
        <v>1.2917974819827995</v>
      </c>
      <c r="BK97" s="88">
        <f t="shared" si="334"/>
        <v>416111.26</v>
      </c>
      <c r="BL97" s="92">
        <f t="shared" si="335"/>
        <v>0.29179748198279948</v>
      </c>
      <c r="BM97" s="88">
        <v>388800.64</v>
      </c>
      <c r="BN97" s="88">
        <v>0</v>
      </c>
      <c r="BO97" s="88">
        <v>0</v>
      </c>
      <c r="BP97" s="88">
        <f t="shared" si="295"/>
        <v>0</v>
      </c>
      <c r="BQ97" s="92">
        <f t="shared" si="336"/>
        <v>0</v>
      </c>
      <c r="BR97" s="88">
        <f t="shared" si="337"/>
        <v>-388800.64</v>
      </c>
      <c r="BS97" s="92">
        <f t="shared" si="338"/>
        <v>-1</v>
      </c>
      <c r="BT97" s="88">
        <f t="shared" si="339"/>
        <v>1814828.23</v>
      </c>
      <c r="BU97" s="88">
        <f t="shared" si="340"/>
        <v>1842138.85</v>
      </c>
      <c r="BV97" s="88">
        <f t="shared" si="341"/>
        <v>0</v>
      </c>
      <c r="BW97" s="88">
        <f t="shared" si="342"/>
        <v>1842138.85</v>
      </c>
      <c r="BX97" s="92">
        <f t="shared" si="343"/>
        <v>1.0150485977397432</v>
      </c>
      <c r="BY97" s="88">
        <f t="shared" si="344"/>
        <v>27310.620000000112</v>
      </c>
      <c r="BZ97" s="92">
        <f t="shared" si="345"/>
        <v>1.5048597739743179E-2</v>
      </c>
      <c r="CA97" s="88">
        <v>0</v>
      </c>
      <c r="CB97" s="88">
        <v>0</v>
      </c>
      <c r="CC97" s="88">
        <v>0</v>
      </c>
      <c r="CD97" s="88">
        <f t="shared" si="296"/>
        <v>0</v>
      </c>
      <c r="CE97" s="92" t="str">
        <f t="shared" si="346"/>
        <v>nebija plānots</v>
      </c>
      <c r="CF97" s="88">
        <f t="shared" si="347"/>
        <v>0</v>
      </c>
      <c r="CG97" s="92" t="str">
        <f t="shared" si="348"/>
        <v>nebija plānots</v>
      </c>
      <c r="CH97" s="88">
        <f t="shared" si="349"/>
        <v>1814828.23</v>
      </c>
      <c r="CI97" s="88">
        <f t="shared" si="350"/>
        <v>1842138.85</v>
      </c>
      <c r="CJ97" s="88">
        <f t="shared" si="351"/>
        <v>0</v>
      </c>
      <c r="CK97" s="88">
        <f t="shared" si="352"/>
        <v>1842138.85</v>
      </c>
      <c r="CL97" s="92">
        <f t="shared" si="353"/>
        <v>1.0150485977397432</v>
      </c>
      <c r="CM97" s="88">
        <f t="shared" si="354"/>
        <v>27310.620000000112</v>
      </c>
      <c r="CN97" s="92">
        <f t="shared" si="355"/>
        <v>1.5048597739743179E-2</v>
      </c>
      <c r="CO97" s="88">
        <v>0</v>
      </c>
      <c r="CP97" s="88">
        <v>18734.13</v>
      </c>
      <c r="CQ97" s="88">
        <v>0</v>
      </c>
      <c r="CR97" s="88">
        <f t="shared" si="297"/>
        <v>18734.13</v>
      </c>
      <c r="CS97" s="92" t="str">
        <f t="shared" si="356"/>
        <v>nebija plānots</v>
      </c>
      <c r="CT97" s="88">
        <f t="shared" si="357"/>
        <v>18734.13</v>
      </c>
      <c r="CU97" s="92" t="str">
        <f t="shared" si="358"/>
        <v>nebija plānots</v>
      </c>
      <c r="CV97" s="88">
        <f t="shared" si="359"/>
        <v>1814828.23</v>
      </c>
      <c r="CW97" s="88">
        <f t="shared" si="360"/>
        <v>1860872.98</v>
      </c>
      <c r="CX97" s="88">
        <f t="shared" si="361"/>
        <v>0</v>
      </c>
      <c r="CY97" s="88">
        <f t="shared" si="362"/>
        <v>1860872.98</v>
      </c>
      <c r="CZ97" s="92">
        <f t="shared" si="363"/>
        <v>1.0253714093922817</v>
      </c>
      <c r="DA97" s="88">
        <f t="shared" si="364"/>
        <v>46044.75</v>
      </c>
      <c r="DB97" s="92">
        <f t="shared" si="365"/>
        <v>2.5371409392281715E-2</v>
      </c>
      <c r="DC97" s="88">
        <v>0</v>
      </c>
      <c r="DD97" s="88">
        <v>43116.17</v>
      </c>
      <c r="DE97" s="88">
        <v>0</v>
      </c>
      <c r="DF97" s="88">
        <f t="shared" si="298"/>
        <v>43116.17</v>
      </c>
      <c r="DG97" s="92" t="str">
        <f t="shared" si="366"/>
        <v>nebija plānots</v>
      </c>
      <c r="DH97" s="88">
        <f t="shared" si="382"/>
        <v>43116.17</v>
      </c>
      <c r="DI97" s="92" t="str">
        <f t="shared" si="367"/>
        <v>nebija plānots</v>
      </c>
      <c r="DJ97" s="88">
        <f t="shared" si="368"/>
        <v>1814828.23</v>
      </c>
      <c r="DK97" s="88">
        <f t="shared" si="369"/>
        <v>1903989.15</v>
      </c>
      <c r="DL97" s="88">
        <f t="shared" si="370"/>
        <v>0</v>
      </c>
      <c r="DM97" s="88">
        <f t="shared" si="291"/>
        <v>1903989.15</v>
      </c>
      <c r="DN97" s="92">
        <f t="shared" si="371"/>
        <v>1.0491291233661271</v>
      </c>
      <c r="DO97" s="88">
        <f t="shared" si="372"/>
        <v>89160.919999999925</v>
      </c>
      <c r="DP97" s="92">
        <f t="shared" si="373"/>
        <v>4.9129123366127014E-2</v>
      </c>
      <c r="DQ97" s="88">
        <v>307913.54000000015</v>
      </c>
      <c r="DR97" s="88">
        <v>653860.71</v>
      </c>
      <c r="DS97" s="88">
        <v>0</v>
      </c>
      <c r="DT97" s="88">
        <f t="shared" si="299"/>
        <v>653860.71</v>
      </c>
      <c r="DU97" s="92">
        <f t="shared" si="374"/>
        <v>2.1235204856532119</v>
      </c>
      <c r="DV97" s="88">
        <f t="shared" si="383"/>
        <v>345947.16999999981</v>
      </c>
      <c r="DW97" s="92">
        <f t="shared" si="375"/>
        <v>1.1235204856532117</v>
      </c>
      <c r="DX97" s="88">
        <f t="shared" si="376"/>
        <v>2122741.77</v>
      </c>
      <c r="DY97" s="88">
        <f t="shared" si="377"/>
        <v>2557849.86</v>
      </c>
      <c r="DZ97" s="88">
        <f t="shared" si="378"/>
        <v>0</v>
      </c>
      <c r="EA97" s="88">
        <f t="shared" si="292"/>
        <v>2557849.86</v>
      </c>
      <c r="EB97" s="92">
        <f t="shared" si="379"/>
        <v>1.2049745739916353</v>
      </c>
      <c r="EC97" s="88">
        <f t="shared" si="380"/>
        <v>435108.08999999985</v>
      </c>
      <c r="ED97" s="92">
        <f t="shared" si="381"/>
        <v>0.20497457399163529</v>
      </c>
      <c r="EE97" s="88">
        <v>821459.24999999977</v>
      </c>
      <c r="EF97" s="88">
        <v>0</v>
      </c>
      <c r="EG97" s="88">
        <v>0</v>
      </c>
      <c r="EH97" s="23">
        <f t="shared" si="300"/>
        <v>2944201.0199999996</v>
      </c>
      <c r="EJ97" s="9"/>
      <c r="EK97" s="9"/>
    </row>
    <row r="98" spans="1:141" ht="12" customHeight="1" x14ac:dyDescent="0.25">
      <c r="A98" s="8" t="s">
        <v>313</v>
      </c>
      <c r="B98" s="8" t="s">
        <v>313</v>
      </c>
      <c r="C98" s="24">
        <v>2</v>
      </c>
      <c r="D98" s="32" t="s">
        <v>307</v>
      </c>
      <c r="E98" s="26" t="s">
        <v>308</v>
      </c>
      <c r="F98" s="24" t="s">
        <v>309</v>
      </c>
      <c r="G98" s="26" t="s">
        <v>310</v>
      </c>
      <c r="H98" s="33" t="s">
        <v>311</v>
      </c>
      <c r="I98" s="26" t="s">
        <v>312</v>
      </c>
      <c r="J98" s="27">
        <v>2</v>
      </c>
      <c r="K98" s="35" t="s">
        <v>80</v>
      </c>
      <c r="L98" s="24" t="s">
        <v>103</v>
      </c>
      <c r="M98" s="23">
        <v>0</v>
      </c>
      <c r="N98" s="23">
        <v>0</v>
      </c>
      <c r="O98" s="23">
        <v>0</v>
      </c>
      <c r="P98" s="88">
        <v>0</v>
      </c>
      <c r="Q98" s="88">
        <v>0</v>
      </c>
      <c r="R98" s="88">
        <v>0</v>
      </c>
      <c r="S98" s="88">
        <f t="shared" si="301"/>
        <v>0</v>
      </c>
      <c r="T98" s="92" t="str">
        <f t="shared" si="302"/>
        <v>nebija plānots</v>
      </c>
      <c r="U98" s="88">
        <f t="shared" si="303"/>
        <v>0</v>
      </c>
      <c r="V98" s="92" t="str">
        <f t="shared" si="304"/>
        <v>nebija plānots</v>
      </c>
      <c r="W98" s="88">
        <v>0</v>
      </c>
      <c r="X98" s="88">
        <v>0</v>
      </c>
      <c r="Y98" s="88">
        <v>0</v>
      </c>
      <c r="Z98" s="88">
        <f t="shared" si="305"/>
        <v>0</v>
      </c>
      <c r="AA98" s="92" t="str">
        <f t="shared" si="306"/>
        <v>nebija plānots</v>
      </c>
      <c r="AB98" s="88">
        <f t="shared" si="307"/>
        <v>0</v>
      </c>
      <c r="AC98" s="92" t="str">
        <f t="shared" si="308"/>
        <v>nebija plānots</v>
      </c>
      <c r="AD98" s="88">
        <f t="shared" si="309"/>
        <v>0</v>
      </c>
      <c r="AE98" s="88">
        <f t="shared" si="310"/>
        <v>0</v>
      </c>
      <c r="AF98" s="88">
        <f t="shared" si="311"/>
        <v>0</v>
      </c>
      <c r="AG98" s="88">
        <f t="shared" si="312"/>
        <v>0</v>
      </c>
      <c r="AH98" s="92" t="str">
        <f t="shared" si="313"/>
        <v>nebija plānots</v>
      </c>
      <c r="AI98" s="88">
        <f t="shared" si="314"/>
        <v>0</v>
      </c>
      <c r="AJ98" s="92" t="str">
        <f t="shared" si="315"/>
        <v>nebija plānots</v>
      </c>
      <c r="AK98" s="88">
        <v>0</v>
      </c>
      <c r="AL98" s="88">
        <v>0</v>
      </c>
      <c r="AM98" s="88">
        <v>0</v>
      </c>
      <c r="AN98" s="88">
        <f t="shared" si="293"/>
        <v>0</v>
      </c>
      <c r="AO98" s="92" t="str">
        <f t="shared" si="316"/>
        <v>nebija plānots</v>
      </c>
      <c r="AP98" s="88">
        <f t="shared" si="317"/>
        <v>0</v>
      </c>
      <c r="AQ98" s="92" t="str">
        <f t="shared" si="318"/>
        <v>nebija plānots</v>
      </c>
      <c r="AR98" s="88">
        <f t="shared" si="319"/>
        <v>0</v>
      </c>
      <c r="AS98" s="88">
        <f t="shared" si="320"/>
        <v>0</v>
      </c>
      <c r="AT98" s="88">
        <f t="shared" si="321"/>
        <v>0</v>
      </c>
      <c r="AU98" s="88">
        <f t="shared" si="322"/>
        <v>0</v>
      </c>
      <c r="AV98" s="92" t="str">
        <f t="shared" si="323"/>
        <v>nebija plānots</v>
      </c>
      <c r="AW98" s="88">
        <f t="shared" si="324"/>
        <v>0</v>
      </c>
      <c r="AX98" s="92" t="str">
        <f t="shared" si="325"/>
        <v>nebija plānots</v>
      </c>
      <c r="AY98" s="88">
        <v>0</v>
      </c>
      <c r="AZ98" s="88">
        <v>0</v>
      </c>
      <c r="BA98" s="88">
        <v>0</v>
      </c>
      <c r="BB98" s="88">
        <f t="shared" si="294"/>
        <v>0</v>
      </c>
      <c r="BC98" s="92" t="str">
        <f t="shared" si="326"/>
        <v>nebija plānots</v>
      </c>
      <c r="BD98" s="88">
        <f t="shared" si="327"/>
        <v>0</v>
      </c>
      <c r="BE98" s="92" t="str">
        <f t="shared" si="328"/>
        <v>nebija plānots</v>
      </c>
      <c r="BF98" s="88">
        <f t="shared" si="329"/>
        <v>0</v>
      </c>
      <c r="BG98" s="88">
        <f t="shared" si="330"/>
        <v>0</v>
      </c>
      <c r="BH98" s="88">
        <f t="shared" si="331"/>
        <v>0</v>
      </c>
      <c r="BI98" s="88">
        <f t="shared" si="332"/>
        <v>0</v>
      </c>
      <c r="BJ98" s="92" t="str">
        <f t="shared" si="333"/>
        <v>nebija plānots</v>
      </c>
      <c r="BK98" s="88">
        <f t="shared" si="334"/>
        <v>0</v>
      </c>
      <c r="BL98" s="92" t="str">
        <f t="shared" si="335"/>
        <v>nebija plānots</v>
      </c>
      <c r="BM98" s="88">
        <v>0</v>
      </c>
      <c r="BN98" s="88">
        <v>0</v>
      </c>
      <c r="BO98" s="88">
        <v>0</v>
      </c>
      <c r="BP98" s="88">
        <f t="shared" si="295"/>
        <v>0</v>
      </c>
      <c r="BQ98" s="92" t="str">
        <f t="shared" si="336"/>
        <v>nebija plānots</v>
      </c>
      <c r="BR98" s="88">
        <f t="shared" si="337"/>
        <v>0</v>
      </c>
      <c r="BS98" s="92" t="str">
        <f t="shared" si="338"/>
        <v>nebija plānots</v>
      </c>
      <c r="BT98" s="88">
        <f t="shared" si="339"/>
        <v>0</v>
      </c>
      <c r="BU98" s="88">
        <f t="shared" si="340"/>
        <v>0</v>
      </c>
      <c r="BV98" s="88">
        <f t="shared" si="341"/>
        <v>0</v>
      </c>
      <c r="BW98" s="88">
        <f t="shared" si="342"/>
        <v>0</v>
      </c>
      <c r="BX98" s="92" t="str">
        <f t="shared" si="343"/>
        <v>nebija plānots</v>
      </c>
      <c r="BY98" s="88">
        <f t="shared" si="344"/>
        <v>0</v>
      </c>
      <c r="BZ98" s="92" t="str">
        <f t="shared" si="345"/>
        <v>nebija plānots</v>
      </c>
      <c r="CA98" s="88">
        <v>0</v>
      </c>
      <c r="CB98" s="88">
        <v>0</v>
      </c>
      <c r="CC98" s="88">
        <v>0</v>
      </c>
      <c r="CD98" s="88">
        <f t="shared" si="296"/>
        <v>0</v>
      </c>
      <c r="CE98" s="92" t="str">
        <f t="shared" si="346"/>
        <v>nebija plānots</v>
      </c>
      <c r="CF98" s="88">
        <f t="shared" si="347"/>
        <v>0</v>
      </c>
      <c r="CG98" s="92" t="str">
        <f t="shared" si="348"/>
        <v>nebija plānots</v>
      </c>
      <c r="CH98" s="88">
        <f t="shared" si="349"/>
        <v>0</v>
      </c>
      <c r="CI98" s="88">
        <f t="shared" si="350"/>
        <v>0</v>
      </c>
      <c r="CJ98" s="88">
        <f t="shared" si="351"/>
        <v>0</v>
      </c>
      <c r="CK98" s="88">
        <f t="shared" si="352"/>
        <v>0</v>
      </c>
      <c r="CL98" s="92" t="str">
        <f t="shared" si="353"/>
        <v>nebija plānots</v>
      </c>
      <c r="CM98" s="88">
        <f t="shared" si="354"/>
        <v>0</v>
      </c>
      <c r="CN98" s="92" t="str">
        <f t="shared" si="355"/>
        <v>nebija plānots</v>
      </c>
      <c r="CO98" s="88">
        <v>0</v>
      </c>
      <c r="CP98" s="88">
        <v>0</v>
      </c>
      <c r="CQ98" s="88">
        <v>0</v>
      </c>
      <c r="CR98" s="88">
        <f t="shared" si="297"/>
        <v>0</v>
      </c>
      <c r="CS98" s="92" t="str">
        <f t="shared" si="356"/>
        <v>nebija plānots</v>
      </c>
      <c r="CT98" s="88">
        <f t="shared" si="357"/>
        <v>0</v>
      </c>
      <c r="CU98" s="92" t="str">
        <f t="shared" si="358"/>
        <v>nebija plānots</v>
      </c>
      <c r="CV98" s="88">
        <f t="shared" si="359"/>
        <v>0</v>
      </c>
      <c r="CW98" s="88">
        <f t="shared" si="360"/>
        <v>0</v>
      </c>
      <c r="CX98" s="88">
        <f t="shared" si="361"/>
        <v>0</v>
      </c>
      <c r="CY98" s="88">
        <f t="shared" si="362"/>
        <v>0</v>
      </c>
      <c r="CZ98" s="92" t="str">
        <f t="shared" si="363"/>
        <v>nebija plānots</v>
      </c>
      <c r="DA98" s="88">
        <f t="shared" si="364"/>
        <v>0</v>
      </c>
      <c r="DB98" s="92" t="str">
        <f t="shared" si="365"/>
        <v>nebija plānots</v>
      </c>
      <c r="DC98" s="88">
        <v>0</v>
      </c>
      <c r="DD98" s="88">
        <v>550000</v>
      </c>
      <c r="DE98" s="88">
        <v>0</v>
      </c>
      <c r="DF98" s="88">
        <f t="shared" si="298"/>
        <v>550000</v>
      </c>
      <c r="DG98" s="92" t="str">
        <f t="shared" si="366"/>
        <v>nebija plānots</v>
      </c>
      <c r="DH98" s="88">
        <f t="shared" si="382"/>
        <v>550000</v>
      </c>
      <c r="DI98" s="92" t="str">
        <f t="shared" si="367"/>
        <v>nebija plānots</v>
      </c>
      <c r="DJ98" s="88">
        <f t="shared" si="368"/>
        <v>0</v>
      </c>
      <c r="DK98" s="88">
        <f t="shared" si="369"/>
        <v>550000</v>
      </c>
      <c r="DL98" s="88">
        <f t="shared" si="370"/>
        <v>0</v>
      </c>
      <c r="DM98" s="88">
        <f t="shared" si="291"/>
        <v>550000</v>
      </c>
      <c r="DN98" s="92" t="str">
        <f t="shared" si="371"/>
        <v>nebija plānots</v>
      </c>
      <c r="DO98" s="88">
        <f t="shared" si="372"/>
        <v>550000</v>
      </c>
      <c r="DP98" s="92" t="str">
        <f t="shared" si="373"/>
        <v>nebija plānots</v>
      </c>
      <c r="DQ98" s="88">
        <v>0</v>
      </c>
      <c r="DR98" s="88">
        <v>0</v>
      </c>
      <c r="DS98" s="88">
        <v>0</v>
      </c>
      <c r="DT98" s="88">
        <f t="shared" si="299"/>
        <v>0</v>
      </c>
      <c r="DU98" s="92" t="str">
        <f t="shared" si="374"/>
        <v>nebija plānots</v>
      </c>
      <c r="DV98" s="88">
        <f t="shared" si="383"/>
        <v>0</v>
      </c>
      <c r="DW98" s="92" t="str">
        <f t="shared" si="375"/>
        <v>nebija plānots</v>
      </c>
      <c r="DX98" s="88">
        <f t="shared" si="376"/>
        <v>0</v>
      </c>
      <c r="DY98" s="88">
        <f t="shared" si="377"/>
        <v>550000</v>
      </c>
      <c r="DZ98" s="88">
        <f t="shared" si="378"/>
        <v>0</v>
      </c>
      <c r="EA98" s="88">
        <f t="shared" si="292"/>
        <v>550000</v>
      </c>
      <c r="EB98" s="92" t="str">
        <f t="shared" si="379"/>
        <v>nebija plānots</v>
      </c>
      <c r="EC98" s="88">
        <f t="shared" si="380"/>
        <v>550000</v>
      </c>
      <c r="ED98" s="92" t="str">
        <f t="shared" si="381"/>
        <v>nebija plānots</v>
      </c>
      <c r="EE98" s="88">
        <v>0</v>
      </c>
      <c r="EF98" s="88">
        <v>0</v>
      </c>
      <c r="EG98" s="88">
        <v>0</v>
      </c>
      <c r="EH98" s="23">
        <f t="shared" si="300"/>
        <v>0</v>
      </c>
      <c r="EJ98" s="9"/>
      <c r="EK98" s="9"/>
    </row>
    <row r="99" spans="1:141" ht="12" customHeight="1" x14ac:dyDescent="0.25">
      <c r="A99" s="8" t="s">
        <v>314</v>
      </c>
      <c r="B99" s="8" t="s">
        <v>314</v>
      </c>
      <c r="C99" s="24">
        <v>2</v>
      </c>
      <c r="D99" s="32" t="s">
        <v>307</v>
      </c>
      <c r="E99" s="26" t="s">
        <v>308</v>
      </c>
      <c r="F99" s="24" t="s">
        <v>309</v>
      </c>
      <c r="G99" s="26" t="s">
        <v>310</v>
      </c>
      <c r="H99" s="33" t="s">
        <v>311</v>
      </c>
      <c r="I99" s="26" t="s">
        <v>312</v>
      </c>
      <c r="J99" s="27">
        <v>3</v>
      </c>
      <c r="K99" s="35" t="s">
        <v>80</v>
      </c>
      <c r="L99" s="24" t="s">
        <v>103</v>
      </c>
      <c r="M99" s="23">
        <v>0</v>
      </c>
      <c r="N99" s="23">
        <v>0</v>
      </c>
      <c r="O99" s="23">
        <v>0</v>
      </c>
      <c r="P99" s="88">
        <v>0</v>
      </c>
      <c r="Q99" s="88">
        <v>0</v>
      </c>
      <c r="R99" s="88">
        <v>0</v>
      </c>
      <c r="S99" s="88">
        <f t="shared" si="301"/>
        <v>0</v>
      </c>
      <c r="T99" s="92" t="str">
        <f t="shared" si="302"/>
        <v>nebija plānots</v>
      </c>
      <c r="U99" s="88">
        <f t="shared" si="303"/>
        <v>0</v>
      </c>
      <c r="V99" s="92" t="str">
        <f t="shared" si="304"/>
        <v>nebija plānots</v>
      </c>
      <c r="W99" s="88">
        <v>0</v>
      </c>
      <c r="X99" s="88">
        <v>0</v>
      </c>
      <c r="Y99" s="88">
        <v>0</v>
      </c>
      <c r="Z99" s="88">
        <f t="shared" si="305"/>
        <v>0</v>
      </c>
      <c r="AA99" s="92" t="str">
        <f t="shared" si="306"/>
        <v>nebija plānots</v>
      </c>
      <c r="AB99" s="88">
        <f t="shared" si="307"/>
        <v>0</v>
      </c>
      <c r="AC99" s="92" t="str">
        <f t="shared" si="308"/>
        <v>nebija plānots</v>
      </c>
      <c r="AD99" s="88">
        <f t="shared" si="309"/>
        <v>0</v>
      </c>
      <c r="AE99" s="88">
        <f t="shared" si="310"/>
        <v>0</v>
      </c>
      <c r="AF99" s="88">
        <f t="shared" si="311"/>
        <v>0</v>
      </c>
      <c r="AG99" s="88">
        <f t="shared" si="312"/>
        <v>0</v>
      </c>
      <c r="AH99" s="92" t="str">
        <f t="shared" si="313"/>
        <v>nebija plānots</v>
      </c>
      <c r="AI99" s="88">
        <f t="shared" si="314"/>
        <v>0</v>
      </c>
      <c r="AJ99" s="92" t="str">
        <f t="shared" si="315"/>
        <v>nebija plānots</v>
      </c>
      <c r="AK99" s="88">
        <v>0</v>
      </c>
      <c r="AL99" s="88">
        <v>0</v>
      </c>
      <c r="AM99" s="88">
        <v>0</v>
      </c>
      <c r="AN99" s="88">
        <f t="shared" si="293"/>
        <v>0</v>
      </c>
      <c r="AO99" s="92" t="str">
        <f t="shared" si="316"/>
        <v>nebija plānots</v>
      </c>
      <c r="AP99" s="88">
        <f t="shared" si="317"/>
        <v>0</v>
      </c>
      <c r="AQ99" s="92" t="str">
        <f t="shared" si="318"/>
        <v>nebija plānots</v>
      </c>
      <c r="AR99" s="88">
        <f t="shared" si="319"/>
        <v>0</v>
      </c>
      <c r="AS99" s="88">
        <f t="shared" si="320"/>
        <v>0</v>
      </c>
      <c r="AT99" s="88">
        <f t="shared" si="321"/>
        <v>0</v>
      </c>
      <c r="AU99" s="88">
        <f t="shared" si="322"/>
        <v>0</v>
      </c>
      <c r="AV99" s="92" t="str">
        <f t="shared" si="323"/>
        <v>nebija plānots</v>
      </c>
      <c r="AW99" s="88">
        <f t="shared" si="324"/>
        <v>0</v>
      </c>
      <c r="AX99" s="92" t="str">
        <f t="shared" si="325"/>
        <v>nebija plānots</v>
      </c>
      <c r="AY99" s="88">
        <v>0</v>
      </c>
      <c r="AZ99" s="88">
        <v>0</v>
      </c>
      <c r="BA99" s="88">
        <v>0</v>
      </c>
      <c r="BB99" s="88">
        <f t="shared" si="294"/>
        <v>0</v>
      </c>
      <c r="BC99" s="92" t="str">
        <f t="shared" si="326"/>
        <v>nebija plānots</v>
      </c>
      <c r="BD99" s="88">
        <f t="shared" si="327"/>
        <v>0</v>
      </c>
      <c r="BE99" s="92" t="str">
        <f t="shared" si="328"/>
        <v>nebija plānots</v>
      </c>
      <c r="BF99" s="88">
        <f t="shared" si="329"/>
        <v>0</v>
      </c>
      <c r="BG99" s="88">
        <f t="shared" si="330"/>
        <v>0</v>
      </c>
      <c r="BH99" s="88">
        <f t="shared" si="331"/>
        <v>0</v>
      </c>
      <c r="BI99" s="88">
        <f t="shared" si="332"/>
        <v>0</v>
      </c>
      <c r="BJ99" s="92" t="str">
        <f t="shared" si="333"/>
        <v>nebija plānots</v>
      </c>
      <c r="BK99" s="88">
        <f t="shared" si="334"/>
        <v>0</v>
      </c>
      <c r="BL99" s="92" t="str">
        <f t="shared" si="335"/>
        <v>nebija plānots</v>
      </c>
      <c r="BM99" s="88">
        <v>0</v>
      </c>
      <c r="BN99" s="88">
        <v>0</v>
      </c>
      <c r="BO99" s="88">
        <v>0</v>
      </c>
      <c r="BP99" s="88">
        <f t="shared" si="295"/>
        <v>0</v>
      </c>
      <c r="BQ99" s="92" t="str">
        <f t="shared" si="336"/>
        <v>nebija plānots</v>
      </c>
      <c r="BR99" s="88">
        <f t="shared" si="337"/>
        <v>0</v>
      </c>
      <c r="BS99" s="92" t="str">
        <f t="shared" si="338"/>
        <v>nebija plānots</v>
      </c>
      <c r="BT99" s="88">
        <f t="shared" si="339"/>
        <v>0</v>
      </c>
      <c r="BU99" s="88">
        <f t="shared" si="340"/>
        <v>0</v>
      </c>
      <c r="BV99" s="88">
        <f t="shared" si="341"/>
        <v>0</v>
      </c>
      <c r="BW99" s="88">
        <f t="shared" si="342"/>
        <v>0</v>
      </c>
      <c r="BX99" s="92" t="str">
        <f t="shared" si="343"/>
        <v>nebija plānots</v>
      </c>
      <c r="BY99" s="88">
        <f t="shared" si="344"/>
        <v>0</v>
      </c>
      <c r="BZ99" s="92" t="str">
        <f t="shared" si="345"/>
        <v>nebija plānots</v>
      </c>
      <c r="CA99" s="88">
        <v>0</v>
      </c>
      <c r="CB99" s="88">
        <v>0</v>
      </c>
      <c r="CC99" s="88">
        <v>0</v>
      </c>
      <c r="CD99" s="88">
        <f t="shared" si="296"/>
        <v>0</v>
      </c>
      <c r="CE99" s="92" t="str">
        <f t="shared" si="346"/>
        <v>nebija plānots</v>
      </c>
      <c r="CF99" s="88">
        <f t="shared" si="347"/>
        <v>0</v>
      </c>
      <c r="CG99" s="92" t="str">
        <f t="shared" si="348"/>
        <v>nebija plānots</v>
      </c>
      <c r="CH99" s="88">
        <f t="shared" si="349"/>
        <v>0</v>
      </c>
      <c r="CI99" s="88">
        <f t="shared" si="350"/>
        <v>0</v>
      </c>
      <c r="CJ99" s="88">
        <f t="shared" si="351"/>
        <v>0</v>
      </c>
      <c r="CK99" s="88">
        <f t="shared" si="352"/>
        <v>0</v>
      </c>
      <c r="CL99" s="92" t="str">
        <f t="shared" si="353"/>
        <v>nebija plānots</v>
      </c>
      <c r="CM99" s="88">
        <f t="shared" si="354"/>
        <v>0</v>
      </c>
      <c r="CN99" s="92" t="str">
        <f t="shared" si="355"/>
        <v>nebija plānots</v>
      </c>
      <c r="CO99" s="88">
        <v>0</v>
      </c>
      <c r="CP99" s="88">
        <v>0</v>
      </c>
      <c r="CQ99" s="88">
        <v>0</v>
      </c>
      <c r="CR99" s="88">
        <f t="shared" si="297"/>
        <v>0</v>
      </c>
      <c r="CS99" s="92" t="str">
        <f t="shared" si="356"/>
        <v>nebija plānots</v>
      </c>
      <c r="CT99" s="88">
        <f t="shared" si="357"/>
        <v>0</v>
      </c>
      <c r="CU99" s="92" t="str">
        <f t="shared" si="358"/>
        <v>nebija plānots</v>
      </c>
      <c r="CV99" s="88">
        <f t="shared" si="359"/>
        <v>0</v>
      </c>
      <c r="CW99" s="88">
        <f t="shared" si="360"/>
        <v>0</v>
      </c>
      <c r="CX99" s="88">
        <f t="shared" si="361"/>
        <v>0</v>
      </c>
      <c r="CY99" s="88">
        <f t="shared" si="362"/>
        <v>0</v>
      </c>
      <c r="CZ99" s="92" t="str">
        <f t="shared" si="363"/>
        <v>nebija plānots</v>
      </c>
      <c r="DA99" s="88">
        <f t="shared" si="364"/>
        <v>0</v>
      </c>
      <c r="DB99" s="92" t="str">
        <f t="shared" si="365"/>
        <v>nebija plānots</v>
      </c>
      <c r="DC99" s="88">
        <v>0</v>
      </c>
      <c r="DD99" s="88">
        <v>0</v>
      </c>
      <c r="DE99" s="88">
        <v>0</v>
      </c>
      <c r="DF99" s="88">
        <f t="shared" si="298"/>
        <v>0</v>
      </c>
      <c r="DG99" s="92" t="str">
        <f t="shared" si="366"/>
        <v>nebija plānots</v>
      </c>
      <c r="DH99" s="88">
        <f t="shared" si="382"/>
        <v>0</v>
      </c>
      <c r="DI99" s="92" t="str">
        <f t="shared" si="367"/>
        <v>nebija plānots</v>
      </c>
      <c r="DJ99" s="88">
        <f t="shared" si="368"/>
        <v>0</v>
      </c>
      <c r="DK99" s="88">
        <f t="shared" si="369"/>
        <v>0</v>
      </c>
      <c r="DL99" s="88">
        <f t="shared" si="370"/>
        <v>0</v>
      </c>
      <c r="DM99" s="88">
        <f t="shared" si="291"/>
        <v>0</v>
      </c>
      <c r="DN99" s="92" t="str">
        <f t="shared" si="371"/>
        <v>nebija plānots</v>
      </c>
      <c r="DO99" s="88">
        <f t="shared" si="372"/>
        <v>0</v>
      </c>
      <c r="DP99" s="92" t="str">
        <f t="shared" si="373"/>
        <v>nebija plānots</v>
      </c>
      <c r="DQ99" s="88">
        <v>0</v>
      </c>
      <c r="DR99" s="88">
        <v>0</v>
      </c>
      <c r="DS99" s="88">
        <v>0</v>
      </c>
      <c r="DT99" s="88">
        <f t="shared" si="299"/>
        <v>0</v>
      </c>
      <c r="DU99" s="92" t="str">
        <f t="shared" si="374"/>
        <v>nebija plānots</v>
      </c>
      <c r="DV99" s="88">
        <f t="shared" si="383"/>
        <v>0</v>
      </c>
      <c r="DW99" s="92" t="str">
        <f t="shared" si="375"/>
        <v>nebija plānots</v>
      </c>
      <c r="DX99" s="88">
        <f t="shared" si="376"/>
        <v>0</v>
      </c>
      <c r="DY99" s="88">
        <f t="shared" si="377"/>
        <v>0</v>
      </c>
      <c r="DZ99" s="88">
        <f t="shared" si="378"/>
        <v>0</v>
      </c>
      <c r="EA99" s="88">
        <f t="shared" si="292"/>
        <v>0</v>
      </c>
      <c r="EB99" s="92" t="str">
        <f t="shared" si="379"/>
        <v>nebija plānots</v>
      </c>
      <c r="EC99" s="88">
        <f t="shared" si="380"/>
        <v>0</v>
      </c>
      <c r="ED99" s="92" t="str">
        <f t="shared" si="381"/>
        <v>nebija plānots</v>
      </c>
      <c r="EE99" s="88">
        <v>0</v>
      </c>
      <c r="EF99" s="88">
        <v>0</v>
      </c>
      <c r="EG99" s="88">
        <v>0</v>
      </c>
      <c r="EH99" s="23">
        <f t="shared" si="300"/>
        <v>0</v>
      </c>
      <c r="EJ99" s="9"/>
      <c r="EK99" s="9"/>
    </row>
    <row r="100" spans="1:141" ht="12" customHeight="1" x14ac:dyDescent="0.25">
      <c r="A100" s="8" t="s">
        <v>315</v>
      </c>
      <c r="B100" s="8" t="s">
        <v>315</v>
      </c>
      <c r="C100" s="24">
        <v>2</v>
      </c>
      <c r="D100" s="32" t="s">
        <v>307</v>
      </c>
      <c r="E100" s="26" t="s">
        <v>308</v>
      </c>
      <c r="F100" s="24" t="s">
        <v>309</v>
      </c>
      <c r="G100" s="26" t="s">
        <v>310</v>
      </c>
      <c r="H100" s="33" t="s">
        <v>316</v>
      </c>
      <c r="I100" s="26" t="s">
        <v>317</v>
      </c>
      <c r="J100" s="27" t="s">
        <v>114</v>
      </c>
      <c r="K100" s="35" t="s">
        <v>80</v>
      </c>
      <c r="L100" s="24" t="s">
        <v>103</v>
      </c>
      <c r="M100" s="23">
        <v>0</v>
      </c>
      <c r="N100" s="23">
        <v>0</v>
      </c>
      <c r="O100" s="23">
        <v>1530732.79</v>
      </c>
      <c r="P100" s="88">
        <v>0</v>
      </c>
      <c r="Q100" s="88">
        <v>0</v>
      </c>
      <c r="R100" s="88">
        <v>0</v>
      </c>
      <c r="S100" s="88">
        <f t="shared" si="301"/>
        <v>0</v>
      </c>
      <c r="T100" s="92" t="str">
        <f t="shared" si="302"/>
        <v>nebija plānots</v>
      </c>
      <c r="U100" s="88">
        <f t="shared" si="303"/>
        <v>0</v>
      </c>
      <c r="V100" s="92" t="str">
        <f t="shared" si="304"/>
        <v>nebija plānots</v>
      </c>
      <c r="W100" s="88">
        <v>0</v>
      </c>
      <c r="X100" s="88">
        <v>0</v>
      </c>
      <c r="Y100" s="88">
        <v>0</v>
      </c>
      <c r="Z100" s="88">
        <f t="shared" si="305"/>
        <v>0</v>
      </c>
      <c r="AA100" s="92" t="str">
        <f t="shared" si="306"/>
        <v>nebija plānots</v>
      </c>
      <c r="AB100" s="88">
        <f t="shared" si="307"/>
        <v>0</v>
      </c>
      <c r="AC100" s="92" t="str">
        <f t="shared" si="308"/>
        <v>nebija plānots</v>
      </c>
      <c r="AD100" s="88">
        <f t="shared" si="309"/>
        <v>0</v>
      </c>
      <c r="AE100" s="88">
        <f t="shared" si="310"/>
        <v>0</v>
      </c>
      <c r="AF100" s="88">
        <f t="shared" si="311"/>
        <v>0</v>
      </c>
      <c r="AG100" s="88">
        <f t="shared" si="312"/>
        <v>0</v>
      </c>
      <c r="AH100" s="92" t="str">
        <f t="shared" si="313"/>
        <v>nebija plānots</v>
      </c>
      <c r="AI100" s="88">
        <f t="shared" si="314"/>
        <v>0</v>
      </c>
      <c r="AJ100" s="92" t="str">
        <f t="shared" si="315"/>
        <v>nebija plānots</v>
      </c>
      <c r="AK100" s="88">
        <v>0</v>
      </c>
      <c r="AL100" s="88">
        <v>0</v>
      </c>
      <c r="AM100" s="88">
        <v>0</v>
      </c>
      <c r="AN100" s="88">
        <f t="shared" si="293"/>
        <v>0</v>
      </c>
      <c r="AO100" s="92" t="str">
        <f t="shared" si="316"/>
        <v>nebija plānots</v>
      </c>
      <c r="AP100" s="88">
        <f t="shared" si="317"/>
        <v>0</v>
      </c>
      <c r="AQ100" s="92" t="str">
        <f t="shared" si="318"/>
        <v>nebija plānots</v>
      </c>
      <c r="AR100" s="88">
        <f t="shared" si="319"/>
        <v>0</v>
      </c>
      <c r="AS100" s="88">
        <f t="shared" si="320"/>
        <v>0</v>
      </c>
      <c r="AT100" s="88">
        <f t="shared" si="321"/>
        <v>0</v>
      </c>
      <c r="AU100" s="88">
        <f t="shared" si="322"/>
        <v>0</v>
      </c>
      <c r="AV100" s="92" t="str">
        <f t="shared" si="323"/>
        <v>nebija plānots</v>
      </c>
      <c r="AW100" s="88">
        <f t="shared" si="324"/>
        <v>0</v>
      </c>
      <c r="AX100" s="92" t="str">
        <f t="shared" si="325"/>
        <v>nebija plānots</v>
      </c>
      <c r="AY100" s="88">
        <v>0</v>
      </c>
      <c r="AZ100" s="88">
        <v>0</v>
      </c>
      <c r="BA100" s="88">
        <v>0</v>
      </c>
      <c r="BB100" s="88">
        <f t="shared" si="294"/>
        <v>0</v>
      </c>
      <c r="BC100" s="92" t="str">
        <f t="shared" si="326"/>
        <v>nebija plānots</v>
      </c>
      <c r="BD100" s="88">
        <f t="shared" si="327"/>
        <v>0</v>
      </c>
      <c r="BE100" s="92" t="str">
        <f t="shared" si="328"/>
        <v>nebija plānots</v>
      </c>
      <c r="BF100" s="88">
        <f t="shared" si="329"/>
        <v>0</v>
      </c>
      <c r="BG100" s="88">
        <f t="shared" si="330"/>
        <v>0</v>
      </c>
      <c r="BH100" s="88">
        <f t="shared" si="331"/>
        <v>0</v>
      </c>
      <c r="BI100" s="88">
        <f t="shared" si="332"/>
        <v>0</v>
      </c>
      <c r="BJ100" s="92" t="str">
        <f t="shared" si="333"/>
        <v>nebija plānots</v>
      </c>
      <c r="BK100" s="88">
        <f t="shared" si="334"/>
        <v>0</v>
      </c>
      <c r="BL100" s="92" t="str">
        <f t="shared" si="335"/>
        <v>nebija plānots</v>
      </c>
      <c r="BM100" s="88">
        <v>0</v>
      </c>
      <c r="BN100" s="88">
        <v>0</v>
      </c>
      <c r="BO100" s="88">
        <v>0</v>
      </c>
      <c r="BP100" s="88">
        <f t="shared" si="295"/>
        <v>0</v>
      </c>
      <c r="BQ100" s="92" t="str">
        <f t="shared" si="336"/>
        <v>nebija plānots</v>
      </c>
      <c r="BR100" s="88">
        <f t="shared" si="337"/>
        <v>0</v>
      </c>
      <c r="BS100" s="92" t="str">
        <f t="shared" si="338"/>
        <v>nebija plānots</v>
      </c>
      <c r="BT100" s="88">
        <f t="shared" si="339"/>
        <v>0</v>
      </c>
      <c r="BU100" s="88">
        <f t="shared" si="340"/>
        <v>0</v>
      </c>
      <c r="BV100" s="88">
        <f t="shared" si="341"/>
        <v>0</v>
      </c>
      <c r="BW100" s="88">
        <f t="shared" si="342"/>
        <v>0</v>
      </c>
      <c r="BX100" s="92" t="str">
        <f t="shared" si="343"/>
        <v>nebija plānots</v>
      </c>
      <c r="BY100" s="88">
        <f t="shared" si="344"/>
        <v>0</v>
      </c>
      <c r="BZ100" s="92" t="str">
        <f t="shared" si="345"/>
        <v>nebija plānots</v>
      </c>
      <c r="CA100" s="88">
        <v>1147500</v>
      </c>
      <c r="CB100" s="88">
        <v>2063355.77</v>
      </c>
      <c r="CC100" s="88">
        <v>0</v>
      </c>
      <c r="CD100" s="88">
        <f t="shared" si="296"/>
        <v>2063355.77</v>
      </c>
      <c r="CE100" s="92">
        <f t="shared" si="346"/>
        <v>1.7981313899782134</v>
      </c>
      <c r="CF100" s="88">
        <f t="shared" si="347"/>
        <v>915855.77</v>
      </c>
      <c r="CG100" s="92">
        <f t="shared" si="348"/>
        <v>0.79813138997821353</v>
      </c>
      <c r="CH100" s="88">
        <f t="shared" si="349"/>
        <v>1147500</v>
      </c>
      <c r="CI100" s="88">
        <f t="shared" si="350"/>
        <v>2063355.77</v>
      </c>
      <c r="CJ100" s="88">
        <f t="shared" si="351"/>
        <v>0</v>
      </c>
      <c r="CK100" s="88">
        <f t="shared" si="352"/>
        <v>2063355.77</v>
      </c>
      <c r="CL100" s="92">
        <f t="shared" si="353"/>
        <v>1.7981313899782134</v>
      </c>
      <c r="CM100" s="88">
        <f t="shared" si="354"/>
        <v>915855.77</v>
      </c>
      <c r="CN100" s="92">
        <f t="shared" si="355"/>
        <v>0.79813138997821353</v>
      </c>
      <c r="CO100" s="88">
        <v>0</v>
      </c>
      <c r="CP100" s="88">
        <v>0</v>
      </c>
      <c r="CQ100" s="88">
        <v>0</v>
      </c>
      <c r="CR100" s="88">
        <f t="shared" si="297"/>
        <v>0</v>
      </c>
      <c r="CS100" s="92" t="str">
        <f t="shared" si="356"/>
        <v>nebija plānots</v>
      </c>
      <c r="CT100" s="88">
        <f t="shared" si="357"/>
        <v>0</v>
      </c>
      <c r="CU100" s="92" t="str">
        <f t="shared" si="358"/>
        <v>nebija plānots</v>
      </c>
      <c r="CV100" s="88">
        <f t="shared" si="359"/>
        <v>1147500</v>
      </c>
      <c r="CW100" s="88">
        <f t="shared" si="360"/>
        <v>2063355.77</v>
      </c>
      <c r="CX100" s="88">
        <f t="shared" si="361"/>
        <v>0</v>
      </c>
      <c r="CY100" s="88">
        <f t="shared" si="362"/>
        <v>2063355.77</v>
      </c>
      <c r="CZ100" s="92">
        <f t="shared" si="363"/>
        <v>1.7981313899782134</v>
      </c>
      <c r="DA100" s="88">
        <f t="shared" si="364"/>
        <v>915855.77</v>
      </c>
      <c r="DB100" s="92">
        <f t="shared" si="365"/>
        <v>0.79813138997821353</v>
      </c>
      <c r="DC100" s="88">
        <v>0</v>
      </c>
      <c r="DD100" s="88">
        <v>0</v>
      </c>
      <c r="DE100" s="88">
        <v>0</v>
      </c>
      <c r="DF100" s="88">
        <f t="shared" si="298"/>
        <v>0</v>
      </c>
      <c r="DG100" s="92" t="str">
        <f t="shared" si="366"/>
        <v>nebija plānots</v>
      </c>
      <c r="DH100" s="88">
        <f t="shared" si="382"/>
        <v>0</v>
      </c>
      <c r="DI100" s="92" t="str">
        <f t="shared" si="367"/>
        <v>nebija plānots</v>
      </c>
      <c r="DJ100" s="88">
        <f t="shared" si="368"/>
        <v>1147500</v>
      </c>
      <c r="DK100" s="88">
        <f t="shared" si="369"/>
        <v>2063355.77</v>
      </c>
      <c r="DL100" s="88">
        <f t="shared" si="370"/>
        <v>0</v>
      </c>
      <c r="DM100" s="88">
        <f t="shared" ref="DM100:DM164" si="384">CY100+DF100</f>
        <v>2063355.77</v>
      </c>
      <c r="DN100" s="92">
        <f t="shared" si="371"/>
        <v>1.7981313899782134</v>
      </c>
      <c r="DO100" s="88">
        <f t="shared" si="372"/>
        <v>915855.77</v>
      </c>
      <c r="DP100" s="92">
        <f t="shared" si="373"/>
        <v>0.79813138997821353</v>
      </c>
      <c r="DQ100" s="88">
        <v>0</v>
      </c>
      <c r="DR100" s="88">
        <v>0</v>
      </c>
      <c r="DS100" s="88">
        <v>0</v>
      </c>
      <c r="DT100" s="88">
        <f t="shared" si="299"/>
        <v>0</v>
      </c>
      <c r="DU100" s="92" t="str">
        <f t="shared" si="374"/>
        <v>nebija plānots</v>
      </c>
      <c r="DV100" s="88">
        <f t="shared" si="383"/>
        <v>0</v>
      </c>
      <c r="DW100" s="92" t="str">
        <f t="shared" si="375"/>
        <v>nebija plānots</v>
      </c>
      <c r="DX100" s="88">
        <f t="shared" si="376"/>
        <v>1147500</v>
      </c>
      <c r="DY100" s="88">
        <f t="shared" si="377"/>
        <v>2063355.77</v>
      </c>
      <c r="DZ100" s="88">
        <f t="shared" si="378"/>
        <v>0</v>
      </c>
      <c r="EA100" s="88">
        <f t="shared" ref="EA100:EA164" si="385">DM100+DT100</f>
        <v>2063355.77</v>
      </c>
      <c r="EB100" s="92">
        <f t="shared" si="379"/>
        <v>1.7981313899782134</v>
      </c>
      <c r="EC100" s="88">
        <f t="shared" si="380"/>
        <v>915855.77</v>
      </c>
      <c r="ED100" s="92">
        <f t="shared" si="381"/>
        <v>0.79813138997821353</v>
      </c>
      <c r="EE100" s="88">
        <v>2758014.41</v>
      </c>
      <c r="EF100" s="88">
        <v>0</v>
      </c>
      <c r="EG100" s="88">
        <v>0</v>
      </c>
      <c r="EH100" s="23">
        <f t="shared" si="300"/>
        <v>3905514.41</v>
      </c>
      <c r="EJ100" s="9"/>
      <c r="EK100" s="9"/>
    </row>
    <row r="101" spans="1:141" ht="12" customHeight="1" x14ac:dyDescent="0.25">
      <c r="A101" s="8" t="s">
        <v>315</v>
      </c>
      <c r="B101" s="8" t="s">
        <v>318</v>
      </c>
      <c r="C101" s="24">
        <v>2</v>
      </c>
      <c r="D101" s="32" t="s">
        <v>307</v>
      </c>
      <c r="E101" s="26" t="s">
        <v>308</v>
      </c>
      <c r="F101" s="24" t="s">
        <v>309</v>
      </c>
      <c r="G101" s="26" t="s">
        <v>310</v>
      </c>
      <c r="H101" s="33" t="s">
        <v>319</v>
      </c>
      <c r="I101" s="26" t="s">
        <v>320</v>
      </c>
      <c r="J101" s="27" t="s">
        <v>114</v>
      </c>
      <c r="K101" s="35" t="s">
        <v>80</v>
      </c>
      <c r="L101" s="24" t="s">
        <v>103</v>
      </c>
      <c r="M101" s="23">
        <v>0</v>
      </c>
      <c r="N101" s="23">
        <v>0</v>
      </c>
      <c r="O101" s="23">
        <v>0</v>
      </c>
      <c r="P101" s="88">
        <v>0</v>
      </c>
      <c r="Q101" s="88">
        <v>0</v>
      </c>
      <c r="R101" s="88">
        <v>0</v>
      </c>
      <c r="S101" s="88">
        <f t="shared" si="301"/>
        <v>0</v>
      </c>
      <c r="T101" s="92" t="str">
        <f t="shared" si="302"/>
        <v>nebija plānots</v>
      </c>
      <c r="U101" s="88">
        <f t="shared" si="303"/>
        <v>0</v>
      </c>
      <c r="V101" s="92" t="str">
        <f t="shared" si="304"/>
        <v>nebija plānots</v>
      </c>
      <c r="W101" s="88">
        <v>0</v>
      </c>
      <c r="X101" s="88">
        <v>0</v>
      </c>
      <c r="Y101" s="88">
        <v>0</v>
      </c>
      <c r="Z101" s="88">
        <f t="shared" si="305"/>
        <v>0</v>
      </c>
      <c r="AA101" s="92" t="str">
        <f t="shared" si="306"/>
        <v>nebija plānots</v>
      </c>
      <c r="AB101" s="88">
        <f t="shared" si="307"/>
        <v>0</v>
      </c>
      <c r="AC101" s="92" t="str">
        <f t="shared" si="308"/>
        <v>nebija plānots</v>
      </c>
      <c r="AD101" s="88">
        <f t="shared" si="309"/>
        <v>0</v>
      </c>
      <c r="AE101" s="88">
        <f t="shared" si="310"/>
        <v>0</v>
      </c>
      <c r="AF101" s="88">
        <f t="shared" si="311"/>
        <v>0</v>
      </c>
      <c r="AG101" s="88">
        <f t="shared" si="312"/>
        <v>0</v>
      </c>
      <c r="AH101" s="92" t="str">
        <f t="shared" si="313"/>
        <v>nebija plānots</v>
      </c>
      <c r="AI101" s="88">
        <f t="shared" si="314"/>
        <v>0</v>
      </c>
      <c r="AJ101" s="92" t="str">
        <f t="shared" si="315"/>
        <v>nebija plānots</v>
      </c>
      <c r="AK101" s="88">
        <v>0</v>
      </c>
      <c r="AL101" s="88">
        <v>0</v>
      </c>
      <c r="AM101" s="88">
        <v>0</v>
      </c>
      <c r="AN101" s="88">
        <f t="shared" si="293"/>
        <v>0</v>
      </c>
      <c r="AO101" s="92" t="str">
        <f t="shared" si="316"/>
        <v>nebija plānots</v>
      </c>
      <c r="AP101" s="88">
        <f t="shared" si="317"/>
        <v>0</v>
      </c>
      <c r="AQ101" s="92" t="str">
        <f t="shared" si="318"/>
        <v>nebija plānots</v>
      </c>
      <c r="AR101" s="88">
        <f t="shared" si="319"/>
        <v>0</v>
      </c>
      <c r="AS101" s="88">
        <f t="shared" si="320"/>
        <v>0</v>
      </c>
      <c r="AT101" s="88">
        <f t="shared" si="321"/>
        <v>0</v>
      </c>
      <c r="AU101" s="88">
        <f t="shared" si="322"/>
        <v>0</v>
      </c>
      <c r="AV101" s="92" t="str">
        <f t="shared" si="323"/>
        <v>nebija plānots</v>
      </c>
      <c r="AW101" s="88">
        <f t="shared" si="324"/>
        <v>0</v>
      </c>
      <c r="AX101" s="92" t="str">
        <f t="shared" si="325"/>
        <v>nebija plānots</v>
      </c>
      <c r="AY101" s="88">
        <v>0</v>
      </c>
      <c r="AZ101" s="88">
        <v>0</v>
      </c>
      <c r="BA101" s="88">
        <v>0</v>
      </c>
      <c r="BB101" s="88">
        <f t="shared" si="294"/>
        <v>0</v>
      </c>
      <c r="BC101" s="92" t="str">
        <f t="shared" si="326"/>
        <v>nebija plānots</v>
      </c>
      <c r="BD101" s="88">
        <f t="shared" si="327"/>
        <v>0</v>
      </c>
      <c r="BE101" s="92" t="str">
        <f t="shared" si="328"/>
        <v>nebija plānots</v>
      </c>
      <c r="BF101" s="88">
        <f t="shared" si="329"/>
        <v>0</v>
      </c>
      <c r="BG101" s="88">
        <f t="shared" si="330"/>
        <v>0</v>
      </c>
      <c r="BH101" s="88">
        <f t="shared" si="331"/>
        <v>0</v>
      </c>
      <c r="BI101" s="88">
        <f t="shared" si="332"/>
        <v>0</v>
      </c>
      <c r="BJ101" s="92" t="str">
        <f t="shared" si="333"/>
        <v>nebija plānots</v>
      </c>
      <c r="BK101" s="88">
        <f t="shared" si="334"/>
        <v>0</v>
      </c>
      <c r="BL101" s="92" t="str">
        <f t="shared" si="335"/>
        <v>nebija plānots</v>
      </c>
      <c r="BM101" s="88">
        <v>0</v>
      </c>
      <c r="BN101" s="88">
        <v>0</v>
      </c>
      <c r="BO101" s="88">
        <v>0</v>
      </c>
      <c r="BP101" s="88">
        <f t="shared" si="295"/>
        <v>0</v>
      </c>
      <c r="BQ101" s="92" t="str">
        <f t="shared" si="336"/>
        <v>nebija plānots</v>
      </c>
      <c r="BR101" s="88">
        <f t="shared" si="337"/>
        <v>0</v>
      </c>
      <c r="BS101" s="92" t="str">
        <f t="shared" si="338"/>
        <v>nebija plānots</v>
      </c>
      <c r="BT101" s="88">
        <f t="shared" si="339"/>
        <v>0</v>
      </c>
      <c r="BU101" s="88">
        <f t="shared" si="340"/>
        <v>0</v>
      </c>
      <c r="BV101" s="88">
        <f t="shared" si="341"/>
        <v>0</v>
      </c>
      <c r="BW101" s="88">
        <f t="shared" si="342"/>
        <v>0</v>
      </c>
      <c r="BX101" s="92" t="str">
        <f t="shared" si="343"/>
        <v>nebija plānots</v>
      </c>
      <c r="BY101" s="88">
        <f t="shared" si="344"/>
        <v>0</v>
      </c>
      <c r="BZ101" s="92" t="str">
        <f t="shared" si="345"/>
        <v>nebija plānots</v>
      </c>
      <c r="CA101" s="88">
        <v>0</v>
      </c>
      <c r="CB101" s="88">
        <v>0</v>
      </c>
      <c r="CC101" s="88">
        <v>0</v>
      </c>
      <c r="CD101" s="88">
        <f t="shared" si="296"/>
        <v>0</v>
      </c>
      <c r="CE101" s="92" t="str">
        <f t="shared" si="346"/>
        <v>nebija plānots</v>
      </c>
      <c r="CF101" s="88">
        <f t="shared" si="347"/>
        <v>0</v>
      </c>
      <c r="CG101" s="92" t="str">
        <f t="shared" si="348"/>
        <v>nebija plānots</v>
      </c>
      <c r="CH101" s="88">
        <f t="shared" si="349"/>
        <v>0</v>
      </c>
      <c r="CI101" s="88">
        <f t="shared" si="350"/>
        <v>0</v>
      </c>
      <c r="CJ101" s="88">
        <f t="shared" si="351"/>
        <v>0</v>
      </c>
      <c r="CK101" s="88">
        <f t="shared" si="352"/>
        <v>0</v>
      </c>
      <c r="CL101" s="92" t="str">
        <f t="shared" si="353"/>
        <v>nebija plānots</v>
      </c>
      <c r="CM101" s="88">
        <f t="shared" si="354"/>
        <v>0</v>
      </c>
      <c r="CN101" s="92" t="str">
        <f t="shared" si="355"/>
        <v>nebija plānots</v>
      </c>
      <c r="CO101" s="88">
        <v>0</v>
      </c>
      <c r="CP101" s="88">
        <v>0</v>
      </c>
      <c r="CQ101" s="88">
        <v>0</v>
      </c>
      <c r="CR101" s="88">
        <f t="shared" si="297"/>
        <v>0</v>
      </c>
      <c r="CS101" s="92" t="str">
        <f t="shared" si="356"/>
        <v>nebija plānots</v>
      </c>
      <c r="CT101" s="88">
        <f t="shared" si="357"/>
        <v>0</v>
      </c>
      <c r="CU101" s="92" t="str">
        <f t="shared" si="358"/>
        <v>nebija plānots</v>
      </c>
      <c r="CV101" s="88">
        <f t="shared" si="359"/>
        <v>0</v>
      </c>
      <c r="CW101" s="88">
        <f t="shared" si="360"/>
        <v>0</v>
      </c>
      <c r="CX101" s="88">
        <f t="shared" si="361"/>
        <v>0</v>
      </c>
      <c r="CY101" s="88">
        <f t="shared" si="362"/>
        <v>0</v>
      </c>
      <c r="CZ101" s="92" t="str">
        <f t="shared" si="363"/>
        <v>nebija plānots</v>
      </c>
      <c r="DA101" s="88">
        <f t="shared" si="364"/>
        <v>0</v>
      </c>
      <c r="DB101" s="92" t="str">
        <f t="shared" si="365"/>
        <v>nebija plānots</v>
      </c>
      <c r="DC101" s="88">
        <v>0</v>
      </c>
      <c r="DD101" s="88">
        <v>0</v>
      </c>
      <c r="DE101" s="88">
        <v>0</v>
      </c>
      <c r="DF101" s="88">
        <f t="shared" si="298"/>
        <v>0</v>
      </c>
      <c r="DG101" s="92" t="str">
        <f t="shared" si="366"/>
        <v>nebija plānots</v>
      </c>
      <c r="DH101" s="88">
        <f t="shared" si="382"/>
        <v>0</v>
      </c>
      <c r="DI101" s="92" t="str">
        <f t="shared" si="367"/>
        <v>nebija plānots</v>
      </c>
      <c r="DJ101" s="88">
        <f t="shared" si="368"/>
        <v>0</v>
      </c>
      <c r="DK101" s="88">
        <f t="shared" si="369"/>
        <v>0</v>
      </c>
      <c r="DL101" s="88">
        <f t="shared" si="370"/>
        <v>0</v>
      </c>
      <c r="DM101" s="88">
        <f t="shared" si="384"/>
        <v>0</v>
      </c>
      <c r="DN101" s="92" t="str">
        <f t="shared" si="371"/>
        <v>nebija plānots</v>
      </c>
      <c r="DO101" s="88">
        <f t="shared" si="372"/>
        <v>0</v>
      </c>
      <c r="DP101" s="92" t="str">
        <f t="shared" si="373"/>
        <v>nebija plānots</v>
      </c>
      <c r="DQ101" s="88">
        <v>0</v>
      </c>
      <c r="DR101" s="88">
        <v>0</v>
      </c>
      <c r="DS101" s="88">
        <v>0</v>
      </c>
      <c r="DT101" s="88">
        <f t="shared" si="299"/>
        <v>0</v>
      </c>
      <c r="DU101" s="92" t="str">
        <f t="shared" si="374"/>
        <v>nebija plānots</v>
      </c>
      <c r="DV101" s="88">
        <f t="shared" si="383"/>
        <v>0</v>
      </c>
      <c r="DW101" s="92" t="str">
        <f t="shared" si="375"/>
        <v>nebija plānots</v>
      </c>
      <c r="DX101" s="88">
        <f t="shared" si="376"/>
        <v>0</v>
      </c>
      <c r="DY101" s="88">
        <f t="shared" si="377"/>
        <v>0</v>
      </c>
      <c r="DZ101" s="88">
        <f t="shared" si="378"/>
        <v>0</v>
      </c>
      <c r="EA101" s="88">
        <f t="shared" si="385"/>
        <v>0</v>
      </c>
      <c r="EB101" s="92" t="str">
        <f t="shared" si="379"/>
        <v>nebija plānots</v>
      </c>
      <c r="EC101" s="88">
        <f t="shared" si="380"/>
        <v>0</v>
      </c>
      <c r="ED101" s="92" t="str">
        <f t="shared" si="381"/>
        <v>nebija plānots</v>
      </c>
      <c r="EE101" s="88">
        <v>142594</v>
      </c>
      <c r="EF101" s="88">
        <v>142594</v>
      </c>
      <c r="EG101" s="88">
        <v>142594</v>
      </c>
      <c r="EH101" s="23">
        <f t="shared" si="300"/>
        <v>427782</v>
      </c>
      <c r="EJ101" s="9"/>
      <c r="EK101" s="9"/>
    </row>
    <row r="102" spans="1:141" ht="12" customHeight="1" x14ac:dyDescent="0.25">
      <c r="A102" s="8" t="s">
        <v>321</v>
      </c>
      <c r="B102" s="8" t="s">
        <v>321</v>
      </c>
      <c r="C102" s="24">
        <v>2</v>
      </c>
      <c r="D102" s="32" t="s">
        <v>322</v>
      </c>
      <c r="E102" s="26" t="s">
        <v>323</v>
      </c>
      <c r="F102" s="24" t="s">
        <v>324</v>
      </c>
      <c r="G102" s="26" t="s">
        <v>325</v>
      </c>
      <c r="H102" s="27" t="s">
        <v>326</v>
      </c>
      <c r="I102" s="26" t="s">
        <v>327</v>
      </c>
      <c r="J102" s="27">
        <v>1</v>
      </c>
      <c r="K102" s="35" t="s">
        <v>80</v>
      </c>
      <c r="L102" s="24" t="s">
        <v>104</v>
      </c>
      <c r="M102" s="23">
        <v>0</v>
      </c>
      <c r="N102" s="23">
        <v>12539835.15</v>
      </c>
      <c r="O102" s="23">
        <v>0</v>
      </c>
      <c r="P102" s="88">
        <v>0</v>
      </c>
      <c r="Q102" s="88">
        <v>0</v>
      </c>
      <c r="R102" s="88">
        <v>0</v>
      </c>
      <c r="S102" s="88">
        <f t="shared" si="301"/>
        <v>0</v>
      </c>
      <c r="T102" s="92" t="str">
        <f t="shared" si="302"/>
        <v>nebija plānots</v>
      </c>
      <c r="U102" s="88">
        <f t="shared" si="303"/>
        <v>0</v>
      </c>
      <c r="V102" s="92" t="str">
        <f t="shared" si="304"/>
        <v>nebija plānots</v>
      </c>
      <c r="W102" s="88">
        <v>0</v>
      </c>
      <c r="X102" s="88">
        <v>0</v>
      </c>
      <c r="Y102" s="88">
        <v>0</v>
      </c>
      <c r="Z102" s="88">
        <f t="shared" si="305"/>
        <v>0</v>
      </c>
      <c r="AA102" s="92" t="str">
        <f t="shared" si="306"/>
        <v>nebija plānots</v>
      </c>
      <c r="AB102" s="88">
        <f t="shared" si="307"/>
        <v>0</v>
      </c>
      <c r="AC102" s="92" t="str">
        <f t="shared" si="308"/>
        <v>nebija plānots</v>
      </c>
      <c r="AD102" s="88">
        <f t="shared" si="309"/>
        <v>0</v>
      </c>
      <c r="AE102" s="88">
        <f t="shared" si="310"/>
        <v>0</v>
      </c>
      <c r="AF102" s="88">
        <f t="shared" si="311"/>
        <v>0</v>
      </c>
      <c r="AG102" s="88">
        <f t="shared" si="312"/>
        <v>0</v>
      </c>
      <c r="AH102" s="92" t="str">
        <f t="shared" si="313"/>
        <v>nebija plānots</v>
      </c>
      <c r="AI102" s="88">
        <f t="shared" si="314"/>
        <v>0</v>
      </c>
      <c r="AJ102" s="92" t="str">
        <f t="shared" si="315"/>
        <v>nebija plānots</v>
      </c>
      <c r="AK102" s="88">
        <v>0</v>
      </c>
      <c r="AL102" s="88">
        <v>0</v>
      </c>
      <c r="AM102" s="88">
        <v>0</v>
      </c>
      <c r="AN102" s="88">
        <f t="shared" si="293"/>
        <v>0</v>
      </c>
      <c r="AO102" s="92" t="str">
        <f t="shared" si="316"/>
        <v>nebija plānots</v>
      </c>
      <c r="AP102" s="88">
        <f t="shared" si="317"/>
        <v>0</v>
      </c>
      <c r="AQ102" s="92" t="str">
        <f t="shared" si="318"/>
        <v>nebija plānots</v>
      </c>
      <c r="AR102" s="88">
        <f t="shared" si="319"/>
        <v>0</v>
      </c>
      <c r="AS102" s="88">
        <f t="shared" si="320"/>
        <v>0</v>
      </c>
      <c r="AT102" s="88">
        <f t="shared" si="321"/>
        <v>0</v>
      </c>
      <c r="AU102" s="88">
        <f t="shared" si="322"/>
        <v>0</v>
      </c>
      <c r="AV102" s="92" t="str">
        <f t="shared" si="323"/>
        <v>nebija plānots</v>
      </c>
      <c r="AW102" s="88">
        <f t="shared" si="324"/>
        <v>0</v>
      </c>
      <c r="AX102" s="92" t="str">
        <f t="shared" si="325"/>
        <v>nebija plānots</v>
      </c>
      <c r="AY102" s="88">
        <v>0</v>
      </c>
      <c r="AZ102" s="88">
        <v>0</v>
      </c>
      <c r="BA102" s="88">
        <v>0</v>
      </c>
      <c r="BB102" s="88">
        <f t="shared" si="294"/>
        <v>0</v>
      </c>
      <c r="BC102" s="92" t="str">
        <f t="shared" si="326"/>
        <v>nebija plānots</v>
      </c>
      <c r="BD102" s="88">
        <f t="shared" si="327"/>
        <v>0</v>
      </c>
      <c r="BE102" s="92" t="str">
        <f t="shared" si="328"/>
        <v>nebija plānots</v>
      </c>
      <c r="BF102" s="88">
        <f t="shared" si="329"/>
        <v>0</v>
      </c>
      <c r="BG102" s="88">
        <f t="shared" si="330"/>
        <v>0</v>
      </c>
      <c r="BH102" s="88">
        <f t="shared" si="331"/>
        <v>0</v>
      </c>
      <c r="BI102" s="88">
        <f t="shared" si="332"/>
        <v>0</v>
      </c>
      <c r="BJ102" s="92" t="str">
        <f t="shared" si="333"/>
        <v>nebija plānots</v>
      </c>
      <c r="BK102" s="88">
        <f t="shared" si="334"/>
        <v>0</v>
      </c>
      <c r="BL102" s="92" t="str">
        <f t="shared" si="335"/>
        <v>nebija plānots</v>
      </c>
      <c r="BM102" s="88">
        <v>0</v>
      </c>
      <c r="BN102" s="88">
        <v>0</v>
      </c>
      <c r="BO102" s="88">
        <v>0</v>
      </c>
      <c r="BP102" s="88">
        <f t="shared" si="295"/>
        <v>0</v>
      </c>
      <c r="BQ102" s="92" t="str">
        <f t="shared" si="336"/>
        <v>nebija plānots</v>
      </c>
      <c r="BR102" s="88">
        <f t="shared" si="337"/>
        <v>0</v>
      </c>
      <c r="BS102" s="92" t="str">
        <f t="shared" si="338"/>
        <v>nebija plānots</v>
      </c>
      <c r="BT102" s="88">
        <f t="shared" si="339"/>
        <v>0</v>
      </c>
      <c r="BU102" s="88">
        <f t="shared" si="340"/>
        <v>0</v>
      </c>
      <c r="BV102" s="88">
        <f t="shared" si="341"/>
        <v>0</v>
      </c>
      <c r="BW102" s="88">
        <f t="shared" si="342"/>
        <v>0</v>
      </c>
      <c r="BX102" s="92" t="str">
        <f t="shared" si="343"/>
        <v>nebija plānots</v>
      </c>
      <c r="BY102" s="88">
        <f t="shared" si="344"/>
        <v>0</v>
      </c>
      <c r="BZ102" s="92" t="str">
        <f t="shared" si="345"/>
        <v>nebija plānots</v>
      </c>
      <c r="CA102" s="88">
        <v>0</v>
      </c>
      <c r="CB102" s="88">
        <v>0</v>
      </c>
      <c r="CC102" s="88">
        <v>0</v>
      </c>
      <c r="CD102" s="88">
        <f t="shared" si="296"/>
        <v>0</v>
      </c>
      <c r="CE102" s="92" t="str">
        <f t="shared" si="346"/>
        <v>nebija plānots</v>
      </c>
      <c r="CF102" s="88">
        <f t="shared" si="347"/>
        <v>0</v>
      </c>
      <c r="CG102" s="92" t="str">
        <f t="shared" si="348"/>
        <v>nebija plānots</v>
      </c>
      <c r="CH102" s="88">
        <f t="shared" si="349"/>
        <v>0</v>
      </c>
      <c r="CI102" s="88">
        <f t="shared" si="350"/>
        <v>0</v>
      </c>
      <c r="CJ102" s="88">
        <f t="shared" si="351"/>
        <v>0</v>
      </c>
      <c r="CK102" s="88">
        <f t="shared" si="352"/>
        <v>0</v>
      </c>
      <c r="CL102" s="92" t="str">
        <f t="shared" si="353"/>
        <v>nebija plānots</v>
      </c>
      <c r="CM102" s="88">
        <f t="shared" si="354"/>
        <v>0</v>
      </c>
      <c r="CN102" s="92" t="str">
        <f t="shared" si="355"/>
        <v>nebija plānots</v>
      </c>
      <c r="CO102" s="88">
        <v>0</v>
      </c>
      <c r="CP102" s="88">
        <v>0</v>
      </c>
      <c r="CQ102" s="88">
        <v>0</v>
      </c>
      <c r="CR102" s="88">
        <f t="shared" si="297"/>
        <v>0</v>
      </c>
      <c r="CS102" s="92" t="str">
        <f t="shared" si="356"/>
        <v>nebija plānots</v>
      </c>
      <c r="CT102" s="88">
        <f t="shared" si="357"/>
        <v>0</v>
      </c>
      <c r="CU102" s="92" t="str">
        <f t="shared" si="358"/>
        <v>nebija plānots</v>
      </c>
      <c r="CV102" s="88">
        <f t="shared" si="359"/>
        <v>0</v>
      </c>
      <c r="CW102" s="88">
        <f t="shared" si="360"/>
        <v>0</v>
      </c>
      <c r="CX102" s="88">
        <f t="shared" si="361"/>
        <v>0</v>
      </c>
      <c r="CY102" s="88">
        <f t="shared" si="362"/>
        <v>0</v>
      </c>
      <c r="CZ102" s="92" t="str">
        <f t="shared" si="363"/>
        <v>nebija plānots</v>
      </c>
      <c r="DA102" s="88">
        <f t="shared" si="364"/>
        <v>0</v>
      </c>
      <c r="DB102" s="92" t="str">
        <f t="shared" si="365"/>
        <v>nebija plānots</v>
      </c>
      <c r="DC102" s="88">
        <v>0</v>
      </c>
      <c r="DD102" s="88">
        <v>0</v>
      </c>
      <c r="DE102" s="88">
        <v>0</v>
      </c>
      <c r="DF102" s="88">
        <f t="shared" si="298"/>
        <v>0</v>
      </c>
      <c r="DG102" s="92" t="str">
        <f t="shared" si="366"/>
        <v>nebija plānots</v>
      </c>
      <c r="DH102" s="88">
        <f t="shared" si="382"/>
        <v>0</v>
      </c>
      <c r="DI102" s="92" t="str">
        <f t="shared" si="367"/>
        <v>nebija plānots</v>
      </c>
      <c r="DJ102" s="88">
        <f t="shared" si="368"/>
        <v>0</v>
      </c>
      <c r="DK102" s="88">
        <f t="shared" si="369"/>
        <v>0</v>
      </c>
      <c r="DL102" s="88">
        <f t="shared" si="370"/>
        <v>0</v>
      </c>
      <c r="DM102" s="88">
        <f t="shared" si="384"/>
        <v>0</v>
      </c>
      <c r="DN102" s="92" t="str">
        <f t="shared" si="371"/>
        <v>nebija plānots</v>
      </c>
      <c r="DO102" s="88">
        <f t="shared" si="372"/>
        <v>0</v>
      </c>
      <c r="DP102" s="92" t="str">
        <f t="shared" si="373"/>
        <v>nebija plānots</v>
      </c>
      <c r="DQ102" s="88">
        <v>0</v>
      </c>
      <c r="DR102" s="88">
        <v>0</v>
      </c>
      <c r="DS102" s="88">
        <v>0</v>
      </c>
      <c r="DT102" s="88">
        <f t="shared" si="299"/>
        <v>0</v>
      </c>
      <c r="DU102" s="92" t="str">
        <f t="shared" si="374"/>
        <v>nebija plānots</v>
      </c>
      <c r="DV102" s="88">
        <f t="shared" si="383"/>
        <v>0</v>
      </c>
      <c r="DW102" s="92" t="str">
        <f t="shared" si="375"/>
        <v>nebija plānots</v>
      </c>
      <c r="DX102" s="88">
        <f t="shared" si="376"/>
        <v>0</v>
      </c>
      <c r="DY102" s="88">
        <f t="shared" si="377"/>
        <v>0</v>
      </c>
      <c r="DZ102" s="88">
        <f t="shared" si="378"/>
        <v>0</v>
      </c>
      <c r="EA102" s="88">
        <f t="shared" si="385"/>
        <v>0</v>
      </c>
      <c r="EB102" s="92" t="str">
        <f t="shared" si="379"/>
        <v>nebija plānots</v>
      </c>
      <c r="EC102" s="88">
        <f t="shared" si="380"/>
        <v>0</v>
      </c>
      <c r="ED102" s="92" t="str">
        <f t="shared" si="381"/>
        <v>nebija plānots</v>
      </c>
      <c r="EE102" s="88">
        <v>0</v>
      </c>
      <c r="EF102" s="88">
        <v>0</v>
      </c>
      <c r="EG102" s="88">
        <v>0</v>
      </c>
      <c r="EH102" s="23">
        <f t="shared" si="300"/>
        <v>0</v>
      </c>
      <c r="EJ102" s="9"/>
      <c r="EK102" s="9"/>
    </row>
    <row r="103" spans="1:141" ht="12" customHeight="1" x14ac:dyDescent="0.25">
      <c r="A103" s="8" t="s">
        <v>328</v>
      </c>
      <c r="B103" s="8" t="s">
        <v>328</v>
      </c>
      <c r="C103" s="24">
        <v>2</v>
      </c>
      <c r="D103" s="32" t="s">
        <v>322</v>
      </c>
      <c r="E103" s="26" t="s">
        <v>323</v>
      </c>
      <c r="F103" s="24" t="s">
        <v>324</v>
      </c>
      <c r="G103" s="26" t="s">
        <v>325</v>
      </c>
      <c r="H103" s="27" t="s">
        <v>326</v>
      </c>
      <c r="I103" s="26" t="s">
        <v>327</v>
      </c>
      <c r="J103" s="27">
        <v>2</v>
      </c>
      <c r="K103" s="35" t="s">
        <v>80</v>
      </c>
      <c r="L103" s="24" t="s">
        <v>104</v>
      </c>
      <c r="M103" s="23">
        <v>0</v>
      </c>
      <c r="N103" s="23">
        <v>0</v>
      </c>
      <c r="O103" s="23">
        <v>49223712.140000001</v>
      </c>
      <c r="P103" s="88">
        <v>0</v>
      </c>
      <c r="Q103" s="88">
        <v>0</v>
      </c>
      <c r="R103" s="88">
        <v>0</v>
      </c>
      <c r="S103" s="88">
        <f t="shared" si="301"/>
        <v>0</v>
      </c>
      <c r="T103" s="92" t="str">
        <f t="shared" si="302"/>
        <v>nebija plānots</v>
      </c>
      <c r="U103" s="88">
        <f t="shared" si="303"/>
        <v>0</v>
      </c>
      <c r="V103" s="92" t="str">
        <f t="shared" si="304"/>
        <v>nebija plānots</v>
      </c>
      <c r="W103" s="88">
        <v>0</v>
      </c>
      <c r="X103" s="88">
        <v>0</v>
      </c>
      <c r="Y103" s="88">
        <v>0</v>
      </c>
      <c r="Z103" s="88">
        <f t="shared" si="305"/>
        <v>0</v>
      </c>
      <c r="AA103" s="92" t="str">
        <f t="shared" si="306"/>
        <v>nebija plānots</v>
      </c>
      <c r="AB103" s="88">
        <f t="shared" si="307"/>
        <v>0</v>
      </c>
      <c r="AC103" s="92" t="str">
        <f t="shared" si="308"/>
        <v>nebija plānots</v>
      </c>
      <c r="AD103" s="88">
        <f t="shared" si="309"/>
        <v>0</v>
      </c>
      <c r="AE103" s="88">
        <f t="shared" si="310"/>
        <v>0</v>
      </c>
      <c r="AF103" s="88">
        <f t="shared" si="311"/>
        <v>0</v>
      </c>
      <c r="AG103" s="88">
        <f t="shared" si="312"/>
        <v>0</v>
      </c>
      <c r="AH103" s="92" t="str">
        <f t="shared" si="313"/>
        <v>nebija plānots</v>
      </c>
      <c r="AI103" s="88">
        <f t="shared" si="314"/>
        <v>0</v>
      </c>
      <c r="AJ103" s="92" t="str">
        <f t="shared" si="315"/>
        <v>nebija plānots</v>
      </c>
      <c r="AK103" s="88">
        <v>0</v>
      </c>
      <c r="AL103" s="88">
        <v>0</v>
      </c>
      <c r="AM103" s="88">
        <v>0</v>
      </c>
      <c r="AN103" s="88">
        <f t="shared" si="293"/>
        <v>0</v>
      </c>
      <c r="AO103" s="92" t="str">
        <f t="shared" si="316"/>
        <v>nebija plānots</v>
      </c>
      <c r="AP103" s="88">
        <f t="shared" si="317"/>
        <v>0</v>
      </c>
      <c r="AQ103" s="92" t="str">
        <f t="shared" si="318"/>
        <v>nebija plānots</v>
      </c>
      <c r="AR103" s="88">
        <f t="shared" si="319"/>
        <v>0</v>
      </c>
      <c r="AS103" s="88">
        <f t="shared" si="320"/>
        <v>0</v>
      </c>
      <c r="AT103" s="88">
        <f t="shared" si="321"/>
        <v>0</v>
      </c>
      <c r="AU103" s="88">
        <f t="shared" si="322"/>
        <v>0</v>
      </c>
      <c r="AV103" s="92" t="str">
        <f t="shared" si="323"/>
        <v>nebija plānots</v>
      </c>
      <c r="AW103" s="88">
        <f t="shared" si="324"/>
        <v>0</v>
      </c>
      <c r="AX103" s="92" t="str">
        <f t="shared" si="325"/>
        <v>nebija plānots</v>
      </c>
      <c r="AY103" s="88">
        <v>0</v>
      </c>
      <c r="AZ103" s="88">
        <v>0</v>
      </c>
      <c r="BA103" s="88">
        <v>0</v>
      </c>
      <c r="BB103" s="88">
        <f t="shared" si="294"/>
        <v>0</v>
      </c>
      <c r="BC103" s="92" t="str">
        <f t="shared" si="326"/>
        <v>nebija plānots</v>
      </c>
      <c r="BD103" s="88">
        <f t="shared" si="327"/>
        <v>0</v>
      </c>
      <c r="BE103" s="92" t="str">
        <f t="shared" si="328"/>
        <v>nebija plānots</v>
      </c>
      <c r="BF103" s="88">
        <f t="shared" si="329"/>
        <v>0</v>
      </c>
      <c r="BG103" s="88">
        <f t="shared" si="330"/>
        <v>0</v>
      </c>
      <c r="BH103" s="88">
        <f t="shared" si="331"/>
        <v>0</v>
      </c>
      <c r="BI103" s="88">
        <f t="shared" si="332"/>
        <v>0</v>
      </c>
      <c r="BJ103" s="92" t="str">
        <f t="shared" si="333"/>
        <v>nebija plānots</v>
      </c>
      <c r="BK103" s="88">
        <f t="shared" si="334"/>
        <v>0</v>
      </c>
      <c r="BL103" s="92" t="str">
        <f t="shared" si="335"/>
        <v>nebija plānots</v>
      </c>
      <c r="BM103" s="88">
        <v>0</v>
      </c>
      <c r="BN103" s="88">
        <v>0</v>
      </c>
      <c r="BO103" s="88">
        <v>0</v>
      </c>
      <c r="BP103" s="88">
        <f t="shared" si="295"/>
        <v>0</v>
      </c>
      <c r="BQ103" s="92" t="str">
        <f t="shared" si="336"/>
        <v>nebija plānots</v>
      </c>
      <c r="BR103" s="88">
        <f t="shared" si="337"/>
        <v>0</v>
      </c>
      <c r="BS103" s="92" t="str">
        <f t="shared" si="338"/>
        <v>nebija plānots</v>
      </c>
      <c r="BT103" s="88">
        <f t="shared" si="339"/>
        <v>0</v>
      </c>
      <c r="BU103" s="88">
        <f t="shared" si="340"/>
        <v>0</v>
      </c>
      <c r="BV103" s="88">
        <f t="shared" si="341"/>
        <v>0</v>
      </c>
      <c r="BW103" s="88">
        <f t="shared" si="342"/>
        <v>0</v>
      </c>
      <c r="BX103" s="92" t="str">
        <f t="shared" si="343"/>
        <v>nebija plānots</v>
      </c>
      <c r="BY103" s="88">
        <f t="shared" si="344"/>
        <v>0</v>
      </c>
      <c r="BZ103" s="92" t="str">
        <f t="shared" si="345"/>
        <v>nebija plānots</v>
      </c>
      <c r="CA103" s="88">
        <v>0</v>
      </c>
      <c r="CB103" s="88">
        <v>0</v>
      </c>
      <c r="CC103" s="88">
        <v>0</v>
      </c>
      <c r="CD103" s="88">
        <f t="shared" si="296"/>
        <v>0</v>
      </c>
      <c r="CE103" s="92" t="str">
        <f t="shared" si="346"/>
        <v>nebija plānots</v>
      </c>
      <c r="CF103" s="88">
        <f t="shared" si="347"/>
        <v>0</v>
      </c>
      <c r="CG103" s="92" t="str">
        <f t="shared" si="348"/>
        <v>nebija plānots</v>
      </c>
      <c r="CH103" s="88">
        <f t="shared" si="349"/>
        <v>0</v>
      </c>
      <c r="CI103" s="88">
        <f t="shared" si="350"/>
        <v>0</v>
      </c>
      <c r="CJ103" s="88">
        <f t="shared" si="351"/>
        <v>0</v>
      </c>
      <c r="CK103" s="88">
        <f t="shared" si="352"/>
        <v>0</v>
      </c>
      <c r="CL103" s="92" t="str">
        <f t="shared" si="353"/>
        <v>nebija plānots</v>
      </c>
      <c r="CM103" s="88">
        <f t="shared" si="354"/>
        <v>0</v>
      </c>
      <c r="CN103" s="92" t="str">
        <f t="shared" si="355"/>
        <v>nebija plānots</v>
      </c>
      <c r="CO103" s="88">
        <v>0</v>
      </c>
      <c r="CP103" s="88">
        <v>0</v>
      </c>
      <c r="CQ103" s="88">
        <v>0</v>
      </c>
      <c r="CR103" s="88">
        <f t="shared" si="297"/>
        <v>0</v>
      </c>
      <c r="CS103" s="92" t="str">
        <f t="shared" si="356"/>
        <v>nebija plānots</v>
      </c>
      <c r="CT103" s="88">
        <f t="shared" si="357"/>
        <v>0</v>
      </c>
      <c r="CU103" s="92" t="str">
        <f t="shared" si="358"/>
        <v>nebija plānots</v>
      </c>
      <c r="CV103" s="88">
        <f t="shared" si="359"/>
        <v>0</v>
      </c>
      <c r="CW103" s="88">
        <f t="shared" si="360"/>
        <v>0</v>
      </c>
      <c r="CX103" s="88">
        <f t="shared" si="361"/>
        <v>0</v>
      </c>
      <c r="CY103" s="88">
        <f t="shared" si="362"/>
        <v>0</v>
      </c>
      <c r="CZ103" s="92" t="str">
        <f t="shared" si="363"/>
        <v>nebija plānots</v>
      </c>
      <c r="DA103" s="88">
        <f t="shared" si="364"/>
        <v>0</v>
      </c>
      <c r="DB103" s="92" t="str">
        <f t="shared" si="365"/>
        <v>nebija plānots</v>
      </c>
      <c r="DC103" s="88">
        <v>0</v>
      </c>
      <c r="DD103" s="88">
        <v>0</v>
      </c>
      <c r="DE103" s="88">
        <v>0</v>
      </c>
      <c r="DF103" s="88">
        <f t="shared" si="298"/>
        <v>0</v>
      </c>
      <c r="DG103" s="92" t="str">
        <f t="shared" si="366"/>
        <v>nebija plānots</v>
      </c>
      <c r="DH103" s="88">
        <f t="shared" si="382"/>
        <v>0</v>
      </c>
      <c r="DI103" s="92" t="str">
        <f t="shared" si="367"/>
        <v>nebija plānots</v>
      </c>
      <c r="DJ103" s="88">
        <f t="shared" si="368"/>
        <v>0</v>
      </c>
      <c r="DK103" s="88">
        <f t="shared" si="369"/>
        <v>0</v>
      </c>
      <c r="DL103" s="88">
        <f t="shared" si="370"/>
        <v>0</v>
      </c>
      <c r="DM103" s="88">
        <f t="shared" si="384"/>
        <v>0</v>
      </c>
      <c r="DN103" s="92" t="str">
        <f t="shared" si="371"/>
        <v>nebija plānots</v>
      </c>
      <c r="DO103" s="88">
        <f t="shared" si="372"/>
        <v>0</v>
      </c>
      <c r="DP103" s="92" t="str">
        <f t="shared" si="373"/>
        <v>nebija plānots</v>
      </c>
      <c r="DQ103" s="88">
        <v>3091561.21</v>
      </c>
      <c r="DR103" s="88">
        <v>0</v>
      </c>
      <c r="DS103" s="88">
        <v>0</v>
      </c>
      <c r="DT103" s="88">
        <f t="shared" si="299"/>
        <v>0</v>
      </c>
      <c r="DU103" s="92">
        <f t="shared" si="374"/>
        <v>0</v>
      </c>
      <c r="DV103" s="88">
        <f t="shared" si="383"/>
        <v>-3091561.21</v>
      </c>
      <c r="DW103" s="92">
        <f t="shared" si="375"/>
        <v>-1</v>
      </c>
      <c r="DX103" s="88">
        <f t="shared" si="376"/>
        <v>3091561.21</v>
      </c>
      <c r="DY103" s="88">
        <f t="shared" si="377"/>
        <v>0</v>
      </c>
      <c r="DZ103" s="88">
        <f t="shared" si="378"/>
        <v>0</v>
      </c>
      <c r="EA103" s="88">
        <f t="shared" si="385"/>
        <v>0</v>
      </c>
      <c r="EB103" s="92">
        <f t="shared" si="379"/>
        <v>0</v>
      </c>
      <c r="EC103" s="88">
        <f t="shared" si="380"/>
        <v>-3091561.21</v>
      </c>
      <c r="ED103" s="92">
        <f t="shared" si="381"/>
        <v>-1</v>
      </c>
      <c r="EE103" s="88">
        <v>0</v>
      </c>
      <c r="EF103" s="88">
        <v>0</v>
      </c>
      <c r="EG103" s="88">
        <v>1664686.8200000024</v>
      </c>
      <c r="EH103" s="23">
        <f t="shared" si="300"/>
        <v>4756248.0300000021</v>
      </c>
      <c r="EJ103" s="9"/>
      <c r="EK103" s="9"/>
    </row>
    <row r="104" spans="1:141" ht="12" customHeight="1" x14ac:dyDescent="0.25">
      <c r="A104" s="8" t="s">
        <v>329</v>
      </c>
      <c r="B104" s="8" t="s">
        <v>329</v>
      </c>
      <c r="C104" s="24">
        <v>2</v>
      </c>
      <c r="D104" s="32" t="s">
        <v>322</v>
      </c>
      <c r="E104" s="26" t="s">
        <v>323</v>
      </c>
      <c r="F104" s="24" t="s">
        <v>324</v>
      </c>
      <c r="G104" s="26" t="s">
        <v>325</v>
      </c>
      <c r="H104" s="27" t="s">
        <v>330</v>
      </c>
      <c r="I104" s="26" t="s">
        <v>331</v>
      </c>
      <c r="J104" s="27" t="s">
        <v>114</v>
      </c>
      <c r="K104" s="35" t="s">
        <v>80</v>
      </c>
      <c r="L104" s="24" t="s">
        <v>104</v>
      </c>
      <c r="M104" s="23">
        <v>0</v>
      </c>
      <c r="N104" s="23">
        <v>0</v>
      </c>
      <c r="O104" s="23">
        <v>0</v>
      </c>
      <c r="P104" s="88">
        <v>0</v>
      </c>
      <c r="Q104" s="88">
        <v>0</v>
      </c>
      <c r="R104" s="88">
        <v>0</v>
      </c>
      <c r="S104" s="88">
        <f t="shared" si="301"/>
        <v>0</v>
      </c>
      <c r="T104" s="92" t="str">
        <f t="shared" si="302"/>
        <v>nebija plānots</v>
      </c>
      <c r="U104" s="88">
        <f t="shared" si="303"/>
        <v>0</v>
      </c>
      <c r="V104" s="92" t="str">
        <f t="shared" si="304"/>
        <v>nebija plānots</v>
      </c>
      <c r="W104" s="88">
        <v>0</v>
      </c>
      <c r="X104" s="88">
        <v>0</v>
      </c>
      <c r="Y104" s="88">
        <v>0</v>
      </c>
      <c r="Z104" s="88">
        <f t="shared" si="305"/>
        <v>0</v>
      </c>
      <c r="AA104" s="92" t="str">
        <f t="shared" si="306"/>
        <v>nebija plānots</v>
      </c>
      <c r="AB104" s="88">
        <f t="shared" si="307"/>
        <v>0</v>
      </c>
      <c r="AC104" s="92" t="str">
        <f t="shared" si="308"/>
        <v>nebija plānots</v>
      </c>
      <c r="AD104" s="88">
        <f t="shared" si="309"/>
        <v>0</v>
      </c>
      <c r="AE104" s="88">
        <f t="shared" si="310"/>
        <v>0</v>
      </c>
      <c r="AF104" s="88">
        <f t="shared" si="311"/>
        <v>0</v>
      </c>
      <c r="AG104" s="88">
        <f t="shared" si="312"/>
        <v>0</v>
      </c>
      <c r="AH104" s="92" t="str">
        <f t="shared" si="313"/>
        <v>nebija plānots</v>
      </c>
      <c r="AI104" s="88">
        <f t="shared" si="314"/>
        <v>0</v>
      </c>
      <c r="AJ104" s="92" t="str">
        <f t="shared" si="315"/>
        <v>nebija plānots</v>
      </c>
      <c r="AK104" s="88">
        <v>0</v>
      </c>
      <c r="AL104" s="88">
        <v>0</v>
      </c>
      <c r="AM104" s="88">
        <v>0</v>
      </c>
      <c r="AN104" s="88">
        <f t="shared" si="293"/>
        <v>0</v>
      </c>
      <c r="AO104" s="92" t="str">
        <f t="shared" si="316"/>
        <v>nebija plānots</v>
      </c>
      <c r="AP104" s="88">
        <f t="shared" si="317"/>
        <v>0</v>
      </c>
      <c r="AQ104" s="92" t="str">
        <f t="shared" si="318"/>
        <v>nebija plānots</v>
      </c>
      <c r="AR104" s="88">
        <f t="shared" si="319"/>
        <v>0</v>
      </c>
      <c r="AS104" s="88">
        <f t="shared" si="320"/>
        <v>0</v>
      </c>
      <c r="AT104" s="88">
        <f t="shared" si="321"/>
        <v>0</v>
      </c>
      <c r="AU104" s="88">
        <f t="shared" si="322"/>
        <v>0</v>
      </c>
      <c r="AV104" s="92" t="str">
        <f t="shared" si="323"/>
        <v>nebija plānots</v>
      </c>
      <c r="AW104" s="88">
        <f t="shared" si="324"/>
        <v>0</v>
      </c>
      <c r="AX104" s="92" t="str">
        <f t="shared" si="325"/>
        <v>nebija plānots</v>
      </c>
      <c r="AY104" s="88">
        <v>10460856</v>
      </c>
      <c r="AZ104" s="88">
        <v>33263.360000000001</v>
      </c>
      <c r="BA104" s="88">
        <v>0</v>
      </c>
      <c r="BB104" s="88">
        <f t="shared" si="294"/>
        <v>33263.360000000001</v>
      </c>
      <c r="BC104" s="92">
        <f t="shared" si="326"/>
        <v>3.179793317105216E-3</v>
      </c>
      <c r="BD104" s="88">
        <f t="shared" si="327"/>
        <v>-10427592.640000001</v>
      </c>
      <c r="BE104" s="92">
        <f t="shared" si="328"/>
        <v>-0.99682020668289484</v>
      </c>
      <c r="BF104" s="88">
        <f t="shared" si="329"/>
        <v>10460856</v>
      </c>
      <c r="BG104" s="88">
        <f t="shared" si="330"/>
        <v>33263.360000000001</v>
      </c>
      <c r="BH104" s="88">
        <f t="shared" si="331"/>
        <v>0</v>
      </c>
      <c r="BI104" s="88">
        <f t="shared" si="332"/>
        <v>33263.360000000001</v>
      </c>
      <c r="BJ104" s="92">
        <f t="shared" si="333"/>
        <v>3.179793317105216E-3</v>
      </c>
      <c r="BK104" s="88">
        <f t="shared" si="334"/>
        <v>-10427592.640000001</v>
      </c>
      <c r="BL104" s="92">
        <f t="shared" si="335"/>
        <v>-0.99682020668289484</v>
      </c>
      <c r="BM104" s="88">
        <v>0</v>
      </c>
      <c r="BN104" s="88">
        <v>0</v>
      </c>
      <c r="BO104" s="88">
        <v>0</v>
      </c>
      <c r="BP104" s="88">
        <f t="shared" si="295"/>
        <v>0</v>
      </c>
      <c r="BQ104" s="92" t="str">
        <f t="shared" si="336"/>
        <v>nebija plānots</v>
      </c>
      <c r="BR104" s="88">
        <f t="shared" si="337"/>
        <v>0</v>
      </c>
      <c r="BS104" s="92" t="str">
        <f t="shared" si="338"/>
        <v>nebija plānots</v>
      </c>
      <c r="BT104" s="88">
        <f t="shared" si="339"/>
        <v>10460856</v>
      </c>
      <c r="BU104" s="88">
        <f t="shared" si="340"/>
        <v>33263.360000000001</v>
      </c>
      <c r="BV104" s="88">
        <f t="shared" si="341"/>
        <v>0</v>
      </c>
      <c r="BW104" s="88">
        <f t="shared" si="342"/>
        <v>33263.360000000001</v>
      </c>
      <c r="BX104" s="92">
        <f t="shared" si="343"/>
        <v>3.179793317105216E-3</v>
      </c>
      <c r="BY104" s="88">
        <f t="shared" si="344"/>
        <v>-10427592.640000001</v>
      </c>
      <c r="BZ104" s="92">
        <f t="shared" si="345"/>
        <v>-0.99682020668289484</v>
      </c>
      <c r="CA104" s="88">
        <v>0</v>
      </c>
      <c r="CB104" s="88">
        <v>0</v>
      </c>
      <c r="CC104" s="88">
        <v>0</v>
      </c>
      <c r="CD104" s="88">
        <f t="shared" si="296"/>
        <v>0</v>
      </c>
      <c r="CE104" s="92" t="str">
        <f t="shared" si="346"/>
        <v>nebija plānots</v>
      </c>
      <c r="CF104" s="88">
        <f t="shared" si="347"/>
        <v>0</v>
      </c>
      <c r="CG104" s="92" t="str">
        <f t="shared" si="348"/>
        <v>nebija plānots</v>
      </c>
      <c r="CH104" s="88">
        <f t="shared" si="349"/>
        <v>10460856</v>
      </c>
      <c r="CI104" s="88">
        <f t="shared" si="350"/>
        <v>33263.360000000001</v>
      </c>
      <c r="CJ104" s="88">
        <f t="shared" si="351"/>
        <v>0</v>
      </c>
      <c r="CK104" s="88">
        <f t="shared" si="352"/>
        <v>33263.360000000001</v>
      </c>
      <c r="CL104" s="92">
        <f t="shared" si="353"/>
        <v>3.179793317105216E-3</v>
      </c>
      <c r="CM104" s="88">
        <f t="shared" si="354"/>
        <v>-10427592.640000001</v>
      </c>
      <c r="CN104" s="92">
        <f t="shared" si="355"/>
        <v>-0.99682020668289484</v>
      </c>
      <c r="CO104" s="88">
        <v>0</v>
      </c>
      <c r="CP104" s="88">
        <v>0</v>
      </c>
      <c r="CQ104" s="88">
        <v>0</v>
      </c>
      <c r="CR104" s="88">
        <f t="shared" si="297"/>
        <v>0</v>
      </c>
      <c r="CS104" s="92" t="str">
        <f t="shared" si="356"/>
        <v>nebija plānots</v>
      </c>
      <c r="CT104" s="88">
        <f t="shared" si="357"/>
        <v>0</v>
      </c>
      <c r="CU104" s="92" t="str">
        <f t="shared" si="358"/>
        <v>nebija plānots</v>
      </c>
      <c r="CV104" s="88">
        <f t="shared" si="359"/>
        <v>10460856</v>
      </c>
      <c r="CW104" s="88">
        <f t="shared" si="360"/>
        <v>33263.360000000001</v>
      </c>
      <c r="CX104" s="88">
        <f t="shared" si="361"/>
        <v>0</v>
      </c>
      <c r="CY104" s="88">
        <f t="shared" si="362"/>
        <v>33263.360000000001</v>
      </c>
      <c r="CZ104" s="92">
        <f t="shared" si="363"/>
        <v>3.179793317105216E-3</v>
      </c>
      <c r="DA104" s="88">
        <f t="shared" si="364"/>
        <v>-10427592.640000001</v>
      </c>
      <c r="DB104" s="92">
        <f t="shared" si="365"/>
        <v>-0.99682020668289484</v>
      </c>
      <c r="DC104" s="88">
        <v>0</v>
      </c>
      <c r="DD104" s="88">
        <v>0</v>
      </c>
      <c r="DE104" s="88">
        <v>0</v>
      </c>
      <c r="DF104" s="88">
        <f t="shared" si="298"/>
        <v>0</v>
      </c>
      <c r="DG104" s="92" t="str">
        <f t="shared" si="366"/>
        <v>nebija plānots</v>
      </c>
      <c r="DH104" s="88">
        <f t="shared" si="382"/>
        <v>0</v>
      </c>
      <c r="DI104" s="92" t="str">
        <f t="shared" si="367"/>
        <v>nebija plānots</v>
      </c>
      <c r="DJ104" s="88">
        <f t="shared" si="368"/>
        <v>10460856</v>
      </c>
      <c r="DK104" s="88">
        <f t="shared" si="369"/>
        <v>33263.360000000001</v>
      </c>
      <c r="DL104" s="88">
        <f t="shared" si="370"/>
        <v>0</v>
      </c>
      <c r="DM104" s="88">
        <f t="shared" si="384"/>
        <v>33263.360000000001</v>
      </c>
      <c r="DN104" s="92">
        <f t="shared" si="371"/>
        <v>3.179793317105216E-3</v>
      </c>
      <c r="DO104" s="88">
        <f t="shared" si="372"/>
        <v>-10427592.640000001</v>
      </c>
      <c r="DP104" s="92">
        <f t="shared" si="373"/>
        <v>-0.99682020668289484</v>
      </c>
      <c r="DQ104" s="88">
        <v>0</v>
      </c>
      <c r="DR104" s="88">
        <v>15243330.780000001</v>
      </c>
      <c r="DS104" s="88">
        <v>0</v>
      </c>
      <c r="DT104" s="88">
        <f t="shared" si="299"/>
        <v>15243330.780000001</v>
      </c>
      <c r="DU104" s="92" t="str">
        <f t="shared" si="374"/>
        <v>nebija plānots</v>
      </c>
      <c r="DV104" s="88">
        <f t="shared" si="383"/>
        <v>15243330.780000001</v>
      </c>
      <c r="DW104" s="92" t="str">
        <f t="shared" si="375"/>
        <v>nebija plānots</v>
      </c>
      <c r="DX104" s="88">
        <f t="shared" si="376"/>
        <v>10460856</v>
      </c>
      <c r="DY104" s="88">
        <f t="shared" si="377"/>
        <v>15276594.140000001</v>
      </c>
      <c r="DZ104" s="88">
        <f t="shared" si="378"/>
        <v>0</v>
      </c>
      <c r="EA104" s="88">
        <f t="shared" si="385"/>
        <v>15276594.140000001</v>
      </c>
      <c r="EB104" s="92">
        <f t="shared" si="379"/>
        <v>1.4603579420269241</v>
      </c>
      <c r="EC104" s="88">
        <f t="shared" si="380"/>
        <v>4815738.1400000006</v>
      </c>
      <c r="ED104" s="92">
        <f t="shared" si="381"/>
        <v>0.46035794202692404</v>
      </c>
      <c r="EE104" s="88">
        <v>0</v>
      </c>
      <c r="EF104" s="88">
        <v>0</v>
      </c>
      <c r="EG104" s="88">
        <v>0</v>
      </c>
      <c r="EH104" s="23">
        <f t="shared" si="300"/>
        <v>10460856</v>
      </c>
      <c r="EJ104" s="9"/>
      <c r="EK104" s="9"/>
    </row>
    <row r="105" spans="1:141" ht="12" customHeight="1" x14ac:dyDescent="0.25">
      <c r="A105" s="8" t="s">
        <v>332</v>
      </c>
      <c r="B105" s="8" t="s">
        <v>332</v>
      </c>
      <c r="C105" s="24">
        <v>2</v>
      </c>
      <c r="D105" s="32" t="s">
        <v>333</v>
      </c>
      <c r="E105" s="26" t="s">
        <v>323</v>
      </c>
      <c r="F105" s="24" t="s">
        <v>334</v>
      </c>
      <c r="G105" s="26" t="s">
        <v>335</v>
      </c>
      <c r="H105" s="27" t="s">
        <v>336</v>
      </c>
      <c r="I105" s="26" t="s">
        <v>337</v>
      </c>
      <c r="J105" s="27" t="s">
        <v>114</v>
      </c>
      <c r="K105" s="35" t="s">
        <v>78</v>
      </c>
      <c r="L105" s="24" t="s">
        <v>103</v>
      </c>
      <c r="M105" s="23">
        <v>0</v>
      </c>
      <c r="N105" s="23">
        <v>0</v>
      </c>
      <c r="O105" s="23">
        <v>0</v>
      </c>
      <c r="P105" s="88">
        <v>0</v>
      </c>
      <c r="Q105" s="88">
        <v>30088.36</v>
      </c>
      <c r="R105" s="88">
        <v>0</v>
      </c>
      <c r="S105" s="88">
        <f t="shared" si="301"/>
        <v>30088.36</v>
      </c>
      <c r="T105" s="92" t="str">
        <f t="shared" si="302"/>
        <v>nebija plānots</v>
      </c>
      <c r="U105" s="88">
        <f t="shared" si="303"/>
        <v>30088.36</v>
      </c>
      <c r="V105" s="92" t="str">
        <f t="shared" si="304"/>
        <v>nebija plānots</v>
      </c>
      <c r="W105" s="88">
        <v>30088.36</v>
      </c>
      <c r="X105" s="88">
        <v>0</v>
      </c>
      <c r="Y105" s="88">
        <v>0</v>
      </c>
      <c r="Z105" s="88">
        <f t="shared" si="305"/>
        <v>0</v>
      </c>
      <c r="AA105" s="92">
        <f t="shared" si="306"/>
        <v>0</v>
      </c>
      <c r="AB105" s="88">
        <f t="shared" si="307"/>
        <v>-30088.36</v>
      </c>
      <c r="AC105" s="92">
        <f t="shared" si="308"/>
        <v>-1</v>
      </c>
      <c r="AD105" s="88">
        <f t="shared" si="309"/>
        <v>30088.36</v>
      </c>
      <c r="AE105" s="88">
        <f t="shared" si="310"/>
        <v>30088.36</v>
      </c>
      <c r="AF105" s="88">
        <f t="shared" si="311"/>
        <v>0</v>
      </c>
      <c r="AG105" s="88">
        <f t="shared" si="312"/>
        <v>30088.36</v>
      </c>
      <c r="AH105" s="92">
        <f t="shared" si="313"/>
        <v>1</v>
      </c>
      <c r="AI105" s="88">
        <f t="shared" si="314"/>
        <v>0</v>
      </c>
      <c r="AJ105" s="92">
        <f t="shared" si="315"/>
        <v>0</v>
      </c>
      <c r="AK105" s="88">
        <v>0</v>
      </c>
      <c r="AL105" s="88">
        <v>0</v>
      </c>
      <c r="AM105" s="88">
        <v>0</v>
      </c>
      <c r="AN105" s="88">
        <f t="shared" si="293"/>
        <v>0</v>
      </c>
      <c r="AO105" s="92" t="str">
        <f t="shared" si="316"/>
        <v>nebija plānots</v>
      </c>
      <c r="AP105" s="88">
        <f t="shared" si="317"/>
        <v>0</v>
      </c>
      <c r="AQ105" s="92" t="str">
        <f t="shared" si="318"/>
        <v>nebija plānots</v>
      </c>
      <c r="AR105" s="88">
        <f t="shared" si="319"/>
        <v>30088.36</v>
      </c>
      <c r="AS105" s="88">
        <f t="shared" si="320"/>
        <v>30088.36</v>
      </c>
      <c r="AT105" s="88">
        <f t="shared" si="321"/>
        <v>0</v>
      </c>
      <c r="AU105" s="88">
        <f t="shared" si="322"/>
        <v>30088.36</v>
      </c>
      <c r="AV105" s="92">
        <f t="shared" si="323"/>
        <v>1</v>
      </c>
      <c r="AW105" s="88">
        <f t="shared" si="324"/>
        <v>0</v>
      </c>
      <c r="AX105" s="92">
        <f t="shared" si="325"/>
        <v>0</v>
      </c>
      <c r="AY105" s="88">
        <v>0</v>
      </c>
      <c r="AZ105" s="88">
        <v>0</v>
      </c>
      <c r="BA105" s="88">
        <v>0</v>
      </c>
      <c r="BB105" s="88">
        <f t="shared" si="294"/>
        <v>0</v>
      </c>
      <c r="BC105" s="92" t="str">
        <f t="shared" si="326"/>
        <v>nebija plānots</v>
      </c>
      <c r="BD105" s="88">
        <f t="shared" si="327"/>
        <v>0</v>
      </c>
      <c r="BE105" s="92" t="str">
        <f t="shared" si="328"/>
        <v>nebija plānots</v>
      </c>
      <c r="BF105" s="88">
        <f t="shared" si="329"/>
        <v>30088.36</v>
      </c>
      <c r="BG105" s="88">
        <f t="shared" si="330"/>
        <v>30088.36</v>
      </c>
      <c r="BH105" s="88">
        <f t="shared" si="331"/>
        <v>0</v>
      </c>
      <c r="BI105" s="88">
        <f t="shared" si="332"/>
        <v>30088.36</v>
      </c>
      <c r="BJ105" s="92">
        <f t="shared" si="333"/>
        <v>1</v>
      </c>
      <c r="BK105" s="88">
        <f t="shared" si="334"/>
        <v>0</v>
      </c>
      <c r="BL105" s="92">
        <f t="shared" si="335"/>
        <v>0</v>
      </c>
      <c r="BM105" s="88">
        <v>4143711.03</v>
      </c>
      <c r="BN105" s="88">
        <v>0</v>
      </c>
      <c r="BO105" s="88">
        <v>0</v>
      </c>
      <c r="BP105" s="88">
        <f t="shared" si="295"/>
        <v>0</v>
      </c>
      <c r="BQ105" s="92">
        <f t="shared" si="336"/>
        <v>0</v>
      </c>
      <c r="BR105" s="88">
        <f t="shared" si="337"/>
        <v>-4143711.03</v>
      </c>
      <c r="BS105" s="92">
        <f t="shared" si="338"/>
        <v>-1</v>
      </c>
      <c r="BT105" s="88">
        <f t="shared" si="339"/>
        <v>4173799.3899999997</v>
      </c>
      <c r="BU105" s="88">
        <f t="shared" si="340"/>
        <v>30088.36</v>
      </c>
      <c r="BV105" s="88">
        <f t="shared" si="341"/>
        <v>0</v>
      </c>
      <c r="BW105" s="88">
        <f t="shared" si="342"/>
        <v>30088.36</v>
      </c>
      <c r="BX105" s="92">
        <f t="shared" si="343"/>
        <v>7.2088658769965466E-3</v>
      </c>
      <c r="BY105" s="88">
        <f t="shared" si="344"/>
        <v>-4143711.03</v>
      </c>
      <c r="BZ105" s="92">
        <f t="shared" si="345"/>
        <v>-0.99279113412300346</v>
      </c>
      <c r="CA105" s="88">
        <v>0</v>
      </c>
      <c r="CB105" s="88">
        <v>0</v>
      </c>
      <c r="CC105" s="88">
        <v>0</v>
      </c>
      <c r="CD105" s="88">
        <f t="shared" si="296"/>
        <v>0</v>
      </c>
      <c r="CE105" s="92" t="str">
        <f t="shared" si="346"/>
        <v>nebija plānots</v>
      </c>
      <c r="CF105" s="88">
        <f t="shared" si="347"/>
        <v>0</v>
      </c>
      <c r="CG105" s="92" t="str">
        <f t="shared" si="348"/>
        <v>nebija plānots</v>
      </c>
      <c r="CH105" s="88">
        <f t="shared" si="349"/>
        <v>4173799.3899999997</v>
      </c>
      <c r="CI105" s="88">
        <f t="shared" si="350"/>
        <v>30088.36</v>
      </c>
      <c r="CJ105" s="88">
        <f t="shared" si="351"/>
        <v>0</v>
      </c>
      <c r="CK105" s="88">
        <f t="shared" si="352"/>
        <v>30088.36</v>
      </c>
      <c r="CL105" s="92">
        <f t="shared" si="353"/>
        <v>7.2088658769965466E-3</v>
      </c>
      <c r="CM105" s="88">
        <f t="shared" si="354"/>
        <v>-4143711.03</v>
      </c>
      <c r="CN105" s="92">
        <f t="shared" si="355"/>
        <v>-0.99279113412300346</v>
      </c>
      <c r="CO105" s="88">
        <v>0</v>
      </c>
      <c r="CP105" s="88">
        <v>0</v>
      </c>
      <c r="CQ105" s="88">
        <v>0</v>
      </c>
      <c r="CR105" s="88">
        <f t="shared" si="297"/>
        <v>0</v>
      </c>
      <c r="CS105" s="92" t="str">
        <f t="shared" si="356"/>
        <v>nebija plānots</v>
      </c>
      <c r="CT105" s="88">
        <f t="shared" si="357"/>
        <v>0</v>
      </c>
      <c r="CU105" s="92" t="str">
        <f t="shared" si="358"/>
        <v>nebija plānots</v>
      </c>
      <c r="CV105" s="88">
        <f t="shared" si="359"/>
        <v>4173799.3899999997</v>
      </c>
      <c r="CW105" s="88">
        <f t="shared" si="360"/>
        <v>30088.36</v>
      </c>
      <c r="CX105" s="88">
        <f t="shared" si="361"/>
        <v>0</v>
      </c>
      <c r="CY105" s="88">
        <f t="shared" si="362"/>
        <v>30088.36</v>
      </c>
      <c r="CZ105" s="92">
        <f t="shared" si="363"/>
        <v>7.2088658769965466E-3</v>
      </c>
      <c r="DA105" s="88">
        <f t="shared" si="364"/>
        <v>-4143711.03</v>
      </c>
      <c r="DB105" s="92">
        <f t="shared" si="365"/>
        <v>-0.99279113412300346</v>
      </c>
      <c r="DC105" s="88">
        <v>0</v>
      </c>
      <c r="DD105" s="88">
        <v>0</v>
      </c>
      <c r="DE105" s="88">
        <v>0</v>
      </c>
      <c r="DF105" s="88">
        <f t="shared" si="298"/>
        <v>0</v>
      </c>
      <c r="DG105" s="92" t="str">
        <f t="shared" si="366"/>
        <v>nebija plānots</v>
      </c>
      <c r="DH105" s="88">
        <f t="shared" si="382"/>
        <v>0</v>
      </c>
      <c r="DI105" s="92" t="str">
        <f t="shared" si="367"/>
        <v>nebija plānots</v>
      </c>
      <c r="DJ105" s="88">
        <f t="shared" si="368"/>
        <v>4173799.3899999997</v>
      </c>
      <c r="DK105" s="88">
        <f t="shared" si="369"/>
        <v>30088.36</v>
      </c>
      <c r="DL105" s="88">
        <f t="shared" si="370"/>
        <v>0</v>
      </c>
      <c r="DM105" s="88">
        <f t="shared" si="384"/>
        <v>30088.36</v>
      </c>
      <c r="DN105" s="92">
        <f t="shared" si="371"/>
        <v>7.2088658769965466E-3</v>
      </c>
      <c r="DO105" s="88">
        <f t="shared" si="372"/>
        <v>-4143711.03</v>
      </c>
      <c r="DP105" s="92">
        <f t="shared" si="373"/>
        <v>-0.99279113412300346</v>
      </c>
      <c r="DQ105" s="88">
        <v>3234672</v>
      </c>
      <c r="DR105" s="88">
        <v>2767449.08</v>
      </c>
      <c r="DS105" s="88">
        <v>0</v>
      </c>
      <c r="DT105" s="88">
        <f t="shared" si="299"/>
        <v>2767449.08</v>
      </c>
      <c r="DU105" s="92">
        <f t="shared" si="374"/>
        <v>0.85555786800021771</v>
      </c>
      <c r="DV105" s="88">
        <f t="shared" si="383"/>
        <v>-467222.91999999993</v>
      </c>
      <c r="DW105" s="92">
        <f t="shared" si="375"/>
        <v>-0.14444213199978234</v>
      </c>
      <c r="DX105" s="88">
        <f t="shared" si="376"/>
        <v>7408471.3899999997</v>
      </c>
      <c r="DY105" s="88">
        <f t="shared" si="377"/>
        <v>2797537.44</v>
      </c>
      <c r="DZ105" s="88">
        <f t="shared" si="378"/>
        <v>0</v>
      </c>
      <c r="EA105" s="88">
        <f t="shared" si="385"/>
        <v>2797537.44</v>
      </c>
      <c r="EB105" s="92">
        <f t="shared" si="379"/>
        <v>0.37761331491083749</v>
      </c>
      <c r="EC105" s="88">
        <f t="shared" si="380"/>
        <v>-4610933.9499999993</v>
      </c>
      <c r="ED105" s="92">
        <f t="shared" si="381"/>
        <v>-0.62238668508916239</v>
      </c>
      <c r="EE105" s="88">
        <v>0</v>
      </c>
      <c r="EF105" s="88">
        <v>0</v>
      </c>
      <c r="EG105" s="88">
        <v>0</v>
      </c>
      <c r="EH105" s="23">
        <f t="shared" si="300"/>
        <v>7408471.3899999997</v>
      </c>
      <c r="EJ105" s="9"/>
      <c r="EK105" s="9"/>
    </row>
    <row r="106" spans="1:141" ht="12" customHeight="1" x14ac:dyDescent="0.25">
      <c r="A106" s="8" t="s">
        <v>338</v>
      </c>
      <c r="B106" s="8" t="s">
        <v>338</v>
      </c>
      <c r="C106" s="24">
        <v>2</v>
      </c>
      <c r="D106" s="32" t="s">
        <v>339</v>
      </c>
      <c r="E106" s="26" t="s">
        <v>340</v>
      </c>
      <c r="F106" s="24" t="s">
        <v>341</v>
      </c>
      <c r="G106" s="26" t="s">
        <v>342</v>
      </c>
      <c r="H106" s="27" t="s">
        <v>343</v>
      </c>
      <c r="I106" s="26" t="s">
        <v>238</v>
      </c>
      <c r="J106" s="27" t="s">
        <v>114</v>
      </c>
      <c r="K106" s="35" t="s">
        <v>83</v>
      </c>
      <c r="L106" s="24" t="s">
        <v>103</v>
      </c>
      <c r="M106" s="23">
        <v>0</v>
      </c>
      <c r="N106" s="23">
        <v>0</v>
      </c>
      <c r="O106" s="23">
        <v>0</v>
      </c>
      <c r="P106" s="88">
        <v>0</v>
      </c>
      <c r="Q106" s="88">
        <v>0</v>
      </c>
      <c r="R106" s="88">
        <v>0</v>
      </c>
      <c r="S106" s="88">
        <f t="shared" si="301"/>
        <v>0</v>
      </c>
      <c r="T106" s="92" t="str">
        <f t="shared" si="302"/>
        <v>nebija plānots</v>
      </c>
      <c r="U106" s="88">
        <f t="shared" si="303"/>
        <v>0</v>
      </c>
      <c r="V106" s="92" t="str">
        <f t="shared" si="304"/>
        <v>nebija plānots</v>
      </c>
      <c r="W106" s="88">
        <v>0</v>
      </c>
      <c r="X106" s="88">
        <v>0</v>
      </c>
      <c r="Y106" s="88">
        <v>0</v>
      </c>
      <c r="Z106" s="88">
        <f t="shared" si="305"/>
        <v>0</v>
      </c>
      <c r="AA106" s="92" t="str">
        <f t="shared" si="306"/>
        <v>nebija plānots</v>
      </c>
      <c r="AB106" s="88">
        <f t="shared" si="307"/>
        <v>0</v>
      </c>
      <c r="AC106" s="92" t="str">
        <f t="shared" si="308"/>
        <v>nebija plānots</v>
      </c>
      <c r="AD106" s="88">
        <f t="shared" si="309"/>
        <v>0</v>
      </c>
      <c r="AE106" s="88">
        <f t="shared" si="310"/>
        <v>0</v>
      </c>
      <c r="AF106" s="88">
        <f t="shared" si="311"/>
        <v>0</v>
      </c>
      <c r="AG106" s="88">
        <f t="shared" si="312"/>
        <v>0</v>
      </c>
      <c r="AH106" s="92" t="str">
        <f t="shared" si="313"/>
        <v>nebija plānots</v>
      </c>
      <c r="AI106" s="88">
        <f t="shared" si="314"/>
        <v>0</v>
      </c>
      <c r="AJ106" s="92" t="str">
        <f t="shared" si="315"/>
        <v>nebija plānots</v>
      </c>
      <c r="AK106" s="88">
        <v>0</v>
      </c>
      <c r="AL106" s="88">
        <v>0</v>
      </c>
      <c r="AM106" s="88">
        <v>0</v>
      </c>
      <c r="AN106" s="88">
        <f t="shared" si="293"/>
        <v>0</v>
      </c>
      <c r="AO106" s="92" t="str">
        <f t="shared" si="316"/>
        <v>nebija plānots</v>
      </c>
      <c r="AP106" s="88">
        <f t="shared" si="317"/>
        <v>0</v>
      </c>
      <c r="AQ106" s="92" t="str">
        <f t="shared" si="318"/>
        <v>nebija plānots</v>
      </c>
      <c r="AR106" s="88">
        <f t="shared" si="319"/>
        <v>0</v>
      </c>
      <c r="AS106" s="88">
        <f t="shared" si="320"/>
        <v>0</v>
      </c>
      <c r="AT106" s="88">
        <f t="shared" si="321"/>
        <v>0</v>
      </c>
      <c r="AU106" s="88">
        <f t="shared" si="322"/>
        <v>0</v>
      </c>
      <c r="AV106" s="92" t="str">
        <f t="shared" si="323"/>
        <v>nebija plānots</v>
      </c>
      <c r="AW106" s="88">
        <f t="shared" si="324"/>
        <v>0</v>
      </c>
      <c r="AX106" s="92" t="str">
        <f t="shared" si="325"/>
        <v>nebija plānots</v>
      </c>
      <c r="AY106" s="88">
        <v>0</v>
      </c>
      <c r="AZ106" s="88">
        <v>0</v>
      </c>
      <c r="BA106" s="88">
        <v>0</v>
      </c>
      <c r="BB106" s="88">
        <f t="shared" si="294"/>
        <v>0</v>
      </c>
      <c r="BC106" s="92" t="str">
        <f t="shared" si="326"/>
        <v>nebija plānots</v>
      </c>
      <c r="BD106" s="88">
        <f t="shared" si="327"/>
        <v>0</v>
      </c>
      <c r="BE106" s="92" t="str">
        <f t="shared" si="328"/>
        <v>nebija plānots</v>
      </c>
      <c r="BF106" s="88">
        <f t="shared" si="329"/>
        <v>0</v>
      </c>
      <c r="BG106" s="88">
        <f t="shared" si="330"/>
        <v>0</v>
      </c>
      <c r="BH106" s="88">
        <f t="shared" si="331"/>
        <v>0</v>
      </c>
      <c r="BI106" s="88">
        <f t="shared" si="332"/>
        <v>0</v>
      </c>
      <c r="BJ106" s="92" t="str">
        <f t="shared" si="333"/>
        <v>nebija plānots</v>
      </c>
      <c r="BK106" s="88">
        <f t="shared" si="334"/>
        <v>0</v>
      </c>
      <c r="BL106" s="92" t="str">
        <f t="shared" si="335"/>
        <v>nebija plānots</v>
      </c>
      <c r="BM106" s="88">
        <v>0</v>
      </c>
      <c r="BN106" s="88">
        <v>0</v>
      </c>
      <c r="BO106" s="88">
        <v>0</v>
      </c>
      <c r="BP106" s="88">
        <f t="shared" si="295"/>
        <v>0</v>
      </c>
      <c r="BQ106" s="92" t="str">
        <f t="shared" si="336"/>
        <v>nebija plānots</v>
      </c>
      <c r="BR106" s="88">
        <f t="shared" si="337"/>
        <v>0</v>
      </c>
      <c r="BS106" s="92" t="str">
        <f t="shared" si="338"/>
        <v>nebija plānots</v>
      </c>
      <c r="BT106" s="88">
        <f t="shared" si="339"/>
        <v>0</v>
      </c>
      <c r="BU106" s="88">
        <f t="shared" si="340"/>
        <v>0</v>
      </c>
      <c r="BV106" s="88">
        <f t="shared" si="341"/>
        <v>0</v>
      </c>
      <c r="BW106" s="88">
        <f t="shared" si="342"/>
        <v>0</v>
      </c>
      <c r="BX106" s="92" t="str">
        <f t="shared" si="343"/>
        <v>nebija plānots</v>
      </c>
      <c r="BY106" s="88">
        <f t="shared" si="344"/>
        <v>0</v>
      </c>
      <c r="BZ106" s="92" t="str">
        <f t="shared" si="345"/>
        <v>nebija plānots</v>
      </c>
      <c r="CA106" s="88">
        <v>0</v>
      </c>
      <c r="CB106" s="88">
        <v>0</v>
      </c>
      <c r="CC106" s="88">
        <v>0</v>
      </c>
      <c r="CD106" s="88">
        <f t="shared" si="296"/>
        <v>0</v>
      </c>
      <c r="CE106" s="92" t="str">
        <f t="shared" si="346"/>
        <v>nebija plānots</v>
      </c>
      <c r="CF106" s="88">
        <f t="shared" si="347"/>
        <v>0</v>
      </c>
      <c r="CG106" s="92" t="str">
        <f t="shared" si="348"/>
        <v>nebija plānots</v>
      </c>
      <c r="CH106" s="88">
        <f t="shared" si="349"/>
        <v>0</v>
      </c>
      <c r="CI106" s="88">
        <f t="shared" si="350"/>
        <v>0</v>
      </c>
      <c r="CJ106" s="88">
        <f t="shared" si="351"/>
        <v>0</v>
      </c>
      <c r="CK106" s="88">
        <f t="shared" si="352"/>
        <v>0</v>
      </c>
      <c r="CL106" s="92" t="str">
        <f t="shared" si="353"/>
        <v>nebija plānots</v>
      </c>
      <c r="CM106" s="88">
        <f t="shared" si="354"/>
        <v>0</v>
      </c>
      <c r="CN106" s="92" t="str">
        <f t="shared" si="355"/>
        <v>nebija plānots</v>
      </c>
      <c r="CO106" s="88">
        <v>0</v>
      </c>
      <c r="CP106" s="88">
        <v>0</v>
      </c>
      <c r="CQ106" s="88">
        <v>0</v>
      </c>
      <c r="CR106" s="88">
        <f t="shared" si="297"/>
        <v>0</v>
      </c>
      <c r="CS106" s="92" t="str">
        <f t="shared" si="356"/>
        <v>nebija plānots</v>
      </c>
      <c r="CT106" s="88">
        <f t="shared" si="357"/>
        <v>0</v>
      </c>
      <c r="CU106" s="92" t="str">
        <f t="shared" si="358"/>
        <v>nebija plānots</v>
      </c>
      <c r="CV106" s="88">
        <f t="shared" si="359"/>
        <v>0</v>
      </c>
      <c r="CW106" s="88">
        <f t="shared" si="360"/>
        <v>0</v>
      </c>
      <c r="CX106" s="88">
        <f t="shared" si="361"/>
        <v>0</v>
      </c>
      <c r="CY106" s="88">
        <f t="shared" si="362"/>
        <v>0</v>
      </c>
      <c r="CZ106" s="92" t="str">
        <f t="shared" si="363"/>
        <v>nebija plānots</v>
      </c>
      <c r="DA106" s="88">
        <f t="shared" si="364"/>
        <v>0</v>
      </c>
      <c r="DB106" s="92" t="str">
        <f t="shared" si="365"/>
        <v>nebija plānots</v>
      </c>
      <c r="DC106" s="88">
        <v>0</v>
      </c>
      <c r="DD106" s="88">
        <v>0</v>
      </c>
      <c r="DE106" s="88">
        <v>0</v>
      </c>
      <c r="DF106" s="88">
        <f t="shared" si="298"/>
        <v>0</v>
      </c>
      <c r="DG106" s="92" t="str">
        <f t="shared" si="366"/>
        <v>nebija plānots</v>
      </c>
      <c r="DH106" s="88">
        <f t="shared" si="382"/>
        <v>0</v>
      </c>
      <c r="DI106" s="92" t="str">
        <f t="shared" si="367"/>
        <v>nebija plānots</v>
      </c>
      <c r="DJ106" s="88">
        <f t="shared" si="368"/>
        <v>0</v>
      </c>
      <c r="DK106" s="88">
        <f t="shared" si="369"/>
        <v>0</v>
      </c>
      <c r="DL106" s="88">
        <f t="shared" si="370"/>
        <v>0</v>
      </c>
      <c r="DM106" s="88">
        <f t="shared" si="384"/>
        <v>0</v>
      </c>
      <c r="DN106" s="92" t="str">
        <f t="shared" si="371"/>
        <v>nebija plānots</v>
      </c>
      <c r="DO106" s="88">
        <f t="shared" si="372"/>
        <v>0</v>
      </c>
      <c r="DP106" s="92" t="str">
        <f t="shared" si="373"/>
        <v>nebija plānots</v>
      </c>
      <c r="DQ106" s="88">
        <v>0</v>
      </c>
      <c r="DR106" s="88">
        <v>0</v>
      </c>
      <c r="DS106" s="88">
        <v>0</v>
      </c>
      <c r="DT106" s="88">
        <f t="shared" si="299"/>
        <v>0</v>
      </c>
      <c r="DU106" s="92" t="str">
        <f t="shared" si="374"/>
        <v>nebija plānots</v>
      </c>
      <c r="DV106" s="88">
        <f t="shared" si="383"/>
        <v>0</v>
      </c>
      <c r="DW106" s="92" t="str">
        <f t="shared" si="375"/>
        <v>nebija plānots</v>
      </c>
      <c r="DX106" s="88">
        <f t="shared" si="376"/>
        <v>0</v>
      </c>
      <c r="DY106" s="88">
        <f t="shared" si="377"/>
        <v>0</v>
      </c>
      <c r="DZ106" s="88">
        <f t="shared" si="378"/>
        <v>0</v>
      </c>
      <c r="EA106" s="88">
        <f t="shared" si="385"/>
        <v>0</v>
      </c>
      <c r="EB106" s="92" t="str">
        <f t="shared" si="379"/>
        <v>nebija plānots</v>
      </c>
      <c r="EC106" s="88">
        <f t="shared" si="380"/>
        <v>0</v>
      </c>
      <c r="ED106" s="92" t="str">
        <f t="shared" si="381"/>
        <v>nebija plānots</v>
      </c>
      <c r="EE106" s="88">
        <v>0</v>
      </c>
      <c r="EF106" s="88">
        <v>0</v>
      </c>
      <c r="EG106" s="88">
        <v>0</v>
      </c>
      <c r="EH106" s="23">
        <f t="shared" si="300"/>
        <v>0</v>
      </c>
      <c r="EJ106" s="9"/>
      <c r="EK106" s="9"/>
    </row>
    <row r="107" spans="1:141" ht="12" customHeight="1" x14ac:dyDescent="0.25">
      <c r="A107" s="8" t="s">
        <v>344</v>
      </c>
      <c r="B107" s="8" t="s">
        <v>344</v>
      </c>
      <c r="C107" s="24">
        <v>2</v>
      </c>
      <c r="D107" s="32" t="s">
        <v>339</v>
      </c>
      <c r="E107" s="26" t="s">
        <v>340</v>
      </c>
      <c r="F107" s="24" t="s">
        <v>341</v>
      </c>
      <c r="G107" s="26" t="s">
        <v>342</v>
      </c>
      <c r="H107" s="27" t="s">
        <v>345</v>
      </c>
      <c r="I107" s="26" t="s">
        <v>346</v>
      </c>
      <c r="J107" s="27" t="s">
        <v>114</v>
      </c>
      <c r="K107" s="35" t="s">
        <v>83</v>
      </c>
      <c r="L107" s="24" t="s">
        <v>103</v>
      </c>
      <c r="M107" s="23">
        <v>0</v>
      </c>
      <c r="N107" s="23">
        <v>0</v>
      </c>
      <c r="O107" s="23">
        <v>0</v>
      </c>
      <c r="P107" s="88">
        <v>0</v>
      </c>
      <c r="Q107" s="88">
        <v>0</v>
      </c>
      <c r="R107" s="88">
        <v>0</v>
      </c>
      <c r="S107" s="88">
        <f t="shared" si="301"/>
        <v>0</v>
      </c>
      <c r="T107" s="92" t="str">
        <f t="shared" si="302"/>
        <v>nebija plānots</v>
      </c>
      <c r="U107" s="88">
        <f t="shared" si="303"/>
        <v>0</v>
      </c>
      <c r="V107" s="92" t="str">
        <f t="shared" si="304"/>
        <v>nebija plānots</v>
      </c>
      <c r="W107" s="88">
        <v>0</v>
      </c>
      <c r="X107" s="88">
        <v>0</v>
      </c>
      <c r="Y107" s="88">
        <v>0</v>
      </c>
      <c r="Z107" s="88">
        <f t="shared" si="305"/>
        <v>0</v>
      </c>
      <c r="AA107" s="92" t="str">
        <f t="shared" si="306"/>
        <v>nebija plānots</v>
      </c>
      <c r="AB107" s="88">
        <f t="shared" si="307"/>
        <v>0</v>
      </c>
      <c r="AC107" s="92" t="str">
        <f t="shared" si="308"/>
        <v>nebija plānots</v>
      </c>
      <c r="AD107" s="88">
        <f t="shared" si="309"/>
        <v>0</v>
      </c>
      <c r="AE107" s="88">
        <f t="shared" si="310"/>
        <v>0</v>
      </c>
      <c r="AF107" s="88">
        <f t="shared" si="311"/>
        <v>0</v>
      </c>
      <c r="AG107" s="88">
        <f t="shared" si="312"/>
        <v>0</v>
      </c>
      <c r="AH107" s="92" t="str">
        <f t="shared" si="313"/>
        <v>nebija plānots</v>
      </c>
      <c r="AI107" s="88">
        <f t="shared" si="314"/>
        <v>0</v>
      </c>
      <c r="AJ107" s="92" t="str">
        <f t="shared" si="315"/>
        <v>nebija plānots</v>
      </c>
      <c r="AK107" s="88">
        <v>0</v>
      </c>
      <c r="AL107" s="88">
        <v>0</v>
      </c>
      <c r="AM107" s="88">
        <v>0</v>
      </c>
      <c r="AN107" s="88">
        <f t="shared" ref="AN107:AN171" si="386">AL107-AM107</f>
        <v>0</v>
      </c>
      <c r="AO107" s="92" t="str">
        <f t="shared" si="316"/>
        <v>nebija plānots</v>
      </c>
      <c r="AP107" s="88">
        <f t="shared" si="317"/>
        <v>0</v>
      </c>
      <c r="AQ107" s="92" t="str">
        <f t="shared" si="318"/>
        <v>nebija plānots</v>
      </c>
      <c r="AR107" s="88">
        <f t="shared" si="319"/>
        <v>0</v>
      </c>
      <c r="AS107" s="88">
        <f t="shared" si="320"/>
        <v>0</v>
      </c>
      <c r="AT107" s="88">
        <f t="shared" si="321"/>
        <v>0</v>
      </c>
      <c r="AU107" s="88">
        <f t="shared" si="322"/>
        <v>0</v>
      </c>
      <c r="AV107" s="92" t="str">
        <f t="shared" si="323"/>
        <v>nebija plānots</v>
      </c>
      <c r="AW107" s="88">
        <f t="shared" si="324"/>
        <v>0</v>
      </c>
      <c r="AX107" s="92" t="str">
        <f t="shared" si="325"/>
        <v>nebija plānots</v>
      </c>
      <c r="AY107" s="88">
        <v>0</v>
      </c>
      <c r="AZ107" s="88">
        <v>0</v>
      </c>
      <c r="BA107" s="88">
        <v>0</v>
      </c>
      <c r="BB107" s="88">
        <f t="shared" ref="BB107:BB171" si="387">AZ107-BA107</f>
        <v>0</v>
      </c>
      <c r="BC107" s="92" t="str">
        <f t="shared" si="326"/>
        <v>nebija plānots</v>
      </c>
      <c r="BD107" s="88">
        <f t="shared" si="327"/>
        <v>0</v>
      </c>
      <c r="BE107" s="92" t="str">
        <f t="shared" si="328"/>
        <v>nebija plānots</v>
      </c>
      <c r="BF107" s="88">
        <f t="shared" si="329"/>
        <v>0</v>
      </c>
      <c r="BG107" s="88">
        <f t="shared" si="330"/>
        <v>0</v>
      </c>
      <c r="BH107" s="88">
        <f t="shared" si="331"/>
        <v>0</v>
      </c>
      <c r="BI107" s="88">
        <f t="shared" si="332"/>
        <v>0</v>
      </c>
      <c r="BJ107" s="92" t="str">
        <f t="shared" si="333"/>
        <v>nebija plānots</v>
      </c>
      <c r="BK107" s="88">
        <f t="shared" si="334"/>
        <v>0</v>
      </c>
      <c r="BL107" s="92" t="str">
        <f t="shared" si="335"/>
        <v>nebija plānots</v>
      </c>
      <c r="BM107" s="88">
        <v>0</v>
      </c>
      <c r="BN107" s="88">
        <v>0</v>
      </c>
      <c r="BO107" s="88">
        <v>0</v>
      </c>
      <c r="BP107" s="88">
        <f t="shared" ref="BP107:BP171" si="388">BN107-BO107</f>
        <v>0</v>
      </c>
      <c r="BQ107" s="92" t="str">
        <f t="shared" si="336"/>
        <v>nebija plānots</v>
      </c>
      <c r="BR107" s="88">
        <f t="shared" si="337"/>
        <v>0</v>
      </c>
      <c r="BS107" s="92" t="str">
        <f t="shared" si="338"/>
        <v>nebija plānots</v>
      </c>
      <c r="BT107" s="88">
        <f t="shared" si="339"/>
        <v>0</v>
      </c>
      <c r="BU107" s="88">
        <f t="shared" si="340"/>
        <v>0</v>
      </c>
      <c r="BV107" s="88">
        <f t="shared" si="341"/>
        <v>0</v>
      </c>
      <c r="BW107" s="88">
        <f t="shared" si="342"/>
        <v>0</v>
      </c>
      <c r="BX107" s="92" t="str">
        <f t="shared" si="343"/>
        <v>nebija plānots</v>
      </c>
      <c r="BY107" s="88">
        <f t="shared" si="344"/>
        <v>0</v>
      </c>
      <c r="BZ107" s="92" t="str">
        <f t="shared" si="345"/>
        <v>nebija plānots</v>
      </c>
      <c r="CA107" s="88">
        <v>0</v>
      </c>
      <c r="CB107" s="88">
        <v>0</v>
      </c>
      <c r="CC107" s="88">
        <v>0</v>
      </c>
      <c r="CD107" s="88">
        <f t="shared" ref="CD107:CD171" si="389">CB107-CC107</f>
        <v>0</v>
      </c>
      <c r="CE107" s="92" t="str">
        <f t="shared" si="346"/>
        <v>nebija plānots</v>
      </c>
      <c r="CF107" s="88">
        <f t="shared" si="347"/>
        <v>0</v>
      </c>
      <c r="CG107" s="92" t="str">
        <f t="shared" si="348"/>
        <v>nebija plānots</v>
      </c>
      <c r="CH107" s="88">
        <f t="shared" si="349"/>
        <v>0</v>
      </c>
      <c r="CI107" s="88">
        <f t="shared" si="350"/>
        <v>0</v>
      </c>
      <c r="CJ107" s="88">
        <f t="shared" si="351"/>
        <v>0</v>
      </c>
      <c r="CK107" s="88">
        <f t="shared" si="352"/>
        <v>0</v>
      </c>
      <c r="CL107" s="92" t="str">
        <f t="shared" si="353"/>
        <v>nebija plānots</v>
      </c>
      <c r="CM107" s="88">
        <f t="shared" si="354"/>
        <v>0</v>
      </c>
      <c r="CN107" s="92" t="str">
        <f t="shared" si="355"/>
        <v>nebija plānots</v>
      </c>
      <c r="CO107" s="88">
        <v>0</v>
      </c>
      <c r="CP107" s="88">
        <v>0</v>
      </c>
      <c r="CQ107" s="88">
        <v>0</v>
      </c>
      <c r="CR107" s="88">
        <f t="shared" ref="CR107:CR171" si="390">CP107-CQ107</f>
        <v>0</v>
      </c>
      <c r="CS107" s="92" t="str">
        <f t="shared" si="356"/>
        <v>nebija plānots</v>
      </c>
      <c r="CT107" s="88">
        <f t="shared" si="357"/>
        <v>0</v>
      </c>
      <c r="CU107" s="92" t="str">
        <f t="shared" si="358"/>
        <v>nebija plānots</v>
      </c>
      <c r="CV107" s="88">
        <f t="shared" si="359"/>
        <v>0</v>
      </c>
      <c r="CW107" s="88">
        <f t="shared" si="360"/>
        <v>0</v>
      </c>
      <c r="CX107" s="88">
        <f t="shared" si="361"/>
        <v>0</v>
      </c>
      <c r="CY107" s="88">
        <f t="shared" si="362"/>
        <v>0</v>
      </c>
      <c r="CZ107" s="92" t="str">
        <f t="shared" si="363"/>
        <v>nebija plānots</v>
      </c>
      <c r="DA107" s="88">
        <f t="shared" si="364"/>
        <v>0</v>
      </c>
      <c r="DB107" s="92" t="str">
        <f t="shared" si="365"/>
        <v>nebija plānots</v>
      </c>
      <c r="DC107" s="88">
        <v>0</v>
      </c>
      <c r="DD107" s="88">
        <v>0</v>
      </c>
      <c r="DE107" s="88">
        <v>0</v>
      </c>
      <c r="DF107" s="88">
        <f t="shared" ref="DF107:DF171" si="391">DD107-DE107</f>
        <v>0</v>
      </c>
      <c r="DG107" s="92" t="str">
        <f t="shared" si="366"/>
        <v>nebija plānots</v>
      </c>
      <c r="DH107" s="88">
        <f t="shared" si="382"/>
        <v>0</v>
      </c>
      <c r="DI107" s="92" t="str">
        <f t="shared" si="367"/>
        <v>nebija plānots</v>
      </c>
      <c r="DJ107" s="88">
        <f t="shared" si="368"/>
        <v>0</v>
      </c>
      <c r="DK107" s="88">
        <f t="shared" si="369"/>
        <v>0</v>
      </c>
      <c r="DL107" s="88">
        <f t="shared" si="370"/>
        <v>0</v>
      </c>
      <c r="DM107" s="88">
        <f t="shared" si="384"/>
        <v>0</v>
      </c>
      <c r="DN107" s="92" t="str">
        <f t="shared" si="371"/>
        <v>nebija plānots</v>
      </c>
      <c r="DO107" s="88">
        <f t="shared" si="372"/>
        <v>0</v>
      </c>
      <c r="DP107" s="92" t="str">
        <f t="shared" si="373"/>
        <v>nebija plānots</v>
      </c>
      <c r="DQ107" s="88">
        <v>0</v>
      </c>
      <c r="DR107" s="88">
        <v>0</v>
      </c>
      <c r="DS107" s="88">
        <v>0</v>
      </c>
      <c r="DT107" s="88">
        <f t="shared" ref="DT107:DT171" si="392">DR107-DS107</f>
        <v>0</v>
      </c>
      <c r="DU107" s="92" t="str">
        <f t="shared" si="374"/>
        <v>nebija plānots</v>
      </c>
      <c r="DV107" s="88">
        <f t="shared" si="383"/>
        <v>0</v>
      </c>
      <c r="DW107" s="92" t="str">
        <f t="shared" si="375"/>
        <v>nebija plānots</v>
      </c>
      <c r="DX107" s="88">
        <f t="shared" si="376"/>
        <v>0</v>
      </c>
      <c r="DY107" s="88">
        <f t="shared" si="377"/>
        <v>0</v>
      </c>
      <c r="DZ107" s="88">
        <f t="shared" si="378"/>
        <v>0</v>
      </c>
      <c r="EA107" s="88">
        <f t="shared" si="385"/>
        <v>0</v>
      </c>
      <c r="EB107" s="92" t="str">
        <f t="shared" si="379"/>
        <v>nebija plānots</v>
      </c>
      <c r="EC107" s="88">
        <f t="shared" si="380"/>
        <v>0</v>
      </c>
      <c r="ED107" s="92" t="str">
        <f t="shared" si="381"/>
        <v>nebija plānots</v>
      </c>
      <c r="EE107" s="88">
        <v>1464425</v>
      </c>
      <c r="EF107" s="88">
        <v>0</v>
      </c>
      <c r="EG107" s="88">
        <v>0</v>
      </c>
      <c r="EH107" s="23">
        <f t="shared" si="300"/>
        <v>1464425</v>
      </c>
      <c r="EJ107" s="9"/>
      <c r="EK107" s="9"/>
    </row>
    <row r="108" spans="1:141" ht="12" customHeight="1" x14ac:dyDescent="0.25">
      <c r="A108" s="8" t="s">
        <v>347</v>
      </c>
      <c r="B108" s="8" t="s">
        <v>348</v>
      </c>
      <c r="C108" s="24">
        <v>3</v>
      </c>
      <c r="D108" s="32" t="s">
        <v>349</v>
      </c>
      <c r="E108" s="26" t="s">
        <v>350</v>
      </c>
      <c r="F108" s="24" t="s">
        <v>351</v>
      </c>
      <c r="G108" s="26" t="s">
        <v>352</v>
      </c>
      <c r="H108" s="33" t="s">
        <v>353</v>
      </c>
      <c r="I108" s="26" t="s">
        <v>354</v>
      </c>
      <c r="J108" s="27" t="s">
        <v>114</v>
      </c>
      <c r="K108" s="35" t="s">
        <v>80</v>
      </c>
      <c r="L108" s="24" t="s">
        <v>104</v>
      </c>
      <c r="M108" s="23">
        <v>0</v>
      </c>
      <c r="N108" s="23">
        <v>0</v>
      </c>
      <c r="O108" s="23">
        <v>0</v>
      </c>
      <c r="P108" s="88">
        <v>0</v>
      </c>
      <c r="Q108" s="88">
        <v>0</v>
      </c>
      <c r="R108" s="88">
        <v>0</v>
      </c>
      <c r="S108" s="88">
        <f t="shared" si="301"/>
        <v>0</v>
      </c>
      <c r="T108" s="92" t="str">
        <f t="shared" si="302"/>
        <v>nebija plānots</v>
      </c>
      <c r="U108" s="88">
        <f t="shared" si="303"/>
        <v>0</v>
      </c>
      <c r="V108" s="92" t="str">
        <f t="shared" si="304"/>
        <v>nebija plānots</v>
      </c>
      <c r="W108" s="88">
        <v>0</v>
      </c>
      <c r="X108" s="88">
        <v>0</v>
      </c>
      <c r="Y108" s="88">
        <v>0</v>
      </c>
      <c r="Z108" s="88">
        <f t="shared" si="305"/>
        <v>0</v>
      </c>
      <c r="AA108" s="92" t="str">
        <f t="shared" si="306"/>
        <v>nebija plānots</v>
      </c>
      <c r="AB108" s="88">
        <f t="shared" si="307"/>
        <v>0</v>
      </c>
      <c r="AC108" s="92" t="str">
        <f t="shared" si="308"/>
        <v>nebija plānots</v>
      </c>
      <c r="AD108" s="88">
        <f t="shared" si="309"/>
        <v>0</v>
      </c>
      <c r="AE108" s="88">
        <f t="shared" si="310"/>
        <v>0</v>
      </c>
      <c r="AF108" s="88">
        <f t="shared" si="311"/>
        <v>0</v>
      </c>
      <c r="AG108" s="88">
        <f t="shared" si="312"/>
        <v>0</v>
      </c>
      <c r="AH108" s="92" t="str">
        <f t="shared" si="313"/>
        <v>nebija plānots</v>
      </c>
      <c r="AI108" s="88">
        <f t="shared" si="314"/>
        <v>0</v>
      </c>
      <c r="AJ108" s="92" t="str">
        <f t="shared" si="315"/>
        <v>nebija plānots</v>
      </c>
      <c r="AK108" s="88">
        <v>0</v>
      </c>
      <c r="AL108" s="88">
        <v>0</v>
      </c>
      <c r="AM108" s="88">
        <v>0</v>
      </c>
      <c r="AN108" s="88">
        <f t="shared" si="386"/>
        <v>0</v>
      </c>
      <c r="AO108" s="92" t="str">
        <f t="shared" si="316"/>
        <v>nebija plānots</v>
      </c>
      <c r="AP108" s="88">
        <f t="shared" si="317"/>
        <v>0</v>
      </c>
      <c r="AQ108" s="92" t="str">
        <f t="shared" si="318"/>
        <v>nebija plānots</v>
      </c>
      <c r="AR108" s="88">
        <f t="shared" si="319"/>
        <v>0</v>
      </c>
      <c r="AS108" s="88">
        <f t="shared" si="320"/>
        <v>0</v>
      </c>
      <c r="AT108" s="88">
        <f t="shared" si="321"/>
        <v>0</v>
      </c>
      <c r="AU108" s="88">
        <f t="shared" si="322"/>
        <v>0</v>
      </c>
      <c r="AV108" s="92" t="str">
        <f t="shared" si="323"/>
        <v>nebija plānots</v>
      </c>
      <c r="AW108" s="88">
        <f t="shared" si="324"/>
        <v>0</v>
      </c>
      <c r="AX108" s="92" t="str">
        <f t="shared" si="325"/>
        <v>nebija plānots</v>
      </c>
      <c r="AY108" s="88">
        <v>0</v>
      </c>
      <c r="AZ108" s="88">
        <v>0</v>
      </c>
      <c r="BA108" s="88">
        <v>0</v>
      </c>
      <c r="BB108" s="88">
        <f t="shared" si="387"/>
        <v>0</v>
      </c>
      <c r="BC108" s="92" t="str">
        <f t="shared" si="326"/>
        <v>nebija plānots</v>
      </c>
      <c r="BD108" s="88">
        <f t="shared" si="327"/>
        <v>0</v>
      </c>
      <c r="BE108" s="92" t="str">
        <f t="shared" si="328"/>
        <v>nebija plānots</v>
      </c>
      <c r="BF108" s="88">
        <f t="shared" si="329"/>
        <v>0</v>
      </c>
      <c r="BG108" s="88">
        <f t="shared" si="330"/>
        <v>0</v>
      </c>
      <c r="BH108" s="88">
        <f t="shared" si="331"/>
        <v>0</v>
      </c>
      <c r="BI108" s="88">
        <f t="shared" si="332"/>
        <v>0</v>
      </c>
      <c r="BJ108" s="92" t="str">
        <f t="shared" si="333"/>
        <v>nebija plānots</v>
      </c>
      <c r="BK108" s="88">
        <f t="shared" si="334"/>
        <v>0</v>
      </c>
      <c r="BL108" s="92" t="str">
        <f t="shared" si="335"/>
        <v>nebija plānots</v>
      </c>
      <c r="BM108" s="88">
        <v>0</v>
      </c>
      <c r="BN108" s="88">
        <v>0</v>
      </c>
      <c r="BO108" s="88">
        <v>0</v>
      </c>
      <c r="BP108" s="88">
        <f t="shared" si="388"/>
        <v>0</v>
      </c>
      <c r="BQ108" s="92" t="str">
        <f t="shared" si="336"/>
        <v>nebija plānots</v>
      </c>
      <c r="BR108" s="88">
        <f t="shared" si="337"/>
        <v>0</v>
      </c>
      <c r="BS108" s="92" t="str">
        <f t="shared" si="338"/>
        <v>nebija plānots</v>
      </c>
      <c r="BT108" s="88">
        <f t="shared" si="339"/>
        <v>0</v>
      </c>
      <c r="BU108" s="88">
        <f t="shared" si="340"/>
        <v>0</v>
      </c>
      <c r="BV108" s="88">
        <f t="shared" si="341"/>
        <v>0</v>
      </c>
      <c r="BW108" s="88">
        <f t="shared" si="342"/>
        <v>0</v>
      </c>
      <c r="BX108" s="92" t="str">
        <f t="shared" si="343"/>
        <v>nebija plānots</v>
      </c>
      <c r="BY108" s="88">
        <f t="shared" si="344"/>
        <v>0</v>
      </c>
      <c r="BZ108" s="92" t="str">
        <f t="shared" si="345"/>
        <v>nebija plānots</v>
      </c>
      <c r="CA108" s="88">
        <v>546120</v>
      </c>
      <c r="CB108" s="88">
        <v>0</v>
      </c>
      <c r="CC108" s="88">
        <v>0</v>
      </c>
      <c r="CD108" s="88">
        <f t="shared" si="389"/>
        <v>0</v>
      </c>
      <c r="CE108" s="92">
        <f t="shared" si="346"/>
        <v>0</v>
      </c>
      <c r="CF108" s="88">
        <f t="shared" si="347"/>
        <v>-546120</v>
      </c>
      <c r="CG108" s="92">
        <f t="shared" si="348"/>
        <v>-1</v>
      </c>
      <c r="CH108" s="88">
        <f t="shared" si="349"/>
        <v>546120</v>
      </c>
      <c r="CI108" s="88">
        <f t="shared" si="350"/>
        <v>0</v>
      </c>
      <c r="CJ108" s="88">
        <f t="shared" si="351"/>
        <v>0</v>
      </c>
      <c r="CK108" s="88">
        <f t="shared" si="352"/>
        <v>0</v>
      </c>
      <c r="CL108" s="92">
        <f t="shared" si="353"/>
        <v>0</v>
      </c>
      <c r="CM108" s="88">
        <f t="shared" si="354"/>
        <v>-546120</v>
      </c>
      <c r="CN108" s="92">
        <f t="shared" si="355"/>
        <v>-1</v>
      </c>
      <c r="CO108" s="88">
        <v>0</v>
      </c>
      <c r="CP108" s="88">
        <v>0</v>
      </c>
      <c r="CQ108" s="88">
        <v>0</v>
      </c>
      <c r="CR108" s="88">
        <f t="shared" si="390"/>
        <v>0</v>
      </c>
      <c r="CS108" s="92" t="str">
        <f t="shared" si="356"/>
        <v>nebija plānots</v>
      </c>
      <c r="CT108" s="88">
        <f t="shared" si="357"/>
        <v>0</v>
      </c>
      <c r="CU108" s="92" t="str">
        <f t="shared" si="358"/>
        <v>nebija plānots</v>
      </c>
      <c r="CV108" s="88">
        <f t="shared" si="359"/>
        <v>546120</v>
      </c>
      <c r="CW108" s="88">
        <f t="shared" si="360"/>
        <v>0</v>
      </c>
      <c r="CX108" s="88">
        <f t="shared" si="361"/>
        <v>0</v>
      </c>
      <c r="CY108" s="88">
        <f t="shared" si="362"/>
        <v>0</v>
      </c>
      <c r="CZ108" s="92">
        <f t="shared" si="363"/>
        <v>0</v>
      </c>
      <c r="DA108" s="88">
        <f t="shared" si="364"/>
        <v>-546120</v>
      </c>
      <c r="DB108" s="92">
        <f t="shared" si="365"/>
        <v>-1</v>
      </c>
      <c r="DC108" s="88">
        <v>0</v>
      </c>
      <c r="DD108" s="88">
        <v>0</v>
      </c>
      <c r="DE108" s="88">
        <v>0</v>
      </c>
      <c r="DF108" s="88">
        <f t="shared" si="391"/>
        <v>0</v>
      </c>
      <c r="DG108" s="92" t="str">
        <f t="shared" si="366"/>
        <v>nebija plānots</v>
      </c>
      <c r="DH108" s="88">
        <f t="shared" si="382"/>
        <v>0</v>
      </c>
      <c r="DI108" s="92" t="str">
        <f t="shared" si="367"/>
        <v>nebija plānots</v>
      </c>
      <c r="DJ108" s="88">
        <f t="shared" si="368"/>
        <v>546120</v>
      </c>
      <c r="DK108" s="88">
        <f t="shared" si="369"/>
        <v>0</v>
      </c>
      <c r="DL108" s="88">
        <f t="shared" si="370"/>
        <v>0</v>
      </c>
      <c r="DM108" s="88">
        <f t="shared" si="384"/>
        <v>0</v>
      </c>
      <c r="DN108" s="92">
        <f t="shared" si="371"/>
        <v>0</v>
      </c>
      <c r="DO108" s="88">
        <f t="shared" si="372"/>
        <v>-546120</v>
      </c>
      <c r="DP108" s="92">
        <f t="shared" si="373"/>
        <v>-1</v>
      </c>
      <c r="DQ108" s="88">
        <v>0</v>
      </c>
      <c r="DR108" s="88">
        <v>425000</v>
      </c>
      <c r="DS108" s="88">
        <v>0</v>
      </c>
      <c r="DT108" s="88">
        <f t="shared" si="392"/>
        <v>425000</v>
      </c>
      <c r="DU108" s="92" t="str">
        <f t="shared" si="374"/>
        <v>nebija plānots</v>
      </c>
      <c r="DV108" s="88">
        <f t="shared" si="383"/>
        <v>425000</v>
      </c>
      <c r="DW108" s="92" t="str">
        <f t="shared" si="375"/>
        <v>nebija plānots</v>
      </c>
      <c r="DX108" s="88">
        <f t="shared" si="376"/>
        <v>546120</v>
      </c>
      <c r="DY108" s="88">
        <f t="shared" si="377"/>
        <v>425000</v>
      </c>
      <c r="DZ108" s="88">
        <f t="shared" si="378"/>
        <v>0</v>
      </c>
      <c r="EA108" s="88">
        <f t="shared" si="385"/>
        <v>425000</v>
      </c>
      <c r="EB108" s="92">
        <f t="shared" si="379"/>
        <v>0.77821724163187578</v>
      </c>
      <c r="EC108" s="88">
        <f t="shared" si="380"/>
        <v>-121120</v>
      </c>
      <c r="ED108" s="92">
        <f t="shared" si="381"/>
        <v>-0.22178275836812422</v>
      </c>
      <c r="EE108" s="88">
        <v>893232</v>
      </c>
      <c r="EF108" s="88">
        <v>0</v>
      </c>
      <c r="EG108" s="88">
        <v>0</v>
      </c>
      <c r="EH108" s="23">
        <f t="shared" si="300"/>
        <v>1439352</v>
      </c>
      <c r="EJ108" s="9"/>
      <c r="EK108" s="9"/>
    </row>
    <row r="109" spans="1:141" ht="12" customHeight="1" x14ac:dyDescent="0.25">
      <c r="A109" s="8" t="s">
        <v>355</v>
      </c>
      <c r="B109" s="8" t="s">
        <v>355</v>
      </c>
      <c r="C109" s="24">
        <v>3</v>
      </c>
      <c r="D109" s="32" t="s">
        <v>349</v>
      </c>
      <c r="E109" s="26" t="s">
        <v>350</v>
      </c>
      <c r="F109" s="24" t="s">
        <v>351</v>
      </c>
      <c r="G109" s="26" t="s">
        <v>352</v>
      </c>
      <c r="H109" s="34" t="s">
        <v>356</v>
      </c>
      <c r="I109" s="26" t="s">
        <v>357</v>
      </c>
      <c r="J109" s="27">
        <v>1</v>
      </c>
      <c r="K109" s="35" t="s">
        <v>80</v>
      </c>
      <c r="L109" s="24" t="s">
        <v>104</v>
      </c>
      <c r="M109" s="23">
        <v>0</v>
      </c>
      <c r="N109" s="23">
        <v>0</v>
      </c>
      <c r="O109" s="23">
        <v>692718.81</v>
      </c>
      <c r="P109" s="88">
        <v>0</v>
      </c>
      <c r="Q109" s="88">
        <v>0</v>
      </c>
      <c r="R109" s="88">
        <v>0</v>
      </c>
      <c r="S109" s="88">
        <f t="shared" si="301"/>
        <v>0</v>
      </c>
      <c r="T109" s="92" t="str">
        <f t="shared" si="302"/>
        <v>nebija plānots</v>
      </c>
      <c r="U109" s="88">
        <f t="shared" si="303"/>
        <v>0</v>
      </c>
      <c r="V109" s="92" t="str">
        <f t="shared" si="304"/>
        <v>nebija plānots</v>
      </c>
      <c r="W109" s="88">
        <v>0</v>
      </c>
      <c r="X109" s="88">
        <v>0</v>
      </c>
      <c r="Y109" s="88">
        <v>0</v>
      </c>
      <c r="Z109" s="88">
        <f t="shared" si="305"/>
        <v>0</v>
      </c>
      <c r="AA109" s="92" t="str">
        <f t="shared" si="306"/>
        <v>nebija plānots</v>
      </c>
      <c r="AB109" s="88">
        <f t="shared" si="307"/>
        <v>0</v>
      </c>
      <c r="AC109" s="92" t="str">
        <f t="shared" si="308"/>
        <v>nebija plānots</v>
      </c>
      <c r="AD109" s="88">
        <f t="shared" si="309"/>
        <v>0</v>
      </c>
      <c r="AE109" s="88">
        <f t="shared" si="310"/>
        <v>0</v>
      </c>
      <c r="AF109" s="88">
        <f t="shared" si="311"/>
        <v>0</v>
      </c>
      <c r="AG109" s="88">
        <f t="shared" si="312"/>
        <v>0</v>
      </c>
      <c r="AH109" s="92" t="str">
        <f t="shared" si="313"/>
        <v>nebija plānots</v>
      </c>
      <c r="AI109" s="88">
        <f t="shared" si="314"/>
        <v>0</v>
      </c>
      <c r="AJ109" s="92" t="str">
        <f t="shared" si="315"/>
        <v>nebija plānots</v>
      </c>
      <c r="AK109" s="88">
        <v>0</v>
      </c>
      <c r="AL109" s="88">
        <v>391338.17</v>
      </c>
      <c r="AM109" s="88">
        <v>0</v>
      </c>
      <c r="AN109" s="88">
        <f t="shared" si="386"/>
        <v>391338.17</v>
      </c>
      <c r="AO109" s="92" t="str">
        <f t="shared" si="316"/>
        <v>nebija plānots</v>
      </c>
      <c r="AP109" s="88">
        <f t="shared" si="317"/>
        <v>391338.17</v>
      </c>
      <c r="AQ109" s="92" t="str">
        <f t="shared" si="318"/>
        <v>nebija plānots</v>
      </c>
      <c r="AR109" s="88">
        <f t="shared" si="319"/>
        <v>0</v>
      </c>
      <c r="AS109" s="88">
        <f t="shared" si="320"/>
        <v>391338.17</v>
      </c>
      <c r="AT109" s="88">
        <f t="shared" si="321"/>
        <v>0</v>
      </c>
      <c r="AU109" s="88">
        <f t="shared" si="322"/>
        <v>391338.17</v>
      </c>
      <c r="AV109" s="92" t="str">
        <f t="shared" si="323"/>
        <v>nebija plānots</v>
      </c>
      <c r="AW109" s="88">
        <f t="shared" si="324"/>
        <v>391338.17</v>
      </c>
      <c r="AX109" s="92" t="str">
        <f t="shared" si="325"/>
        <v>nebija plānots</v>
      </c>
      <c r="AY109" s="88">
        <v>433500</v>
      </c>
      <c r="AZ109" s="88">
        <v>0</v>
      </c>
      <c r="BA109" s="88">
        <v>0</v>
      </c>
      <c r="BB109" s="88">
        <f t="shared" si="387"/>
        <v>0</v>
      </c>
      <c r="BC109" s="92">
        <f t="shared" si="326"/>
        <v>0</v>
      </c>
      <c r="BD109" s="88">
        <f t="shared" si="327"/>
        <v>-433500</v>
      </c>
      <c r="BE109" s="92">
        <f t="shared" si="328"/>
        <v>-1</v>
      </c>
      <c r="BF109" s="88">
        <f t="shared" si="329"/>
        <v>433500</v>
      </c>
      <c r="BG109" s="88">
        <f t="shared" si="330"/>
        <v>391338.17</v>
      </c>
      <c r="BH109" s="88">
        <f t="shared" si="331"/>
        <v>0</v>
      </c>
      <c r="BI109" s="88">
        <f t="shared" si="332"/>
        <v>391338.17</v>
      </c>
      <c r="BJ109" s="92">
        <f t="shared" si="333"/>
        <v>0.9027408765859285</v>
      </c>
      <c r="BK109" s="88">
        <f t="shared" si="334"/>
        <v>-42161.830000000016</v>
      </c>
      <c r="BL109" s="92">
        <f t="shared" si="335"/>
        <v>-9.7259123414071544E-2</v>
      </c>
      <c r="BM109" s="88">
        <v>0</v>
      </c>
      <c r="BN109" s="88">
        <v>0</v>
      </c>
      <c r="BO109" s="88">
        <v>0</v>
      </c>
      <c r="BP109" s="88">
        <f t="shared" si="388"/>
        <v>0</v>
      </c>
      <c r="BQ109" s="92" t="str">
        <f t="shared" si="336"/>
        <v>nebija plānots</v>
      </c>
      <c r="BR109" s="88">
        <f t="shared" si="337"/>
        <v>0</v>
      </c>
      <c r="BS109" s="92" t="str">
        <f t="shared" si="338"/>
        <v>nebija plānots</v>
      </c>
      <c r="BT109" s="88">
        <f t="shared" si="339"/>
        <v>433500</v>
      </c>
      <c r="BU109" s="88">
        <f t="shared" si="340"/>
        <v>391338.17</v>
      </c>
      <c r="BV109" s="88">
        <f t="shared" si="341"/>
        <v>0</v>
      </c>
      <c r="BW109" s="88">
        <f t="shared" si="342"/>
        <v>391338.17</v>
      </c>
      <c r="BX109" s="92">
        <f t="shared" si="343"/>
        <v>0.9027408765859285</v>
      </c>
      <c r="BY109" s="88">
        <f t="shared" si="344"/>
        <v>-42161.830000000016</v>
      </c>
      <c r="BZ109" s="92">
        <f t="shared" si="345"/>
        <v>-9.7259123414071544E-2</v>
      </c>
      <c r="CA109" s="88">
        <v>0</v>
      </c>
      <c r="CB109" s="88">
        <v>440282.82</v>
      </c>
      <c r="CC109" s="88">
        <v>0</v>
      </c>
      <c r="CD109" s="88">
        <f t="shared" si="389"/>
        <v>440282.82</v>
      </c>
      <c r="CE109" s="92" t="str">
        <f t="shared" si="346"/>
        <v>nebija plānots</v>
      </c>
      <c r="CF109" s="88">
        <f t="shared" si="347"/>
        <v>440282.82</v>
      </c>
      <c r="CG109" s="92" t="str">
        <f t="shared" si="348"/>
        <v>nebija plānots</v>
      </c>
      <c r="CH109" s="88">
        <f t="shared" si="349"/>
        <v>433500</v>
      </c>
      <c r="CI109" s="88">
        <f t="shared" si="350"/>
        <v>831620.99</v>
      </c>
      <c r="CJ109" s="88">
        <f t="shared" si="351"/>
        <v>0</v>
      </c>
      <c r="CK109" s="88">
        <f t="shared" si="352"/>
        <v>831620.99</v>
      </c>
      <c r="CL109" s="92">
        <f t="shared" si="353"/>
        <v>1.9183875201845444</v>
      </c>
      <c r="CM109" s="88">
        <f t="shared" si="354"/>
        <v>398120.99</v>
      </c>
      <c r="CN109" s="92">
        <f t="shared" si="355"/>
        <v>0.91838752018454439</v>
      </c>
      <c r="CO109" s="88">
        <v>0</v>
      </c>
      <c r="CP109" s="88">
        <v>0</v>
      </c>
      <c r="CQ109" s="88">
        <v>0</v>
      </c>
      <c r="CR109" s="88">
        <f t="shared" si="390"/>
        <v>0</v>
      </c>
      <c r="CS109" s="92" t="str">
        <f t="shared" si="356"/>
        <v>nebija plānots</v>
      </c>
      <c r="CT109" s="88">
        <f t="shared" si="357"/>
        <v>0</v>
      </c>
      <c r="CU109" s="92" t="str">
        <f t="shared" si="358"/>
        <v>nebija plānots</v>
      </c>
      <c r="CV109" s="88">
        <f t="shared" si="359"/>
        <v>433500</v>
      </c>
      <c r="CW109" s="88">
        <f t="shared" si="360"/>
        <v>831620.99</v>
      </c>
      <c r="CX109" s="88">
        <f t="shared" si="361"/>
        <v>0</v>
      </c>
      <c r="CY109" s="88">
        <f t="shared" si="362"/>
        <v>831620.99</v>
      </c>
      <c r="CZ109" s="92">
        <f t="shared" si="363"/>
        <v>1.9183875201845444</v>
      </c>
      <c r="DA109" s="88">
        <f t="shared" si="364"/>
        <v>398120.99</v>
      </c>
      <c r="DB109" s="92">
        <f t="shared" si="365"/>
        <v>0.91838752018454439</v>
      </c>
      <c r="DC109" s="88">
        <v>0</v>
      </c>
      <c r="DD109" s="88">
        <v>664274.65</v>
      </c>
      <c r="DE109" s="88">
        <v>0</v>
      </c>
      <c r="DF109" s="88">
        <f t="shared" si="391"/>
        <v>664274.65</v>
      </c>
      <c r="DG109" s="92" t="str">
        <f t="shared" si="366"/>
        <v>nebija plānots</v>
      </c>
      <c r="DH109" s="88">
        <f t="shared" si="382"/>
        <v>664274.65</v>
      </c>
      <c r="DI109" s="92" t="str">
        <f t="shared" si="367"/>
        <v>nebija plānots</v>
      </c>
      <c r="DJ109" s="88">
        <f t="shared" si="368"/>
        <v>433500</v>
      </c>
      <c r="DK109" s="88">
        <f t="shared" si="369"/>
        <v>1495895.6400000001</v>
      </c>
      <c r="DL109" s="88">
        <f t="shared" si="370"/>
        <v>0</v>
      </c>
      <c r="DM109" s="88">
        <f t="shared" si="384"/>
        <v>1495895.6400000001</v>
      </c>
      <c r="DN109" s="92">
        <f t="shared" si="371"/>
        <v>3.4507396539792392</v>
      </c>
      <c r="DO109" s="88">
        <f t="shared" si="372"/>
        <v>1062395.6400000001</v>
      </c>
      <c r="DP109" s="92">
        <f t="shared" si="373"/>
        <v>2.4507396539792392</v>
      </c>
      <c r="DQ109" s="88">
        <v>0</v>
      </c>
      <c r="DR109" s="88">
        <v>0</v>
      </c>
      <c r="DS109" s="88">
        <v>0</v>
      </c>
      <c r="DT109" s="88">
        <f t="shared" si="392"/>
        <v>0</v>
      </c>
      <c r="DU109" s="92" t="str">
        <f t="shared" si="374"/>
        <v>nebija plānots</v>
      </c>
      <c r="DV109" s="88">
        <f t="shared" si="383"/>
        <v>0</v>
      </c>
      <c r="DW109" s="92" t="str">
        <f t="shared" si="375"/>
        <v>nebija plānots</v>
      </c>
      <c r="DX109" s="88">
        <f t="shared" si="376"/>
        <v>433500</v>
      </c>
      <c r="DY109" s="88">
        <f t="shared" si="377"/>
        <v>1495895.6400000001</v>
      </c>
      <c r="DZ109" s="88">
        <f t="shared" si="378"/>
        <v>0</v>
      </c>
      <c r="EA109" s="88">
        <f t="shared" si="385"/>
        <v>1495895.6400000001</v>
      </c>
      <c r="EB109" s="92">
        <f t="shared" si="379"/>
        <v>3.4507396539792392</v>
      </c>
      <c r="EC109" s="88">
        <f t="shared" si="380"/>
        <v>1062395.6400000001</v>
      </c>
      <c r="ED109" s="92">
        <f t="shared" si="381"/>
        <v>2.4507396539792392</v>
      </c>
      <c r="EE109" s="88">
        <v>1083750</v>
      </c>
      <c r="EF109" s="88">
        <v>504635</v>
      </c>
      <c r="EG109" s="88">
        <v>0</v>
      </c>
      <c r="EH109" s="23">
        <f t="shared" si="300"/>
        <v>2021885</v>
      </c>
      <c r="EJ109" s="9"/>
      <c r="EK109" s="9"/>
    </row>
    <row r="110" spans="1:141" ht="12" customHeight="1" x14ac:dyDescent="0.25">
      <c r="A110" s="8" t="s">
        <v>358</v>
      </c>
      <c r="B110" s="8" t="s">
        <v>358</v>
      </c>
      <c r="C110" s="24">
        <v>3</v>
      </c>
      <c r="D110" s="32" t="s">
        <v>349</v>
      </c>
      <c r="E110" s="26" t="s">
        <v>350</v>
      </c>
      <c r="F110" s="24" t="s">
        <v>351</v>
      </c>
      <c r="G110" s="26" t="s">
        <v>352</v>
      </c>
      <c r="H110" s="34" t="s">
        <v>359</v>
      </c>
      <c r="I110" s="26" t="s">
        <v>360</v>
      </c>
      <c r="J110" s="27">
        <v>1</v>
      </c>
      <c r="K110" s="35" t="s">
        <v>80</v>
      </c>
      <c r="L110" s="24" t="s">
        <v>104</v>
      </c>
      <c r="M110" s="23">
        <v>0</v>
      </c>
      <c r="N110" s="23">
        <f>12868561.14+11570408.56</f>
        <v>24438969.700000003</v>
      </c>
      <c r="O110" s="23">
        <v>7346540.2399999993</v>
      </c>
      <c r="P110" s="88">
        <v>124678</v>
      </c>
      <c r="Q110" s="88">
        <v>124678</v>
      </c>
      <c r="R110" s="88">
        <v>0</v>
      </c>
      <c r="S110" s="88">
        <f t="shared" si="301"/>
        <v>124678</v>
      </c>
      <c r="T110" s="92">
        <f t="shared" si="302"/>
        <v>1</v>
      </c>
      <c r="U110" s="88">
        <f t="shared" si="303"/>
        <v>0</v>
      </c>
      <c r="V110" s="92">
        <f t="shared" si="304"/>
        <v>0</v>
      </c>
      <c r="W110" s="88">
        <v>617854.88</v>
      </c>
      <c r="X110" s="88">
        <v>1317500.26</v>
      </c>
      <c r="Y110" s="88">
        <v>0</v>
      </c>
      <c r="Z110" s="88">
        <f t="shared" si="305"/>
        <v>1317500.26</v>
      </c>
      <c r="AA110" s="92">
        <f t="shared" si="306"/>
        <v>2.1323781726867641</v>
      </c>
      <c r="AB110" s="88">
        <f t="shared" si="307"/>
        <v>699645.38</v>
      </c>
      <c r="AC110" s="92">
        <f t="shared" si="308"/>
        <v>1.1323781726867643</v>
      </c>
      <c r="AD110" s="88">
        <f t="shared" si="309"/>
        <v>742532.88</v>
      </c>
      <c r="AE110" s="88">
        <f t="shared" si="310"/>
        <v>1442178.26</v>
      </c>
      <c r="AF110" s="88">
        <f t="shared" si="311"/>
        <v>0</v>
      </c>
      <c r="AG110" s="88">
        <f t="shared" si="312"/>
        <v>1442178.26</v>
      </c>
      <c r="AH110" s="92">
        <f t="shared" si="313"/>
        <v>1.9422416149437045</v>
      </c>
      <c r="AI110" s="88">
        <f t="shared" si="314"/>
        <v>699645.38</v>
      </c>
      <c r="AJ110" s="92">
        <f t="shared" si="315"/>
        <v>0.94224161494370462</v>
      </c>
      <c r="AK110" s="88">
        <v>0</v>
      </c>
      <c r="AL110" s="88">
        <v>1188719.5900000001</v>
      </c>
      <c r="AM110" s="88">
        <v>0</v>
      </c>
      <c r="AN110" s="88">
        <f t="shared" si="386"/>
        <v>1188719.5900000001</v>
      </c>
      <c r="AO110" s="92" t="str">
        <f t="shared" si="316"/>
        <v>nebija plānots</v>
      </c>
      <c r="AP110" s="88">
        <f t="shared" si="317"/>
        <v>1188719.5900000001</v>
      </c>
      <c r="AQ110" s="92" t="str">
        <f t="shared" si="318"/>
        <v>nebija plānots</v>
      </c>
      <c r="AR110" s="88">
        <f t="shared" si="319"/>
        <v>742532.88</v>
      </c>
      <c r="AS110" s="88">
        <f t="shared" si="320"/>
        <v>2630897.85</v>
      </c>
      <c r="AT110" s="88">
        <f t="shared" si="321"/>
        <v>0</v>
      </c>
      <c r="AU110" s="88">
        <f t="shared" si="322"/>
        <v>2630897.85</v>
      </c>
      <c r="AV110" s="92">
        <f t="shared" si="323"/>
        <v>3.5431398674224366</v>
      </c>
      <c r="AW110" s="88">
        <f t="shared" si="324"/>
        <v>1888364.9700000002</v>
      </c>
      <c r="AX110" s="92">
        <f t="shared" si="325"/>
        <v>2.543139867422437</v>
      </c>
      <c r="AY110" s="88">
        <v>1317500.26</v>
      </c>
      <c r="AZ110" s="88">
        <v>0</v>
      </c>
      <c r="BA110" s="88">
        <v>0</v>
      </c>
      <c r="BB110" s="88">
        <f t="shared" si="387"/>
        <v>0</v>
      </c>
      <c r="BC110" s="92">
        <f t="shared" si="326"/>
        <v>0</v>
      </c>
      <c r="BD110" s="88">
        <f t="shared" si="327"/>
        <v>-1317500.26</v>
      </c>
      <c r="BE110" s="92">
        <f t="shared" si="328"/>
        <v>-1</v>
      </c>
      <c r="BF110" s="88">
        <f t="shared" si="329"/>
        <v>2060033.1400000001</v>
      </c>
      <c r="BG110" s="88">
        <f t="shared" si="330"/>
        <v>2630897.85</v>
      </c>
      <c r="BH110" s="88">
        <f t="shared" si="331"/>
        <v>0</v>
      </c>
      <c r="BI110" s="88">
        <f t="shared" si="332"/>
        <v>2630897.85</v>
      </c>
      <c r="BJ110" s="92">
        <f t="shared" si="333"/>
        <v>1.2771143332189305</v>
      </c>
      <c r="BK110" s="88">
        <f t="shared" si="334"/>
        <v>570864.71</v>
      </c>
      <c r="BL110" s="92">
        <f t="shared" si="335"/>
        <v>0.27711433321893059</v>
      </c>
      <c r="BM110" s="88">
        <v>803356.37</v>
      </c>
      <c r="BN110" s="88">
        <v>0</v>
      </c>
      <c r="BO110" s="88">
        <v>0</v>
      </c>
      <c r="BP110" s="88">
        <f t="shared" si="388"/>
        <v>0</v>
      </c>
      <c r="BQ110" s="92">
        <f t="shared" si="336"/>
        <v>0</v>
      </c>
      <c r="BR110" s="88">
        <f t="shared" si="337"/>
        <v>-803356.37</v>
      </c>
      <c r="BS110" s="92">
        <f t="shared" si="338"/>
        <v>-1</v>
      </c>
      <c r="BT110" s="88">
        <f t="shared" si="339"/>
        <v>2863389.5100000002</v>
      </c>
      <c r="BU110" s="88">
        <f t="shared" si="340"/>
        <v>2630897.85</v>
      </c>
      <c r="BV110" s="88">
        <f t="shared" si="341"/>
        <v>0</v>
      </c>
      <c r="BW110" s="88">
        <f t="shared" si="342"/>
        <v>2630897.85</v>
      </c>
      <c r="BX110" s="92">
        <f t="shared" si="343"/>
        <v>0.91880543698716</v>
      </c>
      <c r="BY110" s="88">
        <f t="shared" si="344"/>
        <v>-232491.66000000015</v>
      </c>
      <c r="BZ110" s="92">
        <f t="shared" si="345"/>
        <v>-8.1194563012840032E-2</v>
      </c>
      <c r="CA110" s="88">
        <v>808160.96</v>
      </c>
      <c r="CB110" s="88">
        <v>1664703.28</v>
      </c>
      <c r="CC110" s="88">
        <v>0</v>
      </c>
      <c r="CD110" s="88">
        <f t="shared" si="389"/>
        <v>1664703.28</v>
      </c>
      <c r="CE110" s="92">
        <f t="shared" si="346"/>
        <v>2.0598659950116871</v>
      </c>
      <c r="CF110" s="88">
        <f t="shared" si="347"/>
        <v>856542.32000000007</v>
      </c>
      <c r="CG110" s="92">
        <f t="shared" si="348"/>
        <v>1.0598659950116869</v>
      </c>
      <c r="CH110" s="88">
        <f t="shared" si="349"/>
        <v>3671550.47</v>
      </c>
      <c r="CI110" s="88">
        <f t="shared" si="350"/>
        <v>4295601.13</v>
      </c>
      <c r="CJ110" s="88">
        <f t="shared" si="351"/>
        <v>0</v>
      </c>
      <c r="CK110" s="88">
        <f t="shared" si="352"/>
        <v>4295601.13</v>
      </c>
      <c r="CL110" s="92">
        <f t="shared" si="353"/>
        <v>1.169969244628142</v>
      </c>
      <c r="CM110" s="88">
        <f t="shared" si="354"/>
        <v>624050.65999999968</v>
      </c>
      <c r="CN110" s="92">
        <f t="shared" si="355"/>
        <v>0.16996924462814197</v>
      </c>
      <c r="CO110" s="88">
        <v>0</v>
      </c>
      <c r="CP110" s="88">
        <v>886315.39</v>
      </c>
      <c r="CQ110" s="88">
        <v>0</v>
      </c>
      <c r="CR110" s="88">
        <f t="shared" si="390"/>
        <v>886315.39</v>
      </c>
      <c r="CS110" s="92" t="str">
        <f t="shared" si="356"/>
        <v>nebija plānots</v>
      </c>
      <c r="CT110" s="88">
        <f t="shared" si="357"/>
        <v>886315.39</v>
      </c>
      <c r="CU110" s="92" t="str">
        <f t="shared" si="358"/>
        <v>nebija plānots</v>
      </c>
      <c r="CV110" s="88">
        <f t="shared" si="359"/>
        <v>3671550.47</v>
      </c>
      <c r="CW110" s="88">
        <f t="shared" si="360"/>
        <v>5181916.5199999996</v>
      </c>
      <c r="CX110" s="88">
        <f t="shared" si="361"/>
        <v>0</v>
      </c>
      <c r="CY110" s="88">
        <f t="shared" si="362"/>
        <v>5181916.5199999996</v>
      </c>
      <c r="CZ110" s="92">
        <f t="shared" si="363"/>
        <v>1.4113700907398936</v>
      </c>
      <c r="DA110" s="88">
        <f t="shared" si="364"/>
        <v>1510366.0499999993</v>
      </c>
      <c r="DB110" s="92">
        <f t="shared" si="365"/>
        <v>0.41137009073989367</v>
      </c>
      <c r="DC110" s="88">
        <v>2017770.45</v>
      </c>
      <c r="DD110" s="88">
        <v>0</v>
      </c>
      <c r="DE110" s="88">
        <v>0</v>
      </c>
      <c r="DF110" s="88">
        <f t="shared" si="391"/>
        <v>0</v>
      </c>
      <c r="DG110" s="92">
        <f t="shared" si="366"/>
        <v>0</v>
      </c>
      <c r="DH110" s="88">
        <f t="shared" si="382"/>
        <v>-2017770.45</v>
      </c>
      <c r="DI110" s="92">
        <f t="shared" si="367"/>
        <v>-1</v>
      </c>
      <c r="DJ110" s="88">
        <f t="shared" si="368"/>
        <v>5689320.9199999999</v>
      </c>
      <c r="DK110" s="88">
        <f t="shared" si="369"/>
        <v>5181916.5199999996</v>
      </c>
      <c r="DL110" s="88">
        <f t="shared" si="370"/>
        <v>0</v>
      </c>
      <c r="DM110" s="88">
        <f t="shared" si="384"/>
        <v>5181916.5199999996</v>
      </c>
      <c r="DN110" s="92">
        <f t="shared" si="371"/>
        <v>0.91081459331705261</v>
      </c>
      <c r="DO110" s="88">
        <f t="shared" si="372"/>
        <v>-507404.40000000037</v>
      </c>
      <c r="DP110" s="92">
        <f t="shared" si="373"/>
        <v>-8.9185406682947388E-2</v>
      </c>
      <c r="DQ110" s="88">
        <v>0</v>
      </c>
      <c r="DR110" s="88">
        <v>0</v>
      </c>
      <c r="DS110" s="88">
        <v>0</v>
      </c>
      <c r="DT110" s="88">
        <f t="shared" si="392"/>
        <v>0</v>
      </c>
      <c r="DU110" s="92" t="str">
        <f t="shared" si="374"/>
        <v>nebija plānots</v>
      </c>
      <c r="DV110" s="88">
        <f t="shared" si="383"/>
        <v>0</v>
      </c>
      <c r="DW110" s="92" t="str">
        <f t="shared" si="375"/>
        <v>nebija plānots</v>
      </c>
      <c r="DX110" s="88">
        <f t="shared" si="376"/>
        <v>5689320.9199999999</v>
      </c>
      <c r="DY110" s="88">
        <f t="shared" si="377"/>
        <v>5181916.5199999996</v>
      </c>
      <c r="DZ110" s="88">
        <f t="shared" si="378"/>
        <v>0</v>
      </c>
      <c r="EA110" s="88">
        <f t="shared" si="385"/>
        <v>5181916.5199999996</v>
      </c>
      <c r="EB110" s="92">
        <f t="shared" si="379"/>
        <v>0.91081459331705261</v>
      </c>
      <c r="EC110" s="88">
        <f t="shared" si="380"/>
        <v>-507404.40000000037</v>
      </c>
      <c r="ED110" s="92">
        <f t="shared" si="381"/>
        <v>-8.9185406682947388E-2</v>
      </c>
      <c r="EE110" s="88">
        <v>2023862.98</v>
      </c>
      <c r="EF110" s="88">
        <v>0</v>
      </c>
      <c r="EG110" s="88">
        <v>0</v>
      </c>
      <c r="EH110" s="23">
        <f t="shared" si="300"/>
        <v>7713183.9000000004</v>
      </c>
      <c r="EJ110" s="9"/>
      <c r="EK110" s="9"/>
    </row>
    <row r="111" spans="1:141" ht="12" customHeight="1" x14ac:dyDescent="0.25">
      <c r="A111" s="8" t="s">
        <v>361</v>
      </c>
      <c r="B111" s="8" t="s">
        <v>361</v>
      </c>
      <c r="C111" s="24">
        <v>3</v>
      </c>
      <c r="D111" s="32" t="s">
        <v>349</v>
      </c>
      <c r="E111" s="26" t="s">
        <v>350</v>
      </c>
      <c r="F111" s="24" t="s">
        <v>351</v>
      </c>
      <c r="G111" s="26" t="s">
        <v>352</v>
      </c>
      <c r="H111" s="34" t="s">
        <v>362</v>
      </c>
      <c r="I111" s="26" t="s">
        <v>363</v>
      </c>
      <c r="J111" s="27" t="s">
        <v>114</v>
      </c>
      <c r="K111" s="35" t="s">
        <v>80</v>
      </c>
      <c r="L111" s="24" t="s">
        <v>104</v>
      </c>
      <c r="M111" s="23">
        <v>0</v>
      </c>
      <c r="N111" s="23">
        <v>12000000</v>
      </c>
      <c r="O111" s="23">
        <v>30624395.010000002</v>
      </c>
      <c r="P111" s="88">
        <v>0</v>
      </c>
      <c r="Q111" s="88">
        <v>0</v>
      </c>
      <c r="R111" s="88">
        <v>0</v>
      </c>
      <c r="S111" s="88">
        <f t="shared" si="301"/>
        <v>0</v>
      </c>
      <c r="T111" s="92" t="str">
        <f t="shared" si="302"/>
        <v>nebija plānots</v>
      </c>
      <c r="U111" s="88">
        <f t="shared" si="303"/>
        <v>0</v>
      </c>
      <c r="V111" s="92" t="str">
        <f t="shared" si="304"/>
        <v>nebija plānots</v>
      </c>
      <c r="W111" s="88">
        <v>0</v>
      </c>
      <c r="X111" s="88">
        <v>0</v>
      </c>
      <c r="Y111" s="88">
        <v>0</v>
      </c>
      <c r="Z111" s="88">
        <f t="shared" si="305"/>
        <v>0</v>
      </c>
      <c r="AA111" s="92" t="str">
        <f t="shared" si="306"/>
        <v>nebija plānots</v>
      </c>
      <c r="AB111" s="88">
        <f t="shared" si="307"/>
        <v>0</v>
      </c>
      <c r="AC111" s="92" t="str">
        <f t="shared" si="308"/>
        <v>nebija plānots</v>
      </c>
      <c r="AD111" s="88">
        <f t="shared" si="309"/>
        <v>0</v>
      </c>
      <c r="AE111" s="88">
        <f t="shared" si="310"/>
        <v>0</v>
      </c>
      <c r="AF111" s="88">
        <f t="shared" si="311"/>
        <v>0</v>
      </c>
      <c r="AG111" s="88">
        <f t="shared" si="312"/>
        <v>0</v>
      </c>
      <c r="AH111" s="92" t="str">
        <f t="shared" si="313"/>
        <v>nebija plānots</v>
      </c>
      <c r="AI111" s="88">
        <f t="shared" si="314"/>
        <v>0</v>
      </c>
      <c r="AJ111" s="92" t="str">
        <f t="shared" si="315"/>
        <v>nebija plānots</v>
      </c>
      <c r="AK111" s="88">
        <v>0</v>
      </c>
      <c r="AL111" s="88">
        <v>0</v>
      </c>
      <c r="AM111" s="88">
        <v>0</v>
      </c>
      <c r="AN111" s="88">
        <f t="shared" si="386"/>
        <v>0</v>
      </c>
      <c r="AO111" s="92" t="str">
        <f t="shared" si="316"/>
        <v>nebija plānots</v>
      </c>
      <c r="AP111" s="88">
        <f t="shared" si="317"/>
        <v>0</v>
      </c>
      <c r="AQ111" s="92" t="str">
        <f t="shared" si="318"/>
        <v>nebija plānots</v>
      </c>
      <c r="AR111" s="88">
        <f t="shared" si="319"/>
        <v>0</v>
      </c>
      <c r="AS111" s="88">
        <f t="shared" si="320"/>
        <v>0</v>
      </c>
      <c r="AT111" s="88">
        <f t="shared" si="321"/>
        <v>0</v>
      </c>
      <c r="AU111" s="88">
        <f t="shared" si="322"/>
        <v>0</v>
      </c>
      <c r="AV111" s="92" t="str">
        <f t="shared" si="323"/>
        <v>nebija plānots</v>
      </c>
      <c r="AW111" s="88">
        <f t="shared" si="324"/>
        <v>0</v>
      </c>
      <c r="AX111" s="92" t="str">
        <f t="shared" si="325"/>
        <v>nebija plānots</v>
      </c>
      <c r="AY111" s="88">
        <v>0</v>
      </c>
      <c r="AZ111" s="88">
        <v>0</v>
      </c>
      <c r="BA111" s="88">
        <v>0</v>
      </c>
      <c r="BB111" s="88">
        <f t="shared" si="387"/>
        <v>0</v>
      </c>
      <c r="BC111" s="92" t="str">
        <f t="shared" si="326"/>
        <v>nebija plānots</v>
      </c>
      <c r="BD111" s="88">
        <f t="shared" si="327"/>
        <v>0</v>
      </c>
      <c r="BE111" s="92" t="str">
        <f t="shared" si="328"/>
        <v>nebija plānots</v>
      </c>
      <c r="BF111" s="88">
        <f t="shared" si="329"/>
        <v>0</v>
      </c>
      <c r="BG111" s="88">
        <f t="shared" si="330"/>
        <v>0</v>
      </c>
      <c r="BH111" s="88">
        <f t="shared" si="331"/>
        <v>0</v>
      </c>
      <c r="BI111" s="88">
        <f t="shared" si="332"/>
        <v>0</v>
      </c>
      <c r="BJ111" s="92" t="str">
        <f t="shared" si="333"/>
        <v>nebija plānots</v>
      </c>
      <c r="BK111" s="88">
        <f t="shared" si="334"/>
        <v>0</v>
      </c>
      <c r="BL111" s="92" t="str">
        <f t="shared" si="335"/>
        <v>nebija plānots</v>
      </c>
      <c r="BM111" s="88">
        <v>0</v>
      </c>
      <c r="BN111" s="88">
        <v>0</v>
      </c>
      <c r="BO111" s="88">
        <v>0</v>
      </c>
      <c r="BP111" s="88">
        <f t="shared" si="388"/>
        <v>0</v>
      </c>
      <c r="BQ111" s="92" t="str">
        <f t="shared" si="336"/>
        <v>nebija plānots</v>
      </c>
      <c r="BR111" s="88">
        <f t="shared" si="337"/>
        <v>0</v>
      </c>
      <c r="BS111" s="92" t="str">
        <f t="shared" si="338"/>
        <v>nebija plānots</v>
      </c>
      <c r="BT111" s="88">
        <f t="shared" si="339"/>
        <v>0</v>
      </c>
      <c r="BU111" s="88">
        <f t="shared" si="340"/>
        <v>0</v>
      </c>
      <c r="BV111" s="88">
        <f t="shared" si="341"/>
        <v>0</v>
      </c>
      <c r="BW111" s="88">
        <f t="shared" si="342"/>
        <v>0</v>
      </c>
      <c r="BX111" s="92" t="str">
        <f t="shared" si="343"/>
        <v>nebija plānots</v>
      </c>
      <c r="BY111" s="88">
        <f t="shared" si="344"/>
        <v>0</v>
      </c>
      <c r="BZ111" s="92" t="str">
        <f t="shared" si="345"/>
        <v>nebija plānots</v>
      </c>
      <c r="CA111" s="88">
        <v>0</v>
      </c>
      <c r="CB111" s="88">
        <v>0</v>
      </c>
      <c r="CC111" s="88">
        <v>0</v>
      </c>
      <c r="CD111" s="88">
        <f t="shared" si="389"/>
        <v>0</v>
      </c>
      <c r="CE111" s="92" t="str">
        <f t="shared" si="346"/>
        <v>nebija plānots</v>
      </c>
      <c r="CF111" s="88">
        <f t="shared" si="347"/>
        <v>0</v>
      </c>
      <c r="CG111" s="92" t="str">
        <f t="shared" si="348"/>
        <v>nebija plānots</v>
      </c>
      <c r="CH111" s="88">
        <f t="shared" si="349"/>
        <v>0</v>
      </c>
      <c r="CI111" s="88">
        <f t="shared" si="350"/>
        <v>0</v>
      </c>
      <c r="CJ111" s="88">
        <f t="shared" si="351"/>
        <v>0</v>
      </c>
      <c r="CK111" s="88">
        <f t="shared" si="352"/>
        <v>0</v>
      </c>
      <c r="CL111" s="92" t="str">
        <f t="shared" si="353"/>
        <v>nebija plānots</v>
      </c>
      <c r="CM111" s="88">
        <f t="shared" si="354"/>
        <v>0</v>
      </c>
      <c r="CN111" s="92" t="str">
        <f t="shared" si="355"/>
        <v>nebija plānots</v>
      </c>
      <c r="CO111" s="88">
        <v>3837739.63</v>
      </c>
      <c r="CP111" s="88">
        <v>0</v>
      </c>
      <c r="CQ111" s="88">
        <v>0</v>
      </c>
      <c r="CR111" s="88">
        <f t="shared" si="390"/>
        <v>0</v>
      </c>
      <c r="CS111" s="92">
        <f t="shared" si="356"/>
        <v>0</v>
      </c>
      <c r="CT111" s="88">
        <f t="shared" si="357"/>
        <v>-3837739.63</v>
      </c>
      <c r="CU111" s="92">
        <f t="shared" si="358"/>
        <v>-1</v>
      </c>
      <c r="CV111" s="88">
        <f t="shared" si="359"/>
        <v>3837739.63</v>
      </c>
      <c r="CW111" s="88">
        <f t="shared" si="360"/>
        <v>0</v>
      </c>
      <c r="CX111" s="88">
        <f t="shared" si="361"/>
        <v>0</v>
      </c>
      <c r="CY111" s="88">
        <f t="shared" si="362"/>
        <v>0</v>
      </c>
      <c r="CZ111" s="92">
        <f t="shared" si="363"/>
        <v>0</v>
      </c>
      <c r="DA111" s="88">
        <f t="shared" si="364"/>
        <v>-3837739.63</v>
      </c>
      <c r="DB111" s="92">
        <f t="shared" si="365"/>
        <v>-1</v>
      </c>
      <c r="DC111" s="88">
        <v>0</v>
      </c>
      <c r="DD111" s="88">
        <v>0</v>
      </c>
      <c r="DE111" s="88">
        <v>0</v>
      </c>
      <c r="DF111" s="88">
        <f t="shared" si="391"/>
        <v>0</v>
      </c>
      <c r="DG111" s="92" t="str">
        <f t="shared" si="366"/>
        <v>nebija plānots</v>
      </c>
      <c r="DH111" s="88">
        <f t="shared" si="382"/>
        <v>0</v>
      </c>
      <c r="DI111" s="92" t="str">
        <f t="shared" si="367"/>
        <v>nebija plānots</v>
      </c>
      <c r="DJ111" s="88">
        <f t="shared" si="368"/>
        <v>3837739.63</v>
      </c>
      <c r="DK111" s="88">
        <f t="shared" si="369"/>
        <v>0</v>
      </c>
      <c r="DL111" s="88">
        <f t="shared" si="370"/>
        <v>0</v>
      </c>
      <c r="DM111" s="88">
        <f t="shared" si="384"/>
        <v>0</v>
      </c>
      <c r="DN111" s="92">
        <f t="shared" si="371"/>
        <v>0</v>
      </c>
      <c r="DO111" s="88">
        <f t="shared" si="372"/>
        <v>-3837739.63</v>
      </c>
      <c r="DP111" s="92">
        <f t="shared" si="373"/>
        <v>-1</v>
      </c>
      <c r="DQ111" s="88">
        <v>0</v>
      </c>
      <c r="DR111" s="88">
        <v>0</v>
      </c>
      <c r="DS111" s="88">
        <v>0</v>
      </c>
      <c r="DT111" s="88">
        <f t="shared" si="392"/>
        <v>0</v>
      </c>
      <c r="DU111" s="92" t="str">
        <f t="shared" si="374"/>
        <v>nebija plānots</v>
      </c>
      <c r="DV111" s="88">
        <f t="shared" si="383"/>
        <v>0</v>
      </c>
      <c r="DW111" s="92" t="str">
        <f t="shared" si="375"/>
        <v>nebija plānots</v>
      </c>
      <c r="DX111" s="88">
        <f t="shared" si="376"/>
        <v>3837739.63</v>
      </c>
      <c r="DY111" s="88">
        <f t="shared" si="377"/>
        <v>0</v>
      </c>
      <c r="DZ111" s="88">
        <f t="shared" si="378"/>
        <v>0</v>
      </c>
      <c r="EA111" s="88">
        <f t="shared" si="385"/>
        <v>0</v>
      </c>
      <c r="EB111" s="92">
        <f t="shared" si="379"/>
        <v>0</v>
      </c>
      <c r="EC111" s="88">
        <f t="shared" si="380"/>
        <v>-3837739.63</v>
      </c>
      <c r="ED111" s="92">
        <f t="shared" si="381"/>
        <v>-1</v>
      </c>
      <c r="EE111" s="88">
        <v>0</v>
      </c>
      <c r="EF111" s="88">
        <v>0</v>
      </c>
      <c r="EG111" s="88">
        <v>0</v>
      </c>
      <c r="EH111" s="23">
        <f t="shared" si="300"/>
        <v>3837739.63</v>
      </c>
      <c r="EJ111" s="9"/>
      <c r="EK111" s="9"/>
    </row>
    <row r="112" spans="1:141" ht="12" customHeight="1" x14ac:dyDescent="0.25">
      <c r="A112" s="8" t="s">
        <v>364</v>
      </c>
      <c r="B112" s="8" t="s">
        <v>364</v>
      </c>
      <c r="C112" s="24">
        <v>3</v>
      </c>
      <c r="D112" s="32" t="s">
        <v>349</v>
      </c>
      <c r="E112" s="26" t="s">
        <v>350</v>
      </c>
      <c r="F112" s="24" t="s">
        <v>351</v>
      </c>
      <c r="G112" s="26" t="s">
        <v>352</v>
      </c>
      <c r="H112" s="34" t="s">
        <v>365</v>
      </c>
      <c r="I112" s="26" t="s">
        <v>366</v>
      </c>
      <c r="J112" s="27" t="s">
        <v>114</v>
      </c>
      <c r="K112" s="35" t="s">
        <v>80</v>
      </c>
      <c r="L112" s="24" t="s">
        <v>104</v>
      </c>
      <c r="M112" s="23">
        <v>0</v>
      </c>
      <c r="N112" s="23">
        <v>0</v>
      </c>
      <c r="O112" s="23">
        <v>0</v>
      </c>
      <c r="P112" s="88">
        <v>0</v>
      </c>
      <c r="Q112" s="88">
        <v>0</v>
      </c>
      <c r="R112" s="88">
        <v>0</v>
      </c>
      <c r="S112" s="88">
        <f t="shared" si="301"/>
        <v>0</v>
      </c>
      <c r="T112" s="92" t="str">
        <f t="shared" si="302"/>
        <v>nebija plānots</v>
      </c>
      <c r="U112" s="88">
        <f t="shared" si="303"/>
        <v>0</v>
      </c>
      <c r="V112" s="92" t="str">
        <f t="shared" si="304"/>
        <v>nebija plānots</v>
      </c>
      <c r="W112" s="88">
        <v>0</v>
      </c>
      <c r="X112" s="88">
        <v>0</v>
      </c>
      <c r="Y112" s="88">
        <v>0</v>
      </c>
      <c r="Z112" s="88">
        <f t="shared" si="305"/>
        <v>0</v>
      </c>
      <c r="AA112" s="92" t="str">
        <f t="shared" si="306"/>
        <v>nebija plānots</v>
      </c>
      <c r="AB112" s="88">
        <f t="shared" si="307"/>
        <v>0</v>
      </c>
      <c r="AC112" s="92" t="str">
        <f t="shared" si="308"/>
        <v>nebija plānots</v>
      </c>
      <c r="AD112" s="88">
        <f t="shared" si="309"/>
        <v>0</v>
      </c>
      <c r="AE112" s="88">
        <f t="shared" si="310"/>
        <v>0</v>
      </c>
      <c r="AF112" s="88">
        <f t="shared" si="311"/>
        <v>0</v>
      </c>
      <c r="AG112" s="88">
        <f t="shared" si="312"/>
        <v>0</v>
      </c>
      <c r="AH112" s="92" t="str">
        <f t="shared" si="313"/>
        <v>nebija plānots</v>
      </c>
      <c r="AI112" s="88">
        <f t="shared" si="314"/>
        <v>0</v>
      </c>
      <c r="AJ112" s="92" t="str">
        <f t="shared" si="315"/>
        <v>nebija plānots</v>
      </c>
      <c r="AK112" s="88">
        <v>0</v>
      </c>
      <c r="AL112" s="88">
        <v>0</v>
      </c>
      <c r="AM112" s="88">
        <v>0</v>
      </c>
      <c r="AN112" s="88">
        <f t="shared" si="386"/>
        <v>0</v>
      </c>
      <c r="AO112" s="92" t="str">
        <f t="shared" si="316"/>
        <v>nebija plānots</v>
      </c>
      <c r="AP112" s="88">
        <f t="shared" si="317"/>
        <v>0</v>
      </c>
      <c r="AQ112" s="92" t="str">
        <f t="shared" si="318"/>
        <v>nebija plānots</v>
      </c>
      <c r="AR112" s="88">
        <f t="shared" si="319"/>
        <v>0</v>
      </c>
      <c r="AS112" s="88">
        <f t="shared" si="320"/>
        <v>0</v>
      </c>
      <c r="AT112" s="88">
        <f t="shared" si="321"/>
        <v>0</v>
      </c>
      <c r="AU112" s="88">
        <f t="shared" si="322"/>
        <v>0</v>
      </c>
      <c r="AV112" s="92" t="str">
        <f t="shared" si="323"/>
        <v>nebija plānots</v>
      </c>
      <c r="AW112" s="88">
        <f t="shared" si="324"/>
        <v>0</v>
      </c>
      <c r="AX112" s="92" t="str">
        <f t="shared" si="325"/>
        <v>nebija plānots</v>
      </c>
      <c r="AY112" s="88">
        <v>0</v>
      </c>
      <c r="AZ112" s="88">
        <v>0</v>
      </c>
      <c r="BA112" s="88">
        <v>0</v>
      </c>
      <c r="BB112" s="88">
        <f t="shared" si="387"/>
        <v>0</v>
      </c>
      <c r="BC112" s="92" t="str">
        <f t="shared" si="326"/>
        <v>nebija plānots</v>
      </c>
      <c r="BD112" s="88">
        <f t="shared" si="327"/>
        <v>0</v>
      </c>
      <c r="BE112" s="92" t="str">
        <f t="shared" si="328"/>
        <v>nebija plānots</v>
      </c>
      <c r="BF112" s="88">
        <f t="shared" si="329"/>
        <v>0</v>
      </c>
      <c r="BG112" s="88">
        <f t="shared" si="330"/>
        <v>0</v>
      </c>
      <c r="BH112" s="88">
        <f t="shared" si="331"/>
        <v>0</v>
      </c>
      <c r="BI112" s="88">
        <f t="shared" si="332"/>
        <v>0</v>
      </c>
      <c r="BJ112" s="92" t="str">
        <f t="shared" si="333"/>
        <v>nebija plānots</v>
      </c>
      <c r="BK112" s="88">
        <f t="shared" si="334"/>
        <v>0</v>
      </c>
      <c r="BL112" s="92" t="str">
        <f t="shared" si="335"/>
        <v>nebija plānots</v>
      </c>
      <c r="BM112" s="88">
        <v>0</v>
      </c>
      <c r="BN112" s="88">
        <v>528620.38</v>
      </c>
      <c r="BO112" s="88">
        <v>0</v>
      </c>
      <c r="BP112" s="88">
        <f t="shared" si="388"/>
        <v>528620.38</v>
      </c>
      <c r="BQ112" s="92" t="str">
        <f t="shared" si="336"/>
        <v>nebija plānots</v>
      </c>
      <c r="BR112" s="88">
        <f t="shared" si="337"/>
        <v>528620.38</v>
      </c>
      <c r="BS112" s="92" t="str">
        <f t="shared" si="338"/>
        <v>nebija plānots</v>
      </c>
      <c r="BT112" s="88">
        <f t="shared" si="339"/>
        <v>0</v>
      </c>
      <c r="BU112" s="88">
        <f t="shared" si="340"/>
        <v>528620.38</v>
      </c>
      <c r="BV112" s="88">
        <f t="shared" si="341"/>
        <v>0</v>
      </c>
      <c r="BW112" s="88">
        <f t="shared" si="342"/>
        <v>528620.38</v>
      </c>
      <c r="BX112" s="92" t="str">
        <f t="shared" si="343"/>
        <v>nebija plānots</v>
      </c>
      <c r="BY112" s="88">
        <f t="shared" si="344"/>
        <v>528620.38</v>
      </c>
      <c r="BZ112" s="92" t="str">
        <f t="shared" si="345"/>
        <v>nebija plānots</v>
      </c>
      <c r="CA112" s="88">
        <v>0</v>
      </c>
      <c r="CB112" s="88">
        <v>0</v>
      </c>
      <c r="CC112" s="88">
        <v>0</v>
      </c>
      <c r="CD112" s="88">
        <f t="shared" si="389"/>
        <v>0</v>
      </c>
      <c r="CE112" s="92" t="str">
        <f t="shared" si="346"/>
        <v>nebija plānots</v>
      </c>
      <c r="CF112" s="88">
        <f t="shared" si="347"/>
        <v>0</v>
      </c>
      <c r="CG112" s="92" t="str">
        <f t="shared" si="348"/>
        <v>nebija plānots</v>
      </c>
      <c r="CH112" s="88">
        <f t="shared" si="349"/>
        <v>0</v>
      </c>
      <c r="CI112" s="88">
        <f t="shared" si="350"/>
        <v>528620.38</v>
      </c>
      <c r="CJ112" s="88">
        <f t="shared" si="351"/>
        <v>0</v>
      </c>
      <c r="CK112" s="88">
        <f t="shared" si="352"/>
        <v>528620.38</v>
      </c>
      <c r="CL112" s="92" t="str">
        <f t="shared" si="353"/>
        <v>nebija plānots</v>
      </c>
      <c r="CM112" s="88">
        <f t="shared" si="354"/>
        <v>528620.38</v>
      </c>
      <c r="CN112" s="92" t="str">
        <f t="shared" si="355"/>
        <v>nebija plānots</v>
      </c>
      <c r="CO112" s="88">
        <v>0</v>
      </c>
      <c r="CP112" s="88">
        <v>0</v>
      </c>
      <c r="CQ112" s="88">
        <v>0</v>
      </c>
      <c r="CR112" s="88">
        <f t="shared" si="390"/>
        <v>0</v>
      </c>
      <c r="CS112" s="92" t="str">
        <f t="shared" si="356"/>
        <v>nebija plānots</v>
      </c>
      <c r="CT112" s="88">
        <f t="shared" si="357"/>
        <v>0</v>
      </c>
      <c r="CU112" s="92" t="str">
        <f t="shared" si="358"/>
        <v>nebija plānots</v>
      </c>
      <c r="CV112" s="88">
        <f t="shared" si="359"/>
        <v>0</v>
      </c>
      <c r="CW112" s="88">
        <f t="shared" si="360"/>
        <v>528620.38</v>
      </c>
      <c r="CX112" s="88">
        <f t="shared" si="361"/>
        <v>0</v>
      </c>
      <c r="CY112" s="88">
        <f t="shared" si="362"/>
        <v>528620.38</v>
      </c>
      <c r="CZ112" s="92" t="str">
        <f t="shared" si="363"/>
        <v>nebija plānots</v>
      </c>
      <c r="DA112" s="88">
        <f t="shared" si="364"/>
        <v>528620.38</v>
      </c>
      <c r="DB112" s="92" t="str">
        <f t="shared" si="365"/>
        <v>nebija plānots</v>
      </c>
      <c r="DC112" s="88">
        <v>0</v>
      </c>
      <c r="DD112" s="88">
        <v>322409.11</v>
      </c>
      <c r="DE112" s="88">
        <v>0</v>
      </c>
      <c r="DF112" s="88">
        <f t="shared" si="391"/>
        <v>322409.11</v>
      </c>
      <c r="DG112" s="92" t="str">
        <f t="shared" si="366"/>
        <v>nebija plānots</v>
      </c>
      <c r="DH112" s="88">
        <f t="shared" si="382"/>
        <v>322409.11</v>
      </c>
      <c r="DI112" s="92" t="str">
        <f t="shared" si="367"/>
        <v>nebija plānots</v>
      </c>
      <c r="DJ112" s="88">
        <f t="shared" si="368"/>
        <v>0</v>
      </c>
      <c r="DK112" s="88">
        <f t="shared" si="369"/>
        <v>851029.49</v>
      </c>
      <c r="DL112" s="88">
        <f t="shared" si="370"/>
        <v>0</v>
      </c>
      <c r="DM112" s="88">
        <f t="shared" si="384"/>
        <v>851029.49</v>
      </c>
      <c r="DN112" s="92" t="str">
        <f t="shared" si="371"/>
        <v>nebija plānots</v>
      </c>
      <c r="DO112" s="88">
        <f t="shared" si="372"/>
        <v>851029.49</v>
      </c>
      <c r="DP112" s="92" t="str">
        <f t="shared" si="373"/>
        <v>nebija plānots</v>
      </c>
      <c r="DQ112" s="88">
        <v>0</v>
      </c>
      <c r="DR112" s="88">
        <v>0</v>
      </c>
      <c r="DS112" s="88">
        <v>0</v>
      </c>
      <c r="DT112" s="88">
        <f t="shared" si="392"/>
        <v>0</v>
      </c>
      <c r="DU112" s="92" t="str">
        <f t="shared" si="374"/>
        <v>nebija plānots</v>
      </c>
      <c r="DV112" s="88">
        <f t="shared" si="383"/>
        <v>0</v>
      </c>
      <c r="DW112" s="92" t="str">
        <f t="shared" si="375"/>
        <v>nebija plānots</v>
      </c>
      <c r="DX112" s="88">
        <f t="shared" si="376"/>
        <v>0</v>
      </c>
      <c r="DY112" s="88">
        <f t="shared" si="377"/>
        <v>851029.49</v>
      </c>
      <c r="DZ112" s="88">
        <f t="shared" si="378"/>
        <v>0</v>
      </c>
      <c r="EA112" s="88">
        <f t="shared" si="385"/>
        <v>851029.49</v>
      </c>
      <c r="EB112" s="92" t="str">
        <f t="shared" si="379"/>
        <v>nebija plānots</v>
      </c>
      <c r="EC112" s="88">
        <f t="shared" si="380"/>
        <v>851029.49</v>
      </c>
      <c r="ED112" s="92" t="str">
        <f t="shared" si="381"/>
        <v>nebija plānots</v>
      </c>
      <c r="EE112" s="88">
        <v>1295250</v>
      </c>
      <c r="EF112" s="88">
        <v>0</v>
      </c>
      <c r="EG112" s="88">
        <v>0</v>
      </c>
      <c r="EH112" s="23">
        <f t="shared" si="300"/>
        <v>1295250</v>
      </c>
      <c r="EJ112" s="9"/>
      <c r="EK112" s="9"/>
    </row>
    <row r="113" spans="1:141" ht="12" customHeight="1" x14ac:dyDescent="0.25">
      <c r="A113" s="8" t="s">
        <v>367</v>
      </c>
      <c r="B113" s="8" t="s">
        <v>368</v>
      </c>
      <c r="C113" s="24">
        <v>3</v>
      </c>
      <c r="D113" s="32" t="s">
        <v>349</v>
      </c>
      <c r="E113" s="26" t="s">
        <v>350</v>
      </c>
      <c r="F113" s="24" t="s">
        <v>351</v>
      </c>
      <c r="G113" s="26" t="s">
        <v>352</v>
      </c>
      <c r="H113" s="34" t="s">
        <v>369</v>
      </c>
      <c r="I113" s="26" t="s">
        <v>370</v>
      </c>
      <c r="J113" s="27" t="s">
        <v>114</v>
      </c>
      <c r="K113" s="35" t="s">
        <v>80</v>
      </c>
      <c r="L113" s="24" t="s">
        <v>104</v>
      </c>
      <c r="M113" s="23">
        <v>0</v>
      </c>
      <c r="N113" s="23">
        <v>0</v>
      </c>
      <c r="O113" s="23">
        <v>570000</v>
      </c>
      <c r="P113" s="88">
        <v>484500</v>
      </c>
      <c r="Q113" s="88">
        <v>484500</v>
      </c>
      <c r="R113" s="88">
        <v>0</v>
      </c>
      <c r="S113" s="88">
        <f t="shared" si="301"/>
        <v>484500</v>
      </c>
      <c r="T113" s="92">
        <f t="shared" si="302"/>
        <v>1</v>
      </c>
      <c r="U113" s="88">
        <f t="shared" si="303"/>
        <v>0</v>
      </c>
      <c r="V113" s="92">
        <f t="shared" si="304"/>
        <v>0</v>
      </c>
      <c r="W113" s="88">
        <v>0</v>
      </c>
      <c r="X113" s="88">
        <v>0</v>
      </c>
      <c r="Y113" s="88">
        <v>0</v>
      </c>
      <c r="Z113" s="88">
        <f t="shared" si="305"/>
        <v>0</v>
      </c>
      <c r="AA113" s="92" t="str">
        <f t="shared" si="306"/>
        <v>nebija plānots</v>
      </c>
      <c r="AB113" s="88">
        <f t="shared" si="307"/>
        <v>0</v>
      </c>
      <c r="AC113" s="92" t="str">
        <f t="shared" si="308"/>
        <v>nebija plānots</v>
      </c>
      <c r="AD113" s="88">
        <f t="shared" si="309"/>
        <v>484500</v>
      </c>
      <c r="AE113" s="88">
        <f t="shared" si="310"/>
        <v>484500</v>
      </c>
      <c r="AF113" s="88">
        <f t="shared" si="311"/>
        <v>0</v>
      </c>
      <c r="AG113" s="88">
        <f t="shared" si="312"/>
        <v>484500</v>
      </c>
      <c r="AH113" s="92">
        <f t="shared" si="313"/>
        <v>1</v>
      </c>
      <c r="AI113" s="88">
        <f t="shared" si="314"/>
        <v>0</v>
      </c>
      <c r="AJ113" s="92">
        <f t="shared" si="315"/>
        <v>0</v>
      </c>
      <c r="AK113" s="88">
        <v>0</v>
      </c>
      <c r="AL113" s="88">
        <v>0</v>
      </c>
      <c r="AM113" s="88">
        <v>0</v>
      </c>
      <c r="AN113" s="88">
        <f t="shared" si="386"/>
        <v>0</v>
      </c>
      <c r="AO113" s="92" t="str">
        <f t="shared" si="316"/>
        <v>nebija plānots</v>
      </c>
      <c r="AP113" s="88">
        <f t="shared" si="317"/>
        <v>0</v>
      </c>
      <c r="AQ113" s="92" t="str">
        <f t="shared" si="318"/>
        <v>nebija plānots</v>
      </c>
      <c r="AR113" s="88">
        <f t="shared" si="319"/>
        <v>484500</v>
      </c>
      <c r="AS113" s="88">
        <f t="shared" si="320"/>
        <v>484500</v>
      </c>
      <c r="AT113" s="88">
        <f t="shared" si="321"/>
        <v>0</v>
      </c>
      <c r="AU113" s="88">
        <f t="shared" si="322"/>
        <v>484500</v>
      </c>
      <c r="AV113" s="92">
        <f t="shared" si="323"/>
        <v>1</v>
      </c>
      <c r="AW113" s="88">
        <f t="shared" si="324"/>
        <v>0</v>
      </c>
      <c r="AX113" s="92">
        <f t="shared" si="325"/>
        <v>0</v>
      </c>
      <c r="AY113" s="88">
        <v>341053.31</v>
      </c>
      <c r="AZ113" s="88">
        <v>0</v>
      </c>
      <c r="BA113" s="88">
        <v>0</v>
      </c>
      <c r="BB113" s="88">
        <f t="shared" si="387"/>
        <v>0</v>
      </c>
      <c r="BC113" s="92">
        <f t="shared" si="326"/>
        <v>0</v>
      </c>
      <c r="BD113" s="88">
        <f t="shared" si="327"/>
        <v>-341053.31</v>
      </c>
      <c r="BE113" s="92">
        <f t="shared" si="328"/>
        <v>-1</v>
      </c>
      <c r="BF113" s="88">
        <f t="shared" si="329"/>
        <v>825553.31</v>
      </c>
      <c r="BG113" s="88">
        <f t="shared" si="330"/>
        <v>484500</v>
      </c>
      <c r="BH113" s="88">
        <f t="shared" si="331"/>
        <v>0</v>
      </c>
      <c r="BI113" s="88">
        <f t="shared" si="332"/>
        <v>484500</v>
      </c>
      <c r="BJ113" s="92">
        <f t="shared" si="333"/>
        <v>0.58687911989596409</v>
      </c>
      <c r="BK113" s="88">
        <f t="shared" si="334"/>
        <v>-341053.31000000006</v>
      </c>
      <c r="BL113" s="92">
        <f t="shared" si="335"/>
        <v>-0.41312088010403597</v>
      </c>
      <c r="BM113" s="88">
        <v>915868.99</v>
      </c>
      <c r="BN113" s="88">
        <v>0</v>
      </c>
      <c r="BO113" s="88">
        <v>0</v>
      </c>
      <c r="BP113" s="88">
        <f t="shared" si="388"/>
        <v>0</v>
      </c>
      <c r="BQ113" s="92">
        <f t="shared" si="336"/>
        <v>0</v>
      </c>
      <c r="BR113" s="88">
        <f t="shared" si="337"/>
        <v>-915868.99</v>
      </c>
      <c r="BS113" s="92">
        <f t="shared" si="338"/>
        <v>-1</v>
      </c>
      <c r="BT113" s="88">
        <f t="shared" si="339"/>
        <v>1741422.3</v>
      </c>
      <c r="BU113" s="88">
        <f t="shared" si="340"/>
        <v>484500</v>
      </c>
      <c r="BV113" s="88">
        <f t="shared" si="341"/>
        <v>0</v>
      </c>
      <c r="BW113" s="88">
        <f t="shared" si="342"/>
        <v>484500</v>
      </c>
      <c r="BX113" s="92">
        <f t="shared" si="343"/>
        <v>0.27822085429823656</v>
      </c>
      <c r="BY113" s="88">
        <f t="shared" si="344"/>
        <v>-1256922.3</v>
      </c>
      <c r="BZ113" s="92">
        <f t="shared" si="345"/>
        <v>-0.72177914570176349</v>
      </c>
      <c r="CA113" s="88">
        <v>609718.96</v>
      </c>
      <c r="CB113" s="88">
        <v>0</v>
      </c>
      <c r="CC113" s="88">
        <v>0</v>
      </c>
      <c r="CD113" s="88">
        <f t="shared" si="389"/>
        <v>0</v>
      </c>
      <c r="CE113" s="92">
        <f t="shared" si="346"/>
        <v>0</v>
      </c>
      <c r="CF113" s="88">
        <f t="shared" si="347"/>
        <v>-609718.96</v>
      </c>
      <c r="CG113" s="92">
        <f t="shared" si="348"/>
        <v>-1</v>
      </c>
      <c r="CH113" s="88">
        <f t="shared" si="349"/>
        <v>2351141.2599999998</v>
      </c>
      <c r="CI113" s="88">
        <f t="shared" si="350"/>
        <v>484500</v>
      </c>
      <c r="CJ113" s="88">
        <f t="shared" si="351"/>
        <v>0</v>
      </c>
      <c r="CK113" s="88">
        <f t="shared" si="352"/>
        <v>484500</v>
      </c>
      <c r="CL113" s="92">
        <f t="shared" si="353"/>
        <v>0.20607013633880936</v>
      </c>
      <c r="CM113" s="88">
        <f t="shared" si="354"/>
        <v>-1866641.2599999998</v>
      </c>
      <c r="CN113" s="92">
        <f t="shared" si="355"/>
        <v>-0.79392986366119067</v>
      </c>
      <c r="CO113" s="88">
        <v>0</v>
      </c>
      <c r="CP113" s="88">
        <v>727805.01</v>
      </c>
      <c r="CQ113" s="88">
        <v>0</v>
      </c>
      <c r="CR113" s="88">
        <f t="shared" si="390"/>
        <v>727805.01</v>
      </c>
      <c r="CS113" s="92" t="str">
        <f t="shared" si="356"/>
        <v>nebija plānots</v>
      </c>
      <c r="CT113" s="88">
        <f t="shared" si="357"/>
        <v>727805.01</v>
      </c>
      <c r="CU113" s="92" t="str">
        <f t="shared" si="358"/>
        <v>nebija plānots</v>
      </c>
      <c r="CV113" s="88">
        <f t="shared" si="359"/>
        <v>2351141.2599999998</v>
      </c>
      <c r="CW113" s="88">
        <f t="shared" si="360"/>
        <v>1212305.01</v>
      </c>
      <c r="CX113" s="88">
        <f t="shared" si="361"/>
        <v>0</v>
      </c>
      <c r="CY113" s="88">
        <f t="shared" si="362"/>
        <v>1212305.01</v>
      </c>
      <c r="CZ113" s="92">
        <f t="shared" si="363"/>
        <v>0.5156240633538115</v>
      </c>
      <c r="DA113" s="88">
        <f t="shared" si="364"/>
        <v>-1138836.2499999998</v>
      </c>
      <c r="DB113" s="92">
        <f t="shared" si="365"/>
        <v>-0.48437593664618855</v>
      </c>
      <c r="DC113" s="88">
        <v>159086.85</v>
      </c>
      <c r="DD113" s="88">
        <v>0</v>
      </c>
      <c r="DE113" s="88">
        <v>0</v>
      </c>
      <c r="DF113" s="88">
        <f t="shared" si="391"/>
        <v>0</v>
      </c>
      <c r="DG113" s="92">
        <f t="shared" si="366"/>
        <v>0</v>
      </c>
      <c r="DH113" s="88">
        <f t="shared" si="382"/>
        <v>-159086.85</v>
      </c>
      <c r="DI113" s="92">
        <f t="shared" si="367"/>
        <v>-1</v>
      </c>
      <c r="DJ113" s="88">
        <f t="shared" si="368"/>
        <v>2510228.11</v>
      </c>
      <c r="DK113" s="88">
        <f t="shared" si="369"/>
        <v>1212305.01</v>
      </c>
      <c r="DL113" s="88">
        <f t="shared" si="370"/>
        <v>0</v>
      </c>
      <c r="DM113" s="88">
        <f t="shared" si="384"/>
        <v>1212305.01</v>
      </c>
      <c r="DN113" s="92">
        <f t="shared" si="371"/>
        <v>0.48294615344738534</v>
      </c>
      <c r="DO113" s="88">
        <f t="shared" si="372"/>
        <v>-1297923.0999999999</v>
      </c>
      <c r="DP113" s="92">
        <f t="shared" si="373"/>
        <v>-0.51705384655261466</v>
      </c>
      <c r="DQ113" s="88">
        <v>267750</v>
      </c>
      <c r="DR113" s="88">
        <v>0</v>
      </c>
      <c r="DS113" s="88">
        <v>0</v>
      </c>
      <c r="DT113" s="88">
        <f t="shared" si="392"/>
        <v>0</v>
      </c>
      <c r="DU113" s="92">
        <f t="shared" si="374"/>
        <v>0</v>
      </c>
      <c r="DV113" s="88">
        <f t="shared" si="383"/>
        <v>-267750</v>
      </c>
      <c r="DW113" s="92">
        <f t="shared" si="375"/>
        <v>-1</v>
      </c>
      <c r="DX113" s="88">
        <f t="shared" si="376"/>
        <v>2777978.11</v>
      </c>
      <c r="DY113" s="88">
        <f t="shared" si="377"/>
        <v>1212305.01</v>
      </c>
      <c r="DZ113" s="88">
        <f t="shared" si="378"/>
        <v>0</v>
      </c>
      <c r="EA113" s="88">
        <f t="shared" si="385"/>
        <v>1212305.01</v>
      </c>
      <c r="EB113" s="92">
        <f t="shared" si="379"/>
        <v>0.43639833072694734</v>
      </c>
      <c r="EC113" s="88">
        <f t="shared" si="380"/>
        <v>-1565673.0999999999</v>
      </c>
      <c r="ED113" s="92">
        <f t="shared" si="381"/>
        <v>-0.56360166927305266</v>
      </c>
      <c r="EE113" s="88">
        <v>0</v>
      </c>
      <c r="EF113" s="88">
        <v>0</v>
      </c>
      <c r="EG113" s="88">
        <v>416500</v>
      </c>
      <c r="EH113" s="23">
        <f t="shared" si="300"/>
        <v>3194478.11</v>
      </c>
      <c r="EJ113" s="9"/>
      <c r="EK113" s="9"/>
    </row>
    <row r="114" spans="1:141" ht="12" customHeight="1" x14ac:dyDescent="0.25">
      <c r="A114" s="8" t="s">
        <v>371</v>
      </c>
      <c r="B114" s="8" t="s">
        <v>371</v>
      </c>
      <c r="C114" s="24">
        <v>3</v>
      </c>
      <c r="D114" s="32" t="s">
        <v>349</v>
      </c>
      <c r="E114" s="26" t="s">
        <v>350</v>
      </c>
      <c r="F114" s="24" t="s">
        <v>351</v>
      </c>
      <c r="G114" s="26" t="s">
        <v>352</v>
      </c>
      <c r="H114" s="34" t="s">
        <v>372</v>
      </c>
      <c r="I114" s="26" t="s">
        <v>373</v>
      </c>
      <c r="J114" s="27" t="s">
        <v>114</v>
      </c>
      <c r="K114" s="35" t="s">
        <v>80</v>
      </c>
      <c r="L114" s="24" t="s">
        <v>104</v>
      </c>
      <c r="M114" s="23">
        <v>0</v>
      </c>
      <c r="N114" s="23">
        <v>0</v>
      </c>
      <c r="O114" s="23">
        <v>0</v>
      </c>
      <c r="P114" s="88">
        <v>0</v>
      </c>
      <c r="Q114" s="88">
        <v>0</v>
      </c>
      <c r="R114" s="88">
        <v>0</v>
      </c>
      <c r="S114" s="88">
        <f t="shared" si="301"/>
        <v>0</v>
      </c>
      <c r="T114" s="92" t="str">
        <f t="shared" si="302"/>
        <v>nebija plānots</v>
      </c>
      <c r="U114" s="88">
        <f t="shared" si="303"/>
        <v>0</v>
      </c>
      <c r="V114" s="92" t="str">
        <f t="shared" si="304"/>
        <v>nebija plānots</v>
      </c>
      <c r="W114" s="88">
        <v>0</v>
      </c>
      <c r="X114" s="88">
        <v>0</v>
      </c>
      <c r="Y114" s="88">
        <v>0</v>
      </c>
      <c r="Z114" s="88">
        <f t="shared" si="305"/>
        <v>0</v>
      </c>
      <c r="AA114" s="92" t="str">
        <f t="shared" si="306"/>
        <v>nebija plānots</v>
      </c>
      <c r="AB114" s="88">
        <f t="shared" si="307"/>
        <v>0</v>
      </c>
      <c r="AC114" s="92" t="str">
        <f t="shared" si="308"/>
        <v>nebija plānots</v>
      </c>
      <c r="AD114" s="88">
        <f t="shared" si="309"/>
        <v>0</v>
      </c>
      <c r="AE114" s="88">
        <f t="shared" si="310"/>
        <v>0</v>
      </c>
      <c r="AF114" s="88">
        <f t="shared" si="311"/>
        <v>0</v>
      </c>
      <c r="AG114" s="88">
        <f t="shared" si="312"/>
        <v>0</v>
      </c>
      <c r="AH114" s="92" t="str">
        <f t="shared" si="313"/>
        <v>nebija plānots</v>
      </c>
      <c r="AI114" s="88">
        <f t="shared" si="314"/>
        <v>0</v>
      </c>
      <c r="AJ114" s="92" t="str">
        <f t="shared" si="315"/>
        <v>nebija plānots</v>
      </c>
      <c r="AK114" s="88">
        <v>0</v>
      </c>
      <c r="AL114" s="88">
        <v>0</v>
      </c>
      <c r="AM114" s="88">
        <v>0</v>
      </c>
      <c r="AN114" s="88">
        <f t="shared" si="386"/>
        <v>0</v>
      </c>
      <c r="AO114" s="92" t="str">
        <f t="shared" si="316"/>
        <v>nebija plānots</v>
      </c>
      <c r="AP114" s="88">
        <f t="shared" si="317"/>
        <v>0</v>
      </c>
      <c r="AQ114" s="92" t="str">
        <f t="shared" si="318"/>
        <v>nebija plānots</v>
      </c>
      <c r="AR114" s="88">
        <f t="shared" si="319"/>
        <v>0</v>
      </c>
      <c r="AS114" s="88">
        <f t="shared" si="320"/>
        <v>0</v>
      </c>
      <c r="AT114" s="88">
        <f t="shared" si="321"/>
        <v>0</v>
      </c>
      <c r="AU114" s="88">
        <f t="shared" si="322"/>
        <v>0</v>
      </c>
      <c r="AV114" s="92" t="str">
        <f t="shared" si="323"/>
        <v>nebija plānots</v>
      </c>
      <c r="AW114" s="88">
        <f t="shared" si="324"/>
        <v>0</v>
      </c>
      <c r="AX114" s="92" t="str">
        <f t="shared" si="325"/>
        <v>nebija plānots</v>
      </c>
      <c r="AY114" s="88">
        <v>0</v>
      </c>
      <c r="AZ114" s="88">
        <v>0</v>
      </c>
      <c r="BA114" s="88">
        <v>0</v>
      </c>
      <c r="BB114" s="88">
        <f t="shared" si="387"/>
        <v>0</v>
      </c>
      <c r="BC114" s="92" t="str">
        <f t="shared" si="326"/>
        <v>nebija plānots</v>
      </c>
      <c r="BD114" s="88">
        <f t="shared" si="327"/>
        <v>0</v>
      </c>
      <c r="BE114" s="92" t="str">
        <f t="shared" si="328"/>
        <v>nebija plānots</v>
      </c>
      <c r="BF114" s="88">
        <f t="shared" si="329"/>
        <v>0</v>
      </c>
      <c r="BG114" s="88">
        <f t="shared" si="330"/>
        <v>0</v>
      </c>
      <c r="BH114" s="88">
        <f t="shared" si="331"/>
        <v>0</v>
      </c>
      <c r="BI114" s="88">
        <f t="shared" si="332"/>
        <v>0</v>
      </c>
      <c r="BJ114" s="92" t="str">
        <f t="shared" si="333"/>
        <v>nebija plānots</v>
      </c>
      <c r="BK114" s="88">
        <f t="shared" si="334"/>
        <v>0</v>
      </c>
      <c r="BL114" s="92" t="str">
        <f t="shared" si="335"/>
        <v>nebija plānots</v>
      </c>
      <c r="BM114" s="88">
        <v>0</v>
      </c>
      <c r="BN114" s="88">
        <v>0</v>
      </c>
      <c r="BO114" s="88">
        <v>0</v>
      </c>
      <c r="BP114" s="88">
        <f t="shared" si="388"/>
        <v>0</v>
      </c>
      <c r="BQ114" s="92" t="str">
        <f t="shared" si="336"/>
        <v>nebija plānots</v>
      </c>
      <c r="BR114" s="88">
        <f t="shared" si="337"/>
        <v>0</v>
      </c>
      <c r="BS114" s="92" t="str">
        <f t="shared" si="338"/>
        <v>nebija plānots</v>
      </c>
      <c r="BT114" s="88">
        <f t="shared" si="339"/>
        <v>0</v>
      </c>
      <c r="BU114" s="88">
        <f t="shared" si="340"/>
        <v>0</v>
      </c>
      <c r="BV114" s="88">
        <f t="shared" si="341"/>
        <v>0</v>
      </c>
      <c r="BW114" s="88">
        <f t="shared" si="342"/>
        <v>0</v>
      </c>
      <c r="BX114" s="92" t="str">
        <f t="shared" si="343"/>
        <v>nebija plānots</v>
      </c>
      <c r="BY114" s="88">
        <f t="shared" si="344"/>
        <v>0</v>
      </c>
      <c r="BZ114" s="92" t="str">
        <f t="shared" si="345"/>
        <v>nebija plānots</v>
      </c>
      <c r="CA114" s="88">
        <v>0</v>
      </c>
      <c r="CB114" s="88">
        <v>0</v>
      </c>
      <c r="CC114" s="88">
        <v>0</v>
      </c>
      <c r="CD114" s="88">
        <f t="shared" si="389"/>
        <v>0</v>
      </c>
      <c r="CE114" s="92" t="str">
        <f t="shared" si="346"/>
        <v>nebija plānots</v>
      </c>
      <c r="CF114" s="88">
        <f t="shared" si="347"/>
        <v>0</v>
      </c>
      <c r="CG114" s="92" t="str">
        <f t="shared" si="348"/>
        <v>nebija plānots</v>
      </c>
      <c r="CH114" s="88">
        <f t="shared" si="349"/>
        <v>0</v>
      </c>
      <c r="CI114" s="88">
        <f t="shared" si="350"/>
        <v>0</v>
      </c>
      <c r="CJ114" s="88">
        <f t="shared" si="351"/>
        <v>0</v>
      </c>
      <c r="CK114" s="88">
        <f t="shared" si="352"/>
        <v>0</v>
      </c>
      <c r="CL114" s="92" t="str">
        <f t="shared" si="353"/>
        <v>nebija plānots</v>
      </c>
      <c r="CM114" s="88">
        <f t="shared" si="354"/>
        <v>0</v>
      </c>
      <c r="CN114" s="92" t="str">
        <f t="shared" si="355"/>
        <v>nebija plānots</v>
      </c>
      <c r="CO114" s="88">
        <v>0</v>
      </c>
      <c r="CP114" s="88">
        <v>0</v>
      </c>
      <c r="CQ114" s="88">
        <v>0</v>
      </c>
      <c r="CR114" s="88">
        <f t="shared" si="390"/>
        <v>0</v>
      </c>
      <c r="CS114" s="92" t="str">
        <f t="shared" si="356"/>
        <v>nebija plānots</v>
      </c>
      <c r="CT114" s="88">
        <f t="shared" si="357"/>
        <v>0</v>
      </c>
      <c r="CU114" s="92" t="str">
        <f t="shared" si="358"/>
        <v>nebija plānots</v>
      </c>
      <c r="CV114" s="88">
        <f t="shared" si="359"/>
        <v>0</v>
      </c>
      <c r="CW114" s="88">
        <f t="shared" si="360"/>
        <v>0</v>
      </c>
      <c r="CX114" s="88">
        <f t="shared" si="361"/>
        <v>0</v>
      </c>
      <c r="CY114" s="88">
        <f t="shared" si="362"/>
        <v>0</v>
      </c>
      <c r="CZ114" s="92" t="str">
        <f t="shared" si="363"/>
        <v>nebija plānots</v>
      </c>
      <c r="DA114" s="88">
        <f t="shared" si="364"/>
        <v>0</v>
      </c>
      <c r="DB114" s="92" t="str">
        <f t="shared" si="365"/>
        <v>nebija plānots</v>
      </c>
      <c r="DC114" s="88">
        <v>0</v>
      </c>
      <c r="DD114" s="88">
        <v>0</v>
      </c>
      <c r="DE114" s="88">
        <v>0</v>
      </c>
      <c r="DF114" s="88">
        <f t="shared" si="391"/>
        <v>0</v>
      </c>
      <c r="DG114" s="92" t="str">
        <f t="shared" si="366"/>
        <v>nebija plānots</v>
      </c>
      <c r="DH114" s="88">
        <f t="shared" si="382"/>
        <v>0</v>
      </c>
      <c r="DI114" s="92" t="str">
        <f t="shared" si="367"/>
        <v>nebija plānots</v>
      </c>
      <c r="DJ114" s="88">
        <f t="shared" si="368"/>
        <v>0</v>
      </c>
      <c r="DK114" s="88">
        <f t="shared" si="369"/>
        <v>0</v>
      </c>
      <c r="DL114" s="88">
        <f t="shared" si="370"/>
        <v>0</v>
      </c>
      <c r="DM114" s="88">
        <f t="shared" si="384"/>
        <v>0</v>
      </c>
      <c r="DN114" s="92" t="str">
        <f t="shared" si="371"/>
        <v>nebija plānots</v>
      </c>
      <c r="DO114" s="88">
        <f t="shared" si="372"/>
        <v>0</v>
      </c>
      <c r="DP114" s="92" t="str">
        <f t="shared" si="373"/>
        <v>nebija plānots</v>
      </c>
      <c r="DQ114" s="88">
        <v>0</v>
      </c>
      <c r="DR114" s="88">
        <v>0</v>
      </c>
      <c r="DS114" s="88">
        <v>0</v>
      </c>
      <c r="DT114" s="88">
        <f t="shared" si="392"/>
        <v>0</v>
      </c>
      <c r="DU114" s="92" t="str">
        <f t="shared" si="374"/>
        <v>nebija plānots</v>
      </c>
      <c r="DV114" s="88">
        <f t="shared" si="383"/>
        <v>0</v>
      </c>
      <c r="DW114" s="92" t="str">
        <f t="shared" si="375"/>
        <v>nebija plānots</v>
      </c>
      <c r="DX114" s="88">
        <f t="shared" si="376"/>
        <v>0</v>
      </c>
      <c r="DY114" s="88">
        <f t="shared" si="377"/>
        <v>0</v>
      </c>
      <c r="DZ114" s="88">
        <f t="shared" si="378"/>
        <v>0</v>
      </c>
      <c r="EA114" s="88">
        <f t="shared" si="385"/>
        <v>0</v>
      </c>
      <c r="EB114" s="92" t="str">
        <f t="shared" si="379"/>
        <v>nebija plānots</v>
      </c>
      <c r="EC114" s="88">
        <f t="shared" si="380"/>
        <v>0</v>
      </c>
      <c r="ED114" s="92" t="str">
        <f t="shared" si="381"/>
        <v>nebija plānots</v>
      </c>
      <c r="EE114" s="88">
        <v>0</v>
      </c>
      <c r="EF114" s="88">
        <v>0</v>
      </c>
      <c r="EG114" s="88">
        <v>0</v>
      </c>
      <c r="EH114" s="23">
        <f t="shared" si="300"/>
        <v>0</v>
      </c>
      <c r="EJ114" s="9"/>
      <c r="EK114" s="9"/>
    </row>
    <row r="115" spans="1:141" ht="12" customHeight="1" x14ac:dyDescent="0.25">
      <c r="A115" s="8" t="s">
        <v>374</v>
      </c>
      <c r="B115" s="8" t="s">
        <v>374</v>
      </c>
      <c r="C115" s="24">
        <v>3</v>
      </c>
      <c r="D115" s="32" t="s">
        <v>349</v>
      </c>
      <c r="E115" s="26" t="s">
        <v>350</v>
      </c>
      <c r="F115" s="24" t="s">
        <v>351</v>
      </c>
      <c r="G115" s="26" t="s">
        <v>352</v>
      </c>
      <c r="H115" s="34" t="s">
        <v>375</v>
      </c>
      <c r="I115" s="26" t="s">
        <v>376</v>
      </c>
      <c r="J115" s="27" t="s">
        <v>114</v>
      </c>
      <c r="K115" s="35" t="s">
        <v>87</v>
      </c>
      <c r="L115" s="24" t="s">
        <v>104</v>
      </c>
      <c r="M115" s="23">
        <v>0</v>
      </c>
      <c r="N115" s="23">
        <v>0</v>
      </c>
      <c r="O115" s="23">
        <v>1098772.3399999999</v>
      </c>
      <c r="P115" s="88">
        <v>8968.61</v>
      </c>
      <c r="Q115" s="88">
        <v>15768.61</v>
      </c>
      <c r="R115" s="88">
        <v>0</v>
      </c>
      <c r="S115" s="88">
        <f t="shared" si="301"/>
        <v>15768.61</v>
      </c>
      <c r="T115" s="92">
        <f t="shared" si="302"/>
        <v>1.7581999886270001</v>
      </c>
      <c r="U115" s="88">
        <f t="shared" si="303"/>
        <v>6800</v>
      </c>
      <c r="V115" s="92">
        <f t="shared" si="304"/>
        <v>0.75819998862700011</v>
      </c>
      <c r="W115" s="88">
        <v>352216.72</v>
      </c>
      <c r="X115" s="88">
        <v>0</v>
      </c>
      <c r="Y115" s="88">
        <v>0</v>
      </c>
      <c r="Z115" s="88">
        <f t="shared" si="305"/>
        <v>0</v>
      </c>
      <c r="AA115" s="92">
        <f t="shared" si="306"/>
        <v>0</v>
      </c>
      <c r="AB115" s="88">
        <f t="shared" si="307"/>
        <v>-352216.72</v>
      </c>
      <c r="AC115" s="92">
        <f t="shared" si="308"/>
        <v>-1</v>
      </c>
      <c r="AD115" s="88">
        <f t="shared" si="309"/>
        <v>361185.32999999996</v>
      </c>
      <c r="AE115" s="88">
        <f t="shared" si="310"/>
        <v>15768.61</v>
      </c>
      <c r="AF115" s="88">
        <f t="shared" si="311"/>
        <v>0</v>
      </c>
      <c r="AG115" s="88">
        <f t="shared" si="312"/>
        <v>15768.61</v>
      </c>
      <c r="AH115" s="92">
        <f t="shared" si="313"/>
        <v>4.3657947015732897E-2</v>
      </c>
      <c r="AI115" s="88">
        <f t="shared" si="314"/>
        <v>-345416.72</v>
      </c>
      <c r="AJ115" s="92">
        <f t="shared" si="315"/>
        <v>-0.95634205298426711</v>
      </c>
      <c r="AK115" s="88">
        <v>0</v>
      </c>
      <c r="AL115" s="88">
        <v>325558.45</v>
      </c>
      <c r="AM115" s="88">
        <v>0</v>
      </c>
      <c r="AN115" s="88">
        <f t="shared" si="386"/>
        <v>325558.45</v>
      </c>
      <c r="AO115" s="92" t="str">
        <f t="shared" si="316"/>
        <v>nebija plānots</v>
      </c>
      <c r="AP115" s="88">
        <f t="shared" si="317"/>
        <v>325558.45</v>
      </c>
      <c r="AQ115" s="92" t="str">
        <f t="shared" si="318"/>
        <v>nebija plānots</v>
      </c>
      <c r="AR115" s="88">
        <f t="shared" si="319"/>
        <v>361185.32999999996</v>
      </c>
      <c r="AS115" s="88">
        <f t="shared" si="320"/>
        <v>341327.06</v>
      </c>
      <c r="AT115" s="88">
        <f t="shared" si="321"/>
        <v>0</v>
      </c>
      <c r="AU115" s="88">
        <f t="shared" si="322"/>
        <v>341327.06</v>
      </c>
      <c r="AV115" s="92">
        <f t="shared" si="323"/>
        <v>0.94501916786044449</v>
      </c>
      <c r="AW115" s="88">
        <f t="shared" si="324"/>
        <v>-19858.26999999996</v>
      </c>
      <c r="AX115" s="92">
        <f t="shared" si="325"/>
        <v>-5.4980832139555506E-2</v>
      </c>
      <c r="AY115" s="88">
        <v>0</v>
      </c>
      <c r="AZ115" s="88">
        <v>35705.53</v>
      </c>
      <c r="BA115" s="88">
        <v>0</v>
      </c>
      <c r="BB115" s="88">
        <f t="shared" si="387"/>
        <v>35705.53</v>
      </c>
      <c r="BC115" s="92" t="str">
        <f t="shared" si="326"/>
        <v>nebija plānots</v>
      </c>
      <c r="BD115" s="88">
        <f t="shared" si="327"/>
        <v>35705.53</v>
      </c>
      <c r="BE115" s="92" t="str">
        <f t="shared" si="328"/>
        <v>nebija plānots</v>
      </c>
      <c r="BF115" s="88">
        <f t="shared" si="329"/>
        <v>361185.32999999996</v>
      </c>
      <c r="BG115" s="88">
        <f t="shared" si="330"/>
        <v>377032.58999999997</v>
      </c>
      <c r="BH115" s="88">
        <f t="shared" si="331"/>
        <v>0</v>
      </c>
      <c r="BI115" s="88">
        <f t="shared" si="332"/>
        <v>377032.58999999997</v>
      </c>
      <c r="BJ115" s="92">
        <f t="shared" si="333"/>
        <v>1.0438757022606648</v>
      </c>
      <c r="BK115" s="88">
        <f t="shared" si="334"/>
        <v>15847.260000000009</v>
      </c>
      <c r="BL115" s="92">
        <f t="shared" si="335"/>
        <v>4.3875702260664937E-2</v>
      </c>
      <c r="BM115" s="88">
        <v>0</v>
      </c>
      <c r="BN115" s="88">
        <v>0</v>
      </c>
      <c r="BO115" s="88">
        <v>0</v>
      </c>
      <c r="BP115" s="88">
        <f t="shared" si="388"/>
        <v>0</v>
      </c>
      <c r="BQ115" s="92" t="str">
        <f t="shared" si="336"/>
        <v>nebija plānots</v>
      </c>
      <c r="BR115" s="88">
        <f t="shared" si="337"/>
        <v>0</v>
      </c>
      <c r="BS115" s="92" t="str">
        <f t="shared" si="338"/>
        <v>nebija plānots</v>
      </c>
      <c r="BT115" s="88">
        <f t="shared" si="339"/>
        <v>361185.32999999996</v>
      </c>
      <c r="BU115" s="88">
        <f t="shared" si="340"/>
        <v>377032.58999999997</v>
      </c>
      <c r="BV115" s="88">
        <f t="shared" si="341"/>
        <v>0</v>
      </c>
      <c r="BW115" s="88">
        <f t="shared" si="342"/>
        <v>377032.58999999997</v>
      </c>
      <c r="BX115" s="92">
        <f t="shared" si="343"/>
        <v>1.0438757022606648</v>
      </c>
      <c r="BY115" s="88">
        <f t="shared" si="344"/>
        <v>15847.260000000009</v>
      </c>
      <c r="BZ115" s="92">
        <f t="shared" si="345"/>
        <v>4.3875702260664937E-2</v>
      </c>
      <c r="CA115" s="88">
        <v>0</v>
      </c>
      <c r="CB115" s="88">
        <v>0</v>
      </c>
      <c r="CC115" s="88">
        <v>0</v>
      </c>
      <c r="CD115" s="88">
        <f t="shared" si="389"/>
        <v>0</v>
      </c>
      <c r="CE115" s="92" t="str">
        <f t="shared" si="346"/>
        <v>nebija plānots</v>
      </c>
      <c r="CF115" s="88">
        <f t="shared" si="347"/>
        <v>0</v>
      </c>
      <c r="CG115" s="92" t="str">
        <f t="shared" si="348"/>
        <v>nebija plānots</v>
      </c>
      <c r="CH115" s="88">
        <f t="shared" si="349"/>
        <v>361185.32999999996</v>
      </c>
      <c r="CI115" s="88">
        <f t="shared" si="350"/>
        <v>377032.58999999997</v>
      </c>
      <c r="CJ115" s="88">
        <f t="shared" si="351"/>
        <v>0</v>
      </c>
      <c r="CK115" s="88">
        <f t="shared" si="352"/>
        <v>377032.58999999997</v>
      </c>
      <c r="CL115" s="92">
        <f t="shared" si="353"/>
        <v>1.0438757022606648</v>
      </c>
      <c r="CM115" s="88">
        <f t="shared" si="354"/>
        <v>15847.260000000009</v>
      </c>
      <c r="CN115" s="92">
        <f t="shared" si="355"/>
        <v>4.3875702260664937E-2</v>
      </c>
      <c r="CO115" s="88">
        <v>0</v>
      </c>
      <c r="CP115" s="88">
        <v>46066.38</v>
      </c>
      <c r="CQ115" s="88">
        <v>0</v>
      </c>
      <c r="CR115" s="88">
        <f t="shared" si="390"/>
        <v>46066.38</v>
      </c>
      <c r="CS115" s="92" t="str">
        <f t="shared" si="356"/>
        <v>nebija plānots</v>
      </c>
      <c r="CT115" s="88">
        <f t="shared" si="357"/>
        <v>46066.38</v>
      </c>
      <c r="CU115" s="92" t="str">
        <f t="shared" si="358"/>
        <v>nebija plānots</v>
      </c>
      <c r="CV115" s="88">
        <f t="shared" si="359"/>
        <v>361185.32999999996</v>
      </c>
      <c r="CW115" s="88">
        <f t="shared" si="360"/>
        <v>423098.97</v>
      </c>
      <c r="CX115" s="88">
        <f t="shared" si="361"/>
        <v>0</v>
      </c>
      <c r="CY115" s="88">
        <f t="shared" si="362"/>
        <v>423098.97</v>
      </c>
      <c r="CZ115" s="92">
        <f t="shared" si="363"/>
        <v>1.1714179255287029</v>
      </c>
      <c r="DA115" s="88">
        <f t="shared" si="364"/>
        <v>61913.640000000014</v>
      </c>
      <c r="DB115" s="92">
        <f t="shared" si="365"/>
        <v>0.171417925528703</v>
      </c>
      <c r="DC115" s="88">
        <v>26987.5</v>
      </c>
      <c r="DD115" s="88">
        <v>0</v>
      </c>
      <c r="DE115" s="88">
        <v>0</v>
      </c>
      <c r="DF115" s="88">
        <f t="shared" si="391"/>
        <v>0</v>
      </c>
      <c r="DG115" s="92">
        <f t="shared" si="366"/>
        <v>0</v>
      </c>
      <c r="DH115" s="88">
        <f t="shared" si="382"/>
        <v>-26987.5</v>
      </c>
      <c r="DI115" s="92">
        <f t="shared" si="367"/>
        <v>-1</v>
      </c>
      <c r="DJ115" s="88">
        <f t="shared" si="368"/>
        <v>388172.82999999996</v>
      </c>
      <c r="DK115" s="88">
        <f t="shared" si="369"/>
        <v>423098.97</v>
      </c>
      <c r="DL115" s="88">
        <f t="shared" si="370"/>
        <v>0</v>
      </c>
      <c r="DM115" s="88">
        <f t="shared" si="384"/>
        <v>423098.97</v>
      </c>
      <c r="DN115" s="92">
        <f t="shared" si="371"/>
        <v>1.0899757461128849</v>
      </c>
      <c r="DO115" s="88">
        <f t="shared" si="372"/>
        <v>34926.140000000014</v>
      </c>
      <c r="DP115" s="92">
        <f t="shared" si="373"/>
        <v>8.9975746112884863E-2</v>
      </c>
      <c r="DQ115" s="88">
        <v>0</v>
      </c>
      <c r="DR115" s="88">
        <v>0</v>
      </c>
      <c r="DS115" s="88">
        <v>0</v>
      </c>
      <c r="DT115" s="88">
        <f t="shared" si="392"/>
        <v>0</v>
      </c>
      <c r="DU115" s="92" t="str">
        <f t="shared" si="374"/>
        <v>nebija plānots</v>
      </c>
      <c r="DV115" s="88">
        <f t="shared" si="383"/>
        <v>0</v>
      </c>
      <c r="DW115" s="92" t="str">
        <f t="shared" si="375"/>
        <v>nebija plānots</v>
      </c>
      <c r="DX115" s="88">
        <f t="shared" si="376"/>
        <v>388172.82999999996</v>
      </c>
      <c r="DY115" s="88">
        <f t="shared" si="377"/>
        <v>423098.97</v>
      </c>
      <c r="DZ115" s="88">
        <f t="shared" si="378"/>
        <v>0</v>
      </c>
      <c r="EA115" s="88">
        <f t="shared" si="385"/>
        <v>423098.97</v>
      </c>
      <c r="EB115" s="92">
        <f t="shared" si="379"/>
        <v>1.0899757461128849</v>
      </c>
      <c r="EC115" s="88">
        <f t="shared" si="380"/>
        <v>34926.140000000014</v>
      </c>
      <c r="ED115" s="92">
        <f t="shared" si="381"/>
        <v>8.9975746112884863E-2</v>
      </c>
      <c r="EE115" s="88">
        <v>0</v>
      </c>
      <c r="EF115" s="88">
        <v>0</v>
      </c>
      <c r="EG115" s="88">
        <v>122400</v>
      </c>
      <c r="EH115" s="23">
        <f t="shared" si="300"/>
        <v>510572.82999999996</v>
      </c>
      <c r="EJ115" s="9"/>
      <c r="EK115" s="9"/>
    </row>
    <row r="116" spans="1:141" ht="12" customHeight="1" x14ac:dyDescent="0.25">
      <c r="A116" s="8" t="s">
        <v>377</v>
      </c>
      <c r="B116" s="8" t="s">
        <v>377</v>
      </c>
      <c r="C116" s="24">
        <v>3</v>
      </c>
      <c r="D116" s="32" t="s">
        <v>349</v>
      </c>
      <c r="E116" s="26" t="s">
        <v>350</v>
      </c>
      <c r="F116" s="24" t="s">
        <v>378</v>
      </c>
      <c r="G116" s="26" t="s">
        <v>379</v>
      </c>
      <c r="H116" s="37" t="s">
        <v>380</v>
      </c>
      <c r="I116" s="26" t="s">
        <v>381</v>
      </c>
      <c r="J116" s="27" t="s">
        <v>114</v>
      </c>
      <c r="K116" s="35" t="s">
        <v>80</v>
      </c>
      <c r="L116" s="24" t="s">
        <v>103</v>
      </c>
      <c r="M116" s="23">
        <v>0</v>
      </c>
      <c r="N116" s="23">
        <v>0</v>
      </c>
      <c r="O116" s="23">
        <v>0</v>
      </c>
      <c r="P116" s="88">
        <v>0</v>
      </c>
      <c r="Q116" s="88">
        <v>0</v>
      </c>
      <c r="R116" s="88">
        <v>0</v>
      </c>
      <c r="S116" s="88">
        <f t="shared" si="301"/>
        <v>0</v>
      </c>
      <c r="T116" s="92" t="str">
        <f t="shared" si="302"/>
        <v>nebija plānots</v>
      </c>
      <c r="U116" s="88">
        <f t="shared" si="303"/>
        <v>0</v>
      </c>
      <c r="V116" s="92" t="str">
        <f t="shared" si="304"/>
        <v>nebija plānots</v>
      </c>
      <c r="W116" s="88">
        <v>0</v>
      </c>
      <c r="X116" s="88">
        <v>0</v>
      </c>
      <c r="Y116" s="88">
        <v>0</v>
      </c>
      <c r="Z116" s="88">
        <f t="shared" si="305"/>
        <v>0</v>
      </c>
      <c r="AA116" s="92" t="str">
        <f t="shared" si="306"/>
        <v>nebija plānots</v>
      </c>
      <c r="AB116" s="88">
        <f t="shared" si="307"/>
        <v>0</v>
      </c>
      <c r="AC116" s="92" t="str">
        <f t="shared" si="308"/>
        <v>nebija plānots</v>
      </c>
      <c r="AD116" s="88">
        <f t="shared" si="309"/>
        <v>0</v>
      </c>
      <c r="AE116" s="88">
        <f t="shared" si="310"/>
        <v>0</v>
      </c>
      <c r="AF116" s="88">
        <f t="shared" si="311"/>
        <v>0</v>
      </c>
      <c r="AG116" s="88">
        <f t="shared" si="312"/>
        <v>0</v>
      </c>
      <c r="AH116" s="92" t="str">
        <f t="shared" si="313"/>
        <v>nebija plānots</v>
      </c>
      <c r="AI116" s="88">
        <f t="shared" si="314"/>
        <v>0</v>
      </c>
      <c r="AJ116" s="92" t="str">
        <f t="shared" si="315"/>
        <v>nebija plānots</v>
      </c>
      <c r="AK116" s="88">
        <v>0</v>
      </c>
      <c r="AL116" s="88">
        <v>0</v>
      </c>
      <c r="AM116" s="88">
        <v>0</v>
      </c>
      <c r="AN116" s="88">
        <f t="shared" si="386"/>
        <v>0</v>
      </c>
      <c r="AO116" s="92" t="str">
        <f t="shared" si="316"/>
        <v>nebija plānots</v>
      </c>
      <c r="AP116" s="88">
        <f t="shared" si="317"/>
        <v>0</v>
      </c>
      <c r="AQ116" s="92" t="str">
        <f t="shared" si="318"/>
        <v>nebija plānots</v>
      </c>
      <c r="AR116" s="88">
        <f t="shared" si="319"/>
        <v>0</v>
      </c>
      <c r="AS116" s="88">
        <f t="shared" si="320"/>
        <v>0</v>
      </c>
      <c r="AT116" s="88">
        <f t="shared" si="321"/>
        <v>0</v>
      </c>
      <c r="AU116" s="88">
        <f t="shared" si="322"/>
        <v>0</v>
      </c>
      <c r="AV116" s="92" t="str">
        <f t="shared" si="323"/>
        <v>nebija plānots</v>
      </c>
      <c r="AW116" s="88">
        <f t="shared" si="324"/>
        <v>0</v>
      </c>
      <c r="AX116" s="92" t="str">
        <f t="shared" si="325"/>
        <v>nebija plānots</v>
      </c>
      <c r="AY116" s="88">
        <v>0</v>
      </c>
      <c r="AZ116" s="88">
        <v>0</v>
      </c>
      <c r="BA116" s="88">
        <v>0</v>
      </c>
      <c r="BB116" s="88">
        <f t="shared" si="387"/>
        <v>0</v>
      </c>
      <c r="BC116" s="92" t="str">
        <f t="shared" si="326"/>
        <v>nebija plānots</v>
      </c>
      <c r="BD116" s="88">
        <f t="shared" si="327"/>
        <v>0</v>
      </c>
      <c r="BE116" s="92" t="str">
        <f t="shared" si="328"/>
        <v>nebija plānots</v>
      </c>
      <c r="BF116" s="88">
        <f t="shared" si="329"/>
        <v>0</v>
      </c>
      <c r="BG116" s="88">
        <f t="shared" si="330"/>
        <v>0</v>
      </c>
      <c r="BH116" s="88">
        <f t="shared" si="331"/>
        <v>0</v>
      </c>
      <c r="BI116" s="88">
        <f t="shared" si="332"/>
        <v>0</v>
      </c>
      <c r="BJ116" s="92" t="str">
        <f t="shared" si="333"/>
        <v>nebija plānots</v>
      </c>
      <c r="BK116" s="88">
        <f t="shared" si="334"/>
        <v>0</v>
      </c>
      <c r="BL116" s="92" t="str">
        <f t="shared" si="335"/>
        <v>nebija plānots</v>
      </c>
      <c r="BM116" s="88">
        <v>1250026.06</v>
      </c>
      <c r="BN116" s="88">
        <v>0</v>
      </c>
      <c r="BO116" s="88">
        <v>0</v>
      </c>
      <c r="BP116" s="88">
        <f t="shared" si="388"/>
        <v>0</v>
      </c>
      <c r="BQ116" s="92">
        <f t="shared" si="336"/>
        <v>0</v>
      </c>
      <c r="BR116" s="88">
        <f t="shared" si="337"/>
        <v>-1250026.06</v>
      </c>
      <c r="BS116" s="92">
        <f t="shared" si="338"/>
        <v>-1</v>
      </c>
      <c r="BT116" s="88">
        <f t="shared" si="339"/>
        <v>1250026.06</v>
      </c>
      <c r="BU116" s="88">
        <f t="shared" si="340"/>
        <v>0</v>
      </c>
      <c r="BV116" s="88">
        <f t="shared" si="341"/>
        <v>0</v>
      </c>
      <c r="BW116" s="88">
        <f t="shared" si="342"/>
        <v>0</v>
      </c>
      <c r="BX116" s="92">
        <f t="shared" si="343"/>
        <v>0</v>
      </c>
      <c r="BY116" s="88">
        <f t="shared" si="344"/>
        <v>-1250026.06</v>
      </c>
      <c r="BZ116" s="92">
        <f t="shared" si="345"/>
        <v>-1</v>
      </c>
      <c r="CA116" s="88">
        <v>5851.26</v>
      </c>
      <c r="CB116" s="88">
        <v>0</v>
      </c>
      <c r="CC116" s="88">
        <v>0</v>
      </c>
      <c r="CD116" s="88">
        <f t="shared" si="389"/>
        <v>0</v>
      </c>
      <c r="CE116" s="92">
        <f t="shared" si="346"/>
        <v>0</v>
      </c>
      <c r="CF116" s="88">
        <f t="shared" si="347"/>
        <v>-5851.26</v>
      </c>
      <c r="CG116" s="92">
        <f t="shared" si="348"/>
        <v>-1</v>
      </c>
      <c r="CH116" s="88">
        <f t="shared" si="349"/>
        <v>1255877.32</v>
      </c>
      <c r="CI116" s="88">
        <f t="shared" si="350"/>
        <v>0</v>
      </c>
      <c r="CJ116" s="88">
        <f t="shared" si="351"/>
        <v>0</v>
      </c>
      <c r="CK116" s="88">
        <f t="shared" si="352"/>
        <v>0</v>
      </c>
      <c r="CL116" s="92">
        <f t="shared" si="353"/>
        <v>0</v>
      </c>
      <c r="CM116" s="88">
        <f t="shared" si="354"/>
        <v>-1255877.32</v>
      </c>
      <c r="CN116" s="92">
        <f t="shared" si="355"/>
        <v>-1</v>
      </c>
      <c r="CO116" s="88">
        <v>358328.29</v>
      </c>
      <c r="CP116" s="88">
        <v>0</v>
      </c>
      <c r="CQ116" s="88">
        <v>0</v>
      </c>
      <c r="CR116" s="88">
        <f t="shared" si="390"/>
        <v>0</v>
      </c>
      <c r="CS116" s="92">
        <f t="shared" si="356"/>
        <v>0</v>
      </c>
      <c r="CT116" s="88">
        <f t="shared" si="357"/>
        <v>-358328.29</v>
      </c>
      <c r="CU116" s="92">
        <f t="shared" si="358"/>
        <v>-1</v>
      </c>
      <c r="CV116" s="88">
        <f t="shared" si="359"/>
        <v>1614205.61</v>
      </c>
      <c r="CW116" s="88">
        <f t="shared" si="360"/>
        <v>0</v>
      </c>
      <c r="CX116" s="88">
        <f t="shared" si="361"/>
        <v>0</v>
      </c>
      <c r="CY116" s="88">
        <f t="shared" si="362"/>
        <v>0</v>
      </c>
      <c r="CZ116" s="92">
        <f t="shared" si="363"/>
        <v>0</v>
      </c>
      <c r="DA116" s="88">
        <f t="shared" si="364"/>
        <v>-1614205.61</v>
      </c>
      <c r="DB116" s="92">
        <f t="shared" si="365"/>
        <v>-1</v>
      </c>
      <c r="DC116" s="88">
        <v>5851.26</v>
      </c>
      <c r="DD116" s="88">
        <v>1250846.17</v>
      </c>
      <c r="DE116" s="88">
        <v>0</v>
      </c>
      <c r="DF116" s="88">
        <f t="shared" si="391"/>
        <v>1250846.17</v>
      </c>
      <c r="DG116" s="92">
        <f t="shared" si="366"/>
        <v>213.77381452883651</v>
      </c>
      <c r="DH116" s="88">
        <f t="shared" si="382"/>
        <v>1244994.9099999999</v>
      </c>
      <c r="DI116" s="92">
        <f t="shared" si="367"/>
        <v>212.77381452883651</v>
      </c>
      <c r="DJ116" s="88">
        <f t="shared" si="368"/>
        <v>1620056.87</v>
      </c>
      <c r="DK116" s="88">
        <f t="shared" si="369"/>
        <v>1250846.17</v>
      </c>
      <c r="DL116" s="88">
        <f t="shared" si="370"/>
        <v>0</v>
      </c>
      <c r="DM116" s="88">
        <f t="shared" si="384"/>
        <v>1250846.17</v>
      </c>
      <c r="DN116" s="92">
        <f t="shared" si="371"/>
        <v>0.77210016090361067</v>
      </c>
      <c r="DO116" s="88">
        <f t="shared" si="372"/>
        <v>-369210.70000000019</v>
      </c>
      <c r="DP116" s="92">
        <f t="shared" si="373"/>
        <v>-0.22789983909638936</v>
      </c>
      <c r="DQ116" s="88">
        <v>5851.26</v>
      </c>
      <c r="DR116" s="88">
        <v>361621.69</v>
      </c>
      <c r="DS116" s="88">
        <v>0</v>
      </c>
      <c r="DT116" s="88">
        <f t="shared" si="392"/>
        <v>361621.69</v>
      </c>
      <c r="DU116" s="92">
        <f t="shared" si="374"/>
        <v>61.802362226255539</v>
      </c>
      <c r="DV116" s="88">
        <f t="shared" si="383"/>
        <v>355770.43</v>
      </c>
      <c r="DW116" s="92">
        <f t="shared" si="375"/>
        <v>60.802362226255539</v>
      </c>
      <c r="DX116" s="88">
        <f t="shared" si="376"/>
        <v>1625908.1300000001</v>
      </c>
      <c r="DY116" s="88">
        <f t="shared" si="377"/>
        <v>1612467.8599999999</v>
      </c>
      <c r="DZ116" s="88">
        <f t="shared" si="378"/>
        <v>0</v>
      </c>
      <c r="EA116" s="88">
        <f t="shared" si="385"/>
        <v>1612467.8599999999</v>
      </c>
      <c r="EB116" s="92">
        <f t="shared" si="379"/>
        <v>0.99173368423958841</v>
      </c>
      <c r="EC116" s="88">
        <f t="shared" si="380"/>
        <v>-13440.270000000251</v>
      </c>
      <c r="ED116" s="92">
        <f t="shared" si="381"/>
        <v>-8.2663157604115373E-3</v>
      </c>
      <c r="EE116" s="88">
        <v>5851.26</v>
      </c>
      <c r="EF116" s="88">
        <v>5851.26</v>
      </c>
      <c r="EG116" s="88">
        <v>5851.26</v>
      </c>
      <c r="EH116" s="23">
        <f t="shared" si="300"/>
        <v>1643461.9100000001</v>
      </c>
      <c r="EJ116" s="9"/>
      <c r="EK116" s="9"/>
    </row>
    <row r="117" spans="1:141" ht="12" customHeight="1" x14ac:dyDescent="0.25">
      <c r="A117" s="8" t="s">
        <v>382</v>
      </c>
      <c r="B117" s="8" t="s">
        <v>382</v>
      </c>
      <c r="C117" s="24">
        <v>3</v>
      </c>
      <c r="D117" s="32" t="s">
        <v>349</v>
      </c>
      <c r="E117" s="26" t="s">
        <v>350</v>
      </c>
      <c r="F117" s="24" t="s">
        <v>378</v>
      </c>
      <c r="G117" s="26" t="s">
        <v>379</v>
      </c>
      <c r="H117" s="37" t="s">
        <v>383</v>
      </c>
      <c r="I117" s="26" t="s">
        <v>384</v>
      </c>
      <c r="J117" s="27" t="s">
        <v>114</v>
      </c>
      <c r="K117" s="35" t="s">
        <v>80</v>
      </c>
      <c r="L117" s="24" t="s">
        <v>103</v>
      </c>
      <c r="M117" s="23">
        <v>0</v>
      </c>
      <c r="N117" s="23">
        <v>0</v>
      </c>
      <c r="O117" s="23">
        <v>0</v>
      </c>
      <c r="P117" s="88">
        <v>0</v>
      </c>
      <c r="Q117" s="88">
        <v>0</v>
      </c>
      <c r="R117" s="88">
        <v>0</v>
      </c>
      <c r="S117" s="88">
        <f t="shared" si="301"/>
        <v>0</v>
      </c>
      <c r="T117" s="92" t="str">
        <f t="shared" si="302"/>
        <v>nebija plānots</v>
      </c>
      <c r="U117" s="88">
        <f t="shared" si="303"/>
        <v>0</v>
      </c>
      <c r="V117" s="92" t="str">
        <f t="shared" si="304"/>
        <v>nebija plānots</v>
      </c>
      <c r="W117" s="88">
        <v>0</v>
      </c>
      <c r="X117" s="88">
        <v>0</v>
      </c>
      <c r="Y117" s="88">
        <v>0</v>
      </c>
      <c r="Z117" s="88">
        <f t="shared" si="305"/>
        <v>0</v>
      </c>
      <c r="AA117" s="92" t="str">
        <f t="shared" si="306"/>
        <v>nebija plānots</v>
      </c>
      <c r="AB117" s="88">
        <f t="shared" si="307"/>
        <v>0</v>
      </c>
      <c r="AC117" s="92" t="str">
        <f t="shared" si="308"/>
        <v>nebija plānots</v>
      </c>
      <c r="AD117" s="88">
        <f t="shared" si="309"/>
        <v>0</v>
      </c>
      <c r="AE117" s="88">
        <f t="shared" si="310"/>
        <v>0</v>
      </c>
      <c r="AF117" s="88">
        <f t="shared" si="311"/>
        <v>0</v>
      </c>
      <c r="AG117" s="88">
        <f t="shared" si="312"/>
        <v>0</v>
      </c>
      <c r="AH117" s="92" t="str">
        <f t="shared" si="313"/>
        <v>nebija plānots</v>
      </c>
      <c r="AI117" s="88">
        <f t="shared" si="314"/>
        <v>0</v>
      </c>
      <c r="AJ117" s="92" t="str">
        <f t="shared" si="315"/>
        <v>nebija plānots</v>
      </c>
      <c r="AK117" s="88">
        <v>0</v>
      </c>
      <c r="AL117" s="88">
        <v>0</v>
      </c>
      <c r="AM117" s="88">
        <v>0</v>
      </c>
      <c r="AN117" s="88">
        <f t="shared" si="386"/>
        <v>0</v>
      </c>
      <c r="AO117" s="92" t="str">
        <f t="shared" si="316"/>
        <v>nebija plānots</v>
      </c>
      <c r="AP117" s="88">
        <f t="shared" si="317"/>
        <v>0</v>
      </c>
      <c r="AQ117" s="92" t="str">
        <f t="shared" si="318"/>
        <v>nebija plānots</v>
      </c>
      <c r="AR117" s="88">
        <f t="shared" si="319"/>
        <v>0</v>
      </c>
      <c r="AS117" s="88">
        <f t="shared" si="320"/>
        <v>0</v>
      </c>
      <c r="AT117" s="88">
        <f t="shared" si="321"/>
        <v>0</v>
      </c>
      <c r="AU117" s="88">
        <f t="shared" si="322"/>
        <v>0</v>
      </c>
      <c r="AV117" s="92" t="str">
        <f t="shared" si="323"/>
        <v>nebija plānots</v>
      </c>
      <c r="AW117" s="88">
        <f t="shared" si="324"/>
        <v>0</v>
      </c>
      <c r="AX117" s="92" t="str">
        <f t="shared" si="325"/>
        <v>nebija plānots</v>
      </c>
      <c r="AY117" s="88">
        <v>0</v>
      </c>
      <c r="AZ117" s="88">
        <v>0</v>
      </c>
      <c r="BA117" s="88">
        <v>0</v>
      </c>
      <c r="BB117" s="88">
        <f t="shared" si="387"/>
        <v>0</v>
      </c>
      <c r="BC117" s="92" t="str">
        <f t="shared" si="326"/>
        <v>nebija plānots</v>
      </c>
      <c r="BD117" s="88">
        <f t="shared" si="327"/>
        <v>0</v>
      </c>
      <c r="BE117" s="92" t="str">
        <f t="shared" si="328"/>
        <v>nebija plānots</v>
      </c>
      <c r="BF117" s="88">
        <f t="shared" si="329"/>
        <v>0</v>
      </c>
      <c r="BG117" s="88">
        <f t="shared" si="330"/>
        <v>0</v>
      </c>
      <c r="BH117" s="88">
        <f t="shared" si="331"/>
        <v>0</v>
      </c>
      <c r="BI117" s="88">
        <f t="shared" si="332"/>
        <v>0</v>
      </c>
      <c r="BJ117" s="92" t="str">
        <f t="shared" si="333"/>
        <v>nebija plānots</v>
      </c>
      <c r="BK117" s="88">
        <f t="shared" si="334"/>
        <v>0</v>
      </c>
      <c r="BL117" s="92" t="str">
        <f t="shared" si="335"/>
        <v>nebija plānots</v>
      </c>
      <c r="BM117" s="88">
        <v>0</v>
      </c>
      <c r="BN117" s="88">
        <v>0</v>
      </c>
      <c r="BO117" s="88">
        <v>0</v>
      </c>
      <c r="BP117" s="88">
        <f t="shared" si="388"/>
        <v>0</v>
      </c>
      <c r="BQ117" s="92" t="str">
        <f t="shared" si="336"/>
        <v>nebija plānots</v>
      </c>
      <c r="BR117" s="88">
        <f t="shared" si="337"/>
        <v>0</v>
      </c>
      <c r="BS117" s="92" t="str">
        <f t="shared" si="338"/>
        <v>nebija plānots</v>
      </c>
      <c r="BT117" s="88">
        <f t="shared" si="339"/>
        <v>0</v>
      </c>
      <c r="BU117" s="88">
        <f t="shared" si="340"/>
        <v>0</v>
      </c>
      <c r="BV117" s="88">
        <f t="shared" si="341"/>
        <v>0</v>
      </c>
      <c r="BW117" s="88">
        <f t="shared" si="342"/>
        <v>0</v>
      </c>
      <c r="BX117" s="92" t="str">
        <f t="shared" si="343"/>
        <v>nebija plānots</v>
      </c>
      <c r="BY117" s="88">
        <f t="shared" si="344"/>
        <v>0</v>
      </c>
      <c r="BZ117" s="92" t="str">
        <f t="shared" si="345"/>
        <v>nebija plānots</v>
      </c>
      <c r="CA117" s="88">
        <v>0</v>
      </c>
      <c r="CB117" s="88">
        <v>0</v>
      </c>
      <c r="CC117" s="88">
        <v>0</v>
      </c>
      <c r="CD117" s="88">
        <f t="shared" si="389"/>
        <v>0</v>
      </c>
      <c r="CE117" s="92" t="str">
        <f t="shared" si="346"/>
        <v>nebija plānots</v>
      </c>
      <c r="CF117" s="88">
        <f t="shared" si="347"/>
        <v>0</v>
      </c>
      <c r="CG117" s="92" t="str">
        <f t="shared" si="348"/>
        <v>nebija plānots</v>
      </c>
      <c r="CH117" s="88">
        <f t="shared" si="349"/>
        <v>0</v>
      </c>
      <c r="CI117" s="88">
        <f t="shared" si="350"/>
        <v>0</v>
      </c>
      <c r="CJ117" s="88">
        <f t="shared" si="351"/>
        <v>0</v>
      </c>
      <c r="CK117" s="88">
        <f t="shared" si="352"/>
        <v>0</v>
      </c>
      <c r="CL117" s="92" t="str">
        <f t="shared" si="353"/>
        <v>nebija plānots</v>
      </c>
      <c r="CM117" s="88">
        <f t="shared" si="354"/>
        <v>0</v>
      </c>
      <c r="CN117" s="92" t="str">
        <f t="shared" si="355"/>
        <v>nebija plānots</v>
      </c>
      <c r="CO117" s="88">
        <v>150000</v>
      </c>
      <c r="CP117" s="88">
        <v>0</v>
      </c>
      <c r="CQ117" s="88">
        <v>0</v>
      </c>
      <c r="CR117" s="88">
        <f t="shared" si="390"/>
        <v>0</v>
      </c>
      <c r="CS117" s="92">
        <f t="shared" si="356"/>
        <v>0</v>
      </c>
      <c r="CT117" s="88">
        <f t="shared" si="357"/>
        <v>-150000</v>
      </c>
      <c r="CU117" s="92">
        <f t="shared" si="358"/>
        <v>-1</v>
      </c>
      <c r="CV117" s="88">
        <f t="shared" si="359"/>
        <v>150000</v>
      </c>
      <c r="CW117" s="88">
        <f t="shared" si="360"/>
        <v>0</v>
      </c>
      <c r="CX117" s="88">
        <f t="shared" si="361"/>
        <v>0</v>
      </c>
      <c r="CY117" s="88">
        <f t="shared" si="362"/>
        <v>0</v>
      </c>
      <c r="CZ117" s="92">
        <f t="shared" si="363"/>
        <v>0</v>
      </c>
      <c r="DA117" s="88">
        <f t="shared" si="364"/>
        <v>-150000</v>
      </c>
      <c r="DB117" s="92">
        <f t="shared" si="365"/>
        <v>-1</v>
      </c>
      <c r="DC117" s="88">
        <v>0</v>
      </c>
      <c r="DD117" s="88">
        <v>0</v>
      </c>
      <c r="DE117" s="88">
        <v>0</v>
      </c>
      <c r="DF117" s="88">
        <f t="shared" si="391"/>
        <v>0</v>
      </c>
      <c r="DG117" s="92" t="str">
        <f t="shared" si="366"/>
        <v>nebija plānots</v>
      </c>
      <c r="DH117" s="88">
        <f t="shared" si="382"/>
        <v>0</v>
      </c>
      <c r="DI117" s="92" t="str">
        <f t="shared" si="367"/>
        <v>nebija plānots</v>
      </c>
      <c r="DJ117" s="88">
        <f t="shared" si="368"/>
        <v>150000</v>
      </c>
      <c r="DK117" s="88">
        <f t="shared" si="369"/>
        <v>0</v>
      </c>
      <c r="DL117" s="88">
        <f t="shared" si="370"/>
        <v>0</v>
      </c>
      <c r="DM117" s="88">
        <f t="shared" si="384"/>
        <v>0</v>
      </c>
      <c r="DN117" s="92">
        <f t="shared" si="371"/>
        <v>0</v>
      </c>
      <c r="DO117" s="88">
        <f t="shared" si="372"/>
        <v>-150000</v>
      </c>
      <c r="DP117" s="92">
        <f t="shared" si="373"/>
        <v>-1</v>
      </c>
      <c r="DQ117" s="88">
        <v>0</v>
      </c>
      <c r="DR117" s="88">
        <v>0</v>
      </c>
      <c r="DS117" s="88">
        <v>0</v>
      </c>
      <c r="DT117" s="88">
        <f t="shared" si="392"/>
        <v>0</v>
      </c>
      <c r="DU117" s="92" t="str">
        <f t="shared" si="374"/>
        <v>nebija plānots</v>
      </c>
      <c r="DV117" s="88">
        <f t="shared" si="383"/>
        <v>0</v>
      </c>
      <c r="DW117" s="92" t="str">
        <f t="shared" si="375"/>
        <v>nebija plānots</v>
      </c>
      <c r="DX117" s="88">
        <f t="shared" si="376"/>
        <v>150000</v>
      </c>
      <c r="DY117" s="88">
        <f t="shared" si="377"/>
        <v>0</v>
      </c>
      <c r="DZ117" s="88">
        <f t="shared" si="378"/>
        <v>0</v>
      </c>
      <c r="EA117" s="88">
        <f t="shared" si="385"/>
        <v>0</v>
      </c>
      <c r="EB117" s="92">
        <f t="shared" si="379"/>
        <v>0</v>
      </c>
      <c r="EC117" s="88">
        <f t="shared" si="380"/>
        <v>-150000</v>
      </c>
      <c r="ED117" s="92">
        <f t="shared" si="381"/>
        <v>-1</v>
      </c>
      <c r="EE117" s="88">
        <v>0</v>
      </c>
      <c r="EF117" s="88">
        <v>0</v>
      </c>
      <c r="EG117" s="88">
        <v>0</v>
      </c>
      <c r="EH117" s="23">
        <f t="shared" si="300"/>
        <v>150000</v>
      </c>
      <c r="EJ117" s="9"/>
      <c r="EK117" s="9"/>
    </row>
    <row r="118" spans="1:141" ht="12" customHeight="1" x14ac:dyDescent="0.25">
      <c r="A118" s="8" t="s">
        <v>385</v>
      </c>
      <c r="B118" s="8" t="s">
        <v>385</v>
      </c>
      <c r="C118" s="24">
        <v>3</v>
      </c>
      <c r="D118" s="32" t="s">
        <v>349</v>
      </c>
      <c r="E118" s="26" t="s">
        <v>350</v>
      </c>
      <c r="F118" s="24" t="s">
        <v>378</v>
      </c>
      <c r="G118" s="26" t="s">
        <v>379</v>
      </c>
      <c r="H118" s="37" t="s">
        <v>386</v>
      </c>
      <c r="I118" s="26" t="s">
        <v>387</v>
      </c>
      <c r="J118" s="27" t="s">
        <v>114</v>
      </c>
      <c r="K118" s="35" t="s">
        <v>79</v>
      </c>
      <c r="L118" s="24" t="s">
        <v>103</v>
      </c>
      <c r="M118" s="23">
        <v>0</v>
      </c>
      <c r="N118" s="23">
        <v>0</v>
      </c>
      <c r="O118" s="23">
        <v>0</v>
      </c>
      <c r="P118" s="88">
        <v>0</v>
      </c>
      <c r="Q118" s="88">
        <v>0</v>
      </c>
      <c r="R118" s="88">
        <v>0</v>
      </c>
      <c r="S118" s="88">
        <f t="shared" si="301"/>
        <v>0</v>
      </c>
      <c r="T118" s="92" t="str">
        <f t="shared" si="302"/>
        <v>nebija plānots</v>
      </c>
      <c r="U118" s="88">
        <f t="shared" si="303"/>
        <v>0</v>
      </c>
      <c r="V118" s="92" t="str">
        <f t="shared" si="304"/>
        <v>nebija plānots</v>
      </c>
      <c r="W118" s="88">
        <v>0</v>
      </c>
      <c r="X118" s="88">
        <v>0</v>
      </c>
      <c r="Y118" s="88">
        <v>0</v>
      </c>
      <c r="Z118" s="88">
        <f t="shared" si="305"/>
        <v>0</v>
      </c>
      <c r="AA118" s="92" t="str">
        <f t="shared" si="306"/>
        <v>nebija plānots</v>
      </c>
      <c r="AB118" s="88">
        <f t="shared" si="307"/>
        <v>0</v>
      </c>
      <c r="AC118" s="92" t="str">
        <f t="shared" si="308"/>
        <v>nebija plānots</v>
      </c>
      <c r="AD118" s="88">
        <f t="shared" si="309"/>
        <v>0</v>
      </c>
      <c r="AE118" s="88">
        <f t="shared" si="310"/>
        <v>0</v>
      </c>
      <c r="AF118" s="88">
        <f t="shared" si="311"/>
        <v>0</v>
      </c>
      <c r="AG118" s="88">
        <f t="shared" si="312"/>
        <v>0</v>
      </c>
      <c r="AH118" s="92" t="str">
        <f t="shared" si="313"/>
        <v>nebija plānots</v>
      </c>
      <c r="AI118" s="88">
        <f t="shared" si="314"/>
        <v>0</v>
      </c>
      <c r="AJ118" s="92" t="str">
        <f t="shared" si="315"/>
        <v>nebija plānots</v>
      </c>
      <c r="AK118" s="88">
        <v>0</v>
      </c>
      <c r="AL118" s="88">
        <v>0</v>
      </c>
      <c r="AM118" s="88">
        <v>0</v>
      </c>
      <c r="AN118" s="88">
        <f t="shared" si="386"/>
        <v>0</v>
      </c>
      <c r="AO118" s="92" t="str">
        <f t="shared" si="316"/>
        <v>nebija plānots</v>
      </c>
      <c r="AP118" s="88">
        <f t="shared" si="317"/>
        <v>0</v>
      </c>
      <c r="AQ118" s="92" t="str">
        <f t="shared" si="318"/>
        <v>nebija plānots</v>
      </c>
      <c r="AR118" s="88">
        <f t="shared" si="319"/>
        <v>0</v>
      </c>
      <c r="AS118" s="88">
        <f t="shared" si="320"/>
        <v>0</v>
      </c>
      <c r="AT118" s="88">
        <f t="shared" si="321"/>
        <v>0</v>
      </c>
      <c r="AU118" s="88">
        <f t="shared" si="322"/>
        <v>0</v>
      </c>
      <c r="AV118" s="92" t="str">
        <f t="shared" si="323"/>
        <v>nebija plānots</v>
      </c>
      <c r="AW118" s="88">
        <f t="shared" si="324"/>
        <v>0</v>
      </c>
      <c r="AX118" s="92" t="str">
        <f t="shared" si="325"/>
        <v>nebija plānots</v>
      </c>
      <c r="AY118" s="88">
        <v>0</v>
      </c>
      <c r="AZ118" s="88">
        <v>0</v>
      </c>
      <c r="BA118" s="88">
        <v>0</v>
      </c>
      <c r="BB118" s="88">
        <f t="shared" si="387"/>
        <v>0</v>
      </c>
      <c r="BC118" s="92" t="str">
        <f t="shared" si="326"/>
        <v>nebija plānots</v>
      </c>
      <c r="BD118" s="88">
        <f t="shared" si="327"/>
        <v>0</v>
      </c>
      <c r="BE118" s="92" t="str">
        <f t="shared" si="328"/>
        <v>nebija plānots</v>
      </c>
      <c r="BF118" s="88">
        <f t="shared" si="329"/>
        <v>0</v>
      </c>
      <c r="BG118" s="88">
        <f t="shared" si="330"/>
        <v>0</v>
      </c>
      <c r="BH118" s="88">
        <f t="shared" si="331"/>
        <v>0</v>
      </c>
      <c r="BI118" s="88">
        <f t="shared" si="332"/>
        <v>0</v>
      </c>
      <c r="BJ118" s="92" t="str">
        <f t="shared" si="333"/>
        <v>nebija plānots</v>
      </c>
      <c r="BK118" s="88">
        <f t="shared" si="334"/>
        <v>0</v>
      </c>
      <c r="BL118" s="92" t="str">
        <f t="shared" si="335"/>
        <v>nebija plānots</v>
      </c>
      <c r="BM118" s="88">
        <v>0</v>
      </c>
      <c r="BN118" s="88">
        <v>0</v>
      </c>
      <c r="BO118" s="88">
        <v>0</v>
      </c>
      <c r="BP118" s="88">
        <f t="shared" si="388"/>
        <v>0</v>
      </c>
      <c r="BQ118" s="92" t="str">
        <f t="shared" si="336"/>
        <v>nebija plānots</v>
      </c>
      <c r="BR118" s="88">
        <f t="shared" si="337"/>
        <v>0</v>
      </c>
      <c r="BS118" s="92" t="str">
        <f t="shared" si="338"/>
        <v>nebija plānots</v>
      </c>
      <c r="BT118" s="88">
        <f t="shared" si="339"/>
        <v>0</v>
      </c>
      <c r="BU118" s="88">
        <f t="shared" si="340"/>
        <v>0</v>
      </c>
      <c r="BV118" s="88">
        <f t="shared" si="341"/>
        <v>0</v>
      </c>
      <c r="BW118" s="88">
        <f t="shared" si="342"/>
        <v>0</v>
      </c>
      <c r="BX118" s="92" t="str">
        <f t="shared" si="343"/>
        <v>nebija plānots</v>
      </c>
      <c r="BY118" s="88">
        <f t="shared" si="344"/>
        <v>0</v>
      </c>
      <c r="BZ118" s="92" t="str">
        <f t="shared" si="345"/>
        <v>nebija plānots</v>
      </c>
      <c r="CA118" s="88">
        <v>1311293.6499999999</v>
      </c>
      <c r="CB118" s="88">
        <v>0</v>
      </c>
      <c r="CC118" s="88">
        <v>0</v>
      </c>
      <c r="CD118" s="88">
        <f t="shared" si="389"/>
        <v>0</v>
      </c>
      <c r="CE118" s="92">
        <f t="shared" si="346"/>
        <v>0</v>
      </c>
      <c r="CF118" s="88">
        <f t="shared" si="347"/>
        <v>-1311293.6499999999</v>
      </c>
      <c r="CG118" s="92">
        <f t="shared" si="348"/>
        <v>-1</v>
      </c>
      <c r="CH118" s="88">
        <f t="shared" si="349"/>
        <v>1311293.6499999999</v>
      </c>
      <c r="CI118" s="88">
        <f t="shared" si="350"/>
        <v>0</v>
      </c>
      <c r="CJ118" s="88">
        <f t="shared" si="351"/>
        <v>0</v>
      </c>
      <c r="CK118" s="88">
        <f t="shared" si="352"/>
        <v>0</v>
      </c>
      <c r="CL118" s="92">
        <f t="shared" si="353"/>
        <v>0</v>
      </c>
      <c r="CM118" s="88">
        <f t="shared" si="354"/>
        <v>-1311293.6499999999</v>
      </c>
      <c r="CN118" s="92">
        <f t="shared" si="355"/>
        <v>-1</v>
      </c>
      <c r="CO118" s="88">
        <v>0</v>
      </c>
      <c r="CP118" s="88">
        <v>0</v>
      </c>
      <c r="CQ118" s="88">
        <v>0</v>
      </c>
      <c r="CR118" s="88">
        <f t="shared" si="390"/>
        <v>0</v>
      </c>
      <c r="CS118" s="92" t="str">
        <f t="shared" si="356"/>
        <v>nebija plānots</v>
      </c>
      <c r="CT118" s="88">
        <f t="shared" si="357"/>
        <v>0</v>
      </c>
      <c r="CU118" s="92" t="str">
        <f t="shared" si="358"/>
        <v>nebija plānots</v>
      </c>
      <c r="CV118" s="88">
        <f t="shared" si="359"/>
        <v>1311293.6499999999</v>
      </c>
      <c r="CW118" s="88">
        <f t="shared" si="360"/>
        <v>0</v>
      </c>
      <c r="CX118" s="88">
        <f t="shared" si="361"/>
        <v>0</v>
      </c>
      <c r="CY118" s="88">
        <f t="shared" si="362"/>
        <v>0</v>
      </c>
      <c r="CZ118" s="92">
        <f t="shared" si="363"/>
        <v>0</v>
      </c>
      <c r="DA118" s="88">
        <f t="shared" si="364"/>
        <v>-1311293.6499999999</v>
      </c>
      <c r="DB118" s="92">
        <f t="shared" si="365"/>
        <v>-1</v>
      </c>
      <c r="DC118" s="88">
        <v>514675</v>
      </c>
      <c r="DD118" s="88">
        <v>0</v>
      </c>
      <c r="DE118" s="88">
        <v>0</v>
      </c>
      <c r="DF118" s="88">
        <f t="shared" si="391"/>
        <v>0</v>
      </c>
      <c r="DG118" s="92">
        <f t="shared" si="366"/>
        <v>0</v>
      </c>
      <c r="DH118" s="88">
        <f t="shared" si="382"/>
        <v>-514675</v>
      </c>
      <c r="DI118" s="92">
        <f t="shared" si="367"/>
        <v>-1</v>
      </c>
      <c r="DJ118" s="88">
        <f t="shared" si="368"/>
        <v>1825968.65</v>
      </c>
      <c r="DK118" s="88">
        <f t="shared" si="369"/>
        <v>0</v>
      </c>
      <c r="DL118" s="88">
        <f t="shared" si="370"/>
        <v>0</v>
      </c>
      <c r="DM118" s="88">
        <f t="shared" si="384"/>
        <v>0</v>
      </c>
      <c r="DN118" s="92">
        <f t="shared" si="371"/>
        <v>0</v>
      </c>
      <c r="DO118" s="88">
        <f t="shared" si="372"/>
        <v>-1825968.65</v>
      </c>
      <c r="DP118" s="92">
        <f t="shared" si="373"/>
        <v>-1</v>
      </c>
      <c r="DQ118" s="88">
        <v>0</v>
      </c>
      <c r="DR118" s="88">
        <v>1655.79</v>
      </c>
      <c r="DS118" s="88">
        <v>0</v>
      </c>
      <c r="DT118" s="88">
        <f t="shared" si="392"/>
        <v>1655.79</v>
      </c>
      <c r="DU118" s="92" t="str">
        <f t="shared" si="374"/>
        <v>nebija plānots</v>
      </c>
      <c r="DV118" s="88">
        <f t="shared" si="383"/>
        <v>1655.79</v>
      </c>
      <c r="DW118" s="92" t="str">
        <f t="shared" si="375"/>
        <v>nebija plānots</v>
      </c>
      <c r="DX118" s="88">
        <f t="shared" si="376"/>
        <v>1825968.65</v>
      </c>
      <c r="DY118" s="88">
        <f t="shared" si="377"/>
        <v>1655.79</v>
      </c>
      <c r="DZ118" s="88">
        <f t="shared" si="378"/>
        <v>0</v>
      </c>
      <c r="EA118" s="88">
        <f t="shared" si="385"/>
        <v>1655.79</v>
      </c>
      <c r="EB118" s="92">
        <f t="shared" si="379"/>
        <v>9.0680089168015021E-4</v>
      </c>
      <c r="EC118" s="88">
        <f t="shared" si="380"/>
        <v>-1824312.8599999999</v>
      </c>
      <c r="ED118" s="92">
        <f t="shared" si="381"/>
        <v>-0.99909319910831984</v>
      </c>
      <c r="EE118" s="88">
        <v>381142.46666666702</v>
      </c>
      <c r="EF118" s="88">
        <v>457638</v>
      </c>
      <c r="EG118" s="88">
        <v>795428.65</v>
      </c>
      <c r="EH118" s="23">
        <f t="shared" si="300"/>
        <v>3460177.7666666671</v>
      </c>
      <c r="EJ118" s="9"/>
      <c r="EK118" s="9"/>
    </row>
    <row r="119" spans="1:141" ht="12" customHeight="1" x14ac:dyDescent="0.25">
      <c r="A119" s="8" t="s">
        <v>388</v>
      </c>
      <c r="B119" s="8" t="s">
        <v>388</v>
      </c>
      <c r="C119" s="24">
        <v>3</v>
      </c>
      <c r="D119" s="32" t="s">
        <v>349</v>
      </c>
      <c r="E119" s="26" t="s">
        <v>350</v>
      </c>
      <c r="F119" s="24" t="s">
        <v>378</v>
      </c>
      <c r="G119" s="26" t="s">
        <v>379</v>
      </c>
      <c r="H119" s="37" t="s">
        <v>389</v>
      </c>
      <c r="I119" s="26" t="s">
        <v>390</v>
      </c>
      <c r="J119" s="27" t="s">
        <v>114</v>
      </c>
      <c r="K119" s="35" t="s">
        <v>79</v>
      </c>
      <c r="L119" s="24" t="s">
        <v>103</v>
      </c>
      <c r="M119" s="23">
        <v>0</v>
      </c>
      <c r="N119" s="23">
        <v>0</v>
      </c>
      <c r="O119" s="23">
        <v>0</v>
      </c>
      <c r="P119" s="88">
        <v>0</v>
      </c>
      <c r="Q119" s="88">
        <v>0</v>
      </c>
      <c r="R119" s="88">
        <v>0</v>
      </c>
      <c r="S119" s="88">
        <f t="shared" si="301"/>
        <v>0</v>
      </c>
      <c r="T119" s="92" t="str">
        <f t="shared" si="302"/>
        <v>nebija plānots</v>
      </c>
      <c r="U119" s="88">
        <f t="shared" si="303"/>
        <v>0</v>
      </c>
      <c r="V119" s="92" t="str">
        <f t="shared" si="304"/>
        <v>nebija plānots</v>
      </c>
      <c r="W119" s="88">
        <v>0</v>
      </c>
      <c r="X119" s="88">
        <v>0</v>
      </c>
      <c r="Y119" s="88">
        <v>0</v>
      </c>
      <c r="Z119" s="88">
        <f t="shared" si="305"/>
        <v>0</v>
      </c>
      <c r="AA119" s="92" t="str">
        <f t="shared" si="306"/>
        <v>nebija plānots</v>
      </c>
      <c r="AB119" s="88">
        <f t="shared" si="307"/>
        <v>0</v>
      </c>
      <c r="AC119" s="92" t="str">
        <f t="shared" si="308"/>
        <v>nebija plānots</v>
      </c>
      <c r="AD119" s="88">
        <f t="shared" si="309"/>
        <v>0</v>
      </c>
      <c r="AE119" s="88">
        <f t="shared" si="310"/>
        <v>0</v>
      </c>
      <c r="AF119" s="88">
        <f t="shared" si="311"/>
        <v>0</v>
      </c>
      <c r="AG119" s="88">
        <f t="shared" si="312"/>
        <v>0</v>
      </c>
      <c r="AH119" s="92" t="str">
        <f t="shared" si="313"/>
        <v>nebija plānots</v>
      </c>
      <c r="AI119" s="88">
        <f t="shared" si="314"/>
        <v>0</v>
      </c>
      <c r="AJ119" s="92" t="str">
        <f t="shared" si="315"/>
        <v>nebija plānots</v>
      </c>
      <c r="AK119" s="88">
        <v>0</v>
      </c>
      <c r="AL119" s="88">
        <v>0</v>
      </c>
      <c r="AM119" s="88">
        <v>0</v>
      </c>
      <c r="AN119" s="88">
        <f t="shared" si="386"/>
        <v>0</v>
      </c>
      <c r="AO119" s="92" t="str">
        <f t="shared" si="316"/>
        <v>nebija plānots</v>
      </c>
      <c r="AP119" s="88">
        <f t="shared" si="317"/>
        <v>0</v>
      </c>
      <c r="AQ119" s="92" t="str">
        <f t="shared" si="318"/>
        <v>nebija plānots</v>
      </c>
      <c r="AR119" s="88">
        <f t="shared" si="319"/>
        <v>0</v>
      </c>
      <c r="AS119" s="88">
        <f t="shared" si="320"/>
        <v>0</v>
      </c>
      <c r="AT119" s="88">
        <f t="shared" si="321"/>
        <v>0</v>
      </c>
      <c r="AU119" s="88">
        <f t="shared" si="322"/>
        <v>0</v>
      </c>
      <c r="AV119" s="92" t="str">
        <f t="shared" si="323"/>
        <v>nebija plānots</v>
      </c>
      <c r="AW119" s="88">
        <f t="shared" si="324"/>
        <v>0</v>
      </c>
      <c r="AX119" s="92" t="str">
        <f t="shared" si="325"/>
        <v>nebija plānots</v>
      </c>
      <c r="AY119" s="88">
        <v>0</v>
      </c>
      <c r="AZ119" s="88">
        <v>0</v>
      </c>
      <c r="BA119" s="88">
        <v>0</v>
      </c>
      <c r="BB119" s="88">
        <f t="shared" si="387"/>
        <v>0</v>
      </c>
      <c r="BC119" s="92" t="str">
        <f t="shared" si="326"/>
        <v>nebija plānots</v>
      </c>
      <c r="BD119" s="88">
        <f t="shared" si="327"/>
        <v>0</v>
      </c>
      <c r="BE119" s="92" t="str">
        <f t="shared" si="328"/>
        <v>nebija plānots</v>
      </c>
      <c r="BF119" s="88">
        <f t="shared" si="329"/>
        <v>0</v>
      </c>
      <c r="BG119" s="88">
        <f t="shared" si="330"/>
        <v>0</v>
      </c>
      <c r="BH119" s="88">
        <f t="shared" si="331"/>
        <v>0</v>
      </c>
      <c r="BI119" s="88">
        <f t="shared" si="332"/>
        <v>0</v>
      </c>
      <c r="BJ119" s="92" t="str">
        <f t="shared" si="333"/>
        <v>nebija plānots</v>
      </c>
      <c r="BK119" s="88">
        <f t="shared" si="334"/>
        <v>0</v>
      </c>
      <c r="BL119" s="92" t="str">
        <f t="shared" si="335"/>
        <v>nebija plānots</v>
      </c>
      <c r="BM119" s="88">
        <v>0</v>
      </c>
      <c r="BN119" s="88">
        <v>0</v>
      </c>
      <c r="BO119" s="88">
        <v>0</v>
      </c>
      <c r="BP119" s="88">
        <f t="shared" si="388"/>
        <v>0</v>
      </c>
      <c r="BQ119" s="92" t="str">
        <f t="shared" si="336"/>
        <v>nebija plānots</v>
      </c>
      <c r="BR119" s="88">
        <f t="shared" si="337"/>
        <v>0</v>
      </c>
      <c r="BS119" s="92" t="str">
        <f t="shared" si="338"/>
        <v>nebija plānots</v>
      </c>
      <c r="BT119" s="88">
        <f t="shared" si="339"/>
        <v>0</v>
      </c>
      <c r="BU119" s="88">
        <f t="shared" si="340"/>
        <v>0</v>
      </c>
      <c r="BV119" s="88">
        <f t="shared" si="341"/>
        <v>0</v>
      </c>
      <c r="BW119" s="88">
        <f t="shared" si="342"/>
        <v>0</v>
      </c>
      <c r="BX119" s="92" t="str">
        <f t="shared" si="343"/>
        <v>nebija plānots</v>
      </c>
      <c r="BY119" s="88">
        <f t="shared" si="344"/>
        <v>0</v>
      </c>
      <c r="BZ119" s="92" t="str">
        <f t="shared" si="345"/>
        <v>nebija plānots</v>
      </c>
      <c r="CA119" s="88">
        <v>0</v>
      </c>
      <c r="CB119" s="88">
        <v>0</v>
      </c>
      <c r="CC119" s="88">
        <v>0</v>
      </c>
      <c r="CD119" s="88">
        <f t="shared" si="389"/>
        <v>0</v>
      </c>
      <c r="CE119" s="92" t="str">
        <f t="shared" si="346"/>
        <v>nebija plānots</v>
      </c>
      <c r="CF119" s="88">
        <f t="shared" si="347"/>
        <v>0</v>
      </c>
      <c r="CG119" s="92" t="str">
        <f t="shared" si="348"/>
        <v>nebija plānots</v>
      </c>
      <c r="CH119" s="88">
        <f t="shared" si="349"/>
        <v>0</v>
      </c>
      <c r="CI119" s="88">
        <f t="shared" si="350"/>
        <v>0</v>
      </c>
      <c r="CJ119" s="88">
        <f t="shared" si="351"/>
        <v>0</v>
      </c>
      <c r="CK119" s="88">
        <f t="shared" si="352"/>
        <v>0</v>
      </c>
      <c r="CL119" s="92" t="str">
        <f t="shared" si="353"/>
        <v>nebija plānots</v>
      </c>
      <c r="CM119" s="88">
        <f t="shared" si="354"/>
        <v>0</v>
      </c>
      <c r="CN119" s="92" t="str">
        <f t="shared" si="355"/>
        <v>nebija plānots</v>
      </c>
      <c r="CO119" s="88">
        <v>1593750</v>
      </c>
      <c r="CP119" s="88">
        <v>0</v>
      </c>
      <c r="CQ119" s="88">
        <v>0</v>
      </c>
      <c r="CR119" s="88">
        <f t="shared" si="390"/>
        <v>0</v>
      </c>
      <c r="CS119" s="92">
        <f t="shared" si="356"/>
        <v>0</v>
      </c>
      <c r="CT119" s="88">
        <f t="shared" si="357"/>
        <v>-1593750</v>
      </c>
      <c r="CU119" s="92">
        <f t="shared" si="358"/>
        <v>-1</v>
      </c>
      <c r="CV119" s="88">
        <f t="shared" si="359"/>
        <v>1593750</v>
      </c>
      <c r="CW119" s="88">
        <f t="shared" si="360"/>
        <v>0</v>
      </c>
      <c r="CX119" s="88">
        <f t="shared" si="361"/>
        <v>0</v>
      </c>
      <c r="CY119" s="88">
        <f t="shared" si="362"/>
        <v>0</v>
      </c>
      <c r="CZ119" s="92">
        <f t="shared" si="363"/>
        <v>0</v>
      </c>
      <c r="DA119" s="88">
        <f t="shared" si="364"/>
        <v>-1593750</v>
      </c>
      <c r="DB119" s="92">
        <f t="shared" si="365"/>
        <v>-1</v>
      </c>
      <c r="DC119" s="88">
        <v>0</v>
      </c>
      <c r="DD119" s="88">
        <v>2418125.7599999998</v>
      </c>
      <c r="DE119" s="88">
        <v>0</v>
      </c>
      <c r="DF119" s="88">
        <f t="shared" si="391"/>
        <v>2418125.7599999998</v>
      </c>
      <c r="DG119" s="92" t="str">
        <f t="shared" si="366"/>
        <v>nebija plānots</v>
      </c>
      <c r="DH119" s="88">
        <f t="shared" si="382"/>
        <v>2418125.7599999998</v>
      </c>
      <c r="DI119" s="92" t="str">
        <f t="shared" si="367"/>
        <v>nebija plānots</v>
      </c>
      <c r="DJ119" s="88">
        <f t="shared" si="368"/>
        <v>1593750</v>
      </c>
      <c r="DK119" s="88">
        <f t="shared" si="369"/>
        <v>2418125.7599999998</v>
      </c>
      <c r="DL119" s="88">
        <f t="shared" si="370"/>
        <v>0</v>
      </c>
      <c r="DM119" s="88">
        <f t="shared" si="384"/>
        <v>2418125.7599999998</v>
      </c>
      <c r="DN119" s="92">
        <f t="shared" si="371"/>
        <v>1.5172553788235292</v>
      </c>
      <c r="DO119" s="88">
        <f t="shared" si="372"/>
        <v>824375.75999999978</v>
      </c>
      <c r="DP119" s="92">
        <f t="shared" si="373"/>
        <v>0.51725537882352923</v>
      </c>
      <c r="DQ119" s="88">
        <v>0</v>
      </c>
      <c r="DR119" s="88">
        <v>0</v>
      </c>
      <c r="DS119" s="88">
        <v>0</v>
      </c>
      <c r="DT119" s="88">
        <f t="shared" si="392"/>
        <v>0</v>
      </c>
      <c r="DU119" s="92" t="str">
        <f t="shared" si="374"/>
        <v>nebija plānots</v>
      </c>
      <c r="DV119" s="88">
        <f t="shared" si="383"/>
        <v>0</v>
      </c>
      <c r="DW119" s="92" t="str">
        <f t="shared" si="375"/>
        <v>nebija plānots</v>
      </c>
      <c r="DX119" s="88">
        <f t="shared" si="376"/>
        <v>1593750</v>
      </c>
      <c r="DY119" s="88">
        <f t="shared" si="377"/>
        <v>2418125.7599999998</v>
      </c>
      <c r="DZ119" s="88">
        <f t="shared" si="378"/>
        <v>0</v>
      </c>
      <c r="EA119" s="88">
        <f t="shared" si="385"/>
        <v>2418125.7599999998</v>
      </c>
      <c r="EB119" s="92">
        <f t="shared" si="379"/>
        <v>1.5172553788235292</v>
      </c>
      <c r="EC119" s="88">
        <f t="shared" si="380"/>
        <v>824375.75999999978</v>
      </c>
      <c r="ED119" s="92">
        <f t="shared" si="381"/>
        <v>0.51725537882352923</v>
      </c>
      <c r="EE119" s="88">
        <v>2422500</v>
      </c>
      <c r="EF119" s="88">
        <v>0</v>
      </c>
      <c r="EG119" s="88">
        <v>0</v>
      </c>
      <c r="EH119" s="23">
        <f t="shared" si="300"/>
        <v>4016250</v>
      </c>
      <c r="EJ119" s="9"/>
      <c r="EK119" s="9"/>
    </row>
    <row r="120" spans="1:141" ht="12" customHeight="1" x14ac:dyDescent="0.25">
      <c r="A120" s="8" t="s">
        <v>391</v>
      </c>
      <c r="B120" s="8" t="s">
        <v>391</v>
      </c>
      <c r="C120" s="24">
        <v>3</v>
      </c>
      <c r="D120" s="32" t="s">
        <v>349</v>
      </c>
      <c r="E120" s="26" t="s">
        <v>350</v>
      </c>
      <c r="F120" s="24" t="s">
        <v>378</v>
      </c>
      <c r="G120" s="26" t="s">
        <v>379</v>
      </c>
      <c r="H120" s="37" t="s">
        <v>392</v>
      </c>
      <c r="I120" s="26" t="s">
        <v>393</v>
      </c>
      <c r="J120" s="27" t="s">
        <v>114</v>
      </c>
      <c r="K120" s="35" t="s">
        <v>86</v>
      </c>
      <c r="L120" s="24" t="s">
        <v>103</v>
      </c>
      <c r="M120" s="23">
        <v>0</v>
      </c>
      <c r="N120" s="23">
        <v>0</v>
      </c>
      <c r="O120" s="23">
        <v>4471825.29</v>
      </c>
      <c r="P120" s="88">
        <v>0</v>
      </c>
      <c r="Q120" s="88">
        <v>0</v>
      </c>
      <c r="R120" s="88">
        <v>0</v>
      </c>
      <c r="S120" s="88">
        <f t="shared" si="301"/>
        <v>0</v>
      </c>
      <c r="T120" s="92" t="str">
        <f t="shared" si="302"/>
        <v>nebija plānots</v>
      </c>
      <c r="U120" s="88">
        <f t="shared" si="303"/>
        <v>0</v>
      </c>
      <c r="V120" s="92" t="str">
        <f t="shared" si="304"/>
        <v>nebija plānots</v>
      </c>
      <c r="W120" s="88">
        <v>0</v>
      </c>
      <c r="X120" s="88">
        <v>0</v>
      </c>
      <c r="Y120" s="88">
        <v>0</v>
      </c>
      <c r="Z120" s="88">
        <f t="shared" si="305"/>
        <v>0</v>
      </c>
      <c r="AA120" s="92" t="str">
        <f t="shared" si="306"/>
        <v>nebija plānots</v>
      </c>
      <c r="AB120" s="88">
        <f t="shared" si="307"/>
        <v>0</v>
      </c>
      <c r="AC120" s="92" t="str">
        <f t="shared" si="308"/>
        <v>nebija plānots</v>
      </c>
      <c r="AD120" s="88">
        <f t="shared" si="309"/>
        <v>0</v>
      </c>
      <c r="AE120" s="88">
        <f t="shared" si="310"/>
        <v>0</v>
      </c>
      <c r="AF120" s="88">
        <f t="shared" si="311"/>
        <v>0</v>
      </c>
      <c r="AG120" s="88">
        <f t="shared" si="312"/>
        <v>0</v>
      </c>
      <c r="AH120" s="92" t="str">
        <f t="shared" si="313"/>
        <v>nebija plānots</v>
      </c>
      <c r="AI120" s="88">
        <f t="shared" si="314"/>
        <v>0</v>
      </c>
      <c r="AJ120" s="92" t="str">
        <f t="shared" si="315"/>
        <v>nebija plānots</v>
      </c>
      <c r="AK120" s="88">
        <v>0</v>
      </c>
      <c r="AL120" s="88">
        <v>0</v>
      </c>
      <c r="AM120" s="88">
        <v>0</v>
      </c>
      <c r="AN120" s="88">
        <f t="shared" si="386"/>
        <v>0</v>
      </c>
      <c r="AO120" s="92" t="str">
        <f t="shared" si="316"/>
        <v>nebija plānots</v>
      </c>
      <c r="AP120" s="88">
        <f t="shared" si="317"/>
        <v>0</v>
      </c>
      <c r="AQ120" s="92" t="str">
        <f t="shared" si="318"/>
        <v>nebija plānots</v>
      </c>
      <c r="AR120" s="88">
        <f t="shared" si="319"/>
        <v>0</v>
      </c>
      <c r="AS120" s="88">
        <f t="shared" si="320"/>
        <v>0</v>
      </c>
      <c r="AT120" s="88">
        <f t="shared" si="321"/>
        <v>0</v>
      </c>
      <c r="AU120" s="88">
        <f t="shared" si="322"/>
        <v>0</v>
      </c>
      <c r="AV120" s="92" t="str">
        <f t="shared" si="323"/>
        <v>nebija plānots</v>
      </c>
      <c r="AW120" s="88">
        <f t="shared" si="324"/>
        <v>0</v>
      </c>
      <c r="AX120" s="92" t="str">
        <f t="shared" si="325"/>
        <v>nebija plānots</v>
      </c>
      <c r="AY120" s="88">
        <v>818752.88</v>
      </c>
      <c r="AZ120" s="88">
        <v>0</v>
      </c>
      <c r="BA120" s="88">
        <v>0</v>
      </c>
      <c r="BB120" s="88">
        <f t="shared" si="387"/>
        <v>0</v>
      </c>
      <c r="BC120" s="92">
        <f t="shared" si="326"/>
        <v>0</v>
      </c>
      <c r="BD120" s="88">
        <f t="shared" si="327"/>
        <v>-818752.88</v>
      </c>
      <c r="BE120" s="92">
        <f t="shared" si="328"/>
        <v>-1</v>
      </c>
      <c r="BF120" s="88">
        <f t="shared" si="329"/>
        <v>818752.88</v>
      </c>
      <c r="BG120" s="88">
        <f t="shared" si="330"/>
        <v>0</v>
      </c>
      <c r="BH120" s="88">
        <f t="shared" si="331"/>
        <v>0</v>
      </c>
      <c r="BI120" s="88">
        <f t="shared" si="332"/>
        <v>0</v>
      </c>
      <c r="BJ120" s="92">
        <f t="shared" si="333"/>
        <v>0</v>
      </c>
      <c r="BK120" s="88">
        <f t="shared" si="334"/>
        <v>-818752.88</v>
      </c>
      <c r="BL120" s="92">
        <f t="shared" si="335"/>
        <v>-1</v>
      </c>
      <c r="BM120" s="88">
        <v>0</v>
      </c>
      <c r="BN120" s="88">
        <v>0</v>
      </c>
      <c r="BO120" s="88">
        <v>0</v>
      </c>
      <c r="BP120" s="88">
        <f t="shared" si="388"/>
        <v>0</v>
      </c>
      <c r="BQ120" s="92" t="str">
        <f t="shared" si="336"/>
        <v>nebija plānots</v>
      </c>
      <c r="BR120" s="88">
        <f t="shared" si="337"/>
        <v>0</v>
      </c>
      <c r="BS120" s="92" t="str">
        <f t="shared" si="338"/>
        <v>nebija plānots</v>
      </c>
      <c r="BT120" s="88">
        <f t="shared" si="339"/>
        <v>818752.88</v>
      </c>
      <c r="BU120" s="88">
        <f t="shared" si="340"/>
        <v>0</v>
      </c>
      <c r="BV120" s="88">
        <f t="shared" si="341"/>
        <v>0</v>
      </c>
      <c r="BW120" s="88">
        <f t="shared" si="342"/>
        <v>0</v>
      </c>
      <c r="BX120" s="92">
        <f t="shared" si="343"/>
        <v>0</v>
      </c>
      <c r="BY120" s="88">
        <f t="shared" si="344"/>
        <v>-818752.88</v>
      </c>
      <c r="BZ120" s="92">
        <f t="shared" si="345"/>
        <v>-1</v>
      </c>
      <c r="CA120" s="88">
        <v>0</v>
      </c>
      <c r="CB120" s="88">
        <v>10037762.57</v>
      </c>
      <c r="CC120" s="88">
        <v>0</v>
      </c>
      <c r="CD120" s="88">
        <f t="shared" si="389"/>
        <v>10037762.57</v>
      </c>
      <c r="CE120" s="92" t="str">
        <f t="shared" si="346"/>
        <v>nebija plānots</v>
      </c>
      <c r="CF120" s="88">
        <f t="shared" si="347"/>
        <v>10037762.57</v>
      </c>
      <c r="CG120" s="92" t="str">
        <f t="shared" si="348"/>
        <v>nebija plānots</v>
      </c>
      <c r="CH120" s="88">
        <f t="shared" si="349"/>
        <v>818752.88</v>
      </c>
      <c r="CI120" s="88">
        <f t="shared" si="350"/>
        <v>10037762.57</v>
      </c>
      <c r="CJ120" s="88">
        <f t="shared" si="351"/>
        <v>0</v>
      </c>
      <c r="CK120" s="88">
        <f t="shared" si="352"/>
        <v>10037762.57</v>
      </c>
      <c r="CL120" s="92">
        <f t="shared" si="353"/>
        <v>12.259819556298844</v>
      </c>
      <c r="CM120" s="88">
        <f t="shared" si="354"/>
        <v>9219009.6899999995</v>
      </c>
      <c r="CN120" s="92">
        <f t="shared" si="355"/>
        <v>11.259819556298842</v>
      </c>
      <c r="CO120" s="88">
        <v>1952343.85</v>
      </c>
      <c r="CP120" s="88">
        <v>0</v>
      </c>
      <c r="CQ120" s="88">
        <v>0</v>
      </c>
      <c r="CR120" s="88">
        <f t="shared" si="390"/>
        <v>0</v>
      </c>
      <c r="CS120" s="92">
        <f t="shared" si="356"/>
        <v>0</v>
      </c>
      <c r="CT120" s="88">
        <f t="shared" si="357"/>
        <v>-1952343.85</v>
      </c>
      <c r="CU120" s="92">
        <f t="shared" si="358"/>
        <v>-1</v>
      </c>
      <c r="CV120" s="88">
        <f t="shared" si="359"/>
        <v>2771096.73</v>
      </c>
      <c r="CW120" s="88">
        <f t="shared" si="360"/>
        <v>10037762.57</v>
      </c>
      <c r="CX120" s="88">
        <f t="shared" si="361"/>
        <v>0</v>
      </c>
      <c r="CY120" s="88">
        <f t="shared" si="362"/>
        <v>10037762.57</v>
      </c>
      <c r="CZ120" s="92">
        <f t="shared" si="363"/>
        <v>3.6223068149627533</v>
      </c>
      <c r="DA120" s="88">
        <f t="shared" si="364"/>
        <v>7266665.8399999999</v>
      </c>
      <c r="DB120" s="92">
        <f t="shared" si="365"/>
        <v>2.6223068149627529</v>
      </c>
      <c r="DC120" s="88">
        <v>0</v>
      </c>
      <c r="DD120" s="88">
        <v>0</v>
      </c>
      <c r="DE120" s="88">
        <v>0</v>
      </c>
      <c r="DF120" s="88">
        <f t="shared" si="391"/>
        <v>0</v>
      </c>
      <c r="DG120" s="92" t="str">
        <f t="shared" si="366"/>
        <v>nebija plānots</v>
      </c>
      <c r="DH120" s="88">
        <f t="shared" si="382"/>
        <v>0</v>
      </c>
      <c r="DI120" s="92" t="str">
        <f t="shared" si="367"/>
        <v>nebija plānots</v>
      </c>
      <c r="DJ120" s="88">
        <f t="shared" si="368"/>
        <v>2771096.73</v>
      </c>
      <c r="DK120" s="88">
        <f t="shared" si="369"/>
        <v>10037762.57</v>
      </c>
      <c r="DL120" s="88">
        <f t="shared" si="370"/>
        <v>0</v>
      </c>
      <c r="DM120" s="88">
        <f t="shared" si="384"/>
        <v>10037762.57</v>
      </c>
      <c r="DN120" s="92">
        <f t="shared" si="371"/>
        <v>3.6223068149627533</v>
      </c>
      <c r="DO120" s="88">
        <f t="shared" si="372"/>
        <v>7266665.8399999999</v>
      </c>
      <c r="DP120" s="92">
        <f t="shared" si="373"/>
        <v>2.6223068149627529</v>
      </c>
      <c r="DQ120" s="88">
        <v>0</v>
      </c>
      <c r="DR120" s="88">
        <v>0</v>
      </c>
      <c r="DS120" s="88">
        <v>0</v>
      </c>
      <c r="DT120" s="88">
        <f t="shared" si="392"/>
        <v>0</v>
      </c>
      <c r="DU120" s="92" t="str">
        <f t="shared" si="374"/>
        <v>nebija plānots</v>
      </c>
      <c r="DV120" s="88">
        <f t="shared" si="383"/>
        <v>0</v>
      </c>
      <c r="DW120" s="92" t="str">
        <f t="shared" si="375"/>
        <v>nebija plānots</v>
      </c>
      <c r="DX120" s="88">
        <f t="shared" si="376"/>
        <v>2771096.73</v>
      </c>
      <c r="DY120" s="88">
        <f t="shared" si="377"/>
        <v>10037762.57</v>
      </c>
      <c r="DZ120" s="88">
        <f t="shared" si="378"/>
        <v>0</v>
      </c>
      <c r="EA120" s="88">
        <f t="shared" si="385"/>
        <v>10037762.57</v>
      </c>
      <c r="EB120" s="92">
        <f t="shared" si="379"/>
        <v>3.6223068149627533</v>
      </c>
      <c r="EC120" s="88">
        <f t="shared" si="380"/>
        <v>7266665.8399999999</v>
      </c>
      <c r="ED120" s="92">
        <f t="shared" si="381"/>
        <v>2.6223068149627529</v>
      </c>
      <c r="EE120" s="88">
        <v>2209231.21</v>
      </c>
      <c r="EF120" s="88">
        <v>0</v>
      </c>
      <c r="EG120" s="88">
        <v>1451170.11</v>
      </c>
      <c r="EH120" s="23">
        <f t="shared" si="300"/>
        <v>6431498.0499999998</v>
      </c>
      <c r="EJ120" s="9"/>
      <c r="EK120" s="9"/>
    </row>
    <row r="121" spans="1:141" ht="12" customHeight="1" x14ac:dyDescent="0.25">
      <c r="A121" s="8" t="s">
        <v>394</v>
      </c>
      <c r="B121" s="8" t="s">
        <v>395</v>
      </c>
      <c r="C121" s="24">
        <v>3</v>
      </c>
      <c r="D121" s="32" t="s">
        <v>396</v>
      </c>
      <c r="E121" s="26" t="s">
        <v>397</v>
      </c>
      <c r="F121" s="24" t="s">
        <v>398</v>
      </c>
      <c r="G121" s="26" t="s">
        <v>399</v>
      </c>
      <c r="H121" s="37" t="s">
        <v>400</v>
      </c>
      <c r="I121" s="26" t="s">
        <v>401</v>
      </c>
      <c r="J121" s="27">
        <v>1</v>
      </c>
      <c r="K121" s="35" t="s">
        <v>80</v>
      </c>
      <c r="L121" s="24" t="s">
        <v>104</v>
      </c>
      <c r="M121" s="23">
        <v>0</v>
      </c>
      <c r="N121" s="23">
        <v>0</v>
      </c>
      <c r="O121" s="23">
        <v>0</v>
      </c>
      <c r="P121" s="88">
        <v>0</v>
      </c>
      <c r="Q121" s="88">
        <v>0</v>
      </c>
      <c r="R121" s="88">
        <v>0</v>
      </c>
      <c r="S121" s="88">
        <f t="shared" si="301"/>
        <v>0</v>
      </c>
      <c r="T121" s="92" t="str">
        <f t="shared" si="302"/>
        <v>nebija plānots</v>
      </c>
      <c r="U121" s="88">
        <f t="shared" si="303"/>
        <v>0</v>
      </c>
      <c r="V121" s="92" t="str">
        <f t="shared" si="304"/>
        <v>nebija plānots</v>
      </c>
      <c r="W121" s="88">
        <v>0</v>
      </c>
      <c r="X121" s="88">
        <v>0</v>
      </c>
      <c r="Y121" s="88">
        <v>0</v>
      </c>
      <c r="Z121" s="88">
        <f t="shared" si="305"/>
        <v>0</v>
      </c>
      <c r="AA121" s="92" t="str">
        <f t="shared" si="306"/>
        <v>nebija plānots</v>
      </c>
      <c r="AB121" s="88">
        <f t="shared" si="307"/>
        <v>0</v>
      </c>
      <c r="AC121" s="92" t="str">
        <f t="shared" si="308"/>
        <v>nebija plānots</v>
      </c>
      <c r="AD121" s="88">
        <f t="shared" si="309"/>
        <v>0</v>
      </c>
      <c r="AE121" s="88">
        <f t="shared" si="310"/>
        <v>0</v>
      </c>
      <c r="AF121" s="88">
        <f t="shared" si="311"/>
        <v>0</v>
      </c>
      <c r="AG121" s="88">
        <f t="shared" si="312"/>
        <v>0</v>
      </c>
      <c r="AH121" s="92" t="str">
        <f t="shared" si="313"/>
        <v>nebija plānots</v>
      </c>
      <c r="AI121" s="88">
        <f t="shared" si="314"/>
        <v>0</v>
      </c>
      <c r="AJ121" s="92" t="str">
        <f t="shared" si="315"/>
        <v>nebija plānots</v>
      </c>
      <c r="AK121" s="88">
        <v>0</v>
      </c>
      <c r="AL121" s="88">
        <v>0</v>
      </c>
      <c r="AM121" s="88">
        <v>0</v>
      </c>
      <c r="AN121" s="88">
        <f t="shared" si="386"/>
        <v>0</v>
      </c>
      <c r="AO121" s="92" t="str">
        <f t="shared" si="316"/>
        <v>nebija plānots</v>
      </c>
      <c r="AP121" s="88">
        <f t="shared" si="317"/>
        <v>0</v>
      </c>
      <c r="AQ121" s="92" t="str">
        <f t="shared" si="318"/>
        <v>nebija plānots</v>
      </c>
      <c r="AR121" s="88">
        <f t="shared" si="319"/>
        <v>0</v>
      </c>
      <c r="AS121" s="88">
        <f t="shared" si="320"/>
        <v>0</v>
      </c>
      <c r="AT121" s="88">
        <f t="shared" si="321"/>
        <v>0</v>
      </c>
      <c r="AU121" s="88">
        <f t="shared" si="322"/>
        <v>0</v>
      </c>
      <c r="AV121" s="92" t="str">
        <f t="shared" si="323"/>
        <v>nebija plānots</v>
      </c>
      <c r="AW121" s="88">
        <f t="shared" si="324"/>
        <v>0</v>
      </c>
      <c r="AX121" s="92" t="str">
        <f t="shared" si="325"/>
        <v>nebija plānots</v>
      </c>
      <c r="AY121" s="88">
        <v>0</v>
      </c>
      <c r="AZ121" s="88">
        <v>0</v>
      </c>
      <c r="BA121" s="88">
        <v>0</v>
      </c>
      <c r="BB121" s="88">
        <f t="shared" si="387"/>
        <v>0</v>
      </c>
      <c r="BC121" s="92" t="str">
        <f t="shared" si="326"/>
        <v>nebija plānots</v>
      </c>
      <c r="BD121" s="88">
        <f t="shared" si="327"/>
        <v>0</v>
      </c>
      <c r="BE121" s="92" t="str">
        <f t="shared" si="328"/>
        <v>nebija plānots</v>
      </c>
      <c r="BF121" s="88">
        <f t="shared" si="329"/>
        <v>0</v>
      </c>
      <c r="BG121" s="88">
        <f t="shared" si="330"/>
        <v>0</v>
      </c>
      <c r="BH121" s="88">
        <f t="shared" si="331"/>
        <v>0</v>
      </c>
      <c r="BI121" s="88">
        <f t="shared" si="332"/>
        <v>0</v>
      </c>
      <c r="BJ121" s="92" t="str">
        <f t="shared" si="333"/>
        <v>nebija plānots</v>
      </c>
      <c r="BK121" s="88">
        <f t="shared" si="334"/>
        <v>0</v>
      </c>
      <c r="BL121" s="92" t="str">
        <f t="shared" si="335"/>
        <v>nebija plānots</v>
      </c>
      <c r="BM121" s="88">
        <v>0</v>
      </c>
      <c r="BN121" s="88">
        <v>0</v>
      </c>
      <c r="BO121" s="88">
        <v>0</v>
      </c>
      <c r="BP121" s="88">
        <f t="shared" si="388"/>
        <v>0</v>
      </c>
      <c r="BQ121" s="92" t="str">
        <f t="shared" si="336"/>
        <v>nebija plānots</v>
      </c>
      <c r="BR121" s="88">
        <f t="shared" si="337"/>
        <v>0</v>
      </c>
      <c r="BS121" s="92" t="str">
        <f t="shared" si="338"/>
        <v>nebija plānots</v>
      </c>
      <c r="BT121" s="88">
        <f t="shared" si="339"/>
        <v>0</v>
      </c>
      <c r="BU121" s="88">
        <f t="shared" si="340"/>
        <v>0</v>
      </c>
      <c r="BV121" s="88">
        <f t="shared" si="341"/>
        <v>0</v>
      </c>
      <c r="BW121" s="88">
        <f t="shared" si="342"/>
        <v>0</v>
      </c>
      <c r="BX121" s="92" t="str">
        <f t="shared" si="343"/>
        <v>nebija plānots</v>
      </c>
      <c r="BY121" s="88">
        <f t="shared" si="344"/>
        <v>0</v>
      </c>
      <c r="BZ121" s="92" t="str">
        <f t="shared" si="345"/>
        <v>nebija plānots</v>
      </c>
      <c r="CA121" s="88">
        <v>0</v>
      </c>
      <c r="CB121" s="88">
        <v>0</v>
      </c>
      <c r="CC121" s="88">
        <v>0</v>
      </c>
      <c r="CD121" s="88">
        <f t="shared" si="389"/>
        <v>0</v>
      </c>
      <c r="CE121" s="92" t="str">
        <f t="shared" si="346"/>
        <v>nebija plānots</v>
      </c>
      <c r="CF121" s="88">
        <f t="shared" si="347"/>
        <v>0</v>
      </c>
      <c r="CG121" s="92" t="str">
        <f t="shared" si="348"/>
        <v>nebija plānots</v>
      </c>
      <c r="CH121" s="88">
        <f t="shared" si="349"/>
        <v>0</v>
      </c>
      <c r="CI121" s="88">
        <f t="shared" si="350"/>
        <v>0</v>
      </c>
      <c r="CJ121" s="88">
        <f t="shared" si="351"/>
        <v>0</v>
      </c>
      <c r="CK121" s="88">
        <f t="shared" si="352"/>
        <v>0</v>
      </c>
      <c r="CL121" s="92" t="str">
        <f t="shared" si="353"/>
        <v>nebija plānots</v>
      </c>
      <c r="CM121" s="88">
        <f t="shared" si="354"/>
        <v>0</v>
      </c>
      <c r="CN121" s="92" t="str">
        <f t="shared" si="355"/>
        <v>nebija plānots</v>
      </c>
      <c r="CO121" s="88">
        <v>0</v>
      </c>
      <c r="CP121" s="88">
        <v>0</v>
      </c>
      <c r="CQ121" s="88">
        <v>0</v>
      </c>
      <c r="CR121" s="88">
        <f t="shared" si="390"/>
        <v>0</v>
      </c>
      <c r="CS121" s="92" t="str">
        <f t="shared" si="356"/>
        <v>nebija plānots</v>
      </c>
      <c r="CT121" s="88">
        <f t="shared" si="357"/>
        <v>0</v>
      </c>
      <c r="CU121" s="92" t="str">
        <f t="shared" si="358"/>
        <v>nebija plānots</v>
      </c>
      <c r="CV121" s="88">
        <f t="shared" si="359"/>
        <v>0</v>
      </c>
      <c r="CW121" s="88">
        <f t="shared" si="360"/>
        <v>0</v>
      </c>
      <c r="CX121" s="88">
        <f t="shared" si="361"/>
        <v>0</v>
      </c>
      <c r="CY121" s="88">
        <f t="shared" si="362"/>
        <v>0</v>
      </c>
      <c r="CZ121" s="92" t="str">
        <f t="shared" si="363"/>
        <v>nebija plānots</v>
      </c>
      <c r="DA121" s="88">
        <f t="shared" si="364"/>
        <v>0</v>
      </c>
      <c r="DB121" s="92" t="str">
        <f t="shared" si="365"/>
        <v>nebija plānots</v>
      </c>
      <c r="DC121" s="88">
        <v>0</v>
      </c>
      <c r="DD121" s="88">
        <v>0</v>
      </c>
      <c r="DE121" s="88">
        <v>0</v>
      </c>
      <c r="DF121" s="88">
        <f t="shared" si="391"/>
        <v>0</v>
      </c>
      <c r="DG121" s="92" t="str">
        <f t="shared" si="366"/>
        <v>nebija plānots</v>
      </c>
      <c r="DH121" s="88">
        <f t="shared" si="382"/>
        <v>0</v>
      </c>
      <c r="DI121" s="92" t="str">
        <f t="shared" si="367"/>
        <v>nebija plānots</v>
      </c>
      <c r="DJ121" s="88">
        <f t="shared" si="368"/>
        <v>0</v>
      </c>
      <c r="DK121" s="88">
        <f t="shared" si="369"/>
        <v>0</v>
      </c>
      <c r="DL121" s="88">
        <f t="shared" si="370"/>
        <v>0</v>
      </c>
      <c r="DM121" s="88">
        <f t="shared" si="384"/>
        <v>0</v>
      </c>
      <c r="DN121" s="92" t="str">
        <f t="shared" si="371"/>
        <v>nebija plānots</v>
      </c>
      <c r="DO121" s="88">
        <f t="shared" si="372"/>
        <v>0</v>
      </c>
      <c r="DP121" s="92" t="str">
        <f t="shared" si="373"/>
        <v>nebija plānots</v>
      </c>
      <c r="DQ121" s="88">
        <v>0</v>
      </c>
      <c r="DR121" s="88">
        <v>2586125</v>
      </c>
      <c r="DS121" s="88">
        <v>0</v>
      </c>
      <c r="DT121" s="88">
        <f t="shared" si="392"/>
        <v>2586125</v>
      </c>
      <c r="DU121" s="92" t="str">
        <f t="shared" si="374"/>
        <v>nebija plānots</v>
      </c>
      <c r="DV121" s="88">
        <f t="shared" si="383"/>
        <v>2586125</v>
      </c>
      <c r="DW121" s="92" t="str">
        <f t="shared" si="375"/>
        <v>nebija plānots</v>
      </c>
      <c r="DX121" s="88">
        <f t="shared" si="376"/>
        <v>0</v>
      </c>
      <c r="DY121" s="88">
        <f t="shared" si="377"/>
        <v>2586125</v>
      </c>
      <c r="DZ121" s="88">
        <f t="shared" si="378"/>
        <v>0</v>
      </c>
      <c r="EA121" s="88">
        <f t="shared" si="385"/>
        <v>2586125</v>
      </c>
      <c r="EB121" s="92" t="str">
        <f t="shared" si="379"/>
        <v>nebija plānots</v>
      </c>
      <c r="EC121" s="88">
        <f t="shared" si="380"/>
        <v>2586125</v>
      </c>
      <c r="ED121" s="92" t="str">
        <f t="shared" si="381"/>
        <v>nebija plānots</v>
      </c>
      <c r="EE121" s="88">
        <v>0</v>
      </c>
      <c r="EF121" s="88">
        <v>0</v>
      </c>
      <c r="EG121" s="88">
        <v>13875000</v>
      </c>
      <c r="EH121" s="23">
        <f t="shared" si="300"/>
        <v>13875000</v>
      </c>
      <c r="EJ121" s="9"/>
      <c r="EK121" s="9"/>
    </row>
    <row r="122" spans="1:141" ht="12" customHeight="1" x14ac:dyDescent="0.25">
      <c r="A122" s="8" t="s">
        <v>402</v>
      </c>
      <c r="B122" s="8" t="s">
        <v>402</v>
      </c>
      <c r="C122" s="24">
        <v>3</v>
      </c>
      <c r="D122" s="32" t="s">
        <v>396</v>
      </c>
      <c r="E122" s="26" t="s">
        <v>397</v>
      </c>
      <c r="F122" s="24" t="s">
        <v>398</v>
      </c>
      <c r="G122" s="26" t="s">
        <v>399</v>
      </c>
      <c r="H122" s="37" t="s">
        <v>403</v>
      </c>
      <c r="I122" s="26" t="s">
        <v>404</v>
      </c>
      <c r="J122" s="27" t="s">
        <v>114</v>
      </c>
      <c r="K122" s="35" t="s">
        <v>80</v>
      </c>
      <c r="L122" s="24" t="s">
        <v>104</v>
      </c>
      <c r="M122" s="23">
        <v>0</v>
      </c>
      <c r="N122" s="23">
        <v>0</v>
      </c>
      <c r="O122" s="23">
        <v>0</v>
      </c>
      <c r="P122" s="88">
        <v>0</v>
      </c>
      <c r="Q122" s="88">
        <v>0</v>
      </c>
      <c r="R122" s="88">
        <v>0</v>
      </c>
      <c r="S122" s="88">
        <f t="shared" si="301"/>
        <v>0</v>
      </c>
      <c r="T122" s="92" t="str">
        <f t="shared" si="302"/>
        <v>nebija plānots</v>
      </c>
      <c r="U122" s="88">
        <f t="shared" si="303"/>
        <v>0</v>
      </c>
      <c r="V122" s="92" t="str">
        <f t="shared" si="304"/>
        <v>nebija plānots</v>
      </c>
      <c r="W122" s="88">
        <v>0</v>
      </c>
      <c r="X122" s="88">
        <v>0</v>
      </c>
      <c r="Y122" s="88">
        <v>0</v>
      </c>
      <c r="Z122" s="88">
        <f t="shared" si="305"/>
        <v>0</v>
      </c>
      <c r="AA122" s="92" t="str">
        <f t="shared" si="306"/>
        <v>nebija plānots</v>
      </c>
      <c r="AB122" s="88">
        <f t="shared" si="307"/>
        <v>0</v>
      </c>
      <c r="AC122" s="92" t="str">
        <f t="shared" si="308"/>
        <v>nebija plānots</v>
      </c>
      <c r="AD122" s="88">
        <f t="shared" si="309"/>
        <v>0</v>
      </c>
      <c r="AE122" s="88">
        <f t="shared" si="310"/>
        <v>0</v>
      </c>
      <c r="AF122" s="88">
        <f t="shared" si="311"/>
        <v>0</v>
      </c>
      <c r="AG122" s="88">
        <f t="shared" si="312"/>
        <v>0</v>
      </c>
      <c r="AH122" s="92" t="str">
        <f t="shared" si="313"/>
        <v>nebija plānots</v>
      </c>
      <c r="AI122" s="88">
        <f t="shared" si="314"/>
        <v>0</v>
      </c>
      <c r="AJ122" s="92" t="str">
        <f t="shared" si="315"/>
        <v>nebija plānots</v>
      </c>
      <c r="AK122" s="88">
        <v>0</v>
      </c>
      <c r="AL122" s="88">
        <v>0</v>
      </c>
      <c r="AM122" s="88">
        <v>0</v>
      </c>
      <c r="AN122" s="88">
        <f t="shared" si="386"/>
        <v>0</v>
      </c>
      <c r="AO122" s="92" t="str">
        <f t="shared" si="316"/>
        <v>nebija plānots</v>
      </c>
      <c r="AP122" s="88">
        <f t="shared" si="317"/>
        <v>0</v>
      </c>
      <c r="AQ122" s="92" t="str">
        <f t="shared" si="318"/>
        <v>nebija plānots</v>
      </c>
      <c r="AR122" s="88">
        <f t="shared" si="319"/>
        <v>0</v>
      </c>
      <c r="AS122" s="88">
        <f t="shared" si="320"/>
        <v>0</v>
      </c>
      <c r="AT122" s="88">
        <f t="shared" si="321"/>
        <v>0</v>
      </c>
      <c r="AU122" s="88">
        <f t="shared" si="322"/>
        <v>0</v>
      </c>
      <c r="AV122" s="92" t="str">
        <f t="shared" si="323"/>
        <v>nebija plānots</v>
      </c>
      <c r="AW122" s="88">
        <f t="shared" si="324"/>
        <v>0</v>
      </c>
      <c r="AX122" s="92" t="str">
        <f t="shared" si="325"/>
        <v>nebija plānots</v>
      </c>
      <c r="AY122" s="88">
        <v>0</v>
      </c>
      <c r="AZ122" s="88">
        <v>0</v>
      </c>
      <c r="BA122" s="88">
        <v>0</v>
      </c>
      <c r="BB122" s="88">
        <f t="shared" si="387"/>
        <v>0</v>
      </c>
      <c r="BC122" s="92" t="str">
        <f t="shared" si="326"/>
        <v>nebija plānots</v>
      </c>
      <c r="BD122" s="88">
        <f t="shared" si="327"/>
        <v>0</v>
      </c>
      <c r="BE122" s="92" t="str">
        <f t="shared" si="328"/>
        <v>nebija plānots</v>
      </c>
      <c r="BF122" s="88">
        <f t="shared" si="329"/>
        <v>0</v>
      </c>
      <c r="BG122" s="88">
        <f t="shared" si="330"/>
        <v>0</v>
      </c>
      <c r="BH122" s="88">
        <f t="shared" si="331"/>
        <v>0</v>
      </c>
      <c r="BI122" s="88">
        <f t="shared" si="332"/>
        <v>0</v>
      </c>
      <c r="BJ122" s="92" t="str">
        <f t="shared" si="333"/>
        <v>nebija plānots</v>
      </c>
      <c r="BK122" s="88">
        <f t="shared" si="334"/>
        <v>0</v>
      </c>
      <c r="BL122" s="92" t="str">
        <f t="shared" si="335"/>
        <v>nebija plānots</v>
      </c>
      <c r="BM122" s="88">
        <v>0</v>
      </c>
      <c r="BN122" s="88">
        <v>0</v>
      </c>
      <c r="BO122" s="88">
        <v>0</v>
      </c>
      <c r="BP122" s="88">
        <f t="shared" si="388"/>
        <v>0</v>
      </c>
      <c r="BQ122" s="92" t="str">
        <f t="shared" si="336"/>
        <v>nebija plānots</v>
      </c>
      <c r="BR122" s="88">
        <f t="shared" si="337"/>
        <v>0</v>
      </c>
      <c r="BS122" s="92" t="str">
        <f t="shared" si="338"/>
        <v>nebija plānots</v>
      </c>
      <c r="BT122" s="88">
        <f t="shared" si="339"/>
        <v>0</v>
      </c>
      <c r="BU122" s="88">
        <f t="shared" si="340"/>
        <v>0</v>
      </c>
      <c r="BV122" s="88">
        <f t="shared" si="341"/>
        <v>0</v>
      </c>
      <c r="BW122" s="88">
        <f t="shared" si="342"/>
        <v>0</v>
      </c>
      <c r="BX122" s="92" t="str">
        <f t="shared" si="343"/>
        <v>nebija plānots</v>
      </c>
      <c r="BY122" s="88">
        <f t="shared" si="344"/>
        <v>0</v>
      </c>
      <c r="BZ122" s="92" t="str">
        <f t="shared" si="345"/>
        <v>nebija plānots</v>
      </c>
      <c r="CA122" s="88">
        <v>0</v>
      </c>
      <c r="CB122" s="88">
        <v>0</v>
      </c>
      <c r="CC122" s="88">
        <v>0</v>
      </c>
      <c r="CD122" s="88">
        <f t="shared" si="389"/>
        <v>0</v>
      </c>
      <c r="CE122" s="92" t="str">
        <f t="shared" si="346"/>
        <v>nebija plānots</v>
      </c>
      <c r="CF122" s="88">
        <f t="shared" si="347"/>
        <v>0</v>
      </c>
      <c r="CG122" s="92" t="str">
        <f t="shared" si="348"/>
        <v>nebija plānots</v>
      </c>
      <c r="CH122" s="88">
        <f t="shared" si="349"/>
        <v>0</v>
      </c>
      <c r="CI122" s="88">
        <f t="shared" si="350"/>
        <v>0</v>
      </c>
      <c r="CJ122" s="88">
        <f t="shared" si="351"/>
        <v>0</v>
      </c>
      <c r="CK122" s="88">
        <f t="shared" si="352"/>
        <v>0</v>
      </c>
      <c r="CL122" s="92" t="str">
        <f t="shared" si="353"/>
        <v>nebija plānots</v>
      </c>
      <c r="CM122" s="88">
        <f t="shared" si="354"/>
        <v>0</v>
      </c>
      <c r="CN122" s="92" t="str">
        <f t="shared" si="355"/>
        <v>nebija plānots</v>
      </c>
      <c r="CO122" s="88">
        <v>0</v>
      </c>
      <c r="CP122" s="88">
        <v>0</v>
      </c>
      <c r="CQ122" s="88">
        <v>0</v>
      </c>
      <c r="CR122" s="88">
        <f t="shared" si="390"/>
        <v>0</v>
      </c>
      <c r="CS122" s="92" t="str">
        <f t="shared" si="356"/>
        <v>nebija plānots</v>
      </c>
      <c r="CT122" s="88">
        <f t="shared" si="357"/>
        <v>0</v>
      </c>
      <c r="CU122" s="92" t="str">
        <f t="shared" si="358"/>
        <v>nebija plānots</v>
      </c>
      <c r="CV122" s="88">
        <f t="shared" si="359"/>
        <v>0</v>
      </c>
      <c r="CW122" s="88">
        <f t="shared" si="360"/>
        <v>0</v>
      </c>
      <c r="CX122" s="88">
        <f t="shared" si="361"/>
        <v>0</v>
      </c>
      <c r="CY122" s="88">
        <f t="shared" si="362"/>
        <v>0</v>
      </c>
      <c r="CZ122" s="92" t="str">
        <f t="shared" si="363"/>
        <v>nebija plānots</v>
      </c>
      <c r="DA122" s="88">
        <f t="shared" si="364"/>
        <v>0</v>
      </c>
      <c r="DB122" s="92" t="str">
        <f t="shared" si="365"/>
        <v>nebija plānots</v>
      </c>
      <c r="DC122" s="88">
        <v>0</v>
      </c>
      <c r="DD122" s="88">
        <v>0</v>
      </c>
      <c r="DE122" s="88">
        <v>0</v>
      </c>
      <c r="DF122" s="88">
        <f t="shared" si="391"/>
        <v>0</v>
      </c>
      <c r="DG122" s="92" t="str">
        <f t="shared" si="366"/>
        <v>nebija plānots</v>
      </c>
      <c r="DH122" s="88">
        <f t="shared" si="382"/>
        <v>0</v>
      </c>
      <c r="DI122" s="92" t="str">
        <f t="shared" si="367"/>
        <v>nebija plānots</v>
      </c>
      <c r="DJ122" s="88">
        <f t="shared" si="368"/>
        <v>0</v>
      </c>
      <c r="DK122" s="88">
        <f t="shared" si="369"/>
        <v>0</v>
      </c>
      <c r="DL122" s="88">
        <f t="shared" si="370"/>
        <v>0</v>
      </c>
      <c r="DM122" s="88">
        <f t="shared" si="384"/>
        <v>0</v>
      </c>
      <c r="DN122" s="92" t="str">
        <f t="shared" si="371"/>
        <v>nebija plānots</v>
      </c>
      <c r="DO122" s="88">
        <f t="shared" si="372"/>
        <v>0</v>
      </c>
      <c r="DP122" s="92" t="str">
        <f t="shared" si="373"/>
        <v>nebija plānots</v>
      </c>
      <c r="DQ122" s="88">
        <v>2132509</v>
      </c>
      <c r="DR122" s="88">
        <v>1000000</v>
      </c>
      <c r="DS122" s="88">
        <v>0</v>
      </c>
      <c r="DT122" s="88">
        <f t="shared" si="392"/>
        <v>1000000</v>
      </c>
      <c r="DU122" s="92">
        <f t="shared" si="374"/>
        <v>0.4689311979457062</v>
      </c>
      <c r="DV122" s="88">
        <f t="shared" si="383"/>
        <v>-1132509</v>
      </c>
      <c r="DW122" s="92">
        <f t="shared" si="375"/>
        <v>-0.53106880205429374</v>
      </c>
      <c r="DX122" s="88">
        <f t="shared" si="376"/>
        <v>2132509</v>
      </c>
      <c r="DY122" s="88">
        <f t="shared" si="377"/>
        <v>1000000</v>
      </c>
      <c r="DZ122" s="88">
        <f t="shared" si="378"/>
        <v>0</v>
      </c>
      <c r="EA122" s="88">
        <f t="shared" si="385"/>
        <v>1000000</v>
      </c>
      <c r="EB122" s="92">
        <f t="shared" si="379"/>
        <v>0.4689311979457062</v>
      </c>
      <c r="EC122" s="88">
        <f t="shared" si="380"/>
        <v>-1132509</v>
      </c>
      <c r="ED122" s="92">
        <f t="shared" si="381"/>
        <v>-0.53106880205429374</v>
      </c>
      <c r="EE122" s="88">
        <v>0</v>
      </c>
      <c r="EF122" s="88">
        <v>0</v>
      </c>
      <c r="EG122" s="88">
        <v>0</v>
      </c>
      <c r="EH122" s="23">
        <f t="shared" si="300"/>
        <v>2132509</v>
      </c>
      <c r="EJ122" s="9"/>
      <c r="EK122" s="9"/>
    </row>
    <row r="123" spans="1:141" ht="12" customHeight="1" x14ac:dyDescent="0.25">
      <c r="A123" s="8" t="s">
        <v>405</v>
      </c>
      <c r="B123" s="8" t="s">
        <v>405</v>
      </c>
      <c r="C123" s="24">
        <v>4</v>
      </c>
      <c r="D123" s="32" t="s">
        <v>406</v>
      </c>
      <c r="E123" s="26" t="s">
        <v>407</v>
      </c>
      <c r="F123" s="24" t="s">
        <v>408</v>
      </c>
      <c r="G123" s="26" t="s">
        <v>409</v>
      </c>
      <c r="H123" s="24" t="s">
        <v>410</v>
      </c>
      <c r="I123" s="26" t="s">
        <v>411</v>
      </c>
      <c r="J123" s="27">
        <v>1</v>
      </c>
      <c r="K123" s="28" t="s">
        <v>82</v>
      </c>
      <c r="L123" s="24" t="s">
        <v>103</v>
      </c>
      <c r="M123" s="23">
        <v>0</v>
      </c>
      <c r="N123" s="23">
        <v>5340526.8199999994</v>
      </c>
      <c r="O123" s="23">
        <v>23234003.77</v>
      </c>
      <c r="P123" s="88">
        <v>52156.26</v>
      </c>
      <c r="Q123" s="88">
        <v>52156.26</v>
      </c>
      <c r="R123" s="88">
        <v>0</v>
      </c>
      <c r="S123" s="88">
        <f t="shared" si="301"/>
        <v>52156.26</v>
      </c>
      <c r="T123" s="92">
        <f t="shared" si="302"/>
        <v>1</v>
      </c>
      <c r="U123" s="88">
        <f t="shared" si="303"/>
        <v>0</v>
      </c>
      <c r="V123" s="92">
        <f t="shared" si="304"/>
        <v>0</v>
      </c>
      <c r="W123" s="88">
        <v>74499.399999999994</v>
      </c>
      <c r="X123" s="88">
        <v>57169.24</v>
      </c>
      <c r="Y123" s="88">
        <v>0</v>
      </c>
      <c r="Z123" s="88">
        <f t="shared" si="305"/>
        <v>57169.24</v>
      </c>
      <c r="AA123" s="92">
        <f t="shared" si="306"/>
        <v>0.76737852922305416</v>
      </c>
      <c r="AB123" s="88">
        <f t="shared" si="307"/>
        <v>-17330.159999999996</v>
      </c>
      <c r="AC123" s="92">
        <f t="shared" si="308"/>
        <v>-0.23262147077694581</v>
      </c>
      <c r="AD123" s="88">
        <f t="shared" si="309"/>
        <v>126655.66</v>
      </c>
      <c r="AE123" s="88">
        <f t="shared" si="310"/>
        <v>109325.5</v>
      </c>
      <c r="AF123" s="88">
        <f t="shared" si="311"/>
        <v>0</v>
      </c>
      <c r="AG123" s="88">
        <f t="shared" si="312"/>
        <v>109325.5</v>
      </c>
      <c r="AH123" s="92">
        <f t="shared" si="313"/>
        <v>0.86317105765348345</v>
      </c>
      <c r="AI123" s="88">
        <f t="shared" si="314"/>
        <v>-17330.160000000003</v>
      </c>
      <c r="AJ123" s="92">
        <f t="shared" si="315"/>
        <v>-0.13682894234651655</v>
      </c>
      <c r="AK123" s="88">
        <v>0</v>
      </c>
      <c r="AL123" s="88">
        <v>375278.95</v>
      </c>
      <c r="AM123" s="88">
        <v>0</v>
      </c>
      <c r="AN123" s="88">
        <f t="shared" si="386"/>
        <v>375278.95</v>
      </c>
      <c r="AO123" s="92" t="str">
        <f t="shared" si="316"/>
        <v>nebija plānots</v>
      </c>
      <c r="AP123" s="88">
        <f t="shared" si="317"/>
        <v>375278.95</v>
      </c>
      <c r="AQ123" s="92" t="str">
        <f t="shared" si="318"/>
        <v>nebija plānots</v>
      </c>
      <c r="AR123" s="88">
        <f t="shared" si="319"/>
        <v>126655.66</v>
      </c>
      <c r="AS123" s="88">
        <f t="shared" si="320"/>
        <v>484604.45</v>
      </c>
      <c r="AT123" s="88">
        <f t="shared" si="321"/>
        <v>0</v>
      </c>
      <c r="AU123" s="88">
        <f t="shared" si="322"/>
        <v>484604.45</v>
      </c>
      <c r="AV123" s="92">
        <f t="shared" si="323"/>
        <v>3.8261570781755827</v>
      </c>
      <c r="AW123" s="88">
        <f t="shared" si="324"/>
        <v>357948.79000000004</v>
      </c>
      <c r="AX123" s="92">
        <f t="shared" si="325"/>
        <v>2.8261570781755827</v>
      </c>
      <c r="AY123" s="88">
        <v>622989.83000000007</v>
      </c>
      <c r="AZ123" s="88">
        <v>1030471.14</v>
      </c>
      <c r="BA123" s="88">
        <v>0</v>
      </c>
      <c r="BB123" s="88">
        <f t="shared" si="387"/>
        <v>1030471.14</v>
      </c>
      <c r="BC123" s="92">
        <f t="shared" si="326"/>
        <v>1.6540737751690102</v>
      </c>
      <c r="BD123" s="88">
        <f t="shared" si="327"/>
        <v>407481.30999999994</v>
      </c>
      <c r="BE123" s="92">
        <f t="shared" si="328"/>
        <v>0.65407377516901022</v>
      </c>
      <c r="BF123" s="88">
        <f t="shared" si="329"/>
        <v>749645.49000000011</v>
      </c>
      <c r="BG123" s="88">
        <f t="shared" si="330"/>
        <v>1515075.59</v>
      </c>
      <c r="BH123" s="88">
        <f t="shared" si="331"/>
        <v>0</v>
      </c>
      <c r="BI123" s="88">
        <f t="shared" si="332"/>
        <v>1515075.59</v>
      </c>
      <c r="BJ123" s="92">
        <f t="shared" si="333"/>
        <v>2.021056099463761</v>
      </c>
      <c r="BK123" s="88">
        <f t="shared" si="334"/>
        <v>765430.1</v>
      </c>
      <c r="BL123" s="92">
        <f t="shared" si="335"/>
        <v>1.021056099463761</v>
      </c>
      <c r="BM123" s="88">
        <v>4638419.2200000007</v>
      </c>
      <c r="BN123" s="88">
        <v>237830.86</v>
      </c>
      <c r="BO123" s="88">
        <v>0</v>
      </c>
      <c r="BP123" s="88">
        <f t="shared" si="388"/>
        <v>237830.86</v>
      </c>
      <c r="BQ123" s="92">
        <f t="shared" si="336"/>
        <v>5.1274119203050375E-2</v>
      </c>
      <c r="BR123" s="88">
        <f t="shared" si="337"/>
        <v>-4400588.3600000003</v>
      </c>
      <c r="BS123" s="92">
        <f t="shared" si="338"/>
        <v>-0.94872588079694953</v>
      </c>
      <c r="BT123" s="88">
        <f t="shared" si="339"/>
        <v>5388064.7100000009</v>
      </c>
      <c r="BU123" s="88">
        <f t="shared" si="340"/>
        <v>1752906.4500000002</v>
      </c>
      <c r="BV123" s="88">
        <f t="shared" si="341"/>
        <v>0</v>
      </c>
      <c r="BW123" s="88">
        <f t="shared" si="342"/>
        <v>1752906.4500000002</v>
      </c>
      <c r="BX123" s="92">
        <f t="shared" si="343"/>
        <v>0.32533136559156134</v>
      </c>
      <c r="BY123" s="88">
        <f t="shared" si="344"/>
        <v>-3635158.2600000007</v>
      </c>
      <c r="BZ123" s="92">
        <f t="shared" si="345"/>
        <v>-0.67466863440843872</v>
      </c>
      <c r="CA123" s="88">
        <v>233153.9</v>
      </c>
      <c r="CB123" s="88">
        <v>12851968.710000001</v>
      </c>
      <c r="CC123" s="88">
        <v>0</v>
      </c>
      <c r="CD123" s="88">
        <f t="shared" si="389"/>
        <v>12851968.710000001</v>
      </c>
      <c r="CE123" s="92">
        <f t="shared" si="346"/>
        <v>55.122254914028893</v>
      </c>
      <c r="CF123" s="88">
        <f t="shared" si="347"/>
        <v>12618814.810000001</v>
      </c>
      <c r="CG123" s="92">
        <f t="shared" si="348"/>
        <v>54.122254914028893</v>
      </c>
      <c r="CH123" s="88">
        <f t="shared" si="349"/>
        <v>5621218.6100000013</v>
      </c>
      <c r="CI123" s="88">
        <f t="shared" si="350"/>
        <v>14604875.16</v>
      </c>
      <c r="CJ123" s="88">
        <f t="shared" si="351"/>
        <v>0</v>
      </c>
      <c r="CK123" s="88">
        <f t="shared" si="352"/>
        <v>14604875.16</v>
      </c>
      <c r="CL123" s="92">
        <f t="shared" si="353"/>
        <v>2.5981688621784444</v>
      </c>
      <c r="CM123" s="88">
        <f t="shared" si="354"/>
        <v>8983656.5499999989</v>
      </c>
      <c r="CN123" s="92">
        <f t="shared" si="355"/>
        <v>1.5981688621784444</v>
      </c>
      <c r="CO123" s="88">
        <v>154107.98000000001</v>
      </c>
      <c r="CP123" s="88">
        <v>746420.29</v>
      </c>
      <c r="CQ123" s="88">
        <v>0</v>
      </c>
      <c r="CR123" s="88">
        <f t="shared" si="390"/>
        <v>746420.29</v>
      </c>
      <c r="CS123" s="92">
        <f t="shared" si="356"/>
        <v>4.8434888965516256</v>
      </c>
      <c r="CT123" s="88">
        <f t="shared" si="357"/>
        <v>592312.31000000006</v>
      </c>
      <c r="CU123" s="92">
        <f t="shared" si="358"/>
        <v>3.8434888965516256</v>
      </c>
      <c r="CV123" s="88">
        <f t="shared" si="359"/>
        <v>5775326.5900000017</v>
      </c>
      <c r="CW123" s="88">
        <f t="shared" si="360"/>
        <v>15351295.449999999</v>
      </c>
      <c r="CX123" s="88">
        <f t="shared" si="361"/>
        <v>0</v>
      </c>
      <c r="CY123" s="88">
        <f t="shared" si="362"/>
        <v>15351295.449999999</v>
      </c>
      <c r="CZ123" s="92">
        <f t="shared" si="363"/>
        <v>2.6580826574519305</v>
      </c>
      <c r="DA123" s="88">
        <f t="shared" si="364"/>
        <v>9575968.8599999975</v>
      </c>
      <c r="DB123" s="92">
        <f t="shared" si="365"/>
        <v>1.6580826574519303</v>
      </c>
      <c r="DC123" s="88">
        <v>1971135.99</v>
      </c>
      <c r="DD123" s="88">
        <v>0</v>
      </c>
      <c r="DE123" s="88">
        <v>0</v>
      </c>
      <c r="DF123" s="88">
        <f t="shared" si="391"/>
        <v>0</v>
      </c>
      <c r="DG123" s="92">
        <f t="shared" si="366"/>
        <v>0</v>
      </c>
      <c r="DH123" s="88">
        <f t="shared" si="382"/>
        <v>-1971135.99</v>
      </c>
      <c r="DI123" s="92">
        <f t="shared" si="367"/>
        <v>-1</v>
      </c>
      <c r="DJ123" s="88">
        <f t="shared" si="368"/>
        <v>7746462.5800000019</v>
      </c>
      <c r="DK123" s="88">
        <f t="shared" si="369"/>
        <v>15351295.449999999</v>
      </c>
      <c r="DL123" s="88">
        <f t="shared" si="370"/>
        <v>0</v>
      </c>
      <c r="DM123" s="88">
        <f t="shared" si="384"/>
        <v>15351295.449999999</v>
      </c>
      <c r="DN123" s="92">
        <f t="shared" si="371"/>
        <v>1.9817168535267093</v>
      </c>
      <c r="DO123" s="88">
        <f t="shared" si="372"/>
        <v>7604832.8699999973</v>
      </c>
      <c r="DP123" s="92">
        <f t="shared" si="373"/>
        <v>0.98171685352670945</v>
      </c>
      <c r="DQ123" s="88">
        <v>466457.92000000004</v>
      </c>
      <c r="DR123" s="88">
        <v>1212432.3</v>
      </c>
      <c r="DS123" s="88">
        <v>0</v>
      </c>
      <c r="DT123" s="88">
        <f t="shared" si="392"/>
        <v>1212432.3</v>
      </c>
      <c r="DU123" s="92">
        <f t="shared" si="374"/>
        <v>2.5992318878410297</v>
      </c>
      <c r="DV123" s="88">
        <f t="shared" si="383"/>
        <v>745974.38</v>
      </c>
      <c r="DW123" s="92">
        <f t="shared" si="375"/>
        <v>1.5992318878410297</v>
      </c>
      <c r="DX123" s="88">
        <f t="shared" si="376"/>
        <v>8212920.5000000019</v>
      </c>
      <c r="DY123" s="88">
        <f t="shared" si="377"/>
        <v>16563727.75</v>
      </c>
      <c r="DZ123" s="88">
        <f t="shared" si="378"/>
        <v>0</v>
      </c>
      <c r="EA123" s="88">
        <f t="shared" si="385"/>
        <v>16563727.75</v>
      </c>
      <c r="EB123" s="92">
        <f t="shared" si="379"/>
        <v>2.0167890033758389</v>
      </c>
      <c r="EC123" s="88">
        <f t="shared" si="380"/>
        <v>8350807.2499999981</v>
      </c>
      <c r="ED123" s="92">
        <f t="shared" si="381"/>
        <v>1.0167890033758389</v>
      </c>
      <c r="EE123" s="88">
        <v>4419986.04</v>
      </c>
      <c r="EF123" s="88">
        <v>0</v>
      </c>
      <c r="EG123" s="88">
        <v>3213988.47</v>
      </c>
      <c r="EH123" s="23">
        <f t="shared" si="300"/>
        <v>15846895.010000004</v>
      </c>
      <c r="EJ123" s="9"/>
      <c r="EK123" s="9"/>
    </row>
    <row r="124" spans="1:141" ht="12" customHeight="1" x14ac:dyDescent="0.25">
      <c r="A124" s="8" t="s">
        <v>412</v>
      </c>
      <c r="B124" s="8" t="s">
        <v>412</v>
      </c>
      <c r="C124" s="24">
        <v>4</v>
      </c>
      <c r="D124" s="32" t="s">
        <v>406</v>
      </c>
      <c r="E124" s="26" t="s">
        <v>407</v>
      </c>
      <c r="F124" s="24" t="s">
        <v>408</v>
      </c>
      <c r="G124" s="26" t="s">
        <v>409</v>
      </c>
      <c r="H124" s="24" t="s">
        <v>410</v>
      </c>
      <c r="I124" s="26" t="s">
        <v>411</v>
      </c>
      <c r="J124" s="27">
        <v>2</v>
      </c>
      <c r="K124" s="28" t="s">
        <v>82</v>
      </c>
      <c r="L124" s="24" t="s">
        <v>103</v>
      </c>
      <c r="M124" s="23">
        <v>0</v>
      </c>
      <c r="N124" s="23">
        <v>0</v>
      </c>
      <c r="O124" s="23">
        <v>4969890.1000000006</v>
      </c>
      <c r="P124" s="88">
        <v>456816.79000000004</v>
      </c>
      <c r="Q124" s="88">
        <v>989653.03</v>
      </c>
      <c r="R124" s="88">
        <v>0</v>
      </c>
      <c r="S124" s="88">
        <f t="shared" si="301"/>
        <v>989653.03</v>
      </c>
      <c r="T124" s="92">
        <f t="shared" si="302"/>
        <v>2.1664112433345544</v>
      </c>
      <c r="U124" s="88">
        <f t="shared" si="303"/>
        <v>532836.24</v>
      </c>
      <c r="V124" s="92">
        <f t="shared" si="304"/>
        <v>1.1664112433345541</v>
      </c>
      <c r="W124" s="88">
        <v>454553.1599999998</v>
      </c>
      <c r="X124" s="88">
        <v>44378.27</v>
      </c>
      <c r="Y124" s="88">
        <v>0</v>
      </c>
      <c r="Z124" s="88">
        <f t="shared" si="305"/>
        <v>44378.27</v>
      </c>
      <c r="AA124" s="92">
        <f t="shared" si="306"/>
        <v>9.763053896710347E-2</v>
      </c>
      <c r="AB124" s="88">
        <f t="shared" si="307"/>
        <v>-410174.88999999978</v>
      </c>
      <c r="AC124" s="92">
        <f t="shared" si="308"/>
        <v>-0.9023694610328965</v>
      </c>
      <c r="AD124" s="88">
        <f t="shared" si="309"/>
        <v>911369.94999999984</v>
      </c>
      <c r="AE124" s="88">
        <f t="shared" si="310"/>
        <v>1034031.3</v>
      </c>
      <c r="AF124" s="88">
        <f t="shared" si="311"/>
        <v>0</v>
      </c>
      <c r="AG124" s="88">
        <f t="shared" si="312"/>
        <v>1034031.3</v>
      </c>
      <c r="AH124" s="92">
        <f t="shared" si="313"/>
        <v>1.1345900750842182</v>
      </c>
      <c r="AI124" s="88">
        <f t="shared" si="314"/>
        <v>122661.35000000021</v>
      </c>
      <c r="AJ124" s="92">
        <f t="shared" si="315"/>
        <v>0.13459007508421825</v>
      </c>
      <c r="AK124" s="88">
        <v>169936.63</v>
      </c>
      <c r="AL124" s="88">
        <v>335129.67</v>
      </c>
      <c r="AM124" s="88">
        <v>0</v>
      </c>
      <c r="AN124" s="88">
        <f t="shared" si="386"/>
        <v>335129.67</v>
      </c>
      <c r="AO124" s="92">
        <f t="shared" si="316"/>
        <v>1.9720861241040262</v>
      </c>
      <c r="AP124" s="88">
        <f t="shared" si="317"/>
        <v>165193.03999999998</v>
      </c>
      <c r="AQ124" s="92">
        <f t="shared" si="318"/>
        <v>0.97208612410402617</v>
      </c>
      <c r="AR124" s="88">
        <f t="shared" si="319"/>
        <v>1081306.5799999998</v>
      </c>
      <c r="AS124" s="88">
        <f t="shared" si="320"/>
        <v>1369160.97</v>
      </c>
      <c r="AT124" s="88">
        <f t="shared" si="321"/>
        <v>0</v>
      </c>
      <c r="AU124" s="88">
        <f t="shared" si="322"/>
        <v>1369160.97</v>
      </c>
      <c r="AV124" s="92">
        <f t="shared" si="323"/>
        <v>1.2662097829831021</v>
      </c>
      <c r="AW124" s="88">
        <f t="shared" si="324"/>
        <v>287854.39000000013</v>
      </c>
      <c r="AX124" s="92">
        <f t="shared" si="325"/>
        <v>0.26620978298310194</v>
      </c>
      <c r="AY124" s="88">
        <v>189203.94</v>
      </c>
      <c r="AZ124" s="88">
        <v>22540.61</v>
      </c>
      <c r="BA124" s="88">
        <v>0</v>
      </c>
      <c r="BB124" s="88">
        <f t="shared" si="387"/>
        <v>22540.61</v>
      </c>
      <c r="BC124" s="92">
        <f t="shared" si="326"/>
        <v>0.11913393558294823</v>
      </c>
      <c r="BD124" s="88">
        <f t="shared" si="327"/>
        <v>-166663.33000000002</v>
      </c>
      <c r="BE124" s="92">
        <f t="shared" si="328"/>
        <v>-0.88086606441705184</v>
      </c>
      <c r="BF124" s="88">
        <f t="shared" si="329"/>
        <v>1270510.5199999998</v>
      </c>
      <c r="BG124" s="88">
        <f t="shared" si="330"/>
        <v>1391701.58</v>
      </c>
      <c r="BH124" s="88">
        <f t="shared" si="331"/>
        <v>0</v>
      </c>
      <c r="BI124" s="88">
        <f t="shared" si="332"/>
        <v>1391701.58</v>
      </c>
      <c r="BJ124" s="92">
        <f t="shared" si="333"/>
        <v>1.0953876871479979</v>
      </c>
      <c r="BK124" s="88">
        <f t="shared" si="334"/>
        <v>121191.06000000029</v>
      </c>
      <c r="BL124" s="92">
        <f t="shared" si="335"/>
        <v>9.5387687147998043E-2</v>
      </c>
      <c r="BM124" s="88">
        <v>34726.550000000003</v>
      </c>
      <c r="BN124" s="88">
        <v>33292.550000000003</v>
      </c>
      <c r="BO124" s="88">
        <v>0</v>
      </c>
      <c r="BP124" s="88">
        <f t="shared" si="388"/>
        <v>33292.550000000003</v>
      </c>
      <c r="BQ124" s="92">
        <f t="shared" si="336"/>
        <v>0.95870594689077948</v>
      </c>
      <c r="BR124" s="88">
        <f t="shared" si="337"/>
        <v>-1434</v>
      </c>
      <c r="BS124" s="92">
        <f t="shared" si="338"/>
        <v>-4.1294053109220463E-2</v>
      </c>
      <c r="BT124" s="88">
        <f t="shared" si="339"/>
        <v>1305237.0699999998</v>
      </c>
      <c r="BU124" s="88">
        <f t="shared" si="340"/>
        <v>1424994.1300000001</v>
      </c>
      <c r="BV124" s="88">
        <f t="shared" si="341"/>
        <v>0</v>
      </c>
      <c r="BW124" s="88">
        <f t="shared" si="342"/>
        <v>1424994.1300000001</v>
      </c>
      <c r="BX124" s="92">
        <f t="shared" si="343"/>
        <v>1.0917511942868741</v>
      </c>
      <c r="BY124" s="88">
        <f t="shared" si="344"/>
        <v>119757.06000000029</v>
      </c>
      <c r="BZ124" s="92">
        <f t="shared" si="345"/>
        <v>9.1751194286874116E-2</v>
      </c>
      <c r="CA124" s="88">
        <v>175961.77</v>
      </c>
      <c r="CB124" s="88">
        <v>272177.31</v>
      </c>
      <c r="CC124" s="88">
        <v>0</v>
      </c>
      <c r="CD124" s="88">
        <f t="shared" si="389"/>
        <v>272177.31</v>
      </c>
      <c r="CE124" s="92">
        <f t="shared" si="346"/>
        <v>1.546797977765284</v>
      </c>
      <c r="CF124" s="88">
        <f t="shared" si="347"/>
        <v>96215.540000000008</v>
      </c>
      <c r="CG124" s="92">
        <f t="shared" si="348"/>
        <v>0.54679797776528394</v>
      </c>
      <c r="CH124" s="88">
        <f t="shared" si="349"/>
        <v>1481198.8399999999</v>
      </c>
      <c r="CI124" s="88">
        <f t="shared" si="350"/>
        <v>1697171.4400000002</v>
      </c>
      <c r="CJ124" s="88">
        <f t="shared" si="351"/>
        <v>0</v>
      </c>
      <c r="CK124" s="88">
        <f t="shared" si="352"/>
        <v>1697171.4400000002</v>
      </c>
      <c r="CL124" s="92">
        <f t="shared" si="353"/>
        <v>1.1458093229400588</v>
      </c>
      <c r="CM124" s="88">
        <f t="shared" si="354"/>
        <v>215972.60000000033</v>
      </c>
      <c r="CN124" s="92">
        <f t="shared" si="355"/>
        <v>0.14580932294005872</v>
      </c>
      <c r="CO124" s="88">
        <v>199876.87000000002</v>
      </c>
      <c r="CP124" s="88">
        <v>198533.77999999997</v>
      </c>
      <c r="CQ124" s="88">
        <v>0</v>
      </c>
      <c r="CR124" s="88">
        <f t="shared" si="390"/>
        <v>198533.77999999997</v>
      </c>
      <c r="CS124" s="92">
        <f t="shared" si="356"/>
        <v>0.99328041308631632</v>
      </c>
      <c r="CT124" s="88">
        <f t="shared" si="357"/>
        <v>-1343.0900000000547</v>
      </c>
      <c r="CU124" s="92">
        <f t="shared" si="358"/>
        <v>-6.7195869136836821E-3</v>
      </c>
      <c r="CV124" s="88">
        <f t="shared" si="359"/>
        <v>1681075.71</v>
      </c>
      <c r="CW124" s="88">
        <f t="shared" si="360"/>
        <v>1895705.2200000002</v>
      </c>
      <c r="CX124" s="88">
        <f t="shared" si="361"/>
        <v>0</v>
      </c>
      <c r="CY124" s="88">
        <f t="shared" si="362"/>
        <v>1895705.2200000002</v>
      </c>
      <c r="CZ124" s="92">
        <f t="shared" si="363"/>
        <v>1.1276739106533162</v>
      </c>
      <c r="DA124" s="88">
        <f t="shared" si="364"/>
        <v>214629.51000000024</v>
      </c>
      <c r="DB124" s="92">
        <f t="shared" si="365"/>
        <v>0.12767391065331629</v>
      </c>
      <c r="DC124" s="88">
        <v>264969.40999999997</v>
      </c>
      <c r="DD124" s="88">
        <v>470070.12</v>
      </c>
      <c r="DE124" s="88">
        <v>0</v>
      </c>
      <c r="DF124" s="88">
        <f t="shared" si="391"/>
        <v>470070.12</v>
      </c>
      <c r="DG124" s="92">
        <f t="shared" si="366"/>
        <v>1.7740542955505696</v>
      </c>
      <c r="DH124" s="88">
        <f t="shared" si="382"/>
        <v>205100.71000000002</v>
      </c>
      <c r="DI124" s="92">
        <f t="shared" si="367"/>
        <v>0.77405429555056959</v>
      </c>
      <c r="DJ124" s="88">
        <f t="shared" si="368"/>
        <v>1946045.1199999999</v>
      </c>
      <c r="DK124" s="88">
        <f t="shared" si="369"/>
        <v>2365775.3400000003</v>
      </c>
      <c r="DL124" s="88">
        <f t="shared" si="370"/>
        <v>0</v>
      </c>
      <c r="DM124" s="88">
        <f t="shared" si="384"/>
        <v>2365775.3400000003</v>
      </c>
      <c r="DN124" s="92">
        <f t="shared" si="371"/>
        <v>1.2156837041887294</v>
      </c>
      <c r="DO124" s="88">
        <f t="shared" si="372"/>
        <v>419730.22000000044</v>
      </c>
      <c r="DP124" s="92">
        <f t="shared" si="373"/>
        <v>0.21568370418872942</v>
      </c>
      <c r="DQ124" s="88">
        <v>197881.7</v>
      </c>
      <c r="DR124" s="88">
        <v>0</v>
      </c>
      <c r="DS124" s="88">
        <v>0</v>
      </c>
      <c r="DT124" s="88">
        <f t="shared" si="392"/>
        <v>0</v>
      </c>
      <c r="DU124" s="92">
        <f t="shared" si="374"/>
        <v>0</v>
      </c>
      <c r="DV124" s="88">
        <f t="shared" si="383"/>
        <v>-197881.7</v>
      </c>
      <c r="DW124" s="92">
        <f t="shared" si="375"/>
        <v>-1</v>
      </c>
      <c r="DX124" s="88">
        <f t="shared" si="376"/>
        <v>2143926.8199999998</v>
      </c>
      <c r="DY124" s="88">
        <f t="shared" si="377"/>
        <v>2365775.3400000003</v>
      </c>
      <c r="DZ124" s="88">
        <f t="shared" si="378"/>
        <v>0</v>
      </c>
      <c r="EA124" s="88">
        <f t="shared" si="385"/>
        <v>2365775.3400000003</v>
      </c>
      <c r="EB124" s="92">
        <f t="shared" si="379"/>
        <v>1.1034776550815295</v>
      </c>
      <c r="EC124" s="88">
        <f t="shared" si="380"/>
        <v>221848.52000000048</v>
      </c>
      <c r="ED124" s="92">
        <f t="shared" si="381"/>
        <v>0.10347765508152956</v>
      </c>
      <c r="EE124" s="88">
        <v>344278.65</v>
      </c>
      <c r="EF124" s="88">
        <v>79477.66</v>
      </c>
      <c r="EG124" s="88">
        <v>119076.16</v>
      </c>
      <c r="EH124" s="23">
        <f t="shared" si="300"/>
        <v>2686759.29</v>
      </c>
      <c r="EJ124" s="9"/>
      <c r="EK124" s="9"/>
    </row>
    <row r="125" spans="1:141" ht="12" customHeight="1" x14ac:dyDescent="0.25">
      <c r="A125" s="8" t="s">
        <v>413</v>
      </c>
      <c r="B125" s="8" t="s">
        <v>413</v>
      </c>
      <c r="C125" s="24">
        <v>4</v>
      </c>
      <c r="D125" s="32" t="s">
        <v>406</v>
      </c>
      <c r="E125" s="26" t="s">
        <v>407</v>
      </c>
      <c r="F125" s="24" t="s">
        <v>408</v>
      </c>
      <c r="G125" s="26" t="s">
        <v>409</v>
      </c>
      <c r="H125" s="24" t="s">
        <v>410</v>
      </c>
      <c r="I125" s="26" t="s">
        <v>411</v>
      </c>
      <c r="J125" s="27">
        <v>3</v>
      </c>
      <c r="K125" s="28" t="s">
        <v>82</v>
      </c>
      <c r="L125" s="24" t="s">
        <v>103</v>
      </c>
      <c r="M125" s="23">
        <v>0</v>
      </c>
      <c r="N125" s="23">
        <v>0</v>
      </c>
      <c r="O125" s="23">
        <v>724828.66</v>
      </c>
      <c r="P125" s="88">
        <v>242200.93</v>
      </c>
      <c r="Q125" s="88">
        <v>242200.93</v>
      </c>
      <c r="R125" s="88">
        <v>0</v>
      </c>
      <c r="S125" s="88">
        <f t="shared" si="301"/>
        <v>242200.93</v>
      </c>
      <c r="T125" s="92">
        <f t="shared" si="302"/>
        <v>1</v>
      </c>
      <c r="U125" s="88">
        <f t="shared" si="303"/>
        <v>0</v>
      </c>
      <c r="V125" s="92">
        <f t="shared" si="304"/>
        <v>0</v>
      </c>
      <c r="W125" s="88">
        <v>102030.61</v>
      </c>
      <c r="X125" s="88">
        <v>151747.28</v>
      </c>
      <c r="Y125" s="88">
        <v>0</v>
      </c>
      <c r="Z125" s="88">
        <f t="shared" si="305"/>
        <v>151747.28</v>
      </c>
      <c r="AA125" s="92">
        <f t="shared" si="306"/>
        <v>1.4872721039303793</v>
      </c>
      <c r="AB125" s="88">
        <f t="shared" si="307"/>
        <v>49716.67</v>
      </c>
      <c r="AC125" s="92">
        <f t="shared" si="308"/>
        <v>0.48727210393037929</v>
      </c>
      <c r="AD125" s="88">
        <f t="shared" si="309"/>
        <v>344231.54</v>
      </c>
      <c r="AE125" s="88">
        <f t="shared" si="310"/>
        <v>393948.20999999996</v>
      </c>
      <c r="AF125" s="88">
        <f t="shared" si="311"/>
        <v>0</v>
      </c>
      <c r="AG125" s="88">
        <f t="shared" si="312"/>
        <v>393948.20999999996</v>
      </c>
      <c r="AH125" s="92">
        <f t="shared" si="313"/>
        <v>1.1444279916941951</v>
      </c>
      <c r="AI125" s="88">
        <f t="shared" si="314"/>
        <v>49716.669999999984</v>
      </c>
      <c r="AJ125" s="92">
        <f t="shared" si="315"/>
        <v>0.1444279916941951</v>
      </c>
      <c r="AK125" s="88">
        <v>104390.88</v>
      </c>
      <c r="AL125" s="88">
        <v>0</v>
      </c>
      <c r="AM125" s="88">
        <v>0</v>
      </c>
      <c r="AN125" s="88">
        <f t="shared" si="386"/>
        <v>0</v>
      </c>
      <c r="AO125" s="92">
        <f t="shared" si="316"/>
        <v>0</v>
      </c>
      <c r="AP125" s="88">
        <f t="shared" si="317"/>
        <v>-104390.88</v>
      </c>
      <c r="AQ125" s="92">
        <f t="shared" si="318"/>
        <v>-1</v>
      </c>
      <c r="AR125" s="88">
        <f t="shared" si="319"/>
        <v>448622.42</v>
      </c>
      <c r="AS125" s="88">
        <f t="shared" si="320"/>
        <v>393948.20999999996</v>
      </c>
      <c r="AT125" s="88">
        <f t="shared" si="321"/>
        <v>0</v>
      </c>
      <c r="AU125" s="88">
        <f t="shared" si="322"/>
        <v>393948.20999999996</v>
      </c>
      <c r="AV125" s="92">
        <f t="shared" si="323"/>
        <v>0.87812867221392987</v>
      </c>
      <c r="AW125" s="88">
        <f t="shared" si="324"/>
        <v>-54674.210000000021</v>
      </c>
      <c r="AX125" s="92">
        <f t="shared" si="325"/>
        <v>-0.12187132778607013</v>
      </c>
      <c r="AY125" s="88">
        <v>0</v>
      </c>
      <c r="AZ125" s="88">
        <v>484645.39</v>
      </c>
      <c r="BA125" s="88">
        <v>0</v>
      </c>
      <c r="BB125" s="88">
        <f t="shared" si="387"/>
        <v>484645.39</v>
      </c>
      <c r="BC125" s="92" t="str">
        <f t="shared" si="326"/>
        <v>nebija plānots</v>
      </c>
      <c r="BD125" s="88">
        <f t="shared" si="327"/>
        <v>484645.39</v>
      </c>
      <c r="BE125" s="92" t="str">
        <f t="shared" si="328"/>
        <v>nebija plānots</v>
      </c>
      <c r="BF125" s="88">
        <f t="shared" si="329"/>
        <v>448622.42</v>
      </c>
      <c r="BG125" s="88">
        <f t="shared" si="330"/>
        <v>878593.6</v>
      </c>
      <c r="BH125" s="88">
        <f t="shared" si="331"/>
        <v>0</v>
      </c>
      <c r="BI125" s="88">
        <f t="shared" si="332"/>
        <v>878593.6</v>
      </c>
      <c r="BJ125" s="92">
        <f t="shared" si="333"/>
        <v>1.958425528532435</v>
      </c>
      <c r="BK125" s="88">
        <f t="shared" si="334"/>
        <v>429971.18</v>
      </c>
      <c r="BL125" s="92">
        <f t="shared" si="335"/>
        <v>0.9584255285324349</v>
      </c>
      <c r="BM125" s="88">
        <v>313744.13</v>
      </c>
      <c r="BN125" s="88">
        <v>0</v>
      </c>
      <c r="BO125" s="88">
        <v>0</v>
      </c>
      <c r="BP125" s="88">
        <f t="shared" si="388"/>
        <v>0</v>
      </c>
      <c r="BQ125" s="92">
        <f t="shared" si="336"/>
        <v>0</v>
      </c>
      <c r="BR125" s="88">
        <f t="shared" si="337"/>
        <v>-313744.13</v>
      </c>
      <c r="BS125" s="92">
        <f t="shared" si="338"/>
        <v>-1</v>
      </c>
      <c r="BT125" s="88">
        <f t="shared" si="339"/>
        <v>762366.55</v>
      </c>
      <c r="BU125" s="88">
        <f t="shared" si="340"/>
        <v>878593.6</v>
      </c>
      <c r="BV125" s="88">
        <f t="shared" si="341"/>
        <v>0</v>
      </c>
      <c r="BW125" s="88">
        <f t="shared" si="342"/>
        <v>878593.6</v>
      </c>
      <c r="BX125" s="92">
        <f t="shared" si="343"/>
        <v>1.1524556002621047</v>
      </c>
      <c r="BY125" s="88">
        <f t="shared" si="344"/>
        <v>116227.04999999993</v>
      </c>
      <c r="BZ125" s="92">
        <f t="shared" si="345"/>
        <v>0.15245560026210478</v>
      </c>
      <c r="CA125" s="88">
        <v>204000</v>
      </c>
      <c r="CB125" s="88">
        <v>0</v>
      </c>
      <c r="CC125" s="88">
        <v>0</v>
      </c>
      <c r="CD125" s="88">
        <f t="shared" si="389"/>
        <v>0</v>
      </c>
      <c r="CE125" s="92">
        <f t="shared" si="346"/>
        <v>0</v>
      </c>
      <c r="CF125" s="88">
        <f t="shared" si="347"/>
        <v>-204000</v>
      </c>
      <c r="CG125" s="92">
        <f t="shared" si="348"/>
        <v>-1</v>
      </c>
      <c r="CH125" s="88">
        <f t="shared" si="349"/>
        <v>966366.55</v>
      </c>
      <c r="CI125" s="88">
        <f t="shared" si="350"/>
        <v>878593.6</v>
      </c>
      <c r="CJ125" s="88">
        <f t="shared" si="351"/>
        <v>0</v>
      </c>
      <c r="CK125" s="88">
        <f t="shared" si="352"/>
        <v>878593.6</v>
      </c>
      <c r="CL125" s="92">
        <f t="shared" si="353"/>
        <v>0.90917219765108792</v>
      </c>
      <c r="CM125" s="88">
        <f t="shared" si="354"/>
        <v>-87772.95000000007</v>
      </c>
      <c r="CN125" s="92">
        <f t="shared" si="355"/>
        <v>-9.0827802348912079E-2</v>
      </c>
      <c r="CO125" s="88">
        <v>0</v>
      </c>
      <c r="CP125" s="88">
        <v>0</v>
      </c>
      <c r="CQ125" s="88">
        <v>0</v>
      </c>
      <c r="CR125" s="88">
        <f t="shared" si="390"/>
        <v>0</v>
      </c>
      <c r="CS125" s="92" t="str">
        <f t="shared" si="356"/>
        <v>nebija plānots</v>
      </c>
      <c r="CT125" s="88">
        <f t="shared" si="357"/>
        <v>0</v>
      </c>
      <c r="CU125" s="92" t="str">
        <f t="shared" si="358"/>
        <v>nebija plānots</v>
      </c>
      <c r="CV125" s="88">
        <f t="shared" si="359"/>
        <v>966366.55</v>
      </c>
      <c r="CW125" s="88">
        <f t="shared" si="360"/>
        <v>878593.6</v>
      </c>
      <c r="CX125" s="88">
        <f t="shared" si="361"/>
        <v>0</v>
      </c>
      <c r="CY125" s="88">
        <f t="shared" si="362"/>
        <v>878593.6</v>
      </c>
      <c r="CZ125" s="92">
        <f t="shared" si="363"/>
        <v>0.90917219765108792</v>
      </c>
      <c r="DA125" s="88">
        <f t="shared" si="364"/>
        <v>-87772.95000000007</v>
      </c>
      <c r="DB125" s="92">
        <f t="shared" si="365"/>
        <v>-9.0827802348912079E-2</v>
      </c>
      <c r="DC125" s="88">
        <v>633249.22</v>
      </c>
      <c r="DD125" s="88">
        <v>280584.18</v>
      </c>
      <c r="DE125" s="88">
        <v>0</v>
      </c>
      <c r="DF125" s="88">
        <f t="shared" si="391"/>
        <v>280584.18</v>
      </c>
      <c r="DG125" s="92">
        <f t="shared" si="366"/>
        <v>0.44308649918273885</v>
      </c>
      <c r="DH125" s="88">
        <f t="shared" si="382"/>
        <v>-352665.04</v>
      </c>
      <c r="DI125" s="92">
        <f t="shared" si="367"/>
        <v>-0.55691350081726121</v>
      </c>
      <c r="DJ125" s="88">
        <f t="shared" si="368"/>
        <v>1599615.77</v>
      </c>
      <c r="DK125" s="88">
        <f t="shared" si="369"/>
        <v>1159177.78</v>
      </c>
      <c r="DL125" s="88">
        <f t="shared" si="370"/>
        <v>0</v>
      </c>
      <c r="DM125" s="88">
        <f t="shared" si="384"/>
        <v>1159177.78</v>
      </c>
      <c r="DN125" s="92">
        <f t="shared" si="371"/>
        <v>0.72466013510231897</v>
      </c>
      <c r="DO125" s="88">
        <f t="shared" si="372"/>
        <v>-440437.99</v>
      </c>
      <c r="DP125" s="92">
        <f t="shared" si="373"/>
        <v>-0.27533986489768103</v>
      </c>
      <c r="DQ125" s="88">
        <v>136040.82</v>
      </c>
      <c r="DR125" s="88">
        <v>0</v>
      </c>
      <c r="DS125" s="88">
        <v>0</v>
      </c>
      <c r="DT125" s="88">
        <f t="shared" si="392"/>
        <v>0</v>
      </c>
      <c r="DU125" s="92">
        <f t="shared" si="374"/>
        <v>0</v>
      </c>
      <c r="DV125" s="88">
        <f t="shared" si="383"/>
        <v>-136040.82</v>
      </c>
      <c r="DW125" s="92">
        <f t="shared" si="375"/>
        <v>-1</v>
      </c>
      <c r="DX125" s="88">
        <f t="shared" si="376"/>
        <v>1735656.59</v>
      </c>
      <c r="DY125" s="88">
        <f t="shared" si="377"/>
        <v>1159177.78</v>
      </c>
      <c r="DZ125" s="88">
        <f t="shared" si="378"/>
        <v>0</v>
      </c>
      <c r="EA125" s="88">
        <f t="shared" si="385"/>
        <v>1159177.78</v>
      </c>
      <c r="EB125" s="92">
        <f t="shared" si="379"/>
        <v>0.66786125013358777</v>
      </c>
      <c r="EC125" s="88">
        <f t="shared" si="380"/>
        <v>-576478.81000000006</v>
      </c>
      <c r="ED125" s="92">
        <f t="shared" si="381"/>
        <v>-0.33213874986641223</v>
      </c>
      <c r="EE125" s="88">
        <v>0</v>
      </c>
      <c r="EF125" s="88">
        <v>786686.4</v>
      </c>
      <c r="EG125" s="88">
        <v>0</v>
      </c>
      <c r="EH125" s="23">
        <f t="shared" si="300"/>
        <v>2522342.9900000002</v>
      </c>
      <c r="EJ125" s="9"/>
      <c r="EK125" s="9"/>
    </row>
    <row r="126" spans="1:141" ht="12" customHeight="1" x14ac:dyDescent="0.25">
      <c r="A126" s="8" t="s">
        <v>414</v>
      </c>
      <c r="B126" s="8" t="s">
        <v>414</v>
      </c>
      <c r="C126" s="24">
        <v>4</v>
      </c>
      <c r="D126" s="32" t="s">
        <v>406</v>
      </c>
      <c r="E126" s="26" t="s">
        <v>407</v>
      </c>
      <c r="F126" s="24" t="s">
        <v>408</v>
      </c>
      <c r="G126" s="26" t="s">
        <v>409</v>
      </c>
      <c r="H126" s="24" t="s">
        <v>410</v>
      </c>
      <c r="I126" s="26" t="s">
        <v>411</v>
      </c>
      <c r="J126" s="27">
        <v>4</v>
      </c>
      <c r="K126" s="28" t="s">
        <v>82</v>
      </c>
      <c r="L126" s="24" t="s">
        <v>103</v>
      </c>
      <c r="M126" s="23">
        <v>0</v>
      </c>
      <c r="N126" s="23">
        <v>0</v>
      </c>
      <c r="O126" s="23">
        <v>634942.03</v>
      </c>
      <c r="P126" s="88">
        <v>43030.1</v>
      </c>
      <c r="Q126" s="88">
        <v>43030.1</v>
      </c>
      <c r="R126" s="88">
        <v>0</v>
      </c>
      <c r="S126" s="88">
        <f t="shared" si="301"/>
        <v>43030.1</v>
      </c>
      <c r="T126" s="92">
        <f t="shared" si="302"/>
        <v>1</v>
      </c>
      <c r="U126" s="88">
        <f t="shared" si="303"/>
        <v>0</v>
      </c>
      <c r="V126" s="92">
        <f t="shared" si="304"/>
        <v>0</v>
      </c>
      <c r="W126" s="88">
        <v>54008.17</v>
      </c>
      <c r="X126" s="88">
        <v>145820.19</v>
      </c>
      <c r="Y126" s="88">
        <v>0</v>
      </c>
      <c r="Z126" s="88">
        <f t="shared" si="305"/>
        <v>145820.19</v>
      </c>
      <c r="AA126" s="92">
        <f t="shared" si="306"/>
        <v>2.69996539412463</v>
      </c>
      <c r="AB126" s="88">
        <f t="shared" si="307"/>
        <v>91812.02</v>
      </c>
      <c r="AC126" s="92">
        <f t="shared" si="308"/>
        <v>1.6999653941246298</v>
      </c>
      <c r="AD126" s="88">
        <f t="shared" si="309"/>
        <v>97038.26999999999</v>
      </c>
      <c r="AE126" s="88">
        <f t="shared" si="310"/>
        <v>188850.29</v>
      </c>
      <c r="AF126" s="88">
        <f t="shared" si="311"/>
        <v>0</v>
      </c>
      <c r="AG126" s="88">
        <f t="shared" si="312"/>
        <v>188850.29</v>
      </c>
      <c r="AH126" s="92">
        <f t="shared" si="313"/>
        <v>1.9461423827939228</v>
      </c>
      <c r="AI126" s="88">
        <f t="shared" si="314"/>
        <v>91812.020000000019</v>
      </c>
      <c r="AJ126" s="92">
        <f t="shared" si="315"/>
        <v>0.94614238279392271</v>
      </c>
      <c r="AK126" s="88">
        <v>110685.69</v>
      </c>
      <c r="AL126" s="88">
        <v>91887.49000000002</v>
      </c>
      <c r="AM126" s="88">
        <v>0</v>
      </c>
      <c r="AN126" s="88">
        <f t="shared" si="386"/>
        <v>91887.49000000002</v>
      </c>
      <c r="AO126" s="92">
        <f t="shared" si="316"/>
        <v>0.83016594105344621</v>
      </c>
      <c r="AP126" s="88">
        <f t="shared" si="317"/>
        <v>-18798.199999999983</v>
      </c>
      <c r="AQ126" s="92">
        <f t="shared" si="318"/>
        <v>-0.16983405894655382</v>
      </c>
      <c r="AR126" s="88">
        <f t="shared" si="319"/>
        <v>207723.96</v>
      </c>
      <c r="AS126" s="88">
        <f t="shared" si="320"/>
        <v>280737.78000000003</v>
      </c>
      <c r="AT126" s="88">
        <f t="shared" si="321"/>
        <v>0</v>
      </c>
      <c r="AU126" s="88">
        <f t="shared" si="322"/>
        <v>280737.78000000003</v>
      </c>
      <c r="AV126" s="92">
        <f t="shared" si="323"/>
        <v>1.3514944544673615</v>
      </c>
      <c r="AW126" s="88">
        <f t="shared" si="324"/>
        <v>73013.820000000036</v>
      </c>
      <c r="AX126" s="92">
        <f t="shared" si="325"/>
        <v>0.35149445446736161</v>
      </c>
      <c r="AY126" s="88">
        <v>350221.03</v>
      </c>
      <c r="AZ126" s="88">
        <v>123624.28999999998</v>
      </c>
      <c r="BA126" s="88">
        <v>0</v>
      </c>
      <c r="BB126" s="88">
        <f t="shared" si="387"/>
        <v>123624.28999999998</v>
      </c>
      <c r="BC126" s="92">
        <f t="shared" si="326"/>
        <v>0.35298933933236382</v>
      </c>
      <c r="BD126" s="88">
        <f t="shared" si="327"/>
        <v>-226596.74000000005</v>
      </c>
      <c r="BE126" s="92">
        <f t="shared" si="328"/>
        <v>-0.64701066066763613</v>
      </c>
      <c r="BF126" s="88">
        <f t="shared" si="329"/>
        <v>557944.99</v>
      </c>
      <c r="BG126" s="88">
        <f t="shared" si="330"/>
        <v>404362.07</v>
      </c>
      <c r="BH126" s="88">
        <f t="shared" si="331"/>
        <v>0</v>
      </c>
      <c r="BI126" s="88">
        <f t="shared" si="332"/>
        <v>404362.07</v>
      </c>
      <c r="BJ126" s="92">
        <f t="shared" si="333"/>
        <v>0.72473465529280945</v>
      </c>
      <c r="BK126" s="88">
        <f t="shared" si="334"/>
        <v>-153582.91999999998</v>
      </c>
      <c r="BL126" s="92">
        <f t="shared" si="335"/>
        <v>-0.27526534470719055</v>
      </c>
      <c r="BM126" s="88">
        <v>97946.16</v>
      </c>
      <c r="BN126" s="88">
        <v>208032.47999999998</v>
      </c>
      <c r="BO126" s="88">
        <v>0</v>
      </c>
      <c r="BP126" s="88">
        <f t="shared" si="388"/>
        <v>208032.47999999998</v>
      </c>
      <c r="BQ126" s="92">
        <f t="shared" si="336"/>
        <v>2.1239472787907148</v>
      </c>
      <c r="BR126" s="88">
        <f t="shared" si="337"/>
        <v>110086.31999999998</v>
      </c>
      <c r="BS126" s="92">
        <f t="shared" si="338"/>
        <v>1.123947278790715</v>
      </c>
      <c r="BT126" s="88">
        <f t="shared" si="339"/>
        <v>655891.15</v>
      </c>
      <c r="BU126" s="88">
        <f t="shared" si="340"/>
        <v>612394.55000000005</v>
      </c>
      <c r="BV126" s="88">
        <f t="shared" si="341"/>
        <v>0</v>
      </c>
      <c r="BW126" s="88">
        <f t="shared" si="342"/>
        <v>612394.55000000005</v>
      </c>
      <c r="BX126" s="92">
        <f t="shared" si="343"/>
        <v>0.93368320337909727</v>
      </c>
      <c r="BY126" s="88">
        <f t="shared" si="344"/>
        <v>-43496.599999999977</v>
      </c>
      <c r="BZ126" s="92">
        <f t="shared" si="345"/>
        <v>-6.6316796620902688E-2</v>
      </c>
      <c r="CA126" s="88">
        <v>279618.30000000005</v>
      </c>
      <c r="CB126" s="88">
        <v>29708.080000000002</v>
      </c>
      <c r="CC126" s="88">
        <v>0</v>
      </c>
      <c r="CD126" s="88">
        <f t="shared" si="389"/>
        <v>29708.080000000002</v>
      </c>
      <c r="CE126" s="92">
        <f t="shared" si="346"/>
        <v>0.10624512058044841</v>
      </c>
      <c r="CF126" s="88">
        <f t="shared" si="347"/>
        <v>-249910.22000000003</v>
      </c>
      <c r="CG126" s="92">
        <f t="shared" si="348"/>
        <v>-0.89375487941955156</v>
      </c>
      <c r="CH126" s="88">
        <f t="shared" si="349"/>
        <v>935509.45000000007</v>
      </c>
      <c r="CI126" s="88">
        <f t="shared" si="350"/>
        <v>642102.63</v>
      </c>
      <c r="CJ126" s="88">
        <f t="shared" si="351"/>
        <v>0</v>
      </c>
      <c r="CK126" s="88">
        <f t="shared" si="352"/>
        <v>642102.63</v>
      </c>
      <c r="CL126" s="92">
        <f t="shared" si="353"/>
        <v>0.68636680260151295</v>
      </c>
      <c r="CM126" s="88">
        <f t="shared" si="354"/>
        <v>-293406.82000000007</v>
      </c>
      <c r="CN126" s="92">
        <f t="shared" si="355"/>
        <v>-0.31363319739848705</v>
      </c>
      <c r="CO126" s="88">
        <v>371915.37</v>
      </c>
      <c r="CP126" s="88">
        <v>590503.78</v>
      </c>
      <c r="CQ126" s="88">
        <v>0</v>
      </c>
      <c r="CR126" s="88">
        <f t="shared" si="390"/>
        <v>590503.78</v>
      </c>
      <c r="CS126" s="92">
        <f t="shared" si="356"/>
        <v>1.58773696284722</v>
      </c>
      <c r="CT126" s="88">
        <f t="shared" si="357"/>
        <v>218588.41000000003</v>
      </c>
      <c r="CU126" s="92">
        <f t="shared" si="358"/>
        <v>0.58773696284721988</v>
      </c>
      <c r="CV126" s="88">
        <f t="shared" si="359"/>
        <v>1307424.82</v>
      </c>
      <c r="CW126" s="88">
        <f t="shared" si="360"/>
        <v>1232606.4100000001</v>
      </c>
      <c r="CX126" s="88">
        <f t="shared" si="361"/>
        <v>0</v>
      </c>
      <c r="CY126" s="88">
        <f t="shared" si="362"/>
        <v>1232606.4100000001</v>
      </c>
      <c r="CZ126" s="92">
        <f t="shared" si="363"/>
        <v>0.94277421626430502</v>
      </c>
      <c r="DA126" s="88">
        <f t="shared" si="364"/>
        <v>-74818.409999999916</v>
      </c>
      <c r="DB126" s="92">
        <f t="shared" si="365"/>
        <v>-5.7225783735694959E-2</v>
      </c>
      <c r="DC126" s="88">
        <v>104708.37</v>
      </c>
      <c r="DD126" s="88">
        <v>41333.61</v>
      </c>
      <c r="DE126" s="88">
        <v>0</v>
      </c>
      <c r="DF126" s="88">
        <f t="shared" si="391"/>
        <v>41333.61</v>
      </c>
      <c r="DG126" s="92">
        <f t="shared" si="366"/>
        <v>0.39474981799449271</v>
      </c>
      <c r="DH126" s="88">
        <f t="shared" si="382"/>
        <v>-63374.759999999995</v>
      </c>
      <c r="DI126" s="92">
        <f t="shared" si="367"/>
        <v>-0.60525018200550729</v>
      </c>
      <c r="DJ126" s="88">
        <f t="shared" si="368"/>
        <v>1412133.19</v>
      </c>
      <c r="DK126" s="88">
        <f t="shared" si="369"/>
        <v>1273940.0200000003</v>
      </c>
      <c r="DL126" s="88">
        <f t="shared" si="370"/>
        <v>0</v>
      </c>
      <c r="DM126" s="88">
        <f t="shared" si="384"/>
        <v>1273940.0200000003</v>
      </c>
      <c r="DN126" s="92">
        <f t="shared" si="371"/>
        <v>0.90213871398348788</v>
      </c>
      <c r="DO126" s="88">
        <f t="shared" si="372"/>
        <v>-138193.16999999969</v>
      </c>
      <c r="DP126" s="92">
        <f t="shared" si="373"/>
        <v>-9.7861286016512158E-2</v>
      </c>
      <c r="DQ126" s="88">
        <v>94602.760000000009</v>
      </c>
      <c r="DR126" s="88">
        <v>366856.82000000007</v>
      </c>
      <c r="DS126" s="88">
        <v>0</v>
      </c>
      <c r="DT126" s="88">
        <f t="shared" si="392"/>
        <v>366856.82000000007</v>
      </c>
      <c r="DU126" s="92">
        <f t="shared" si="374"/>
        <v>3.8778659311842492</v>
      </c>
      <c r="DV126" s="88">
        <f t="shared" si="383"/>
        <v>272254.06000000006</v>
      </c>
      <c r="DW126" s="92">
        <f t="shared" si="375"/>
        <v>2.8778659311842492</v>
      </c>
      <c r="DX126" s="88">
        <f t="shared" si="376"/>
        <v>1506735.95</v>
      </c>
      <c r="DY126" s="88">
        <f t="shared" si="377"/>
        <v>1640796.8400000003</v>
      </c>
      <c r="DZ126" s="88">
        <f t="shared" si="378"/>
        <v>0</v>
      </c>
      <c r="EA126" s="88">
        <f t="shared" si="385"/>
        <v>1640796.8400000003</v>
      </c>
      <c r="EB126" s="92">
        <f t="shared" si="379"/>
        <v>1.0889743753708143</v>
      </c>
      <c r="EC126" s="88">
        <f t="shared" si="380"/>
        <v>134060.89000000036</v>
      </c>
      <c r="ED126" s="92">
        <f t="shared" si="381"/>
        <v>8.8974375370814221E-2</v>
      </c>
      <c r="EE126" s="88">
        <v>133634.59</v>
      </c>
      <c r="EF126" s="88">
        <v>0</v>
      </c>
      <c r="EG126" s="88">
        <v>251971.29</v>
      </c>
      <c r="EH126" s="23">
        <f t="shared" si="300"/>
        <v>1892341.83</v>
      </c>
      <c r="EJ126" s="9"/>
      <c r="EK126" s="9"/>
    </row>
    <row r="127" spans="1:141" ht="12" customHeight="1" x14ac:dyDescent="0.25">
      <c r="A127" s="8" t="s">
        <v>415</v>
      </c>
      <c r="B127" s="8" t="s">
        <v>415</v>
      </c>
      <c r="C127" s="24">
        <v>4</v>
      </c>
      <c r="D127" s="32" t="s">
        <v>406</v>
      </c>
      <c r="E127" s="26" t="s">
        <v>407</v>
      </c>
      <c r="F127" s="24" t="s">
        <v>408</v>
      </c>
      <c r="G127" s="26" t="s">
        <v>409</v>
      </c>
      <c r="H127" s="24" t="s">
        <v>410</v>
      </c>
      <c r="I127" s="26" t="s">
        <v>411</v>
      </c>
      <c r="J127" s="27">
        <v>5</v>
      </c>
      <c r="K127" s="28" t="s">
        <v>82</v>
      </c>
      <c r="L127" s="24" t="s">
        <v>103</v>
      </c>
      <c r="M127" s="23">
        <v>0</v>
      </c>
      <c r="N127" s="23">
        <v>8456830.4299999997</v>
      </c>
      <c r="O127" s="23">
        <f>8000047.68+12349454.18</f>
        <v>20349501.859999999</v>
      </c>
      <c r="P127" s="88">
        <v>636553.68999999994</v>
      </c>
      <c r="Q127" s="88">
        <v>636553.68999999994</v>
      </c>
      <c r="R127" s="88">
        <v>0</v>
      </c>
      <c r="S127" s="88">
        <f t="shared" si="301"/>
        <v>636553.68999999994</v>
      </c>
      <c r="T127" s="92">
        <f t="shared" si="302"/>
        <v>1</v>
      </c>
      <c r="U127" s="88">
        <f t="shared" si="303"/>
        <v>0</v>
      </c>
      <c r="V127" s="92">
        <f t="shared" si="304"/>
        <v>0</v>
      </c>
      <c r="W127" s="88">
        <v>0</v>
      </c>
      <c r="X127" s="88">
        <v>0</v>
      </c>
      <c r="Y127" s="88">
        <v>0</v>
      </c>
      <c r="Z127" s="88">
        <f t="shared" si="305"/>
        <v>0</v>
      </c>
      <c r="AA127" s="92" t="str">
        <f t="shared" si="306"/>
        <v>nebija plānots</v>
      </c>
      <c r="AB127" s="88">
        <f t="shared" si="307"/>
        <v>0</v>
      </c>
      <c r="AC127" s="92" t="str">
        <f t="shared" si="308"/>
        <v>nebija plānots</v>
      </c>
      <c r="AD127" s="88">
        <f t="shared" si="309"/>
        <v>636553.68999999994</v>
      </c>
      <c r="AE127" s="88">
        <f t="shared" si="310"/>
        <v>636553.68999999994</v>
      </c>
      <c r="AF127" s="88">
        <f t="shared" si="311"/>
        <v>0</v>
      </c>
      <c r="AG127" s="88">
        <f t="shared" si="312"/>
        <v>636553.68999999994</v>
      </c>
      <c r="AH127" s="92">
        <f t="shared" si="313"/>
        <v>1</v>
      </c>
      <c r="AI127" s="88">
        <f t="shared" si="314"/>
        <v>0</v>
      </c>
      <c r="AJ127" s="92">
        <f t="shared" si="315"/>
        <v>0</v>
      </c>
      <c r="AK127" s="88">
        <v>0</v>
      </c>
      <c r="AL127" s="88">
        <v>0</v>
      </c>
      <c r="AM127" s="88">
        <v>0</v>
      </c>
      <c r="AN127" s="88">
        <f t="shared" si="386"/>
        <v>0</v>
      </c>
      <c r="AO127" s="92" t="str">
        <f t="shared" si="316"/>
        <v>nebija plānots</v>
      </c>
      <c r="AP127" s="88">
        <f t="shared" si="317"/>
        <v>0</v>
      </c>
      <c r="AQ127" s="92" t="str">
        <f t="shared" si="318"/>
        <v>nebija plānots</v>
      </c>
      <c r="AR127" s="88">
        <f t="shared" si="319"/>
        <v>636553.68999999994</v>
      </c>
      <c r="AS127" s="88">
        <f t="shared" si="320"/>
        <v>636553.68999999994</v>
      </c>
      <c r="AT127" s="88">
        <f t="shared" si="321"/>
        <v>0</v>
      </c>
      <c r="AU127" s="88">
        <f t="shared" si="322"/>
        <v>636553.68999999994</v>
      </c>
      <c r="AV127" s="92">
        <f t="shared" si="323"/>
        <v>1</v>
      </c>
      <c r="AW127" s="88">
        <f t="shared" si="324"/>
        <v>0</v>
      </c>
      <c r="AX127" s="92">
        <f t="shared" si="325"/>
        <v>0</v>
      </c>
      <c r="AY127" s="88">
        <v>0</v>
      </c>
      <c r="AZ127" s="88">
        <v>0</v>
      </c>
      <c r="BA127" s="88">
        <v>0</v>
      </c>
      <c r="BB127" s="88">
        <f t="shared" si="387"/>
        <v>0</v>
      </c>
      <c r="BC127" s="92" t="str">
        <f t="shared" si="326"/>
        <v>nebija plānots</v>
      </c>
      <c r="BD127" s="88">
        <f t="shared" si="327"/>
        <v>0</v>
      </c>
      <c r="BE127" s="92" t="str">
        <f t="shared" si="328"/>
        <v>nebija plānots</v>
      </c>
      <c r="BF127" s="88">
        <f t="shared" si="329"/>
        <v>636553.68999999994</v>
      </c>
      <c r="BG127" s="88">
        <f t="shared" si="330"/>
        <v>636553.68999999994</v>
      </c>
      <c r="BH127" s="88">
        <f t="shared" si="331"/>
        <v>0</v>
      </c>
      <c r="BI127" s="88">
        <f t="shared" si="332"/>
        <v>636553.68999999994</v>
      </c>
      <c r="BJ127" s="92">
        <f t="shared" si="333"/>
        <v>1</v>
      </c>
      <c r="BK127" s="88">
        <f t="shared" si="334"/>
        <v>0</v>
      </c>
      <c r="BL127" s="92">
        <f t="shared" si="335"/>
        <v>0</v>
      </c>
      <c r="BM127" s="88">
        <v>0</v>
      </c>
      <c r="BN127" s="88">
        <v>0</v>
      </c>
      <c r="BO127" s="88">
        <v>0</v>
      </c>
      <c r="BP127" s="88">
        <f t="shared" si="388"/>
        <v>0</v>
      </c>
      <c r="BQ127" s="92" t="str">
        <f t="shared" si="336"/>
        <v>nebija plānots</v>
      </c>
      <c r="BR127" s="88">
        <f t="shared" si="337"/>
        <v>0</v>
      </c>
      <c r="BS127" s="92" t="str">
        <f t="shared" si="338"/>
        <v>nebija plānots</v>
      </c>
      <c r="BT127" s="88">
        <f t="shared" si="339"/>
        <v>636553.68999999994</v>
      </c>
      <c r="BU127" s="88">
        <f t="shared" si="340"/>
        <v>636553.68999999994</v>
      </c>
      <c r="BV127" s="88">
        <f t="shared" si="341"/>
        <v>0</v>
      </c>
      <c r="BW127" s="88">
        <f t="shared" si="342"/>
        <v>636553.68999999994</v>
      </c>
      <c r="BX127" s="92">
        <f t="shared" si="343"/>
        <v>1</v>
      </c>
      <c r="BY127" s="88">
        <f t="shared" si="344"/>
        <v>0</v>
      </c>
      <c r="BZ127" s="92">
        <f t="shared" si="345"/>
        <v>0</v>
      </c>
      <c r="CA127" s="88">
        <v>0</v>
      </c>
      <c r="CB127" s="88">
        <v>71377.899999999994</v>
      </c>
      <c r="CC127" s="88">
        <v>0</v>
      </c>
      <c r="CD127" s="88">
        <f t="shared" si="389"/>
        <v>71377.899999999994</v>
      </c>
      <c r="CE127" s="92" t="str">
        <f t="shared" si="346"/>
        <v>nebija plānots</v>
      </c>
      <c r="CF127" s="88">
        <f t="shared" si="347"/>
        <v>71377.899999999994</v>
      </c>
      <c r="CG127" s="92" t="str">
        <f t="shared" si="348"/>
        <v>nebija plānots</v>
      </c>
      <c r="CH127" s="88">
        <f t="shared" si="349"/>
        <v>636553.68999999994</v>
      </c>
      <c r="CI127" s="88">
        <f t="shared" si="350"/>
        <v>707931.59</v>
      </c>
      <c r="CJ127" s="88">
        <f t="shared" si="351"/>
        <v>0</v>
      </c>
      <c r="CK127" s="88">
        <f t="shared" si="352"/>
        <v>707931.59</v>
      </c>
      <c r="CL127" s="92">
        <f t="shared" si="353"/>
        <v>1.1121317826309356</v>
      </c>
      <c r="CM127" s="88">
        <f t="shared" si="354"/>
        <v>71377.900000000023</v>
      </c>
      <c r="CN127" s="92">
        <f t="shared" si="355"/>
        <v>0.11213178263093571</v>
      </c>
      <c r="CO127" s="88">
        <v>0</v>
      </c>
      <c r="CP127" s="88">
        <v>0</v>
      </c>
      <c r="CQ127" s="88">
        <v>0</v>
      </c>
      <c r="CR127" s="88">
        <f t="shared" si="390"/>
        <v>0</v>
      </c>
      <c r="CS127" s="92" t="str">
        <f t="shared" si="356"/>
        <v>nebija plānots</v>
      </c>
      <c r="CT127" s="88">
        <f t="shared" si="357"/>
        <v>0</v>
      </c>
      <c r="CU127" s="92" t="str">
        <f t="shared" si="358"/>
        <v>nebija plānots</v>
      </c>
      <c r="CV127" s="88">
        <f t="shared" si="359"/>
        <v>636553.68999999994</v>
      </c>
      <c r="CW127" s="88">
        <f t="shared" si="360"/>
        <v>707931.59</v>
      </c>
      <c r="CX127" s="88">
        <f t="shared" si="361"/>
        <v>0</v>
      </c>
      <c r="CY127" s="88">
        <f t="shared" si="362"/>
        <v>707931.59</v>
      </c>
      <c r="CZ127" s="92">
        <f t="shared" si="363"/>
        <v>1.1121317826309356</v>
      </c>
      <c r="DA127" s="88">
        <f t="shared" si="364"/>
        <v>71377.900000000023</v>
      </c>
      <c r="DB127" s="92">
        <f t="shared" si="365"/>
        <v>0.11213178263093571</v>
      </c>
      <c r="DC127" s="88">
        <v>75152.92</v>
      </c>
      <c r="DD127" s="88">
        <v>0</v>
      </c>
      <c r="DE127" s="88">
        <v>0</v>
      </c>
      <c r="DF127" s="88">
        <f t="shared" si="391"/>
        <v>0</v>
      </c>
      <c r="DG127" s="92">
        <f t="shared" si="366"/>
        <v>0</v>
      </c>
      <c r="DH127" s="88">
        <f t="shared" si="382"/>
        <v>-75152.92</v>
      </c>
      <c r="DI127" s="92">
        <f t="shared" si="367"/>
        <v>-1</v>
      </c>
      <c r="DJ127" s="88">
        <f t="shared" si="368"/>
        <v>711706.61</v>
      </c>
      <c r="DK127" s="88">
        <f t="shared" si="369"/>
        <v>707931.59</v>
      </c>
      <c r="DL127" s="88">
        <f t="shared" si="370"/>
        <v>0</v>
      </c>
      <c r="DM127" s="88">
        <f t="shared" si="384"/>
        <v>707931.59</v>
      </c>
      <c r="DN127" s="92">
        <f t="shared" si="371"/>
        <v>0.9946958199531124</v>
      </c>
      <c r="DO127" s="88">
        <f t="shared" si="372"/>
        <v>-3775.0200000000186</v>
      </c>
      <c r="DP127" s="92">
        <f t="shared" si="373"/>
        <v>-5.3041800468876053E-3</v>
      </c>
      <c r="DQ127" s="88">
        <v>0</v>
      </c>
      <c r="DR127" s="88">
        <v>6000000</v>
      </c>
      <c r="DS127" s="88">
        <v>0</v>
      </c>
      <c r="DT127" s="88">
        <f t="shared" si="392"/>
        <v>6000000</v>
      </c>
      <c r="DU127" s="92" t="str">
        <f t="shared" si="374"/>
        <v>nebija plānots</v>
      </c>
      <c r="DV127" s="88">
        <f t="shared" si="383"/>
        <v>6000000</v>
      </c>
      <c r="DW127" s="92" t="str">
        <f t="shared" si="375"/>
        <v>nebija plānots</v>
      </c>
      <c r="DX127" s="88">
        <f t="shared" si="376"/>
        <v>711706.61</v>
      </c>
      <c r="DY127" s="88">
        <f t="shared" si="377"/>
        <v>6707931.5899999999</v>
      </c>
      <c r="DZ127" s="88">
        <f t="shared" si="378"/>
        <v>0</v>
      </c>
      <c r="EA127" s="88">
        <f t="shared" si="385"/>
        <v>6707931.5899999999</v>
      </c>
      <c r="EB127" s="92">
        <f t="shared" si="379"/>
        <v>9.4251359981046114</v>
      </c>
      <c r="EC127" s="88">
        <f t="shared" si="380"/>
        <v>5996224.9799999995</v>
      </c>
      <c r="ED127" s="92">
        <f t="shared" si="381"/>
        <v>8.4251359981046114</v>
      </c>
      <c r="EE127" s="88">
        <v>0</v>
      </c>
      <c r="EF127" s="88">
        <v>0</v>
      </c>
      <c r="EG127" s="88">
        <v>0</v>
      </c>
      <c r="EH127" s="23">
        <f t="shared" si="300"/>
        <v>711706.61</v>
      </c>
      <c r="EJ127" s="9"/>
      <c r="EK127" s="9"/>
    </row>
    <row r="128" spans="1:141" ht="12" customHeight="1" x14ac:dyDescent="0.25">
      <c r="A128" s="8" t="s">
        <v>416</v>
      </c>
      <c r="B128" s="8" t="s">
        <v>416</v>
      </c>
      <c r="C128" s="24">
        <v>4</v>
      </c>
      <c r="D128" s="32" t="s">
        <v>406</v>
      </c>
      <c r="E128" s="26" t="s">
        <v>407</v>
      </c>
      <c r="F128" s="24" t="s">
        <v>408</v>
      </c>
      <c r="G128" s="26" t="s">
        <v>409</v>
      </c>
      <c r="H128" s="24" t="s">
        <v>417</v>
      </c>
      <c r="I128" s="26" t="s">
        <v>418</v>
      </c>
      <c r="J128" s="27">
        <v>1</v>
      </c>
      <c r="K128" s="28" t="s">
        <v>82</v>
      </c>
      <c r="L128" s="24" t="s">
        <v>103</v>
      </c>
      <c r="M128" s="23">
        <v>0</v>
      </c>
      <c r="N128" s="23">
        <v>0</v>
      </c>
      <c r="O128" s="23">
        <v>9392.26</v>
      </c>
      <c r="P128" s="88">
        <v>0</v>
      </c>
      <c r="Q128" s="88">
        <v>0</v>
      </c>
      <c r="R128" s="88">
        <v>0</v>
      </c>
      <c r="S128" s="88">
        <f t="shared" si="301"/>
        <v>0</v>
      </c>
      <c r="T128" s="92" t="str">
        <f t="shared" si="302"/>
        <v>nebija plānots</v>
      </c>
      <c r="U128" s="88">
        <f t="shared" si="303"/>
        <v>0</v>
      </c>
      <c r="V128" s="92" t="str">
        <f t="shared" si="304"/>
        <v>nebija plānots</v>
      </c>
      <c r="W128" s="88">
        <v>0</v>
      </c>
      <c r="X128" s="88">
        <v>0</v>
      </c>
      <c r="Y128" s="88">
        <v>0</v>
      </c>
      <c r="Z128" s="88">
        <f t="shared" si="305"/>
        <v>0</v>
      </c>
      <c r="AA128" s="92" t="str">
        <f t="shared" si="306"/>
        <v>nebija plānots</v>
      </c>
      <c r="AB128" s="88">
        <f t="shared" si="307"/>
        <v>0</v>
      </c>
      <c r="AC128" s="92" t="str">
        <f t="shared" si="308"/>
        <v>nebija plānots</v>
      </c>
      <c r="AD128" s="88">
        <f t="shared" si="309"/>
        <v>0</v>
      </c>
      <c r="AE128" s="88">
        <f t="shared" si="310"/>
        <v>0</v>
      </c>
      <c r="AF128" s="88">
        <f t="shared" si="311"/>
        <v>0</v>
      </c>
      <c r="AG128" s="88">
        <f t="shared" si="312"/>
        <v>0</v>
      </c>
      <c r="AH128" s="92" t="str">
        <f t="shared" si="313"/>
        <v>nebija plānots</v>
      </c>
      <c r="AI128" s="88">
        <f t="shared" si="314"/>
        <v>0</v>
      </c>
      <c r="AJ128" s="92" t="str">
        <f t="shared" si="315"/>
        <v>nebija plānots</v>
      </c>
      <c r="AK128" s="88">
        <v>0</v>
      </c>
      <c r="AL128" s="88">
        <v>0</v>
      </c>
      <c r="AM128" s="88">
        <v>0</v>
      </c>
      <c r="AN128" s="88">
        <f t="shared" si="386"/>
        <v>0</v>
      </c>
      <c r="AO128" s="92" t="str">
        <f t="shared" si="316"/>
        <v>nebija plānots</v>
      </c>
      <c r="AP128" s="88">
        <f t="shared" si="317"/>
        <v>0</v>
      </c>
      <c r="AQ128" s="92" t="str">
        <f t="shared" si="318"/>
        <v>nebija plānots</v>
      </c>
      <c r="AR128" s="88">
        <f t="shared" si="319"/>
        <v>0</v>
      </c>
      <c r="AS128" s="88">
        <f t="shared" si="320"/>
        <v>0</v>
      </c>
      <c r="AT128" s="88">
        <f t="shared" si="321"/>
        <v>0</v>
      </c>
      <c r="AU128" s="88">
        <f t="shared" si="322"/>
        <v>0</v>
      </c>
      <c r="AV128" s="92" t="str">
        <f t="shared" si="323"/>
        <v>nebija plānots</v>
      </c>
      <c r="AW128" s="88">
        <f t="shared" si="324"/>
        <v>0</v>
      </c>
      <c r="AX128" s="92" t="str">
        <f t="shared" si="325"/>
        <v>nebija plānots</v>
      </c>
      <c r="AY128" s="88">
        <v>0</v>
      </c>
      <c r="AZ128" s="88">
        <v>0</v>
      </c>
      <c r="BA128" s="88">
        <v>0</v>
      </c>
      <c r="BB128" s="88">
        <f t="shared" si="387"/>
        <v>0</v>
      </c>
      <c r="BC128" s="92" t="str">
        <f t="shared" si="326"/>
        <v>nebija plānots</v>
      </c>
      <c r="BD128" s="88">
        <f t="shared" si="327"/>
        <v>0</v>
      </c>
      <c r="BE128" s="92" t="str">
        <f t="shared" si="328"/>
        <v>nebija plānots</v>
      </c>
      <c r="BF128" s="88">
        <f t="shared" si="329"/>
        <v>0</v>
      </c>
      <c r="BG128" s="88">
        <f t="shared" si="330"/>
        <v>0</v>
      </c>
      <c r="BH128" s="88">
        <f t="shared" si="331"/>
        <v>0</v>
      </c>
      <c r="BI128" s="88">
        <f t="shared" si="332"/>
        <v>0</v>
      </c>
      <c r="BJ128" s="92" t="str">
        <f t="shared" si="333"/>
        <v>nebija plānots</v>
      </c>
      <c r="BK128" s="88">
        <f t="shared" si="334"/>
        <v>0</v>
      </c>
      <c r="BL128" s="92" t="str">
        <f t="shared" si="335"/>
        <v>nebija plānots</v>
      </c>
      <c r="BM128" s="88">
        <v>0</v>
      </c>
      <c r="BN128" s="88">
        <v>0</v>
      </c>
      <c r="BO128" s="88">
        <v>0</v>
      </c>
      <c r="BP128" s="88">
        <f t="shared" si="388"/>
        <v>0</v>
      </c>
      <c r="BQ128" s="92" t="str">
        <f t="shared" si="336"/>
        <v>nebija plānots</v>
      </c>
      <c r="BR128" s="88">
        <f t="shared" si="337"/>
        <v>0</v>
      </c>
      <c r="BS128" s="92" t="str">
        <f t="shared" si="338"/>
        <v>nebija plānots</v>
      </c>
      <c r="BT128" s="88">
        <f t="shared" si="339"/>
        <v>0</v>
      </c>
      <c r="BU128" s="88">
        <f t="shared" si="340"/>
        <v>0</v>
      </c>
      <c r="BV128" s="88">
        <f t="shared" si="341"/>
        <v>0</v>
      </c>
      <c r="BW128" s="88">
        <f t="shared" si="342"/>
        <v>0</v>
      </c>
      <c r="BX128" s="92" t="str">
        <f t="shared" si="343"/>
        <v>nebija plānots</v>
      </c>
      <c r="BY128" s="88">
        <f t="shared" si="344"/>
        <v>0</v>
      </c>
      <c r="BZ128" s="92" t="str">
        <f t="shared" si="345"/>
        <v>nebija plānots</v>
      </c>
      <c r="CA128" s="88">
        <v>35392.65</v>
      </c>
      <c r="CB128" s="88">
        <v>47190.2</v>
      </c>
      <c r="CC128" s="88">
        <v>0</v>
      </c>
      <c r="CD128" s="88">
        <f t="shared" si="389"/>
        <v>47190.2</v>
      </c>
      <c r="CE128" s="92">
        <f t="shared" si="346"/>
        <v>1.3333333333333333</v>
      </c>
      <c r="CF128" s="88">
        <f t="shared" si="347"/>
        <v>11797.549999999996</v>
      </c>
      <c r="CG128" s="92">
        <f t="shared" si="348"/>
        <v>0.3333333333333332</v>
      </c>
      <c r="CH128" s="88">
        <f t="shared" si="349"/>
        <v>35392.65</v>
      </c>
      <c r="CI128" s="88">
        <f t="shared" si="350"/>
        <v>47190.2</v>
      </c>
      <c r="CJ128" s="88">
        <f t="shared" si="351"/>
        <v>0</v>
      </c>
      <c r="CK128" s="88">
        <f t="shared" si="352"/>
        <v>47190.2</v>
      </c>
      <c r="CL128" s="92">
        <f t="shared" si="353"/>
        <v>1.3333333333333333</v>
      </c>
      <c r="CM128" s="88">
        <f t="shared" si="354"/>
        <v>11797.549999999996</v>
      </c>
      <c r="CN128" s="92">
        <f t="shared" si="355"/>
        <v>0.3333333333333332</v>
      </c>
      <c r="CO128" s="88">
        <v>0</v>
      </c>
      <c r="CP128" s="88">
        <v>0</v>
      </c>
      <c r="CQ128" s="88">
        <v>0</v>
      </c>
      <c r="CR128" s="88">
        <f t="shared" si="390"/>
        <v>0</v>
      </c>
      <c r="CS128" s="92" t="str">
        <f t="shared" si="356"/>
        <v>nebija plānots</v>
      </c>
      <c r="CT128" s="88">
        <f t="shared" si="357"/>
        <v>0</v>
      </c>
      <c r="CU128" s="92" t="str">
        <f t="shared" si="358"/>
        <v>nebija plānots</v>
      </c>
      <c r="CV128" s="88">
        <f t="shared" si="359"/>
        <v>35392.65</v>
      </c>
      <c r="CW128" s="88">
        <f t="shared" si="360"/>
        <v>47190.2</v>
      </c>
      <c r="CX128" s="88">
        <f t="shared" si="361"/>
        <v>0</v>
      </c>
      <c r="CY128" s="88">
        <f t="shared" si="362"/>
        <v>47190.2</v>
      </c>
      <c r="CZ128" s="92">
        <f t="shared" si="363"/>
        <v>1.3333333333333333</v>
      </c>
      <c r="DA128" s="88">
        <f t="shared" si="364"/>
        <v>11797.549999999996</v>
      </c>
      <c r="DB128" s="92">
        <f t="shared" si="365"/>
        <v>0.3333333333333332</v>
      </c>
      <c r="DC128" s="88">
        <v>229500</v>
      </c>
      <c r="DD128" s="88">
        <v>267647.65999999997</v>
      </c>
      <c r="DE128" s="88">
        <v>0</v>
      </c>
      <c r="DF128" s="88">
        <f t="shared" si="391"/>
        <v>267647.65999999997</v>
      </c>
      <c r="DG128" s="92">
        <f t="shared" si="366"/>
        <v>1.1662207407407406</v>
      </c>
      <c r="DH128" s="88">
        <f t="shared" si="382"/>
        <v>38147.659999999974</v>
      </c>
      <c r="DI128" s="92">
        <f t="shared" si="367"/>
        <v>0.16622074074074064</v>
      </c>
      <c r="DJ128" s="88">
        <f t="shared" si="368"/>
        <v>264892.65000000002</v>
      </c>
      <c r="DK128" s="88">
        <f t="shared" si="369"/>
        <v>314837.86</v>
      </c>
      <c r="DL128" s="88">
        <f t="shared" si="370"/>
        <v>0</v>
      </c>
      <c r="DM128" s="88">
        <f t="shared" si="384"/>
        <v>314837.86</v>
      </c>
      <c r="DN128" s="92">
        <f t="shared" si="371"/>
        <v>1.1885488706462786</v>
      </c>
      <c r="DO128" s="88">
        <f t="shared" si="372"/>
        <v>49945.209999999963</v>
      </c>
      <c r="DP128" s="92">
        <f t="shared" si="373"/>
        <v>0.18854887064627862</v>
      </c>
      <c r="DQ128" s="88">
        <v>0</v>
      </c>
      <c r="DR128" s="88">
        <v>0</v>
      </c>
      <c r="DS128" s="88">
        <v>0</v>
      </c>
      <c r="DT128" s="88">
        <f t="shared" si="392"/>
        <v>0</v>
      </c>
      <c r="DU128" s="92" t="str">
        <f t="shared" si="374"/>
        <v>nebija plānots</v>
      </c>
      <c r="DV128" s="88">
        <f t="shared" si="383"/>
        <v>0</v>
      </c>
      <c r="DW128" s="92" t="str">
        <f t="shared" si="375"/>
        <v>nebija plānots</v>
      </c>
      <c r="DX128" s="88">
        <f t="shared" si="376"/>
        <v>264892.65000000002</v>
      </c>
      <c r="DY128" s="88">
        <f t="shared" si="377"/>
        <v>314837.86</v>
      </c>
      <c r="DZ128" s="88">
        <f t="shared" si="378"/>
        <v>0</v>
      </c>
      <c r="EA128" s="88">
        <f t="shared" si="385"/>
        <v>314837.86</v>
      </c>
      <c r="EB128" s="92">
        <f t="shared" si="379"/>
        <v>1.1885488706462786</v>
      </c>
      <c r="EC128" s="88">
        <f t="shared" si="380"/>
        <v>49945.209999999963</v>
      </c>
      <c r="ED128" s="92">
        <f t="shared" si="381"/>
        <v>0.18854887064627862</v>
      </c>
      <c r="EE128" s="88">
        <v>0</v>
      </c>
      <c r="EF128" s="88">
        <v>0</v>
      </c>
      <c r="EG128" s="88">
        <v>294391.25</v>
      </c>
      <c r="EH128" s="23">
        <f t="shared" si="300"/>
        <v>559283.9</v>
      </c>
      <c r="EJ128" s="9"/>
      <c r="EK128" s="9"/>
    </row>
    <row r="129" spans="1:141" ht="12" customHeight="1" x14ac:dyDescent="0.25">
      <c r="A129" s="8" t="s">
        <v>419</v>
      </c>
      <c r="B129" s="8" t="s">
        <v>419</v>
      </c>
      <c r="C129" s="24">
        <v>4</v>
      </c>
      <c r="D129" s="32" t="s">
        <v>406</v>
      </c>
      <c r="E129" s="26" t="s">
        <v>407</v>
      </c>
      <c r="F129" s="24" t="s">
        <v>408</v>
      </c>
      <c r="G129" s="26" t="s">
        <v>409</v>
      </c>
      <c r="H129" s="24" t="s">
        <v>417</v>
      </c>
      <c r="I129" s="26" t="s">
        <v>418</v>
      </c>
      <c r="J129" s="27">
        <v>2</v>
      </c>
      <c r="K129" s="28" t="s">
        <v>82</v>
      </c>
      <c r="L129" s="24" t="s">
        <v>103</v>
      </c>
      <c r="M129" s="23">
        <v>0</v>
      </c>
      <c r="N129" s="23">
        <v>0</v>
      </c>
      <c r="O129" s="23">
        <v>294515.34999999998</v>
      </c>
      <c r="P129" s="88">
        <v>68663.569999999992</v>
      </c>
      <c r="Q129" s="88">
        <v>143773.65</v>
      </c>
      <c r="R129" s="88">
        <v>0</v>
      </c>
      <c r="S129" s="88">
        <f t="shared" si="301"/>
        <v>143773.65</v>
      </c>
      <c r="T129" s="92">
        <f t="shared" si="302"/>
        <v>2.0938854475524651</v>
      </c>
      <c r="U129" s="88">
        <f t="shared" si="303"/>
        <v>75110.080000000002</v>
      </c>
      <c r="V129" s="92">
        <f t="shared" si="304"/>
        <v>1.0938854475524651</v>
      </c>
      <c r="W129" s="88">
        <v>101996.44999999998</v>
      </c>
      <c r="X129" s="88">
        <v>86977.51</v>
      </c>
      <c r="Y129" s="88">
        <v>0</v>
      </c>
      <c r="Z129" s="88">
        <f t="shared" si="305"/>
        <v>86977.51</v>
      </c>
      <c r="AA129" s="92">
        <f t="shared" si="306"/>
        <v>0.85275036533134252</v>
      </c>
      <c r="AB129" s="88">
        <f t="shared" si="307"/>
        <v>-15018.939999999988</v>
      </c>
      <c r="AC129" s="92">
        <f t="shared" si="308"/>
        <v>-0.14724963466865748</v>
      </c>
      <c r="AD129" s="88">
        <f t="shared" si="309"/>
        <v>170660.01999999996</v>
      </c>
      <c r="AE129" s="88">
        <f t="shared" si="310"/>
        <v>230751.15999999997</v>
      </c>
      <c r="AF129" s="88">
        <f t="shared" si="311"/>
        <v>0</v>
      </c>
      <c r="AG129" s="88">
        <f t="shared" si="312"/>
        <v>230751.15999999997</v>
      </c>
      <c r="AH129" s="92">
        <f t="shared" si="313"/>
        <v>1.3521102364806943</v>
      </c>
      <c r="AI129" s="88">
        <f t="shared" si="314"/>
        <v>60091.140000000014</v>
      </c>
      <c r="AJ129" s="92">
        <f t="shared" si="315"/>
        <v>0.35211023648069434</v>
      </c>
      <c r="AK129" s="88">
        <v>205994.18000000002</v>
      </c>
      <c r="AL129" s="88">
        <v>59594.770000000004</v>
      </c>
      <c r="AM129" s="88">
        <v>0</v>
      </c>
      <c r="AN129" s="88">
        <f t="shared" si="386"/>
        <v>59594.770000000004</v>
      </c>
      <c r="AO129" s="92">
        <f t="shared" si="316"/>
        <v>0.28930317351684398</v>
      </c>
      <c r="AP129" s="88">
        <f t="shared" si="317"/>
        <v>-146399.41000000003</v>
      </c>
      <c r="AQ129" s="92">
        <f t="shared" si="318"/>
        <v>-0.71069682648315602</v>
      </c>
      <c r="AR129" s="88">
        <f t="shared" si="319"/>
        <v>376654.19999999995</v>
      </c>
      <c r="AS129" s="88">
        <f t="shared" si="320"/>
        <v>290345.93</v>
      </c>
      <c r="AT129" s="88">
        <f t="shared" si="321"/>
        <v>0</v>
      </c>
      <c r="AU129" s="88">
        <f t="shared" si="322"/>
        <v>290345.93</v>
      </c>
      <c r="AV129" s="92">
        <f t="shared" si="323"/>
        <v>0.77085541592261553</v>
      </c>
      <c r="AW129" s="88">
        <f t="shared" si="324"/>
        <v>-86308.26999999996</v>
      </c>
      <c r="AX129" s="92">
        <f t="shared" si="325"/>
        <v>-0.22914458407738444</v>
      </c>
      <c r="AY129" s="88">
        <v>58481.799999999996</v>
      </c>
      <c r="AZ129" s="88">
        <v>128495.81000000001</v>
      </c>
      <c r="BA129" s="88">
        <v>0</v>
      </c>
      <c r="BB129" s="88">
        <f t="shared" si="387"/>
        <v>128495.81000000001</v>
      </c>
      <c r="BC129" s="92">
        <f t="shared" si="326"/>
        <v>2.1971931438498817</v>
      </c>
      <c r="BD129" s="88">
        <f t="shared" si="327"/>
        <v>70014.010000000009</v>
      </c>
      <c r="BE129" s="92">
        <f t="shared" si="328"/>
        <v>1.1971931438498817</v>
      </c>
      <c r="BF129" s="88">
        <f t="shared" si="329"/>
        <v>435135.99999999994</v>
      </c>
      <c r="BG129" s="88">
        <f t="shared" si="330"/>
        <v>418841.74</v>
      </c>
      <c r="BH129" s="88">
        <f t="shared" si="331"/>
        <v>0</v>
      </c>
      <c r="BI129" s="88">
        <f t="shared" si="332"/>
        <v>418841.74</v>
      </c>
      <c r="BJ129" s="92">
        <f t="shared" si="333"/>
        <v>0.96255363840270636</v>
      </c>
      <c r="BK129" s="88">
        <f t="shared" si="334"/>
        <v>-16294.259999999951</v>
      </c>
      <c r="BL129" s="92">
        <f t="shared" si="335"/>
        <v>-3.7446361597293615E-2</v>
      </c>
      <c r="BM129" s="88">
        <v>132863.64000000001</v>
      </c>
      <c r="BN129" s="88">
        <v>108378.58</v>
      </c>
      <c r="BO129" s="88">
        <v>0</v>
      </c>
      <c r="BP129" s="88">
        <f t="shared" si="388"/>
        <v>108378.58</v>
      </c>
      <c r="BQ129" s="92">
        <f t="shared" si="336"/>
        <v>0.81571286169790314</v>
      </c>
      <c r="BR129" s="88">
        <f t="shared" si="337"/>
        <v>-24485.060000000012</v>
      </c>
      <c r="BS129" s="92">
        <f t="shared" si="338"/>
        <v>-0.18428713830209686</v>
      </c>
      <c r="BT129" s="88">
        <f t="shared" si="339"/>
        <v>567999.6399999999</v>
      </c>
      <c r="BU129" s="88">
        <f t="shared" si="340"/>
        <v>527220.31999999995</v>
      </c>
      <c r="BV129" s="88">
        <f t="shared" si="341"/>
        <v>0</v>
      </c>
      <c r="BW129" s="88">
        <f t="shared" si="342"/>
        <v>527220.31999999995</v>
      </c>
      <c r="BX129" s="92">
        <f t="shared" si="343"/>
        <v>0.92820537703157702</v>
      </c>
      <c r="BY129" s="88">
        <f t="shared" si="344"/>
        <v>-40779.319999999949</v>
      </c>
      <c r="BZ129" s="92">
        <f t="shared" si="345"/>
        <v>-7.1794622968422928E-2</v>
      </c>
      <c r="CA129" s="88">
        <v>197898.78000000003</v>
      </c>
      <c r="CB129" s="88">
        <v>22578.52</v>
      </c>
      <c r="CC129" s="88">
        <v>0</v>
      </c>
      <c r="CD129" s="88">
        <f t="shared" si="389"/>
        <v>22578.52</v>
      </c>
      <c r="CE129" s="92">
        <f t="shared" si="346"/>
        <v>0.11409125412496225</v>
      </c>
      <c r="CF129" s="88">
        <f t="shared" si="347"/>
        <v>-175320.26000000004</v>
      </c>
      <c r="CG129" s="92">
        <f t="shared" si="348"/>
        <v>-0.88590874587503776</v>
      </c>
      <c r="CH129" s="88">
        <f t="shared" si="349"/>
        <v>765898.41999999993</v>
      </c>
      <c r="CI129" s="88">
        <f t="shared" si="350"/>
        <v>549798.84</v>
      </c>
      <c r="CJ129" s="88">
        <f t="shared" si="351"/>
        <v>0</v>
      </c>
      <c r="CK129" s="88">
        <f t="shared" si="352"/>
        <v>549798.84</v>
      </c>
      <c r="CL129" s="92">
        <f t="shared" si="353"/>
        <v>0.71784824938012015</v>
      </c>
      <c r="CM129" s="88">
        <f t="shared" si="354"/>
        <v>-216099.57999999996</v>
      </c>
      <c r="CN129" s="92">
        <f t="shared" si="355"/>
        <v>-0.28215175061987985</v>
      </c>
      <c r="CO129" s="88">
        <v>133743.68999999997</v>
      </c>
      <c r="CP129" s="88">
        <v>106358.48000000001</v>
      </c>
      <c r="CQ129" s="88">
        <v>0</v>
      </c>
      <c r="CR129" s="88">
        <f t="shared" si="390"/>
        <v>106358.48000000001</v>
      </c>
      <c r="CS129" s="92">
        <f t="shared" si="356"/>
        <v>0.79524110632808198</v>
      </c>
      <c r="CT129" s="88">
        <f t="shared" si="357"/>
        <v>-27385.209999999963</v>
      </c>
      <c r="CU129" s="92">
        <f t="shared" si="358"/>
        <v>-0.20475889367191805</v>
      </c>
      <c r="CV129" s="88">
        <f t="shared" si="359"/>
        <v>899642.10999999987</v>
      </c>
      <c r="CW129" s="88">
        <f t="shared" si="360"/>
        <v>656157.31999999995</v>
      </c>
      <c r="CX129" s="88">
        <f t="shared" si="361"/>
        <v>0</v>
      </c>
      <c r="CY129" s="88">
        <f t="shared" si="362"/>
        <v>656157.31999999995</v>
      </c>
      <c r="CZ129" s="92">
        <f t="shared" si="363"/>
        <v>0.72935372044779012</v>
      </c>
      <c r="DA129" s="88">
        <f t="shared" si="364"/>
        <v>-243484.78999999992</v>
      </c>
      <c r="DB129" s="92">
        <f t="shared" si="365"/>
        <v>-0.27064627955220988</v>
      </c>
      <c r="DC129" s="88">
        <v>81975.11</v>
      </c>
      <c r="DD129" s="88">
        <v>42113.47</v>
      </c>
      <c r="DE129" s="88">
        <v>0</v>
      </c>
      <c r="DF129" s="88">
        <f t="shared" si="391"/>
        <v>42113.47</v>
      </c>
      <c r="DG129" s="92">
        <f t="shared" si="366"/>
        <v>0.513734839758068</v>
      </c>
      <c r="DH129" s="88">
        <f t="shared" si="382"/>
        <v>-39861.64</v>
      </c>
      <c r="DI129" s="92">
        <f t="shared" si="367"/>
        <v>-0.48626516024193195</v>
      </c>
      <c r="DJ129" s="88">
        <f t="shared" si="368"/>
        <v>981617.21999999986</v>
      </c>
      <c r="DK129" s="88">
        <f t="shared" si="369"/>
        <v>698270.78999999992</v>
      </c>
      <c r="DL129" s="88">
        <f t="shared" si="370"/>
        <v>0</v>
      </c>
      <c r="DM129" s="88">
        <f t="shared" si="384"/>
        <v>698270.78999999992</v>
      </c>
      <c r="DN129" s="92">
        <f t="shared" si="371"/>
        <v>0.71134733149852447</v>
      </c>
      <c r="DO129" s="88">
        <f t="shared" si="372"/>
        <v>-283346.42999999993</v>
      </c>
      <c r="DP129" s="92">
        <f t="shared" si="373"/>
        <v>-0.28865266850147553</v>
      </c>
      <c r="DQ129" s="88">
        <v>269261.95</v>
      </c>
      <c r="DR129" s="88">
        <v>99111.989999999991</v>
      </c>
      <c r="DS129" s="88">
        <v>0</v>
      </c>
      <c r="DT129" s="88">
        <f t="shared" si="392"/>
        <v>99111.989999999991</v>
      </c>
      <c r="DU129" s="92">
        <f t="shared" si="374"/>
        <v>0.36808761876678076</v>
      </c>
      <c r="DV129" s="88">
        <f t="shared" si="383"/>
        <v>-170149.96000000002</v>
      </c>
      <c r="DW129" s="92">
        <f t="shared" si="375"/>
        <v>-0.63191238123321924</v>
      </c>
      <c r="DX129" s="88">
        <f t="shared" si="376"/>
        <v>1250879.17</v>
      </c>
      <c r="DY129" s="88">
        <f t="shared" si="377"/>
        <v>797382.77999999991</v>
      </c>
      <c r="DZ129" s="88">
        <f t="shared" si="378"/>
        <v>0</v>
      </c>
      <c r="EA129" s="88">
        <f t="shared" si="385"/>
        <v>797382.77999999991</v>
      </c>
      <c r="EB129" s="92">
        <f t="shared" si="379"/>
        <v>0.63745787692667388</v>
      </c>
      <c r="EC129" s="88">
        <f t="shared" si="380"/>
        <v>-453496.39</v>
      </c>
      <c r="ED129" s="92">
        <f t="shared" si="381"/>
        <v>-0.36254212307332612</v>
      </c>
      <c r="EE129" s="88">
        <v>143905.26</v>
      </c>
      <c r="EF129" s="88">
        <v>117052.96999999999</v>
      </c>
      <c r="EG129" s="88">
        <v>112224.26000000001</v>
      </c>
      <c r="EH129" s="23">
        <f t="shared" si="300"/>
        <v>1624061.66</v>
      </c>
      <c r="EJ129" s="9"/>
      <c r="EK129" s="9"/>
    </row>
    <row r="130" spans="1:141" ht="12" customHeight="1" x14ac:dyDescent="0.25">
      <c r="A130" s="8" t="s">
        <v>795</v>
      </c>
      <c r="B130" s="8" t="s">
        <v>795</v>
      </c>
      <c r="C130" s="24">
        <v>4</v>
      </c>
      <c r="D130" s="32" t="s">
        <v>406</v>
      </c>
      <c r="E130" s="26" t="s">
        <v>407</v>
      </c>
      <c r="F130" s="24" t="s">
        <v>408</v>
      </c>
      <c r="G130" s="26" t="s">
        <v>409</v>
      </c>
      <c r="H130" s="24" t="s">
        <v>417</v>
      </c>
      <c r="I130" s="26" t="s">
        <v>418</v>
      </c>
      <c r="J130" s="27">
        <v>3</v>
      </c>
      <c r="K130" s="28" t="s">
        <v>82</v>
      </c>
      <c r="L130" s="24" t="s">
        <v>103</v>
      </c>
      <c r="M130" s="23">
        <v>0</v>
      </c>
      <c r="N130" s="23">
        <v>0</v>
      </c>
      <c r="O130" s="23">
        <v>0</v>
      </c>
      <c r="P130" s="88">
        <v>0</v>
      </c>
      <c r="Q130" s="88">
        <v>0</v>
      </c>
      <c r="R130" s="88">
        <v>0</v>
      </c>
      <c r="S130" s="88">
        <v>0</v>
      </c>
      <c r="T130" s="92" t="str">
        <f t="shared" ref="T130" si="393">IFERROR(S130/P130,"nebija plānots")</f>
        <v>nebija plānots</v>
      </c>
      <c r="U130" s="88">
        <f t="shared" ref="U130" si="394">S130-P130</f>
        <v>0</v>
      </c>
      <c r="V130" s="92" t="str">
        <f t="shared" ref="V130" si="395">IFERROR(U130/P130,"nebija plānots")</f>
        <v>nebija plānots</v>
      </c>
      <c r="W130" s="88">
        <v>0</v>
      </c>
      <c r="X130" s="88">
        <v>0</v>
      </c>
      <c r="Y130" s="88">
        <v>0</v>
      </c>
      <c r="Z130" s="88">
        <f t="shared" ref="Z130" si="396">X130-Y130</f>
        <v>0</v>
      </c>
      <c r="AA130" s="92" t="str">
        <f t="shared" ref="AA130" si="397">IFERROR(Z130/W130,"nebija plānots")</f>
        <v>nebija plānots</v>
      </c>
      <c r="AB130" s="88">
        <f t="shared" ref="AB130" si="398">Z130-W130</f>
        <v>0</v>
      </c>
      <c r="AC130" s="92" t="str">
        <f t="shared" ref="AC130" si="399">IFERROR(AB130/W130,"nebija plānots")</f>
        <v>nebija plānots</v>
      </c>
      <c r="AD130" s="88">
        <f t="shared" ref="AD130" si="400">P130+W130</f>
        <v>0</v>
      </c>
      <c r="AE130" s="88">
        <f t="shared" ref="AE130" si="401">Q130+X130</f>
        <v>0</v>
      </c>
      <c r="AF130" s="88">
        <f t="shared" si="311"/>
        <v>0</v>
      </c>
      <c r="AG130" s="88">
        <f t="shared" ref="AG130" si="402">S130+Z130</f>
        <v>0</v>
      </c>
      <c r="AH130" s="92" t="str">
        <f t="shared" ref="AH130" si="403">IFERROR(AG130/AD130,"nebija plānots")</f>
        <v>nebija plānots</v>
      </c>
      <c r="AI130" s="88">
        <f t="shared" ref="AI130" si="404">AG130-AD130</f>
        <v>0</v>
      </c>
      <c r="AJ130" s="92" t="str">
        <f t="shared" ref="AJ130" si="405">IFERROR(AI130/AD130,"nebija plānots")</f>
        <v>nebija plānots</v>
      </c>
      <c r="AK130" s="88">
        <v>0</v>
      </c>
      <c r="AL130" s="88">
        <v>0</v>
      </c>
      <c r="AM130" s="88">
        <v>0</v>
      </c>
      <c r="AN130" s="88">
        <f t="shared" ref="AN130" si="406">AL130-AM130</f>
        <v>0</v>
      </c>
      <c r="AO130" s="92" t="str">
        <f t="shared" ref="AO130" si="407">IFERROR(AN130/AK130,"nebija plānots")</f>
        <v>nebija plānots</v>
      </c>
      <c r="AP130" s="88">
        <f t="shared" ref="AP130" si="408">AN130-AK130</f>
        <v>0</v>
      </c>
      <c r="AQ130" s="92" t="str">
        <f t="shared" ref="AQ130" si="409">IFERROR(AP130/AK130,"nebija plānots")</f>
        <v>nebija plānots</v>
      </c>
      <c r="AR130" s="88">
        <f t="shared" ref="AR130" si="410">AD130+AK130</f>
        <v>0</v>
      </c>
      <c r="AS130" s="88">
        <f t="shared" ref="AS130" si="411">AE130+AL130</f>
        <v>0</v>
      </c>
      <c r="AT130" s="88">
        <f t="shared" si="321"/>
        <v>0</v>
      </c>
      <c r="AU130" s="88">
        <f t="shared" ref="AU130" si="412">AG130+AN130</f>
        <v>0</v>
      </c>
      <c r="AV130" s="92" t="str">
        <f t="shared" ref="AV130" si="413">IFERROR(AU130/AR130,"nebija plānots")</f>
        <v>nebija plānots</v>
      </c>
      <c r="AW130" s="88">
        <f t="shared" ref="AW130" si="414">AU130-AR130</f>
        <v>0</v>
      </c>
      <c r="AX130" s="92" t="str">
        <f t="shared" ref="AX130" si="415">IFERROR(AW130/AR130,"nebija plānots")</f>
        <v>nebija plānots</v>
      </c>
      <c r="AY130" s="88">
        <v>0</v>
      </c>
      <c r="AZ130" s="88">
        <v>0</v>
      </c>
      <c r="BA130" s="88">
        <v>0</v>
      </c>
      <c r="BB130" s="88">
        <f t="shared" ref="BB130" si="416">AZ130-BA130</f>
        <v>0</v>
      </c>
      <c r="BC130" s="92" t="str">
        <f t="shared" ref="BC130" si="417">IFERROR(BB130/AY130,"nebija plānots")</f>
        <v>nebija plānots</v>
      </c>
      <c r="BD130" s="88">
        <f t="shared" ref="BD130" si="418">BB130-AY130</f>
        <v>0</v>
      </c>
      <c r="BE130" s="92" t="str">
        <f t="shared" ref="BE130" si="419">IFERROR(BD130/AY130,"nebija plānots")</f>
        <v>nebija plānots</v>
      </c>
      <c r="BF130" s="88">
        <f t="shared" ref="BF130" si="420">AR130+AY130</f>
        <v>0</v>
      </c>
      <c r="BG130" s="88">
        <f t="shared" ref="BG130" si="421">AS130+AZ130</f>
        <v>0</v>
      </c>
      <c r="BH130" s="88">
        <f t="shared" si="331"/>
        <v>0</v>
      </c>
      <c r="BI130" s="88">
        <f t="shared" ref="BI130" si="422">AU130+BB130</f>
        <v>0</v>
      </c>
      <c r="BJ130" s="92" t="str">
        <f t="shared" ref="BJ130" si="423">IFERROR(BI130/BF130,"nebija plānots")</f>
        <v>nebija plānots</v>
      </c>
      <c r="BK130" s="88">
        <f t="shared" ref="BK130" si="424">BI130-BF130</f>
        <v>0</v>
      </c>
      <c r="BL130" s="92" t="str">
        <f t="shared" ref="BL130" si="425">IFERROR(BK130/BF130,"nebija plānots")</f>
        <v>nebija plānots</v>
      </c>
      <c r="BM130" s="88">
        <v>0</v>
      </c>
      <c r="BN130" s="88">
        <v>0</v>
      </c>
      <c r="BO130" s="88">
        <v>0</v>
      </c>
      <c r="BP130" s="88">
        <f t="shared" ref="BP130" si="426">BN130-BO130</f>
        <v>0</v>
      </c>
      <c r="BQ130" s="92" t="str">
        <f t="shared" ref="BQ130" si="427">IFERROR(BP130/BM130,"nebija plānots")</f>
        <v>nebija plānots</v>
      </c>
      <c r="BR130" s="88">
        <f t="shared" ref="BR130" si="428">BP130-BM130</f>
        <v>0</v>
      </c>
      <c r="BS130" s="92" t="str">
        <f t="shared" ref="BS130" si="429">IFERROR(BR130/BM130,"nebija plānots")</f>
        <v>nebija plānots</v>
      </c>
      <c r="BT130" s="88">
        <f t="shared" ref="BT130" si="430">BF130+BM130</f>
        <v>0</v>
      </c>
      <c r="BU130" s="88">
        <f t="shared" ref="BU130" si="431">BG130+BN130</f>
        <v>0</v>
      </c>
      <c r="BV130" s="88">
        <f t="shared" si="341"/>
        <v>0</v>
      </c>
      <c r="BW130" s="88">
        <f t="shared" ref="BW130" si="432">BI130+BP130</f>
        <v>0</v>
      </c>
      <c r="BX130" s="92" t="str">
        <f t="shared" ref="BX130" si="433">IFERROR(BW130/BT130,"nebija plānots")</f>
        <v>nebija plānots</v>
      </c>
      <c r="BY130" s="88">
        <f t="shared" ref="BY130" si="434">BW130-BT130</f>
        <v>0</v>
      </c>
      <c r="BZ130" s="92" t="str">
        <f t="shared" ref="BZ130" si="435">IFERROR(BY130/BT130,"nebija plānots")</f>
        <v>nebija plānots</v>
      </c>
      <c r="CA130" s="88">
        <v>0</v>
      </c>
      <c r="CB130" s="88">
        <v>0</v>
      </c>
      <c r="CC130" s="88">
        <v>0</v>
      </c>
      <c r="CD130" s="88">
        <f t="shared" ref="CD130" si="436">CB130-CC130</f>
        <v>0</v>
      </c>
      <c r="CE130" s="92" t="str">
        <f t="shared" ref="CE130" si="437">IFERROR(CD130/CA130,"nebija plānots")</f>
        <v>nebija plānots</v>
      </c>
      <c r="CF130" s="88">
        <f t="shared" ref="CF130" si="438">CD130-CA130</f>
        <v>0</v>
      </c>
      <c r="CG130" s="92" t="str">
        <f t="shared" ref="CG130" si="439">IFERROR(CF130/CA130,"nebija plānots")</f>
        <v>nebija plānots</v>
      </c>
      <c r="CH130" s="88">
        <f t="shared" ref="CH130" si="440">BT130+CA130</f>
        <v>0</v>
      </c>
      <c r="CI130" s="88">
        <f t="shared" ref="CI130" si="441">BU130+CB130</f>
        <v>0</v>
      </c>
      <c r="CJ130" s="88">
        <f t="shared" si="351"/>
        <v>0</v>
      </c>
      <c r="CK130" s="88">
        <f t="shared" ref="CK130" si="442">BW130+CD130</f>
        <v>0</v>
      </c>
      <c r="CL130" s="92" t="str">
        <f t="shared" ref="CL130" si="443">IFERROR(CK130/CH130,"nebija plānots")</f>
        <v>nebija plānots</v>
      </c>
      <c r="CM130" s="88">
        <f t="shared" ref="CM130" si="444">CK130-CH130</f>
        <v>0</v>
      </c>
      <c r="CN130" s="92" t="str">
        <f t="shared" ref="CN130" si="445">IFERROR(CM130/CH130,"nebija plānots")</f>
        <v>nebija plānots</v>
      </c>
      <c r="CO130" s="88">
        <v>0</v>
      </c>
      <c r="CP130" s="88">
        <v>0</v>
      </c>
      <c r="CQ130" s="88">
        <v>0</v>
      </c>
      <c r="CR130" s="88">
        <f t="shared" ref="CR130" si="446">CP130-CQ130</f>
        <v>0</v>
      </c>
      <c r="CS130" s="92" t="str">
        <f t="shared" ref="CS130" si="447">IFERROR(CR130/CO130,"nebija plānots")</f>
        <v>nebija plānots</v>
      </c>
      <c r="CT130" s="88">
        <f t="shared" ref="CT130" si="448">CR130-CO130</f>
        <v>0</v>
      </c>
      <c r="CU130" s="92" t="str">
        <f t="shared" ref="CU130" si="449">IFERROR(CT130/CO130,"nebija plānots")</f>
        <v>nebija plānots</v>
      </c>
      <c r="CV130" s="88">
        <f t="shared" ref="CV130" si="450">CH130+CO130</f>
        <v>0</v>
      </c>
      <c r="CW130" s="88">
        <f t="shared" ref="CW130" si="451">CI130+CP130</f>
        <v>0</v>
      </c>
      <c r="CX130" s="88">
        <f t="shared" si="361"/>
        <v>0</v>
      </c>
      <c r="CY130" s="88">
        <f t="shared" ref="CY130" si="452">CK130+CR130</f>
        <v>0</v>
      </c>
      <c r="CZ130" s="92" t="str">
        <f t="shared" ref="CZ130" si="453">IFERROR(CY130/CV130,"nebija plānots")</f>
        <v>nebija plānots</v>
      </c>
      <c r="DA130" s="88">
        <f t="shared" ref="DA130" si="454">CY130-CV130</f>
        <v>0</v>
      </c>
      <c r="DB130" s="92" t="str">
        <f t="shared" ref="DB130" si="455">IFERROR(DA130/CV130,"nebija plānots")</f>
        <v>nebija plānots</v>
      </c>
      <c r="DC130" s="88">
        <v>0</v>
      </c>
      <c r="DD130" s="88">
        <v>7618.24</v>
      </c>
      <c r="DE130" s="88">
        <v>0</v>
      </c>
      <c r="DF130" s="88">
        <f t="shared" ref="DF130" si="456">DD130-DE130</f>
        <v>7618.24</v>
      </c>
      <c r="DG130" s="92" t="str">
        <f t="shared" ref="DG130" si="457">IFERROR(DF130/DC130,"nebija plānots")</f>
        <v>nebija plānots</v>
      </c>
      <c r="DH130" s="88">
        <f t="shared" ref="DH130" si="458">DF130-DC130</f>
        <v>7618.24</v>
      </c>
      <c r="DI130" s="92" t="str">
        <f t="shared" ref="DI130" si="459">IFERROR(DH130/DC130,"nebija plānots")</f>
        <v>nebija plānots</v>
      </c>
      <c r="DJ130" s="88">
        <f t="shared" ref="DJ130" si="460">CV130+DC130</f>
        <v>0</v>
      </c>
      <c r="DK130" s="88">
        <f t="shared" ref="DK130" si="461">CW130+DD130</f>
        <v>7618.24</v>
      </c>
      <c r="DL130" s="88">
        <f t="shared" si="370"/>
        <v>0</v>
      </c>
      <c r="DM130" s="88">
        <f t="shared" ref="DM130" si="462">CY130+DF130</f>
        <v>7618.24</v>
      </c>
      <c r="DN130" s="92" t="str">
        <f t="shared" ref="DN130" si="463">IFERROR(DM130/DJ130,"nebija plānots")</f>
        <v>nebija plānots</v>
      </c>
      <c r="DO130" s="88">
        <f t="shared" ref="DO130" si="464">DM130-DJ130</f>
        <v>7618.24</v>
      </c>
      <c r="DP130" s="92" t="str">
        <f t="shared" ref="DP130" si="465">IFERROR(DO130/DJ130,"nebija plānots")</f>
        <v>nebija plānots</v>
      </c>
      <c r="DQ130" s="88">
        <v>0</v>
      </c>
      <c r="DR130" s="88">
        <v>5170.84</v>
      </c>
      <c r="DS130" s="88">
        <v>0</v>
      </c>
      <c r="DT130" s="88">
        <f t="shared" si="392"/>
        <v>5170.84</v>
      </c>
      <c r="DU130" s="92" t="str">
        <f t="shared" si="374"/>
        <v>nebija plānots</v>
      </c>
      <c r="DV130" s="88">
        <f t="shared" si="383"/>
        <v>5170.84</v>
      </c>
      <c r="DW130" s="92" t="str">
        <f t="shared" si="375"/>
        <v>nebija plānots</v>
      </c>
      <c r="DX130" s="88">
        <f t="shared" si="376"/>
        <v>0</v>
      </c>
      <c r="DY130" s="88">
        <f t="shared" si="377"/>
        <v>12789.08</v>
      </c>
      <c r="DZ130" s="88">
        <f t="shared" si="378"/>
        <v>0</v>
      </c>
      <c r="EA130" s="88">
        <f t="shared" si="385"/>
        <v>12789.08</v>
      </c>
      <c r="EB130" s="92" t="str">
        <f t="shared" si="379"/>
        <v>nebija plānots</v>
      </c>
      <c r="EC130" s="88">
        <f t="shared" si="380"/>
        <v>12789.08</v>
      </c>
      <c r="ED130" s="92" t="str">
        <f t="shared" si="381"/>
        <v>nebija plānots</v>
      </c>
      <c r="EE130" s="88">
        <v>0</v>
      </c>
      <c r="EF130" s="88">
        <v>0</v>
      </c>
      <c r="EG130" s="88">
        <v>0</v>
      </c>
      <c r="EH130" s="23">
        <f t="shared" si="300"/>
        <v>0</v>
      </c>
      <c r="EJ130" s="9"/>
      <c r="EK130" s="9"/>
    </row>
    <row r="131" spans="1:141" ht="12" customHeight="1" x14ac:dyDescent="0.25">
      <c r="A131" s="8" t="s">
        <v>420</v>
      </c>
      <c r="B131" s="8" t="s">
        <v>420</v>
      </c>
      <c r="C131" s="24">
        <v>4</v>
      </c>
      <c r="D131" s="32" t="s">
        <v>406</v>
      </c>
      <c r="E131" s="26" t="s">
        <v>407</v>
      </c>
      <c r="F131" s="24" t="s">
        <v>408</v>
      </c>
      <c r="G131" s="26" t="s">
        <v>409</v>
      </c>
      <c r="H131" s="24" t="s">
        <v>421</v>
      </c>
      <c r="I131" s="26" t="s">
        <v>422</v>
      </c>
      <c r="J131" s="27">
        <v>1</v>
      </c>
      <c r="K131" s="28" t="s">
        <v>82</v>
      </c>
      <c r="L131" s="24" t="s">
        <v>103</v>
      </c>
      <c r="M131" s="23">
        <v>0</v>
      </c>
      <c r="N131" s="23">
        <v>0</v>
      </c>
      <c r="O131" s="23">
        <v>37.950000000000003</v>
      </c>
      <c r="P131" s="88">
        <v>0</v>
      </c>
      <c r="Q131" s="88">
        <v>0</v>
      </c>
      <c r="R131" s="88">
        <v>0</v>
      </c>
      <c r="S131" s="88">
        <f t="shared" si="301"/>
        <v>0</v>
      </c>
      <c r="T131" s="92" t="str">
        <f t="shared" si="302"/>
        <v>nebija plānots</v>
      </c>
      <c r="U131" s="88">
        <f t="shared" si="303"/>
        <v>0</v>
      </c>
      <c r="V131" s="92" t="str">
        <f t="shared" si="304"/>
        <v>nebija plānots</v>
      </c>
      <c r="W131" s="88">
        <v>0</v>
      </c>
      <c r="X131" s="88">
        <v>0</v>
      </c>
      <c r="Y131" s="88">
        <v>0</v>
      </c>
      <c r="Z131" s="88">
        <f t="shared" si="305"/>
        <v>0</v>
      </c>
      <c r="AA131" s="92" t="str">
        <f t="shared" si="306"/>
        <v>nebija plānots</v>
      </c>
      <c r="AB131" s="88">
        <f t="shared" si="307"/>
        <v>0</v>
      </c>
      <c r="AC131" s="92" t="str">
        <f t="shared" si="308"/>
        <v>nebija plānots</v>
      </c>
      <c r="AD131" s="88">
        <f t="shared" si="309"/>
        <v>0</v>
      </c>
      <c r="AE131" s="88">
        <f t="shared" si="310"/>
        <v>0</v>
      </c>
      <c r="AF131" s="88">
        <f t="shared" si="311"/>
        <v>0</v>
      </c>
      <c r="AG131" s="88">
        <f t="shared" si="312"/>
        <v>0</v>
      </c>
      <c r="AH131" s="92" t="str">
        <f t="shared" si="313"/>
        <v>nebija plānots</v>
      </c>
      <c r="AI131" s="88">
        <f t="shared" si="314"/>
        <v>0</v>
      </c>
      <c r="AJ131" s="92" t="str">
        <f t="shared" si="315"/>
        <v>nebija plānots</v>
      </c>
      <c r="AK131" s="88">
        <v>0</v>
      </c>
      <c r="AL131" s="88">
        <v>0</v>
      </c>
      <c r="AM131" s="88">
        <v>0</v>
      </c>
      <c r="AN131" s="88">
        <f t="shared" si="386"/>
        <v>0</v>
      </c>
      <c r="AO131" s="92" t="str">
        <f t="shared" si="316"/>
        <v>nebija plānots</v>
      </c>
      <c r="AP131" s="88">
        <f t="shared" si="317"/>
        <v>0</v>
      </c>
      <c r="AQ131" s="92" t="str">
        <f t="shared" si="318"/>
        <v>nebija plānots</v>
      </c>
      <c r="AR131" s="88">
        <f t="shared" si="319"/>
        <v>0</v>
      </c>
      <c r="AS131" s="88">
        <f t="shared" si="320"/>
        <v>0</v>
      </c>
      <c r="AT131" s="88">
        <f t="shared" si="321"/>
        <v>0</v>
      </c>
      <c r="AU131" s="88">
        <f t="shared" si="322"/>
        <v>0</v>
      </c>
      <c r="AV131" s="92" t="str">
        <f t="shared" si="323"/>
        <v>nebija plānots</v>
      </c>
      <c r="AW131" s="88">
        <f t="shared" si="324"/>
        <v>0</v>
      </c>
      <c r="AX131" s="92" t="str">
        <f t="shared" si="325"/>
        <v>nebija plānots</v>
      </c>
      <c r="AY131" s="88">
        <v>0</v>
      </c>
      <c r="AZ131" s="88">
        <v>0</v>
      </c>
      <c r="BA131" s="88">
        <v>0</v>
      </c>
      <c r="BB131" s="88">
        <f t="shared" si="387"/>
        <v>0</v>
      </c>
      <c r="BC131" s="92" t="str">
        <f t="shared" si="326"/>
        <v>nebija plānots</v>
      </c>
      <c r="BD131" s="88">
        <f t="shared" si="327"/>
        <v>0</v>
      </c>
      <c r="BE131" s="92" t="str">
        <f t="shared" si="328"/>
        <v>nebija plānots</v>
      </c>
      <c r="BF131" s="88">
        <f t="shared" si="329"/>
        <v>0</v>
      </c>
      <c r="BG131" s="88">
        <f t="shared" si="330"/>
        <v>0</v>
      </c>
      <c r="BH131" s="88">
        <f t="shared" si="331"/>
        <v>0</v>
      </c>
      <c r="BI131" s="88">
        <f t="shared" si="332"/>
        <v>0</v>
      </c>
      <c r="BJ131" s="92" t="str">
        <f t="shared" si="333"/>
        <v>nebija plānots</v>
      </c>
      <c r="BK131" s="88">
        <f t="shared" si="334"/>
        <v>0</v>
      </c>
      <c r="BL131" s="92" t="str">
        <f t="shared" si="335"/>
        <v>nebija plānots</v>
      </c>
      <c r="BM131" s="88">
        <v>0</v>
      </c>
      <c r="BN131" s="88">
        <v>0</v>
      </c>
      <c r="BO131" s="88">
        <v>0</v>
      </c>
      <c r="BP131" s="88">
        <f t="shared" si="388"/>
        <v>0</v>
      </c>
      <c r="BQ131" s="92" t="str">
        <f t="shared" si="336"/>
        <v>nebija plānots</v>
      </c>
      <c r="BR131" s="88">
        <f t="shared" si="337"/>
        <v>0</v>
      </c>
      <c r="BS131" s="92" t="str">
        <f t="shared" si="338"/>
        <v>nebija plānots</v>
      </c>
      <c r="BT131" s="88">
        <f t="shared" si="339"/>
        <v>0</v>
      </c>
      <c r="BU131" s="88">
        <f t="shared" si="340"/>
        <v>0</v>
      </c>
      <c r="BV131" s="88">
        <f t="shared" si="341"/>
        <v>0</v>
      </c>
      <c r="BW131" s="88">
        <f t="shared" si="342"/>
        <v>0</v>
      </c>
      <c r="BX131" s="92" t="str">
        <f t="shared" si="343"/>
        <v>nebija plānots</v>
      </c>
      <c r="BY131" s="88">
        <f t="shared" si="344"/>
        <v>0</v>
      </c>
      <c r="BZ131" s="92" t="str">
        <f t="shared" si="345"/>
        <v>nebija plānots</v>
      </c>
      <c r="CA131" s="88">
        <v>0</v>
      </c>
      <c r="CB131" s="88">
        <v>0</v>
      </c>
      <c r="CC131" s="88">
        <v>0</v>
      </c>
      <c r="CD131" s="88">
        <f t="shared" si="389"/>
        <v>0</v>
      </c>
      <c r="CE131" s="92" t="str">
        <f t="shared" si="346"/>
        <v>nebija plānots</v>
      </c>
      <c r="CF131" s="88">
        <f t="shared" si="347"/>
        <v>0</v>
      </c>
      <c r="CG131" s="92" t="str">
        <f t="shared" si="348"/>
        <v>nebija plānots</v>
      </c>
      <c r="CH131" s="88">
        <f t="shared" si="349"/>
        <v>0</v>
      </c>
      <c r="CI131" s="88">
        <f t="shared" si="350"/>
        <v>0</v>
      </c>
      <c r="CJ131" s="88">
        <f t="shared" si="351"/>
        <v>0</v>
      </c>
      <c r="CK131" s="88">
        <f t="shared" si="352"/>
        <v>0</v>
      </c>
      <c r="CL131" s="92" t="str">
        <f t="shared" si="353"/>
        <v>nebija plānots</v>
      </c>
      <c r="CM131" s="88">
        <f t="shared" si="354"/>
        <v>0</v>
      </c>
      <c r="CN131" s="92" t="str">
        <f t="shared" si="355"/>
        <v>nebija plānots</v>
      </c>
      <c r="CO131" s="88">
        <v>0</v>
      </c>
      <c r="CP131" s="88">
        <v>0</v>
      </c>
      <c r="CQ131" s="88">
        <v>0</v>
      </c>
      <c r="CR131" s="88">
        <f t="shared" si="390"/>
        <v>0</v>
      </c>
      <c r="CS131" s="92" t="str">
        <f t="shared" si="356"/>
        <v>nebija plānots</v>
      </c>
      <c r="CT131" s="88">
        <f t="shared" si="357"/>
        <v>0</v>
      </c>
      <c r="CU131" s="92" t="str">
        <f t="shared" si="358"/>
        <v>nebija plānots</v>
      </c>
      <c r="CV131" s="88">
        <f t="shared" si="359"/>
        <v>0</v>
      </c>
      <c r="CW131" s="88">
        <f t="shared" si="360"/>
        <v>0</v>
      </c>
      <c r="CX131" s="88">
        <f t="shared" si="361"/>
        <v>0</v>
      </c>
      <c r="CY131" s="88">
        <f t="shared" si="362"/>
        <v>0</v>
      </c>
      <c r="CZ131" s="92" t="str">
        <f t="shared" si="363"/>
        <v>nebija plānots</v>
      </c>
      <c r="DA131" s="88">
        <f t="shared" si="364"/>
        <v>0</v>
      </c>
      <c r="DB131" s="92" t="str">
        <f t="shared" si="365"/>
        <v>nebija plānots</v>
      </c>
      <c r="DC131" s="88">
        <v>3570</v>
      </c>
      <c r="DD131" s="88">
        <v>0</v>
      </c>
      <c r="DE131" s="88">
        <v>0</v>
      </c>
      <c r="DF131" s="88">
        <f t="shared" si="391"/>
        <v>0</v>
      </c>
      <c r="DG131" s="92">
        <f t="shared" si="366"/>
        <v>0</v>
      </c>
      <c r="DH131" s="88">
        <f t="shared" si="382"/>
        <v>-3570</v>
      </c>
      <c r="DI131" s="92">
        <f t="shared" si="367"/>
        <v>-1</v>
      </c>
      <c r="DJ131" s="88">
        <f t="shared" si="368"/>
        <v>3570</v>
      </c>
      <c r="DK131" s="88">
        <f t="shared" si="369"/>
        <v>0</v>
      </c>
      <c r="DL131" s="88">
        <f t="shared" si="370"/>
        <v>0</v>
      </c>
      <c r="DM131" s="88">
        <f t="shared" si="384"/>
        <v>0</v>
      </c>
      <c r="DN131" s="92">
        <f t="shared" si="371"/>
        <v>0</v>
      </c>
      <c r="DO131" s="88">
        <f t="shared" si="372"/>
        <v>-3570</v>
      </c>
      <c r="DP131" s="92">
        <f t="shared" si="373"/>
        <v>-1</v>
      </c>
      <c r="DQ131" s="88">
        <v>0</v>
      </c>
      <c r="DR131" s="88">
        <v>0</v>
      </c>
      <c r="DS131" s="88">
        <v>0</v>
      </c>
      <c r="DT131" s="88">
        <f t="shared" si="392"/>
        <v>0</v>
      </c>
      <c r="DU131" s="92" t="str">
        <f t="shared" si="374"/>
        <v>nebija plānots</v>
      </c>
      <c r="DV131" s="88">
        <f t="shared" si="383"/>
        <v>0</v>
      </c>
      <c r="DW131" s="92" t="str">
        <f t="shared" si="375"/>
        <v>nebija plānots</v>
      </c>
      <c r="DX131" s="88">
        <f t="shared" si="376"/>
        <v>3570</v>
      </c>
      <c r="DY131" s="88">
        <f t="shared" si="377"/>
        <v>0</v>
      </c>
      <c r="DZ131" s="88">
        <f t="shared" si="378"/>
        <v>0</v>
      </c>
      <c r="EA131" s="88">
        <f t="shared" si="385"/>
        <v>0</v>
      </c>
      <c r="EB131" s="92">
        <f t="shared" si="379"/>
        <v>0</v>
      </c>
      <c r="EC131" s="88">
        <f t="shared" si="380"/>
        <v>-3570</v>
      </c>
      <c r="ED131" s="92">
        <f t="shared" si="381"/>
        <v>-1</v>
      </c>
      <c r="EE131" s="88">
        <v>0</v>
      </c>
      <c r="EF131" s="88">
        <v>0</v>
      </c>
      <c r="EG131" s="88">
        <v>0</v>
      </c>
      <c r="EH131" s="23">
        <f t="shared" si="300"/>
        <v>3570</v>
      </c>
      <c r="EJ131" s="9"/>
      <c r="EK131" s="9"/>
    </row>
    <row r="132" spans="1:141" ht="12" customHeight="1" x14ac:dyDescent="0.25">
      <c r="A132" s="8" t="s">
        <v>423</v>
      </c>
      <c r="B132" s="8" t="s">
        <v>423</v>
      </c>
      <c r="C132" s="24">
        <v>4</v>
      </c>
      <c r="D132" s="32" t="s">
        <v>406</v>
      </c>
      <c r="E132" s="26" t="s">
        <v>407</v>
      </c>
      <c r="F132" s="24" t="s">
        <v>408</v>
      </c>
      <c r="G132" s="26" t="s">
        <v>409</v>
      </c>
      <c r="H132" s="24" t="s">
        <v>421</v>
      </c>
      <c r="I132" s="26" t="s">
        <v>422</v>
      </c>
      <c r="J132" s="27">
        <v>2</v>
      </c>
      <c r="K132" s="28" t="s">
        <v>82</v>
      </c>
      <c r="L132" s="24" t="s">
        <v>103</v>
      </c>
      <c r="M132" s="23">
        <v>0</v>
      </c>
      <c r="N132" s="23">
        <v>0</v>
      </c>
      <c r="O132" s="23">
        <v>6232.71</v>
      </c>
      <c r="P132" s="88">
        <v>0</v>
      </c>
      <c r="Q132" s="88">
        <v>0</v>
      </c>
      <c r="R132" s="88">
        <v>0</v>
      </c>
      <c r="S132" s="88">
        <f t="shared" si="301"/>
        <v>0</v>
      </c>
      <c r="T132" s="92" t="str">
        <f t="shared" si="302"/>
        <v>nebija plānots</v>
      </c>
      <c r="U132" s="88">
        <f t="shared" si="303"/>
        <v>0</v>
      </c>
      <c r="V132" s="92" t="str">
        <f t="shared" si="304"/>
        <v>nebija plānots</v>
      </c>
      <c r="W132" s="88">
        <v>0</v>
      </c>
      <c r="X132" s="88">
        <v>0</v>
      </c>
      <c r="Y132" s="88">
        <v>0</v>
      </c>
      <c r="Z132" s="88">
        <f t="shared" si="305"/>
        <v>0</v>
      </c>
      <c r="AA132" s="92" t="str">
        <f t="shared" si="306"/>
        <v>nebija plānots</v>
      </c>
      <c r="AB132" s="88">
        <f t="shared" si="307"/>
        <v>0</v>
      </c>
      <c r="AC132" s="92" t="str">
        <f t="shared" si="308"/>
        <v>nebija plānots</v>
      </c>
      <c r="AD132" s="88">
        <f t="shared" si="309"/>
        <v>0</v>
      </c>
      <c r="AE132" s="88">
        <f t="shared" si="310"/>
        <v>0</v>
      </c>
      <c r="AF132" s="88">
        <f t="shared" si="311"/>
        <v>0</v>
      </c>
      <c r="AG132" s="88">
        <f t="shared" si="312"/>
        <v>0</v>
      </c>
      <c r="AH132" s="92" t="str">
        <f t="shared" si="313"/>
        <v>nebija plānots</v>
      </c>
      <c r="AI132" s="88">
        <f t="shared" si="314"/>
        <v>0</v>
      </c>
      <c r="AJ132" s="92" t="str">
        <f t="shared" si="315"/>
        <v>nebija plānots</v>
      </c>
      <c r="AK132" s="88">
        <v>0</v>
      </c>
      <c r="AL132" s="88">
        <v>0</v>
      </c>
      <c r="AM132" s="88">
        <v>0</v>
      </c>
      <c r="AN132" s="88">
        <f t="shared" si="386"/>
        <v>0</v>
      </c>
      <c r="AO132" s="92" t="str">
        <f t="shared" si="316"/>
        <v>nebija plānots</v>
      </c>
      <c r="AP132" s="88">
        <f t="shared" si="317"/>
        <v>0</v>
      </c>
      <c r="AQ132" s="92" t="str">
        <f t="shared" si="318"/>
        <v>nebija plānots</v>
      </c>
      <c r="AR132" s="88">
        <f t="shared" si="319"/>
        <v>0</v>
      </c>
      <c r="AS132" s="88">
        <f t="shared" si="320"/>
        <v>0</v>
      </c>
      <c r="AT132" s="88">
        <f t="shared" si="321"/>
        <v>0</v>
      </c>
      <c r="AU132" s="88">
        <f t="shared" si="322"/>
        <v>0</v>
      </c>
      <c r="AV132" s="92" t="str">
        <f t="shared" si="323"/>
        <v>nebija plānots</v>
      </c>
      <c r="AW132" s="88">
        <f t="shared" si="324"/>
        <v>0</v>
      </c>
      <c r="AX132" s="92" t="str">
        <f t="shared" si="325"/>
        <v>nebija plānots</v>
      </c>
      <c r="AY132" s="88">
        <v>56100</v>
      </c>
      <c r="AZ132" s="88">
        <v>0</v>
      </c>
      <c r="BA132" s="88">
        <v>0</v>
      </c>
      <c r="BB132" s="88">
        <f t="shared" si="387"/>
        <v>0</v>
      </c>
      <c r="BC132" s="92">
        <f t="shared" si="326"/>
        <v>0</v>
      </c>
      <c r="BD132" s="88">
        <f t="shared" si="327"/>
        <v>-56100</v>
      </c>
      <c r="BE132" s="92">
        <f t="shared" si="328"/>
        <v>-1</v>
      </c>
      <c r="BF132" s="88">
        <f t="shared" si="329"/>
        <v>56100</v>
      </c>
      <c r="BG132" s="88">
        <f t="shared" si="330"/>
        <v>0</v>
      </c>
      <c r="BH132" s="88">
        <f t="shared" si="331"/>
        <v>0</v>
      </c>
      <c r="BI132" s="88">
        <f t="shared" si="332"/>
        <v>0</v>
      </c>
      <c r="BJ132" s="92">
        <f t="shared" si="333"/>
        <v>0</v>
      </c>
      <c r="BK132" s="88">
        <f t="shared" si="334"/>
        <v>-56100</v>
      </c>
      <c r="BL132" s="92">
        <f t="shared" si="335"/>
        <v>-1</v>
      </c>
      <c r="BM132" s="88">
        <v>0</v>
      </c>
      <c r="BN132" s="88">
        <v>0</v>
      </c>
      <c r="BO132" s="88">
        <v>0</v>
      </c>
      <c r="BP132" s="88">
        <f t="shared" si="388"/>
        <v>0</v>
      </c>
      <c r="BQ132" s="92" t="str">
        <f t="shared" si="336"/>
        <v>nebija plānots</v>
      </c>
      <c r="BR132" s="88">
        <f t="shared" si="337"/>
        <v>0</v>
      </c>
      <c r="BS132" s="92" t="str">
        <f t="shared" si="338"/>
        <v>nebija plānots</v>
      </c>
      <c r="BT132" s="88">
        <f t="shared" si="339"/>
        <v>56100</v>
      </c>
      <c r="BU132" s="88">
        <f t="shared" si="340"/>
        <v>0</v>
      </c>
      <c r="BV132" s="88">
        <f t="shared" si="341"/>
        <v>0</v>
      </c>
      <c r="BW132" s="88">
        <f t="shared" si="342"/>
        <v>0</v>
      </c>
      <c r="BX132" s="92">
        <f t="shared" si="343"/>
        <v>0</v>
      </c>
      <c r="BY132" s="88">
        <f t="shared" si="344"/>
        <v>-56100</v>
      </c>
      <c r="BZ132" s="92">
        <f t="shared" si="345"/>
        <v>-1</v>
      </c>
      <c r="CA132" s="88">
        <v>0</v>
      </c>
      <c r="CB132" s="88">
        <v>230193.48</v>
      </c>
      <c r="CC132" s="88">
        <v>0</v>
      </c>
      <c r="CD132" s="88">
        <f t="shared" si="389"/>
        <v>230193.48</v>
      </c>
      <c r="CE132" s="92" t="str">
        <f t="shared" si="346"/>
        <v>nebija plānots</v>
      </c>
      <c r="CF132" s="88">
        <f t="shared" si="347"/>
        <v>230193.48</v>
      </c>
      <c r="CG132" s="92" t="str">
        <f t="shared" si="348"/>
        <v>nebija plānots</v>
      </c>
      <c r="CH132" s="88">
        <f t="shared" si="349"/>
        <v>56100</v>
      </c>
      <c r="CI132" s="88">
        <f t="shared" si="350"/>
        <v>230193.48</v>
      </c>
      <c r="CJ132" s="88">
        <f t="shared" si="351"/>
        <v>0</v>
      </c>
      <c r="CK132" s="88">
        <f t="shared" si="352"/>
        <v>230193.48</v>
      </c>
      <c r="CL132" s="92">
        <f t="shared" si="353"/>
        <v>4.1032705882352944</v>
      </c>
      <c r="CM132" s="88">
        <f t="shared" si="354"/>
        <v>174093.48</v>
      </c>
      <c r="CN132" s="92">
        <f t="shared" si="355"/>
        <v>3.1032705882352944</v>
      </c>
      <c r="CO132" s="88">
        <v>56100</v>
      </c>
      <c r="CP132" s="88">
        <v>0</v>
      </c>
      <c r="CQ132" s="88">
        <v>0</v>
      </c>
      <c r="CR132" s="88">
        <f t="shared" si="390"/>
        <v>0</v>
      </c>
      <c r="CS132" s="92">
        <f t="shared" si="356"/>
        <v>0</v>
      </c>
      <c r="CT132" s="88">
        <f t="shared" si="357"/>
        <v>-56100</v>
      </c>
      <c r="CU132" s="92">
        <f t="shared" si="358"/>
        <v>-1</v>
      </c>
      <c r="CV132" s="88">
        <f t="shared" si="359"/>
        <v>112200</v>
      </c>
      <c r="CW132" s="88">
        <f t="shared" si="360"/>
        <v>230193.48</v>
      </c>
      <c r="CX132" s="88">
        <f t="shared" si="361"/>
        <v>0</v>
      </c>
      <c r="CY132" s="88">
        <f t="shared" si="362"/>
        <v>230193.48</v>
      </c>
      <c r="CZ132" s="92">
        <f t="shared" si="363"/>
        <v>2.0516352941176472</v>
      </c>
      <c r="DA132" s="88">
        <f t="shared" si="364"/>
        <v>117993.48000000001</v>
      </c>
      <c r="DB132" s="92">
        <f t="shared" si="365"/>
        <v>1.0516352941176472</v>
      </c>
      <c r="DC132" s="88">
        <v>0</v>
      </c>
      <c r="DD132" s="88">
        <v>0</v>
      </c>
      <c r="DE132" s="88">
        <v>0</v>
      </c>
      <c r="DF132" s="88">
        <f t="shared" si="391"/>
        <v>0</v>
      </c>
      <c r="DG132" s="92" t="str">
        <f t="shared" si="366"/>
        <v>nebija plānots</v>
      </c>
      <c r="DH132" s="88">
        <f t="shared" si="382"/>
        <v>0</v>
      </c>
      <c r="DI132" s="92" t="str">
        <f t="shared" si="367"/>
        <v>nebija plānots</v>
      </c>
      <c r="DJ132" s="88">
        <f t="shared" si="368"/>
        <v>112200</v>
      </c>
      <c r="DK132" s="88">
        <f t="shared" si="369"/>
        <v>230193.48</v>
      </c>
      <c r="DL132" s="88">
        <f t="shared" si="370"/>
        <v>0</v>
      </c>
      <c r="DM132" s="88">
        <f t="shared" si="384"/>
        <v>230193.48</v>
      </c>
      <c r="DN132" s="92">
        <f t="shared" si="371"/>
        <v>2.0516352941176472</v>
      </c>
      <c r="DO132" s="88">
        <f t="shared" si="372"/>
        <v>117993.48000000001</v>
      </c>
      <c r="DP132" s="92">
        <f t="shared" si="373"/>
        <v>1.0516352941176472</v>
      </c>
      <c r="DQ132" s="88">
        <v>0</v>
      </c>
      <c r="DR132" s="88">
        <v>24584.22</v>
      </c>
      <c r="DS132" s="88">
        <v>0</v>
      </c>
      <c r="DT132" s="88">
        <f t="shared" si="392"/>
        <v>24584.22</v>
      </c>
      <c r="DU132" s="92" t="str">
        <f t="shared" si="374"/>
        <v>nebija plānots</v>
      </c>
      <c r="DV132" s="88">
        <f t="shared" si="383"/>
        <v>24584.22</v>
      </c>
      <c r="DW132" s="92" t="str">
        <f t="shared" si="375"/>
        <v>nebija plānots</v>
      </c>
      <c r="DX132" s="88">
        <f t="shared" si="376"/>
        <v>112200</v>
      </c>
      <c r="DY132" s="88">
        <f t="shared" si="377"/>
        <v>254777.7</v>
      </c>
      <c r="DZ132" s="88">
        <f t="shared" si="378"/>
        <v>0</v>
      </c>
      <c r="EA132" s="88">
        <f t="shared" si="385"/>
        <v>254777.7</v>
      </c>
      <c r="EB132" s="92">
        <f t="shared" si="379"/>
        <v>2.270745989304813</v>
      </c>
      <c r="EC132" s="88">
        <f t="shared" si="380"/>
        <v>142577.70000000001</v>
      </c>
      <c r="ED132" s="92">
        <f t="shared" si="381"/>
        <v>1.270745989304813</v>
      </c>
      <c r="EE132" s="88">
        <v>0</v>
      </c>
      <c r="EF132" s="88">
        <v>63750</v>
      </c>
      <c r="EG132" s="88">
        <v>0</v>
      </c>
      <c r="EH132" s="23">
        <f t="shared" si="300"/>
        <v>175950</v>
      </c>
      <c r="EJ132" s="9"/>
      <c r="EK132" s="9"/>
    </row>
    <row r="133" spans="1:141" ht="12" customHeight="1" x14ac:dyDescent="0.25">
      <c r="A133" s="8" t="s">
        <v>424</v>
      </c>
      <c r="B133" s="8" t="s">
        <v>424</v>
      </c>
      <c r="C133" s="24">
        <v>4</v>
      </c>
      <c r="D133" s="32" t="s">
        <v>406</v>
      </c>
      <c r="E133" s="26" t="s">
        <v>407</v>
      </c>
      <c r="F133" s="32" t="s">
        <v>408</v>
      </c>
      <c r="G133" s="26" t="s">
        <v>409</v>
      </c>
      <c r="H133" s="24" t="s">
        <v>425</v>
      </c>
      <c r="I133" s="26" t="s">
        <v>426</v>
      </c>
      <c r="J133" s="27" t="s">
        <v>114</v>
      </c>
      <c r="K133" s="28" t="s">
        <v>82</v>
      </c>
      <c r="L133" s="24" t="s">
        <v>103</v>
      </c>
      <c r="M133" s="23">
        <v>0</v>
      </c>
      <c r="N133" s="23">
        <v>10996.42</v>
      </c>
      <c r="O133" s="23">
        <v>71681.2</v>
      </c>
      <c r="P133" s="88">
        <v>134678.28</v>
      </c>
      <c r="Q133" s="88">
        <v>134678.28</v>
      </c>
      <c r="R133" s="88">
        <v>0</v>
      </c>
      <c r="S133" s="88">
        <f t="shared" si="301"/>
        <v>134678.28</v>
      </c>
      <c r="T133" s="92">
        <f t="shared" si="302"/>
        <v>1</v>
      </c>
      <c r="U133" s="88">
        <f t="shared" si="303"/>
        <v>0</v>
      </c>
      <c r="V133" s="92">
        <f t="shared" si="304"/>
        <v>0</v>
      </c>
      <c r="W133" s="88">
        <v>0</v>
      </c>
      <c r="X133" s="88">
        <v>0</v>
      </c>
      <c r="Y133" s="88">
        <v>0</v>
      </c>
      <c r="Z133" s="88">
        <f t="shared" si="305"/>
        <v>0</v>
      </c>
      <c r="AA133" s="92" t="str">
        <f t="shared" si="306"/>
        <v>nebija plānots</v>
      </c>
      <c r="AB133" s="88">
        <f t="shared" si="307"/>
        <v>0</v>
      </c>
      <c r="AC133" s="92" t="str">
        <f t="shared" si="308"/>
        <v>nebija plānots</v>
      </c>
      <c r="AD133" s="88">
        <f t="shared" si="309"/>
        <v>134678.28</v>
      </c>
      <c r="AE133" s="88">
        <f t="shared" si="310"/>
        <v>134678.28</v>
      </c>
      <c r="AF133" s="88">
        <f t="shared" si="311"/>
        <v>0</v>
      </c>
      <c r="AG133" s="88">
        <f t="shared" si="312"/>
        <v>134678.28</v>
      </c>
      <c r="AH133" s="92">
        <f t="shared" si="313"/>
        <v>1</v>
      </c>
      <c r="AI133" s="88">
        <f t="shared" si="314"/>
        <v>0</v>
      </c>
      <c r="AJ133" s="92">
        <f t="shared" si="315"/>
        <v>0</v>
      </c>
      <c r="AK133" s="88">
        <v>0</v>
      </c>
      <c r="AL133" s="88">
        <v>0</v>
      </c>
      <c r="AM133" s="88">
        <v>0</v>
      </c>
      <c r="AN133" s="88">
        <f t="shared" si="386"/>
        <v>0</v>
      </c>
      <c r="AO133" s="92" t="str">
        <f t="shared" si="316"/>
        <v>nebija plānots</v>
      </c>
      <c r="AP133" s="88">
        <f t="shared" si="317"/>
        <v>0</v>
      </c>
      <c r="AQ133" s="92" t="str">
        <f t="shared" si="318"/>
        <v>nebija plānots</v>
      </c>
      <c r="AR133" s="88">
        <f t="shared" si="319"/>
        <v>134678.28</v>
      </c>
      <c r="AS133" s="88">
        <f t="shared" si="320"/>
        <v>134678.28</v>
      </c>
      <c r="AT133" s="88">
        <f t="shared" si="321"/>
        <v>0</v>
      </c>
      <c r="AU133" s="88">
        <f t="shared" si="322"/>
        <v>134678.28</v>
      </c>
      <c r="AV133" s="92">
        <f t="shared" si="323"/>
        <v>1</v>
      </c>
      <c r="AW133" s="88">
        <f t="shared" si="324"/>
        <v>0</v>
      </c>
      <c r="AX133" s="92">
        <f t="shared" si="325"/>
        <v>0</v>
      </c>
      <c r="AY133" s="88">
        <v>0</v>
      </c>
      <c r="AZ133" s="88">
        <v>0</v>
      </c>
      <c r="BA133" s="88">
        <v>0</v>
      </c>
      <c r="BB133" s="88">
        <f t="shared" si="387"/>
        <v>0</v>
      </c>
      <c r="BC133" s="92" t="str">
        <f t="shared" si="326"/>
        <v>nebija plānots</v>
      </c>
      <c r="BD133" s="88">
        <f t="shared" si="327"/>
        <v>0</v>
      </c>
      <c r="BE133" s="92" t="str">
        <f t="shared" si="328"/>
        <v>nebija plānots</v>
      </c>
      <c r="BF133" s="88">
        <f t="shared" si="329"/>
        <v>134678.28</v>
      </c>
      <c r="BG133" s="88">
        <f t="shared" si="330"/>
        <v>134678.28</v>
      </c>
      <c r="BH133" s="88">
        <f t="shared" si="331"/>
        <v>0</v>
      </c>
      <c r="BI133" s="88">
        <f t="shared" si="332"/>
        <v>134678.28</v>
      </c>
      <c r="BJ133" s="92">
        <f t="shared" si="333"/>
        <v>1</v>
      </c>
      <c r="BK133" s="88">
        <f t="shared" si="334"/>
        <v>0</v>
      </c>
      <c r="BL133" s="92">
        <f t="shared" si="335"/>
        <v>0</v>
      </c>
      <c r="BM133" s="88">
        <v>0</v>
      </c>
      <c r="BN133" s="88">
        <v>0</v>
      </c>
      <c r="BO133" s="88">
        <v>0</v>
      </c>
      <c r="BP133" s="88">
        <f t="shared" si="388"/>
        <v>0</v>
      </c>
      <c r="BQ133" s="92" t="str">
        <f t="shared" si="336"/>
        <v>nebija plānots</v>
      </c>
      <c r="BR133" s="88">
        <f t="shared" si="337"/>
        <v>0</v>
      </c>
      <c r="BS133" s="92" t="str">
        <f t="shared" si="338"/>
        <v>nebija plānots</v>
      </c>
      <c r="BT133" s="88">
        <f t="shared" si="339"/>
        <v>134678.28</v>
      </c>
      <c r="BU133" s="88">
        <f t="shared" si="340"/>
        <v>134678.28</v>
      </c>
      <c r="BV133" s="88">
        <f t="shared" si="341"/>
        <v>0</v>
      </c>
      <c r="BW133" s="88">
        <f t="shared" si="342"/>
        <v>134678.28</v>
      </c>
      <c r="BX133" s="92">
        <f t="shared" si="343"/>
        <v>1</v>
      </c>
      <c r="BY133" s="88">
        <f t="shared" si="344"/>
        <v>0</v>
      </c>
      <c r="BZ133" s="92">
        <f t="shared" si="345"/>
        <v>0</v>
      </c>
      <c r="CA133" s="88">
        <v>26036.73</v>
      </c>
      <c r="CB133" s="88">
        <v>0</v>
      </c>
      <c r="CC133" s="88">
        <v>0</v>
      </c>
      <c r="CD133" s="88">
        <f t="shared" si="389"/>
        <v>0</v>
      </c>
      <c r="CE133" s="92">
        <f t="shared" si="346"/>
        <v>0</v>
      </c>
      <c r="CF133" s="88">
        <f t="shared" si="347"/>
        <v>-26036.73</v>
      </c>
      <c r="CG133" s="92">
        <f t="shared" si="348"/>
        <v>-1</v>
      </c>
      <c r="CH133" s="88">
        <f t="shared" si="349"/>
        <v>160715.01</v>
      </c>
      <c r="CI133" s="88">
        <f t="shared" si="350"/>
        <v>134678.28</v>
      </c>
      <c r="CJ133" s="88">
        <f t="shared" si="351"/>
        <v>0</v>
      </c>
      <c r="CK133" s="88">
        <f t="shared" si="352"/>
        <v>134678.28</v>
      </c>
      <c r="CL133" s="92">
        <f t="shared" si="353"/>
        <v>0.83799441010519171</v>
      </c>
      <c r="CM133" s="88">
        <f t="shared" si="354"/>
        <v>-26036.73000000001</v>
      </c>
      <c r="CN133" s="92">
        <f t="shared" si="355"/>
        <v>-0.16200558989480826</v>
      </c>
      <c r="CO133" s="88">
        <v>0</v>
      </c>
      <c r="CP133" s="88">
        <v>18930.34</v>
      </c>
      <c r="CQ133" s="88">
        <v>0</v>
      </c>
      <c r="CR133" s="88">
        <f t="shared" si="390"/>
        <v>18930.34</v>
      </c>
      <c r="CS133" s="92" t="str">
        <f t="shared" si="356"/>
        <v>nebija plānots</v>
      </c>
      <c r="CT133" s="88">
        <f t="shared" si="357"/>
        <v>18930.34</v>
      </c>
      <c r="CU133" s="92" t="str">
        <f t="shared" si="358"/>
        <v>nebija plānots</v>
      </c>
      <c r="CV133" s="88">
        <f t="shared" si="359"/>
        <v>160715.01</v>
      </c>
      <c r="CW133" s="88">
        <f t="shared" si="360"/>
        <v>153608.62</v>
      </c>
      <c r="CX133" s="88">
        <f t="shared" si="361"/>
        <v>0</v>
      </c>
      <c r="CY133" s="88">
        <f t="shared" si="362"/>
        <v>153608.62</v>
      </c>
      <c r="CZ133" s="92">
        <f t="shared" si="363"/>
        <v>0.95578266149502766</v>
      </c>
      <c r="DA133" s="88">
        <f t="shared" si="364"/>
        <v>-7106.390000000014</v>
      </c>
      <c r="DB133" s="92">
        <f t="shared" si="365"/>
        <v>-4.421733850497233E-2</v>
      </c>
      <c r="DC133" s="88">
        <v>0</v>
      </c>
      <c r="DD133" s="88">
        <v>0</v>
      </c>
      <c r="DE133" s="88">
        <v>0</v>
      </c>
      <c r="DF133" s="88">
        <f t="shared" si="391"/>
        <v>0</v>
      </c>
      <c r="DG133" s="92" t="str">
        <f t="shared" si="366"/>
        <v>nebija plānots</v>
      </c>
      <c r="DH133" s="88">
        <f t="shared" si="382"/>
        <v>0</v>
      </c>
      <c r="DI133" s="92" t="str">
        <f t="shared" si="367"/>
        <v>nebija plānots</v>
      </c>
      <c r="DJ133" s="88">
        <f t="shared" si="368"/>
        <v>160715.01</v>
      </c>
      <c r="DK133" s="88">
        <f t="shared" si="369"/>
        <v>153608.62</v>
      </c>
      <c r="DL133" s="88">
        <f t="shared" si="370"/>
        <v>0</v>
      </c>
      <c r="DM133" s="88">
        <f t="shared" si="384"/>
        <v>153608.62</v>
      </c>
      <c r="DN133" s="92">
        <f t="shared" si="371"/>
        <v>0.95578266149502766</v>
      </c>
      <c r="DO133" s="88">
        <f t="shared" si="372"/>
        <v>-7106.390000000014</v>
      </c>
      <c r="DP133" s="92">
        <f t="shared" si="373"/>
        <v>-4.421733850497233E-2</v>
      </c>
      <c r="DQ133" s="88">
        <v>0</v>
      </c>
      <c r="DR133" s="88">
        <v>0</v>
      </c>
      <c r="DS133" s="88">
        <v>0</v>
      </c>
      <c r="DT133" s="88">
        <f t="shared" si="392"/>
        <v>0</v>
      </c>
      <c r="DU133" s="92" t="str">
        <f t="shared" si="374"/>
        <v>nebija plānots</v>
      </c>
      <c r="DV133" s="88">
        <f t="shared" si="383"/>
        <v>0</v>
      </c>
      <c r="DW133" s="92" t="str">
        <f t="shared" si="375"/>
        <v>nebija plānots</v>
      </c>
      <c r="DX133" s="88">
        <f t="shared" si="376"/>
        <v>160715.01</v>
      </c>
      <c r="DY133" s="88">
        <f t="shared" si="377"/>
        <v>153608.62</v>
      </c>
      <c r="DZ133" s="88">
        <f t="shared" si="378"/>
        <v>0</v>
      </c>
      <c r="EA133" s="88">
        <f t="shared" si="385"/>
        <v>153608.62</v>
      </c>
      <c r="EB133" s="92">
        <f t="shared" si="379"/>
        <v>0.95578266149502766</v>
      </c>
      <c r="EC133" s="88">
        <f t="shared" si="380"/>
        <v>-7106.390000000014</v>
      </c>
      <c r="ED133" s="92">
        <f t="shared" si="381"/>
        <v>-4.421733850497233E-2</v>
      </c>
      <c r="EE133" s="88">
        <v>0</v>
      </c>
      <c r="EF133" s="88">
        <v>0</v>
      </c>
      <c r="EG133" s="88">
        <v>525948.21</v>
      </c>
      <c r="EH133" s="23">
        <f t="shared" si="300"/>
        <v>686663.22</v>
      </c>
      <c r="EJ133" s="9"/>
      <c r="EK133" s="9"/>
    </row>
    <row r="134" spans="1:141" ht="12" customHeight="1" x14ac:dyDescent="0.25">
      <c r="A134" s="8" t="s">
        <v>427</v>
      </c>
      <c r="B134" s="8" t="s">
        <v>427</v>
      </c>
      <c r="C134" s="24">
        <v>4</v>
      </c>
      <c r="D134" s="32" t="s">
        <v>406</v>
      </c>
      <c r="E134" s="26" t="s">
        <v>407</v>
      </c>
      <c r="F134" s="32" t="s">
        <v>428</v>
      </c>
      <c r="G134" s="26" t="s">
        <v>429</v>
      </c>
      <c r="H134" s="24" t="s">
        <v>430</v>
      </c>
      <c r="I134" s="26" t="s">
        <v>431</v>
      </c>
      <c r="J134" s="27" t="s">
        <v>114</v>
      </c>
      <c r="K134" s="28" t="s">
        <v>82</v>
      </c>
      <c r="L134" s="24" t="s">
        <v>101</v>
      </c>
      <c r="M134" s="23">
        <v>0</v>
      </c>
      <c r="N134" s="23">
        <v>221705.43</v>
      </c>
      <c r="O134" s="23">
        <v>198712.08000000002</v>
      </c>
      <c r="P134" s="88">
        <v>0</v>
      </c>
      <c r="Q134" s="88">
        <v>0</v>
      </c>
      <c r="R134" s="88">
        <v>0</v>
      </c>
      <c r="S134" s="88">
        <f t="shared" si="301"/>
        <v>0</v>
      </c>
      <c r="T134" s="92" t="str">
        <f t="shared" si="302"/>
        <v>nebija plānots</v>
      </c>
      <c r="U134" s="88">
        <f t="shared" si="303"/>
        <v>0</v>
      </c>
      <c r="V134" s="92" t="str">
        <f t="shared" si="304"/>
        <v>nebija plānots</v>
      </c>
      <c r="W134" s="88">
        <v>0</v>
      </c>
      <c r="X134" s="88">
        <v>186300.08</v>
      </c>
      <c r="Y134" s="88">
        <v>0</v>
      </c>
      <c r="Z134" s="88">
        <f t="shared" si="305"/>
        <v>186300.08</v>
      </c>
      <c r="AA134" s="92" t="str">
        <f t="shared" si="306"/>
        <v>nebija plānots</v>
      </c>
      <c r="AB134" s="88">
        <f t="shared" si="307"/>
        <v>186300.08</v>
      </c>
      <c r="AC134" s="92" t="str">
        <f t="shared" si="308"/>
        <v>nebija plānots</v>
      </c>
      <c r="AD134" s="88">
        <f t="shared" si="309"/>
        <v>0</v>
      </c>
      <c r="AE134" s="88">
        <f t="shared" si="310"/>
        <v>186300.08</v>
      </c>
      <c r="AF134" s="88">
        <f t="shared" si="311"/>
        <v>0</v>
      </c>
      <c r="AG134" s="88">
        <f t="shared" si="312"/>
        <v>186300.08</v>
      </c>
      <c r="AH134" s="92" t="str">
        <f t="shared" si="313"/>
        <v>nebija plānots</v>
      </c>
      <c r="AI134" s="88">
        <f t="shared" si="314"/>
        <v>186300.08</v>
      </c>
      <c r="AJ134" s="92" t="str">
        <f t="shared" si="315"/>
        <v>nebija plānots</v>
      </c>
      <c r="AK134" s="88">
        <v>0</v>
      </c>
      <c r="AL134" s="88">
        <v>0</v>
      </c>
      <c r="AM134" s="88">
        <v>0</v>
      </c>
      <c r="AN134" s="88">
        <f t="shared" si="386"/>
        <v>0</v>
      </c>
      <c r="AO134" s="92" t="str">
        <f t="shared" si="316"/>
        <v>nebija plānots</v>
      </c>
      <c r="AP134" s="88">
        <f t="shared" si="317"/>
        <v>0</v>
      </c>
      <c r="AQ134" s="92" t="str">
        <f t="shared" si="318"/>
        <v>nebija plānots</v>
      </c>
      <c r="AR134" s="88">
        <f t="shared" si="319"/>
        <v>0</v>
      </c>
      <c r="AS134" s="88">
        <f t="shared" si="320"/>
        <v>186300.08</v>
      </c>
      <c r="AT134" s="88">
        <f t="shared" si="321"/>
        <v>0</v>
      </c>
      <c r="AU134" s="88">
        <f t="shared" si="322"/>
        <v>186300.08</v>
      </c>
      <c r="AV134" s="92" t="str">
        <f t="shared" si="323"/>
        <v>nebija plānots</v>
      </c>
      <c r="AW134" s="88">
        <f t="shared" si="324"/>
        <v>186300.08</v>
      </c>
      <c r="AX134" s="92" t="str">
        <f t="shared" si="325"/>
        <v>nebija plānots</v>
      </c>
      <c r="AY134" s="88">
        <v>186300.08</v>
      </c>
      <c r="AZ134" s="88">
        <v>0</v>
      </c>
      <c r="BA134" s="88">
        <v>0</v>
      </c>
      <c r="BB134" s="88">
        <f t="shared" si="387"/>
        <v>0</v>
      </c>
      <c r="BC134" s="92">
        <f t="shared" si="326"/>
        <v>0</v>
      </c>
      <c r="BD134" s="88">
        <f t="shared" si="327"/>
        <v>-186300.08</v>
      </c>
      <c r="BE134" s="92">
        <f t="shared" si="328"/>
        <v>-1</v>
      </c>
      <c r="BF134" s="88">
        <f t="shared" si="329"/>
        <v>186300.08</v>
      </c>
      <c r="BG134" s="88">
        <f t="shared" si="330"/>
        <v>186300.08</v>
      </c>
      <c r="BH134" s="88">
        <f t="shared" si="331"/>
        <v>0</v>
      </c>
      <c r="BI134" s="88">
        <f t="shared" si="332"/>
        <v>186300.08</v>
      </c>
      <c r="BJ134" s="92">
        <f t="shared" si="333"/>
        <v>1</v>
      </c>
      <c r="BK134" s="88">
        <f t="shared" si="334"/>
        <v>0</v>
      </c>
      <c r="BL134" s="92">
        <f t="shared" si="335"/>
        <v>0</v>
      </c>
      <c r="BM134" s="88">
        <v>0</v>
      </c>
      <c r="BN134" s="88">
        <v>0</v>
      </c>
      <c r="BO134" s="88">
        <v>0</v>
      </c>
      <c r="BP134" s="88">
        <f t="shared" si="388"/>
        <v>0</v>
      </c>
      <c r="BQ134" s="92" t="str">
        <f t="shared" si="336"/>
        <v>nebija plānots</v>
      </c>
      <c r="BR134" s="88">
        <f t="shared" si="337"/>
        <v>0</v>
      </c>
      <c r="BS134" s="92" t="str">
        <f t="shared" si="338"/>
        <v>nebija plānots</v>
      </c>
      <c r="BT134" s="88">
        <f t="shared" si="339"/>
        <v>186300.08</v>
      </c>
      <c r="BU134" s="88">
        <f t="shared" si="340"/>
        <v>186300.08</v>
      </c>
      <c r="BV134" s="88">
        <f t="shared" si="341"/>
        <v>0</v>
      </c>
      <c r="BW134" s="88">
        <f t="shared" si="342"/>
        <v>186300.08</v>
      </c>
      <c r="BX134" s="92">
        <f t="shared" si="343"/>
        <v>1</v>
      </c>
      <c r="BY134" s="88">
        <f t="shared" si="344"/>
        <v>0</v>
      </c>
      <c r="BZ134" s="92">
        <f t="shared" si="345"/>
        <v>0</v>
      </c>
      <c r="CA134" s="88">
        <v>44625</v>
      </c>
      <c r="CB134" s="88">
        <v>58290.93</v>
      </c>
      <c r="CC134" s="88">
        <v>0</v>
      </c>
      <c r="CD134" s="88">
        <f t="shared" si="389"/>
        <v>58290.93</v>
      </c>
      <c r="CE134" s="92">
        <f t="shared" si="346"/>
        <v>1.3062393277310924</v>
      </c>
      <c r="CF134" s="88">
        <f t="shared" si="347"/>
        <v>13665.93</v>
      </c>
      <c r="CG134" s="92">
        <f t="shared" si="348"/>
        <v>0.30623932773109247</v>
      </c>
      <c r="CH134" s="88">
        <f t="shared" si="349"/>
        <v>230925.08</v>
      </c>
      <c r="CI134" s="88">
        <f t="shared" si="350"/>
        <v>244591.00999999998</v>
      </c>
      <c r="CJ134" s="88">
        <f t="shared" si="351"/>
        <v>0</v>
      </c>
      <c r="CK134" s="88">
        <f t="shared" si="352"/>
        <v>244591.00999999998</v>
      </c>
      <c r="CL134" s="92">
        <f t="shared" si="353"/>
        <v>1.05917906361665</v>
      </c>
      <c r="CM134" s="88">
        <f t="shared" si="354"/>
        <v>13665.929999999993</v>
      </c>
      <c r="CN134" s="92">
        <f t="shared" si="355"/>
        <v>5.9179063616650013E-2</v>
      </c>
      <c r="CO134" s="88">
        <v>0</v>
      </c>
      <c r="CP134" s="88">
        <v>188178.72</v>
      </c>
      <c r="CQ134" s="88">
        <v>0</v>
      </c>
      <c r="CR134" s="88">
        <f t="shared" si="390"/>
        <v>188178.72</v>
      </c>
      <c r="CS134" s="92" t="str">
        <f t="shared" si="356"/>
        <v>nebija plānots</v>
      </c>
      <c r="CT134" s="88">
        <f t="shared" si="357"/>
        <v>188178.72</v>
      </c>
      <c r="CU134" s="92" t="str">
        <f t="shared" si="358"/>
        <v>nebija plānots</v>
      </c>
      <c r="CV134" s="88">
        <f t="shared" si="359"/>
        <v>230925.08</v>
      </c>
      <c r="CW134" s="88">
        <f t="shared" si="360"/>
        <v>432769.73</v>
      </c>
      <c r="CX134" s="88">
        <f t="shared" si="361"/>
        <v>0</v>
      </c>
      <c r="CY134" s="88">
        <f t="shared" si="362"/>
        <v>432769.73</v>
      </c>
      <c r="CZ134" s="92">
        <f t="shared" si="363"/>
        <v>1.8740698498404764</v>
      </c>
      <c r="DA134" s="88">
        <f t="shared" si="364"/>
        <v>201844.65</v>
      </c>
      <c r="DB134" s="92">
        <f t="shared" si="365"/>
        <v>0.87406984984047642</v>
      </c>
      <c r="DC134" s="88">
        <v>0</v>
      </c>
      <c r="DD134" s="88">
        <v>0</v>
      </c>
      <c r="DE134" s="88">
        <v>0</v>
      </c>
      <c r="DF134" s="88">
        <f t="shared" si="391"/>
        <v>0</v>
      </c>
      <c r="DG134" s="92" t="str">
        <f t="shared" si="366"/>
        <v>nebija plānots</v>
      </c>
      <c r="DH134" s="88">
        <f t="shared" si="382"/>
        <v>0</v>
      </c>
      <c r="DI134" s="92" t="str">
        <f t="shared" si="367"/>
        <v>nebija plānots</v>
      </c>
      <c r="DJ134" s="88">
        <f t="shared" si="368"/>
        <v>230925.08</v>
      </c>
      <c r="DK134" s="88">
        <f t="shared" si="369"/>
        <v>432769.73</v>
      </c>
      <c r="DL134" s="88">
        <f t="shared" si="370"/>
        <v>0</v>
      </c>
      <c r="DM134" s="88">
        <f t="shared" si="384"/>
        <v>432769.73</v>
      </c>
      <c r="DN134" s="92">
        <f t="shared" si="371"/>
        <v>1.8740698498404764</v>
      </c>
      <c r="DO134" s="88">
        <f t="shared" si="372"/>
        <v>201844.65</v>
      </c>
      <c r="DP134" s="92">
        <f t="shared" si="373"/>
        <v>0.87406984984047642</v>
      </c>
      <c r="DQ134" s="88">
        <v>0</v>
      </c>
      <c r="DR134" s="88">
        <v>0</v>
      </c>
      <c r="DS134" s="88">
        <v>0</v>
      </c>
      <c r="DT134" s="88">
        <f t="shared" si="392"/>
        <v>0</v>
      </c>
      <c r="DU134" s="92" t="str">
        <f t="shared" si="374"/>
        <v>nebija plānots</v>
      </c>
      <c r="DV134" s="88">
        <f t="shared" si="383"/>
        <v>0</v>
      </c>
      <c r="DW134" s="92" t="str">
        <f t="shared" si="375"/>
        <v>nebija plānots</v>
      </c>
      <c r="DX134" s="88">
        <f t="shared" si="376"/>
        <v>230925.08</v>
      </c>
      <c r="DY134" s="88">
        <f t="shared" si="377"/>
        <v>432769.73</v>
      </c>
      <c r="DZ134" s="88">
        <f t="shared" si="378"/>
        <v>0</v>
      </c>
      <c r="EA134" s="88">
        <f t="shared" si="385"/>
        <v>432769.73</v>
      </c>
      <c r="EB134" s="92">
        <f t="shared" si="379"/>
        <v>1.8740698498404764</v>
      </c>
      <c r="EC134" s="88">
        <f t="shared" si="380"/>
        <v>201844.65</v>
      </c>
      <c r="ED134" s="92">
        <f t="shared" si="381"/>
        <v>0.87406984984047642</v>
      </c>
      <c r="EE134" s="88">
        <v>126112.44</v>
      </c>
      <c r="EF134" s="88">
        <v>0</v>
      </c>
      <c r="EG134" s="88">
        <v>86062.5</v>
      </c>
      <c r="EH134" s="23">
        <f t="shared" si="300"/>
        <v>443100.02</v>
      </c>
      <c r="EJ134" s="9"/>
      <c r="EK134" s="9"/>
    </row>
    <row r="135" spans="1:141" ht="12" customHeight="1" x14ac:dyDescent="0.25">
      <c r="A135" s="8" t="s">
        <v>432</v>
      </c>
      <c r="B135" s="8" t="s">
        <v>432</v>
      </c>
      <c r="C135" s="24">
        <v>4</v>
      </c>
      <c r="D135" s="32" t="s">
        <v>406</v>
      </c>
      <c r="E135" s="26" t="s">
        <v>407</v>
      </c>
      <c r="F135" s="32" t="s">
        <v>428</v>
      </c>
      <c r="G135" s="26" t="s">
        <v>429</v>
      </c>
      <c r="H135" s="24" t="s">
        <v>433</v>
      </c>
      <c r="I135" s="26" t="s">
        <v>434</v>
      </c>
      <c r="J135" s="27" t="s">
        <v>114</v>
      </c>
      <c r="K135" s="28" t="s">
        <v>82</v>
      </c>
      <c r="L135" s="24" t="s">
        <v>101</v>
      </c>
      <c r="M135" s="23">
        <v>0</v>
      </c>
      <c r="N135" s="23">
        <v>0</v>
      </c>
      <c r="O135" s="23">
        <v>1788401.7199999997</v>
      </c>
      <c r="P135" s="88">
        <v>191426.11</v>
      </c>
      <c r="Q135" s="88">
        <v>196232.38999999996</v>
      </c>
      <c r="R135" s="88">
        <v>0</v>
      </c>
      <c r="S135" s="88">
        <f t="shared" si="301"/>
        <v>196232.38999999996</v>
      </c>
      <c r="T135" s="92">
        <f t="shared" si="302"/>
        <v>1.0251077556765895</v>
      </c>
      <c r="U135" s="88">
        <f t="shared" si="303"/>
        <v>4806.2799999999697</v>
      </c>
      <c r="V135" s="92">
        <f t="shared" si="304"/>
        <v>2.5107755676589627E-2</v>
      </c>
      <c r="W135" s="88">
        <v>132687.4</v>
      </c>
      <c r="X135" s="88">
        <v>145364.28999999998</v>
      </c>
      <c r="Y135" s="88">
        <v>0</v>
      </c>
      <c r="Z135" s="88">
        <f t="shared" si="305"/>
        <v>145364.28999999998</v>
      </c>
      <c r="AA135" s="92">
        <f t="shared" si="306"/>
        <v>1.0955395161861639</v>
      </c>
      <c r="AB135" s="88">
        <f t="shared" si="307"/>
        <v>12676.889999999985</v>
      </c>
      <c r="AC135" s="92">
        <f t="shared" si="308"/>
        <v>9.5539516186163756E-2</v>
      </c>
      <c r="AD135" s="88">
        <f t="shared" si="309"/>
        <v>324113.51</v>
      </c>
      <c r="AE135" s="88">
        <f t="shared" si="310"/>
        <v>341596.67999999993</v>
      </c>
      <c r="AF135" s="88">
        <f t="shared" si="311"/>
        <v>0</v>
      </c>
      <c r="AG135" s="88">
        <f t="shared" si="312"/>
        <v>341596.67999999993</v>
      </c>
      <c r="AH135" s="92">
        <f t="shared" si="313"/>
        <v>1.053941503394906</v>
      </c>
      <c r="AI135" s="88">
        <f t="shared" si="314"/>
        <v>17483.169999999925</v>
      </c>
      <c r="AJ135" s="92">
        <f t="shared" si="315"/>
        <v>5.3941503394906075E-2</v>
      </c>
      <c r="AK135" s="88">
        <v>151865.79999999999</v>
      </c>
      <c r="AL135" s="88">
        <v>624549.99999999988</v>
      </c>
      <c r="AM135" s="88">
        <v>0</v>
      </c>
      <c r="AN135" s="88">
        <f t="shared" si="386"/>
        <v>624549.99999999988</v>
      </c>
      <c r="AO135" s="92">
        <f t="shared" si="316"/>
        <v>4.1125124945840339</v>
      </c>
      <c r="AP135" s="88">
        <f t="shared" si="317"/>
        <v>472684.1999999999</v>
      </c>
      <c r="AQ135" s="92">
        <f t="shared" si="318"/>
        <v>3.1125124945840335</v>
      </c>
      <c r="AR135" s="88">
        <f t="shared" si="319"/>
        <v>475979.31</v>
      </c>
      <c r="AS135" s="88">
        <f t="shared" si="320"/>
        <v>966146.67999999982</v>
      </c>
      <c r="AT135" s="88">
        <f t="shared" si="321"/>
        <v>0</v>
      </c>
      <c r="AU135" s="88">
        <f t="shared" si="322"/>
        <v>966146.67999999982</v>
      </c>
      <c r="AV135" s="92">
        <f t="shared" si="323"/>
        <v>2.0298081443918221</v>
      </c>
      <c r="AW135" s="88">
        <f t="shared" si="324"/>
        <v>490167.36999999982</v>
      </c>
      <c r="AX135" s="92">
        <f t="shared" si="325"/>
        <v>1.0298081443918221</v>
      </c>
      <c r="AY135" s="88">
        <v>330369.06999999995</v>
      </c>
      <c r="AZ135" s="88">
        <v>610884.30999999994</v>
      </c>
      <c r="BA135" s="88">
        <v>0</v>
      </c>
      <c r="BB135" s="88">
        <f t="shared" si="387"/>
        <v>610884.30999999994</v>
      </c>
      <c r="BC135" s="92">
        <f t="shared" si="326"/>
        <v>1.849096557374454</v>
      </c>
      <c r="BD135" s="88">
        <f t="shared" si="327"/>
        <v>280515.24</v>
      </c>
      <c r="BE135" s="92">
        <f t="shared" si="328"/>
        <v>0.84909655737445411</v>
      </c>
      <c r="BF135" s="88">
        <f t="shared" si="329"/>
        <v>806348.37999999989</v>
      </c>
      <c r="BG135" s="88">
        <f t="shared" si="330"/>
        <v>1577030.9899999998</v>
      </c>
      <c r="BH135" s="88">
        <f t="shared" si="331"/>
        <v>0</v>
      </c>
      <c r="BI135" s="88">
        <f t="shared" si="332"/>
        <v>1577030.9899999998</v>
      </c>
      <c r="BJ135" s="92">
        <f t="shared" si="333"/>
        <v>1.9557687832150168</v>
      </c>
      <c r="BK135" s="88">
        <f t="shared" si="334"/>
        <v>770682.60999999987</v>
      </c>
      <c r="BL135" s="92">
        <f t="shared" si="335"/>
        <v>0.95576878321501679</v>
      </c>
      <c r="BM135" s="88">
        <v>102655.40000000001</v>
      </c>
      <c r="BN135" s="88">
        <v>188870.41999999998</v>
      </c>
      <c r="BO135" s="88">
        <v>0</v>
      </c>
      <c r="BP135" s="88">
        <f t="shared" si="388"/>
        <v>188870.41999999998</v>
      </c>
      <c r="BQ135" s="92">
        <f t="shared" si="336"/>
        <v>1.8398488535430184</v>
      </c>
      <c r="BR135" s="88">
        <f t="shared" si="337"/>
        <v>86215.019999999975</v>
      </c>
      <c r="BS135" s="92">
        <f t="shared" si="338"/>
        <v>0.83984885354301841</v>
      </c>
      <c r="BT135" s="88">
        <f t="shared" si="339"/>
        <v>909003.77999999991</v>
      </c>
      <c r="BU135" s="88">
        <f t="shared" si="340"/>
        <v>1765901.4099999997</v>
      </c>
      <c r="BV135" s="88">
        <f t="shared" si="341"/>
        <v>0</v>
      </c>
      <c r="BW135" s="88">
        <f t="shared" si="342"/>
        <v>1765901.4099999997</v>
      </c>
      <c r="BX135" s="92">
        <f t="shared" si="343"/>
        <v>1.9426777411200642</v>
      </c>
      <c r="BY135" s="88">
        <f t="shared" si="344"/>
        <v>856897.62999999977</v>
      </c>
      <c r="BZ135" s="92">
        <f t="shared" si="345"/>
        <v>0.94267774112006431</v>
      </c>
      <c r="CA135" s="88">
        <v>162089.14000000001</v>
      </c>
      <c r="CB135" s="88">
        <v>421884.39</v>
      </c>
      <c r="CC135" s="88">
        <v>0</v>
      </c>
      <c r="CD135" s="88">
        <f t="shared" si="389"/>
        <v>421884.39</v>
      </c>
      <c r="CE135" s="92">
        <f t="shared" si="346"/>
        <v>2.6027924511167124</v>
      </c>
      <c r="CF135" s="88">
        <f t="shared" si="347"/>
        <v>259795.25</v>
      </c>
      <c r="CG135" s="92">
        <f t="shared" si="348"/>
        <v>1.6027924511167126</v>
      </c>
      <c r="CH135" s="88">
        <f t="shared" si="349"/>
        <v>1071092.92</v>
      </c>
      <c r="CI135" s="88">
        <f t="shared" si="350"/>
        <v>2187785.7999999998</v>
      </c>
      <c r="CJ135" s="88">
        <f t="shared" si="351"/>
        <v>0</v>
      </c>
      <c r="CK135" s="88">
        <f t="shared" si="352"/>
        <v>2187785.7999999998</v>
      </c>
      <c r="CL135" s="92">
        <f t="shared" si="353"/>
        <v>2.0425732998029713</v>
      </c>
      <c r="CM135" s="88">
        <f t="shared" si="354"/>
        <v>1116692.8799999999</v>
      </c>
      <c r="CN135" s="92">
        <f t="shared" si="355"/>
        <v>1.0425732998029713</v>
      </c>
      <c r="CO135" s="88">
        <v>234515.59</v>
      </c>
      <c r="CP135" s="88">
        <v>197012.41</v>
      </c>
      <c r="CQ135" s="88">
        <v>0</v>
      </c>
      <c r="CR135" s="88">
        <f t="shared" si="390"/>
        <v>197012.41</v>
      </c>
      <c r="CS135" s="92">
        <f t="shared" si="356"/>
        <v>0.84008235870374337</v>
      </c>
      <c r="CT135" s="88">
        <f t="shared" si="357"/>
        <v>-37503.179999999993</v>
      </c>
      <c r="CU135" s="92">
        <f t="shared" si="358"/>
        <v>-0.15991764129625666</v>
      </c>
      <c r="CV135" s="88">
        <f t="shared" si="359"/>
        <v>1305608.51</v>
      </c>
      <c r="CW135" s="88">
        <f t="shared" si="360"/>
        <v>2384798.21</v>
      </c>
      <c r="CX135" s="88">
        <f t="shared" si="361"/>
        <v>0</v>
      </c>
      <c r="CY135" s="88">
        <f t="shared" si="362"/>
        <v>2384798.21</v>
      </c>
      <c r="CZ135" s="92">
        <f t="shared" si="363"/>
        <v>1.8265798604514303</v>
      </c>
      <c r="DA135" s="88">
        <f t="shared" si="364"/>
        <v>1079189.7</v>
      </c>
      <c r="DB135" s="92">
        <f t="shared" si="365"/>
        <v>0.82657986045143039</v>
      </c>
      <c r="DC135" s="88">
        <v>157005.88</v>
      </c>
      <c r="DD135" s="88">
        <v>185357.18</v>
      </c>
      <c r="DE135" s="88">
        <v>0</v>
      </c>
      <c r="DF135" s="88">
        <f t="shared" si="391"/>
        <v>185357.18</v>
      </c>
      <c r="DG135" s="92">
        <f t="shared" si="366"/>
        <v>1.1805747657348884</v>
      </c>
      <c r="DH135" s="88">
        <f t="shared" si="382"/>
        <v>28351.299999999988</v>
      </c>
      <c r="DI135" s="92">
        <f t="shared" si="367"/>
        <v>0.18057476573488832</v>
      </c>
      <c r="DJ135" s="88">
        <f t="shared" si="368"/>
        <v>1462614.3900000001</v>
      </c>
      <c r="DK135" s="88">
        <f t="shared" si="369"/>
        <v>2570155.39</v>
      </c>
      <c r="DL135" s="88">
        <f t="shared" si="370"/>
        <v>0</v>
      </c>
      <c r="DM135" s="88">
        <f t="shared" si="384"/>
        <v>2570155.39</v>
      </c>
      <c r="DN135" s="92">
        <f t="shared" si="371"/>
        <v>1.7572337641228868</v>
      </c>
      <c r="DO135" s="88">
        <f t="shared" si="372"/>
        <v>1107541</v>
      </c>
      <c r="DP135" s="92">
        <f t="shared" si="373"/>
        <v>0.75723376412288679</v>
      </c>
      <c r="DQ135" s="88">
        <v>85694.09</v>
      </c>
      <c r="DR135" s="88">
        <v>255588.43999999997</v>
      </c>
      <c r="DS135" s="88">
        <v>0</v>
      </c>
      <c r="DT135" s="88">
        <f t="shared" si="392"/>
        <v>255588.43999999997</v>
      </c>
      <c r="DU135" s="92">
        <f t="shared" si="374"/>
        <v>2.9825678760343917</v>
      </c>
      <c r="DV135" s="88">
        <f t="shared" si="383"/>
        <v>169894.34999999998</v>
      </c>
      <c r="DW135" s="92">
        <f t="shared" si="375"/>
        <v>1.9825678760343914</v>
      </c>
      <c r="DX135" s="88">
        <f t="shared" si="376"/>
        <v>1548308.4800000002</v>
      </c>
      <c r="DY135" s="88">
        <f t="shared" si="377"/>
        <v>2825743.83</v>
      </c>
      <c r="DZ135" s="88">
        <f t="shared" si="378"/>
        <v>0</v>
      </c>
      <c r="EA135" s="88">
        <f t="shared" si="385"/>
        <v>2825743.83</v>
      </c>
      <c r="EB135" s="92">
        <f t="shared" si="379"/>
        <v>1.8250522208597602</v>
      </c>
      <c r="EC135" s="88">
        <f t="shared" si="380"/>
        <v>1277435.3499999999</v>
      </c>
      <c r="ED135" s="92">
        <f t="shared" si="381"/>
        <v>0.82505222085976027</v>
      </c>
      <c r="EE135" s="88">
        <v>468399.64</v>
      </c>
      <c r="EF135" s="88">
        <v>127898.89</v>
      </c>
      <c r="EG135" s="88">
        <v>64089.770000000004</v>
      </c>
      <c r="EH135" s="23">
        <f t="shared" si="300"/>
        <v>2208696.7800000003</v>
      </c>
      <c r="EJ135" s="9"/>
      <c r="EK135" s="9"/>
    </row>
    <row r="136" spans="1:141" ht="12" customHeight="1" x14ac:dyDescent="0.25">
      <c r="A136" s="8" t="s">
        <v>435</v>
      </c>
      <c r="B136" s="8" t="s">
        <v>435</v>
      </c>
      <c r="C136" s="24">
        <v>4</v>
      </c>
      <c r="D136" s="32" t="s">
        <v>406</v>
      </c>
      <c r="E136" s="26" t="s">
        <v>407</v>
      </c>
      <c r="F136" s="32" t="s">
        <v>428</v>
      </c>
      <c r="G136" s="26" t="s">
        <v>429</v>
      </c>
      <c r="H136" s="24" t="s">
        <v>436</v>
      </c>
      <c r="I136" s="26" t="s">
        <v>437</v>
      </c>
      <c r="J136" s="27" t="s">
        <v>114</v>
      </c>
      <c r="K136" s="28" t="s">
        <v>82</v>
      </c>
      <c r="L136" s="24" t="s">
        <v>101</v>
      </c>
      <c r="M136" s="23">
        <v>0</v>
      </c>
      <c r="N136" s="23">
        <v>0</v>
      </c>
      <c r="O136" s="23">
        <v>30712.53</v>
      </c>
      <c r="P136" s="88">
        <v>0</v>
      </c>
      <c r="Q136" s="88">
        <v>0</v>
      </c>
      <c r="R136" s="88">
        <v>0</v>
      </c>
      <c r="S136" s="88">
        <f t="shared" si="301"/>
        <v>0</v>
      </c>
      <c r="T136" s="92" t="str">
        <f t="shared" si="302"/>
        <v>nebija plānots</v>
      </c>
      <c r="U136" s="88">
        <f t="shared" si="303"/>
        <v>0</v>
      </c>
      <c r="V136" s="92" t="str">
        <f t="shared" si="304"/>
        <v>nebija plānots</v>
      </c>
      <c r="W136" s="88">
        <v>0</v>
      </c>
      <c r="X136" s="88">
        <v>0</v>
      </c>
      <c r="Y136" s="88">
        <v>0</v>
      </c>
      <c r="Z136" s="88">
        <f t="shared" si="305"/>
        <v>0</v>
      </c>
      <c r="AA136" s="92" t="str">
        <f t="shared" si="306"/>
        <v>nebija plānots</v>
      </c>
      <c r="AB136" s="88">
        <f t="shared" si="307"/>
        <v>0</v>
      </c>
      <c r="AC136" s="92" t="str">
        <f t="shared" si="308"/>
        <v>nebija plānots</v>
      </c>
      <c r="AD136" s="88">
        <f t="shared" si="309"/>
        <v>0</v>
      </c>
      <c r="AE136" s="88">
        <f t="shared" si="310"/>
        <v>0</v>
      </c>
      <c r="AF136" s="88">
        <f t="shared" si="311"/>
        <v>0</v>
      </c>
      <c r="AG136" s="88">
        <f t="shared" si="312"/>
        <v>0</v>
      </c>
      <c r="AH136" s="92" t="str">
        <f t="shared" si="313"/>
        <v>nebija plānots</v>
      </c>
      <c r="AI136" s="88">
        <f t="shared" si="314"/>
        <v>0</v>
      </c>
      <c r="AJ136" s="92" t="str">
        <f t="shared" si="315"/>
        <v>nebija plānots</v>
      </c>
      <c r="AK136" s="88">
        <v>11517.2</v>
      </c>
      <c r="AL136" s="88">
        <v>15356.26</v>
      </c>
      <c r="AM136" s="88">
        <v>0</v>
      </c>
      <c r="AN136" s="88">
        <f t="shared" si="386"/>
        <v>15356.26</v>
      </c>
      <c r="AO136" s="92">
        <f t="shared" si="316"/>
        <v>1.3333327544889382</v>
      </c>
      <c r="AP136" s="88">
        <f t="shared" si="317"/>
        <v>3839.0599999999995</v>
      </c>
      <c r="AQ136" s="92">
        <f t="shared" si="318"/>
        <v>0.33333275448893823</v>
      </c>
      <c r="AR136" s="88">
        <f t="shared" si="319"/>
        <v>11517.2</v>
      </c>
      <c r="AS136" s="88">
        <f t="shared" si="320"/>
        <v>15356.26</v>
      </c>
      <c r="AT136" s="88">
        <f t="shared" si="321"/>
        <v>0</v>
      </c>
      <c r="AU136" s="88">
        <f t="shared" si="322"/>
        <v>15356.26</v>
      </c>
      <c r="AV136" s="92">
        <f t="shared" si="323"/>
        <v>1.3333327544889382</v>
      </c>
      <c r="AW136" s="88">
        <f t="shared" si="324"/>
        <v>3839.0599999999995</v>
      </c>
      <c r="AX136" s="92">
        <f t="shared" si="325"/>
        <v>0.33333275448893823</v>
      </c>
      <c r="AY136" s="88">
        <v>0</v>
      </c>
      <c r="AZ136" s="88">
        <v>0</v>
      </c>
      <c r="BA136" s="88">
        <v>0</v>
      </c>
      <c r="BB136" s="88">
        <f t="shared" si="387"/>
        <v>0</v>
      </c>
      <c r="BC136" s="92" t="str">
        <f t="shared" si="326"/>
        <v>nebija plānots</v>
      </c>
      <c r="BD136" s="88">
        <f t="shared" si="327"/>
        <v>0</v>
      </c>
      <c r="BE136" s="92" t="str">
        <f t="shared" si="328"/>
        <v>nebija plānots</v>
      </c>
      <c r="BF136" s="88">
        <f t="shared" si="329"/>
        <v>11517.2</v>
      </c>
      <c r="BG136" s="88">
        <f t="shared" si="330"/>
        <v>15356.26</v>
      </c>
      <c r="BH136" s="88">
        <f t="shared" si="331"/>
        <v>0</v>
      </c>
      <c r="BI136" s="88">
        <f t="shared" si="332"/>
        <v>15356.26</v>
      </c>
      <c r="BJ136" s="92">
        <f t="shared" si="333"/>
        <v>1.3333327544889382</v>
      </c>
      <c r="BK136" s="88">
        <f t="shared" si="334"/>
        <v>3839.0599999999995</v>
      </c>
      <c r="BL136" s="92">
        <f t="shared" si="335"/>
        <v>0.33333275448893823</v>
      </c>
      <c r="BM136" s="88">
        <v>0</v>
      </c>
      <c r="BN136" s="88">
        <v>0</v>
      </c>
      <c r="BO136" s="88">
        <v>0</v>
      </c>
      <c r="BP136" s="88">
        <f t="shared" si="388"/>
        <v>0</v>
      </c>
      <c r="BQ136" s="92" t="str">
        <f t="shared" si="336"/>
        <v>nebija plānots</v>
      </c>
      <c r="BR136" s="88">
        <f t="shared" si="337"/>
        <v>0</v>
      </c>
      <c r="BS136" s="92" t="str">
        <f t="shared" si="338"/>
        <v>nebija plānots</v>
      </c>
      <c r="BT136" s="88">
        <f t="shared" si="339"/>
        <v>11517.2</v>
      </c>
      <c r="BU136" s="88">
        <f t="shared" si="340"/>
        <v>15356.26</v>
      </c>
      <c r="BV136" s="88">
        <f t="shared" si="341"/>
        <v>0</v>
      </c>
      <c r="BW136" s="88">
        <f t="shared" si="342"/>
        <v>15356.26</v>
      </c>
      <c r="BX136" s="92">
        <f t="shared" si="343"/>
        <v>1.3333327544889382</v>
      </c>
      <c r="BY136" s="88">
        <f t="shared" si="344"/>
        <v>3839.0599999999995</v>
      </c>
      <c r="BZ136" s="92">
        <f t="shared" si="345"/>
        <v>0.33333275448893823</v>
      </c>
      <c r="CA136" s="88">
        <v>0</v>
      </c>
      <c r="CB136" s="88">
        <v>0</v>
      </c>
      <c r="CC136" s="88">
        <v>0</v>
      </c>
      <c r="CD136" s="88">
        <f t="shared" si="389"/>
        <v>0</v>
      </c>
      <c r="CE136" s="92" t="str">
        <f t="shared" si="346"/>
        <v>nebija plānots</v>
      </c>
      <c r="CF136" s="88">
        <f t="shared" si="347"/>
        <v>0</v>
      </c>
      <c r="CG136" s="92" t="str">
        <f t="shared" si="348"/>
        <v>nebija plānots</v>
      </c>
      <c r="CH136" s="88">
        <f t="shared" si="349"/>
        <v>11517.2</v>
      </c>
      <c r="CI136" s="88">
        <f t="shared" si="350"/>
        <v>15356.26</v>
      </c>
      <c r="CJ136" s="88">
        <f t="shared" si="351"/>
        <v>0</v>
      </c>
      <c r="CK136" s="88">
        <f t="shared" si="352"/>
        <v>15356.26</v>
      </c>
      <c r="CL136" s="92">
        <f t="shared" si="353"/>
        <v>1.3333327544889382</v>
      </c>
      <c r="CM136" s="88">
        <f t="shared" si="354"/>
        <v>3839.0599999999995</v>
      </c>
      <c r="CN136" s="92">
        <f t="shared" si="355"/>
        <v>0.33333275448893823</v>
      </c>
      <c r="CO136" s="88">
        <v>0</v>
      </c>
      <c r="CP136" s="88">
        <v>0</v>
      </c>
      <c r="CQ136" s="88">
        <v>0</v>
      </c>
      <c r="CR136" s="88">
        <f t="shared" si="390"/>
        <v>0</v>
      </c>
      <c r="CS136" s="92" t="str">
        <f t="shared" si="356"/>
        <v>nebija plānots</v>
      </c>
      <c r="CT136" s="88">
        <f t="shared" si="357"/>
        <v>0</v>
      </c>
      <c r="CU136" s="92" t="str">
        <f t="shared" si="358"/>
        <v>nebija plānots</v>
      </c>
      <c r="CV136" s="88">
        <f t="shared" si="359"/>
        <v>11517.2</v>
      </c>
      <c r="CW136" s="88">
        <f t="shared" si="360"/>
        <v>15356.26</v>
      </c>
      <c r="CX136" s="88">
        <f t="shared" si="361"/>
        <v>0</v>
      </c>
      <c r="CY136" s="88">
        <f t="shared" si="362"/>
        <v>15356.26</v>
      </c>
      <c r="CZ136" s="92">
        <f t="shared" si="363"/>
        <v>1.3333327544889382</v>
      </c>
      <c r="DA136" s="88">
        <f t="shared" si="364"/>
        <v>3839.0599999999995</v>
      </c>
      <c r="DB136" s="92">
        <f t="shared" si="365"/>
        <v>0.33333275448893823</v>
      </c>
      <c r="DC136" s="88">
        <v>49347.45</v>
      </c>
      <c r="DD136" s="88">
        <v>0</v>
      </c>
      <c r="DE136" s="88">
        <v>0</v>
      </c>
      <c r="DF136" s="88">
        <f t="shared" si="391"/>
        <v>0</v>
      </c>
      <c r="DG136" s="92">
        <f t="shared" si="366"/>
        <v>0</v>
      </c>
      <c r="DH136" s="88">
        <f t="shared" si="382"/>
        <v>-49347.45</v>
      </c>
      <c r="DI136" s="92">
        <f t="shared" si="367"/>
        <v>-1</v>
      </c>
      <c r="DJ136" s="88">
        <f t="shared" si="368"/>
        <v>60864.649999999994</v>
      </c>
      <c r="DK136" s="88">
        <f t="shared" si="369"/>
        <v>15356.26</v>
      </c>
      <c r="DL136" s="88">
        <f t="shared" si="370"/>
        <v>0</v>
      </c>
      <c r="DM136" s="88">
        <f t="shared" si="384"/>
        <v>15356.26</v>
      </c>
      <c r="DN136" s="92">
        <f t="shared" si="371"/>
        <v>0.25230178765506744</v>
      </c>
      <c r="DO136" s="88">
        <f t="shared" si="372"/>
        <v>-45508.389999999992</v>
      </c>
      <c r="DP136" s="92">
        <f t="shared" si="373"/>
        <v>-0.7476982123449325</v>
      </c>
      <c r="DQ136" s="88">
        <v>0</v>
      </c>
      <c r="DR136" s="88">
        <v>70330.100000000006</v>
      </c>
      <c r="DS136" s="88">
        <v>0</v>
      </c>
      <c r="DT136" s="88">
        <f t="shared" si="392"/>
        <v>70330.100000000006</v>
      </c>
      <c r="DU136" s="92" t="str">
        <f t="shared" si="374"/>
        <v>nebija plānots</v>
      </c>
      <c r="DV136" s="88">
        <f t="shared" si="383"/>
        <v>70330.100000000006</v>
      </c>
      <c r="DW136" s="92" t="str">
        <f t="shared" si="375"/>
        <v>nebija plānots</v>
      </c>
      <c r="DX136" s="88">
        <f t="shared" si="376"/>
        <v>60864.649999999994</v>
      </c>
      <c r="DY136" s="88">
        <f t="shared" si="377"/>
        <v>85686.36</v>
      </c>
      <c r="DZ136" s="88">
        <f t="shared" si="378"/>
        <v>0</v>
      </c>
      <c r="EA136" s="88">
        <f t="shared" si="385"/>
        <v>85686.36</v>
      </c>
      <c r="EB136" s="92">
        <f t="shared" si="379"/>
        <v>1.4078181670312737</v>
      </c>
      <c r="EC136" s="88">
        <f t="shared" si="380"/>
        <v>24821.710000000006</v>
      </c>
      <c r="ED136" s="92">
        <f t="shared" si="381"/>
        <v>0.40781816703127366</v>
      </c>
      <c r="EE136" s="88">
        <v>0</v>
      </c>
      <c r="EF136" s="88">
        <v>0</v>
      </c>
      <c r="EG136" s="88">
        <v>0</v>
      </c>
      <c r="EH136" s="23">
        <f t="shared" si="300"/>
        <v>60864.649999999994</v>
      </c>
      <c r="EJ136" s="9"/>
      <c r="EK136" s="9"/>
    </row>
    <row r="137" spans="1:141" ht="12" customHeight="1" x14ac:dyDescent="0.25">
      <c r="A137" s="8" t="s">
        <v>438</v>
      </c>
      <c r="B137" s="8" t="s">
        <v>438</v>
      </c>
      <c r="C137" s="24">
        <v>4</v>
      </c>
      <c r="D137" s="32" t="s">
        <v>406</v>
      </c>
      <c r="E137" s="26" t="s">
        <v>407</v>
      </c>
      <c r="F137" s="32" t="s">
        <v>428</v>
      </c>
      <c r="G137" s="26" t="s">
        <v>429</v>
      </c>
      <c r="H137" s="24" t="s">
        <v>439</v>
      </c>
      <c r="I137" s="26" t="s">
        <v>440</v>
      </c>
      <c r="J137" s="27" t="s">
        <v>114</v>
      </c>
      <c r="K137" s="28" t="s">
        <v>82</v>
      </c>
      <c r="L137" s="24" t="s">
        <v>101</v>
      </c>
      <c r="M137" s="23">
        <v>0</v>
      </c>
      <c r="N137" s="23">
        <v>0</v>
      </c>
      <c r="O137" s="23">
        <v>15225.06</v>
      </c>
      <c r="P137" s="88">
        <v>0</v>
      </c>
      <c r="Q137" s="88">
        <v>0</v>
      </c>
      <c r="R137" s="88">
        <v>0</v>
      </c>
      <c r="S137" s="88">
        <f t="shared" si="301"/>
        <v>0</v>
      </c>
      <c r="T137" s="92" t="str">
        <f t="shared" si="302"/>
        <v>nebija plānots</v>
      </c>
      <c r="U137" s="88">
        <f t="shared" si="303"/>
        <v>0</v>
      </c>
      <c r="V137" s="92" t="str">
        <f t="shared" si="304"/>
        <v>nebija plānots</v>
      </c>
      <c r="W137" s="88">
        <v>0</v>
      </c>
      <c r="X137" s="88">
        <v>0</v>
      </c>
      <c r="Y137" s="88">
        <v>0</v>
      </c>
      <c r="Z137" s="88">
        <f t="shared" si="305"/>
        <v>0</v>
      </c>
      <c r="AA137" s="92" t="str">
        <f t="shared" si="306"/>
        <v>nebija plānots</v>
      </c>
      <c r="AB137" s="88">
        <f t="shared" si="307"/>
        <v>0</v>
      </c>
      <c r="AC137" s="92" t="str">
        <f t="shared" si="308"/>
        <v>nebija plānots</v>
      </c>
      <c r="AD137" s="88">
        <f t="shared" si="309"/>
        <v>0</v>
      </c>
      <c r="AE137" s="88">
        <f t="shared" si="310"/>
        <v>0</v>
      </c>
      <c r="AF137" s="88">
        <f t="shared" si="311"/>
        <v>0</v>
      </c>
      <c r="AG137" s="88">
        <f t="shared" si="312"/>
        <v>0</v>
      </c>
      <c r="AH137" s="92" t="str">
        <f t="shared" si="313"/>
        <v>nebija plānots</v>
      </c>
      <c r="AI137" s="88">
        <f t="shared" si="314"/>
        <v>0</v>
      </c>
      <c r="AJ137" s="92" t="str">
        <f t="shared" si="315"/>
        <v>nebija plānots</v>
      </c>
      <c r="AK137" s="88">
        <v>0</v>
      </c>
      <c r="AL137" s="88">
        <v>57093.39</v>
      </c>
      <c r="AM137" s="88">
        <v>0</v>
      </c>
      <c r="AN137" s="88">
        <f t="shared" si="386"/>
        <v>57093.39</v>
      </c>
      <c r="AO137" s="92" t="str">
        <f t="shared" si="316"/>
        <v>nebija plānots</v>
      </c>
      <c r="AP137" s="88">
        <f t="shared" si="317"/>
        <v>57093.39</v>
      </c>
      <c r="AQ137" s="92" t="str">
        <f t="shared" si="318"/>
        <v>nebija plānots</v>
      </c>
      <c r="AR137" s="88">
        <f t="shared" si="319"/>
        <v>0</v>
      </c>
      <c r="AS137" s="88">
        <f t="shared" si="320"/>
        <v>57093.39</v>
      </c>
      <c r="AT137" s="88">
        <f t="shared" si="321"/>
        <v>0</v>
      </c>
      <c r="AU137" s="88">
        <f t="shared" si="322"/>
        <v>57093.39</v>
      </c>
      <c r="AV137" s="92" t="str">
        <f t="shared" si="323"/>
        <v>nebija plānots</v>
      </c>
      <c r="AW137" s="88">
        <f t="shared" si="324"/>
        <v>57093.39</v>
      </c>
      <c r="AX137" s="92" t="str">
        <f t="shared" si="325"/>
        <v>nebija plānots</v>
      </c>
      <c r="AY137" s="88">
        <v>37964.81</v>
      </c>
      <c r="AZ137" s="88">
        <v>0</v>
      </c>
      <c r="BA137" s="88">
        <v>0</v>
      </c>
      <c r="BB137" s="88">
        <f t="shared" si="387"/>
        <v>0</v>
      </c>
      <c r="BC137" s="92">
        <f t="shared" si="326"/>
        <v>0</v>
      </c>
      <c r="BD137" s="88">
        <f t="shared" si="327"/>
        <v>-37964.81</v>
      </c>
      <c r="BE137" s="92">
        <f t="shared" si="328"/>
        <v>-1</v>
      </c>
      <c r="BF137" s="88">
        <f t="shared" si="329"/>
        <v>37964.81</v>
      </c>
      <c r="BG137" s="88">
        <f t="shared" si="330"/>
        <v>57093.39</v>
      </c>
      <c r="BH137" s="88">
        <f t="shared" si="331"/>
        <v>0</v>
      </c>
      <c r="BI137" s="88">
        <f t="shared" si="332"/>
        <v>57093.39</v>
      </c>
      <c r="BJ137" s="92">
        <f t="shared" si="333"/>
        <v>1.5038502760846164</v>
      </c>
      <c r="BK137" s="88">
        <f t="shared" si="334"/>
        <v>19128.580000000002</v>
      </c>
      <c r="BL137" s="92">
        <f t="shared" si="335"/>
        <v>0.5038502760846163</v>
      </c>
      <c r="BM137" s="88">
        <v>0</v>
      </c>
      <c r="BN137" s="88">
        <v>0</v>
      </c>
      <c r="BO137" s="88">
        <v>0</v>
      </c>
      <c r="BP137" s="88">
        <f t="shared" si="388"/>
        <v>0</v>
      </c>
      <c r="BQ137" s="92" t="str">
        <f t="shared" si="336"/>
        <v>nebija plānots</v>
      </c>
      <c r="BR137" s="88">
        <f t="shared" si="337"/>
        <v>0</v>
      </c>
      <c r="BS137" s="92" t="str">
        <f t="shared" si="338"/>
        <v>nebija plānots</v>
      </c>
      <c r="BT137" s="88">
        <f t="shared" si="339"/>
        <v>37964.81</v>
      </c>
      <c r="BU137" s="88">
        <f t="shared" si="340"/>
        <v>57093.39</v>
      </c>
      <c r="BV137" s="88">
        <f t="shared" si="341"/>
        <v>0</v>
      </c>
      <c r="BW137" s="88">
        <f t="shared" si="342"/>
        <v>57093.39</v>
      </c>
      <c r="BX137" s="92">
        <f t="shared" si="343"/>
        <v>1.5038502760846164</v>
      </c>
      <c r="BY137" s="88">
        <f t="shared" si="344"/>
        <v>19128.580000000002</v>
      </c>
      <c r="BZ137" s="92">
        <f t="shared" si="345"/>
        <v>0.5038502760846163</v>
      </c>
      <c r="CA137" s="88">
        <v>0</v>
      </c>
      <c r="CB137" s="88">
        <v>0</v>
      </c>
      <c r="CC137" s="88">
        <v>0</v>
      </c>
      <c r="CD137" s="88">
        <f t="shared" si="389"/>
        <v>0</v>
      </c>
      <c r="CE137" s="92" t="str">
        <f t="shared" si="346"/>
        <v>nebija plānots</v>
      </c>
      <c r="CF137" s="88">
        <f t="shared" si="347"/>
        <v>0</v>
      </c>
      <c r="CG137" s="92" t="str">
        <f t="shared" si="348"/>
        <v>nebija plānots</v>
      </c>
      <c r="CH137" s="88">
        <f t="shared" si="349"/>
        <v>37964.81</v>
      </c>
      <c r="CI137" s="88">
        <f t="shared" si="350"/>
        <v>57093.39</v>
      </c>
      <c r="CJ137" s="88">
        <f t="shared" si="351"/>
        <v>0</v>
      </c>
      <c r="CK137" s="88">
        <f t="shared" si="352"/>
        <v>57093.39</v>
      </c>
      <c r="CL137" s="92">
        <f t="shared" si="353"/>
        <v>1.5038502760846164</v>
      </c>
      <c r="CM137" s="88">
        <f t="shared" si="354"/>
        <v>19128.580000000002</v>
      </c>
      <c r="CN137" s="92">
        <f t="shared" si="355"/>
        <v>0.5038502760846163</v>
      </c>
      <c r="CO137" s="88">
        <v>0</v>
      </c>
      <c r="CP137" s="88">
        <v>0</v>
      </c>
      <c r="CQ137" s="88">
        <v>0</v>
      </c>
      <c r="CR137" s="88">
        <f t="shared" si="390"/>
        <v>0</v>
      </c>
      <c r="CS137" s="92" t="str">
        <f t="shared" si="356"/>
        <v>nebija plānots</v>
      </c>
      <c r="CT137" s="88">
        <f t="shared" si="357"/>
        <v>0</v>
      </c>
      <c r="CU137" s="92" t="str">
        <f t="shared" si="358"/>
        <v>nebija plānots</v>
      </c>
      <c r="CV137" s="88">
        <f t="shared" si="359"/>
        <v>37964.81</v>
      </c>
      <c r="CW137" s="88">
        <f t="shared" si="360"/>
        <v>57093.39</v>
      </c>
      <c r="CX137" s="88">
        <f t="shared" si="361"/>
        <v>0</v>
      </c>
      <c r="CY137" s="88">
        <f t="shared" si="362"/>
        <v>57093.39</v>
      </c>
      <c r="CZ137" s="92">
        <f t="shared" si="363"/>
        <v>1.5038502760846164</v>
      </c>
      <c r="DA137" s="88">
        <f t="shared" si="364"/>
        <v>19128.580000000002</v>
      </c>
      <c r="DB137" s="92">
        <f t="shared" si="365"/>
        <v>0.5038502760846163</v>
      </c>
      <c r="DC137" s="88">
        <v>0</v>
      </c>
      <c r="DD137" s="88">
        <v>0</v>
      </c>
      <c r="DE137" s="88">
        <v>0</v>
      </c>
      <c r="DF137" s="88">
        <f t="shared" si="391"/>
        <v>0</v>
      </c>
      <c r="DG137" s="92" t="str">
        <f t="shared" si="366"/>
        <v>nebija plānots</v>
      </c>
      <c r="DH137" s="88">
        <f t="shared" si="382"/>
        <v>0</v>
      </c>
      <c r="DI137" s="92" t="str">
        <f t="shared" si="367"/>
        <v>nebija plānots</v>
      </c>
      <c r="DJ137" s="88">
        <f t="shared" si="368"/>
        <v>37964.81</v>
      </c>
      <c r="DK137" s="88">
        <f t="shared" si="369"/>
        <v>57093.39</v>
      </c>
      <c r="DL137" s="88">
        <f t="shared" si="370"/>
        <v>0</v>
      </c>
      <c r="DM137" s="88">
        <f t="shared" si="384"/>
        <v>57093.39</v>
      </c>
      <c r="DN137" s="92">
        <f t="shared" si="371"/>
        <v>1.5038502760846164</v>
      </c>
      <c r="DO137" s="88">
        <f t="shared" si="372"/>
        <v>19128.580000000002</v>
      </c>
      <c r="DP137" s="92">
        <f t="shared" si="373"/>
        <v>0.5038502760846163</v>
      </c>
      <c r="DQ137" s="88">
        <v>0</v>
      </c>
      <c r="DR137" s="88">
        <v>0</v>
      </c>
      <c r="DS137" s="88">
        <v>0</v>
      </c>
      <c r="DT137" s="88">
        <f t="shared" si="392"/>
        <v>0</v>
      </c>
      <c r="DU137" s="92" t="str">
        <f t="shared" si="374"/>
        <v>nebija plānots</v>
      </c>
      <c r="DV137" s="88">
        <f t="shared" si="383"/>
        <v>0</v>
      </c>
      <c r="DW137" s="92" t="str">
        <f t="shared" si="375"/>
        <v>nebija plānots</v>
      </c>
      <c r="DX137" s="88">
        <f t="shared" si="376"/>
        <v>37964.81</v>
      </c>
      <c r="DY137" s="88">
        <f t="shared" si="377"/>
        <v>57093.39</v>
      </c>
      <c r="DZ137" s="88">
        <f t="shared" si="378"/>
        <v>0</v>
      </c>
      <c r="EA137" s="88">
        <f t="shared" si="385"/>
        <v>57093.39</v>
      </c>
      <c r="EB137" s="92">
        <f t="shared" si="379"/>
        <v>1.5038502760846164</v>
      </c>
      <c r="EC137" s="88">
        <f t="shared" si="380"/>
        <v>19128.580000000002</v>
      </c>
      <c r="ED137" s="92">
        <f t="shared" si="381"/>
        <v>0.5038502760846163</v>
      </c>
      <c r="EE137" s="88">
        <v>31875</v>
      </c>
      <c r="EF137" s="88">
        <v>0</v>
      </c>
      <c r="EG137" s="88">
        <v>0</v>
      </c>
      <c r="EH137" s="23">
        <f t="shared" si="300"/>
        <v>69839.81</v>
      </c>
      <c r="EJ137" s="9"/>
      <c r="EK137" s="9"/>
    </row>
    <row r="138" spans="1:141" ht="12" customHeight="1" x14ac:dyDescent="0.25">
      <c r="A138" s="8" t="s">
        <v>441</v>
      </c>
      <c r="B138" s="8" t="s">
        <v>441</v>
      </c>
      <c r="C138" s="24">
        <v>4</v>
      </c>
      <c r="D138" s="32" t="s">
        <v>406</v>
      </c>
      <c r="E138" s="26" t="s">
        <v>407</v>
      </c>
      <c r="F138" s="32" t="s">
        <v>428</v>
      </c>
      <c r="G138" s="26" t="s">
        <v>429</v>
      </c>
      <c r="H138" s="24" t="s">
        <v>442</v>
      </c>
      <c r="I138" s="26" t="s">
        <v>443</v>
      </c>
      <c r="J138" s="27" t="s">
        <v>114</v>
      </c>
      <c r="K138" s="28" t="s">
        <v>82</v>
      </c>
      <c r="L138" s="24" t="s">
        <v>101</v>
      </c>
      <c r="M138" s="23">
        <v>0</v>
      </c>
      <c r="N138" s="23">
        <v>323686.40999999997</v>
      </c>
      <c r="O138" s="23">
        <v>2941844.95</v>
      </c>
      <c r="P138" s="88">
        <v>73535.64</v>
      </c>
      <c r="Q138" s="88">
        <v>57592.71</v>
      </c>
      <c r="R138" s="88">
        <v>0</v>
      </c>
      <c r="S138" s="88">
        <f t="shared" si="301"/>
        <v>57592.71</v>
      </c>
      <c r="T138" s="92">
        <f t="shared" si="302"/>
        <v>0.78319451629169201</v>
      </c>
      <c r="U138" s="88">
        <f t="shared" si="303"/>
        <v>-15942.93</v>
      </c>
      <c r="V138" s="92">
        <f t="shared" si="304"/>
        <v>-0.21680548370830799</v>
      </c>
      <c r="W138" s="88">
        <v>0</v>
      </c>
      <c r="X138" s="88">
        <v>0</v>
      </c>
      <c r="Y138" s="88">
        <v>0</v>
      </c>
      <c r="Z138" s="88">
        <f t="shared" si="305"/>
        <v>0</v>
      </c>
      <c r="AA138" s="92" t="str">
        <f t="shared" si="306"/>
        <v>nebija plānots</v>
      </c>
      <c r="AB138" s="88">
        <f t="shared" si="307"/>
        <v>0</v>
      </c>
      <c r="AC138" s="92" t="str">
        <f t="shared" si="308"/>
        <v>nebija plānots</v>
      </c>
      <c r="AD138" s="88">
        <f t="shared" si="309"/>
        <v>73535.64</v>
      </c>
      <c r="AE138" s="88">
        <f t="shared" si="310"/>
        <v>57592.71</v>
      </c>
      <c r="AF138" s="88">
        <f t="shared" si="311"/>
        <v>0</v>
      </c>
      <c r="AG138" s="88">
        <f t="shared" si="312"/>
        <v>57592.71</v>
      </c>
      <c r="AH138" s="92">
        <f t="shared" si="313"/>
        <v>0.78319451629169201</v>
      </c>
      <c r="AI138" s="88">
        <f t="shared" si="314"/>
        <v>-15942.93</v>
      </c>
      <c r="AJ138" s="92">
        <f t="shared" si="315"/>
        <v>-0.21680548370830799</v>
      </c>
      <c r="AK138" s="88">
        <v>0</v>
      </c>
      <c r="AL138" s="88">
        <v>0</v>
      </c>
      <c r="AM138" s="88">
        <v>0</v>
      </c>
      <c r="AN138" s="88">
        <f t="shared" si="386"/>
        <v>0</v>
      </c>
      <c r="AO138" s="92" t="str">
        <f t="shared" si="316"/>
        <v>nebija plānots</v>
      </c>
      <c r="AP138" s="88">
        <f t="shared" si="317"/>
        <v>0</v>
      </c>
      <c r="AQ138" s="92" t="str">
        <f t="shared" si="318"/>
        <v>nebija plānots</v>
      </c>
      <c r="AR138" s="88">
        <f t="shared" si="319"/>
        <v>73535.64</v>
      </c>
      <c r="AS138" s="88">
        <f t="shared" si="320"/>
        <v>57592.71</v>
      </c>
      <c r="AT138" s="88">
        <f t="shared" si="321"/>
        <v>0</v>
      </c>
      <c r="AU138" s="88">
        <f t="shared" si="322"/>
        <v>57592.71</v>
      </c>
      <c r="AV138" s="92">
        <f t="shared" si="323"/>
        <v>0.78319451629169201</v>
      </c>
      <c r="AW138" s="88">
        <f t="shared" si="324"/>
        <v>-15942.93</v>
      </c>
      <c r="AX138" s="92">
        <f t="shared" si="325"/>
        <v>-0.21680548370830799</v>
      </c>
      <c r="AY138" s="88">
        <v>0</v>
      </c>
      <c r="AZ138" s="88">
        <v>1703613.55</v>
      </c>
      <c r="BA138" s="88">
        <v>0</v>
      </c>
      <c r="BB138" s="88">
        <f t="shared" si="387"/>
        <v>1703613.55</v>
      </c>
      <c r="BC138" s="92" t="str">
        <f t="shared" si="326"/>
        <v>nebija plānots</v>
      </c>
      <c r="BD138" s="88">
        <f t="shared" si="327"/>
        <v>1703613.55</v>
      </c>
      <c r="BE138" s="92" t="str">
        <f t="shared" si="328"/>
        <v>nebija plānots</v>
      </c>
      <c r="BF138" s="88">
        <f t="shared" si="329"/>
        <v>73535.64</v>
      </c>
      <c r="BG138" s="88">
        <f t="shared" si="330"/>
        <v>1761206.26</v>
      </c>
      <c r="BH138" s="88">
        <f t="shared" si="331"/>
        <v>0</v>
      </c>
      <c r="BI138" s="88">
        <f t="shared" si="332"/>
        <v>1761206.26</v>
      </c>
      <c r="BJ138" s="92">
        <f t="shared" si="333"/>
        <v>23.950376443313747</v>
      </c>
      <c r="BK138" s="88">
        <f t="shared" si="334"/>
        <v>1687670.62</v>
      </c>
      <c r="BL138" s="92">
        <f t="shared" si="335"/>
        <v>22.950376443313747</v>
      </c>
      <c r="BM138" s="88">
        <v>0</v>
      </c>
      <c r="BN138" s="88">
        <v>0</v>
      </c>
      <c r="BO138" s="88">
        <v>0</v>
      </c>
      <c r="BP138" s="88">
        <f t="shared" si="388"/>
        <v>0</v>
      </c>
      <c r="BQ138" s="92" t="str">
        <f t="shared" si="336"/>
        <v>nebija plānots</v>
      </c>
      <c r="BR138" s="88">
        <f t="shared" si="337"/>
        <v>0</v>
      </c>
      <c r="BS138" s="92" t="str">
        <f t="shared" si="338"/>
        <v>nebija plānots</v>
      </c>
      <c r="BT138" s="88">
        <f t="shared" si="339"/>
        <v>73535.64</v>
      </c>
      <c r="BU138" s="88">
        <f t="shared" si="340"/>
        <v>1761206.26</v>
      </c>
      <c r="BV138" s="88">
        <f t="shared" si="341"/>
        <v>0</v>
      </c>
      <c r="BW138" s="88">
        <f t="shared" si="342"/>
        <v>1761206.26</v>
      </c>
      <c r="BX138" s="92">
        <f t="shared" si="343"/>
        <v>23.950376443313747</v>
      </c>
      <c r="BY138" s="88">
        <f t="shared" si="344"/>
        <v>1687670.62</v>
      </c>
      <c r="BZ138" s="92">
        <f t="shared" si="345"/>
        <v>22.950376443313747</v>
      </c>
      <c r="CA138" s="88">
        <v>0</v>
      </c>
      <c r="CB138" s="88">
        <v>0</v>
      </c>
      <c r="CC138" s="88">
        <v>0</v>
      </c>
      <c r="CD138" s="88">
        <f t="shared" si="389"/>
        <v>0</v>
      </c>
      <c r="CE138" s="92" t="str">
        <f t="shared" si="346"/>
        <v>nebija plānots</v>
      </c>
      <c r="CF138" s="88">
        <f t="shared" si="347"/>
        <v>0</v>
      </c>
      <c r="CG138" s="92" t="str">
        <f t="shared" si="348"/>
        <v>nebija plānots</v>
      </c>
      <c r="CH138" s="88">
        <f t="shared" si="349"/>
        <v>73535.64</v>
      </c>
      <c r="CI138" s="88">
        <f t="shared" si="350"/>
        <v>1761206.26</v>
      </c>
      <c r="CJ138" s="88">
        <f t="shared" si="351"/>
        <v>0</v>
      </c>
      <c r="CK138" s="88">
        <f t="shared" si="352"/>
        <v>1761206.26</v>
      </c>
      <c r="CL138" s="92">
        <f t="shared" si="353"/>
        <v>23.950376443313747</v>
      </c>
      <c r="CM138" s="88">
        <f t="shared" si="354"/>
        <v>1687670.62</v>
      </c>
      <c r="CN138" s="92">
        <f t="shared" si="355"/>
        <v>22.950376443313747</v>
      </c>
      <c r="CO138" s="88">
        <v>0</v>
      </c>
      <c r="CP138" s="88">
        <v>0</v>
      </c>
      <c r="CQ138" s="88">
        <v>0</v>
      </c>
      <c r="CR138" s="88">
        <f t="shared" si="390"/>
        <v>0</v>
      </c>
      <c r="CS138" s="92" t="str">
        <f t="shared" si="356"/>
        <v>nebija plānots</v>
      </c>
      <c r="CT138" s="88">
        <f t="shared" si="357"/>
        <v>0</v>
      </c>
      <c r="CU138" s="92" t="str">
        <f t="shared" si="358"/>
        <v>nebija plānots</v>
      </c>
      <c r="CV138" s="88">
        <f t="shared" si="359"/>
        <v>73535.64</v>
      </c>
      <c r="CW138" s="88">
        <f t="shared" si="360"/>
        <v>1761206.26</v>
      </c>
      <c r="CX138" s="88">
        <f t="shared" si="361"/>
        <v>0</v>
      </c>
      <c r="CY138" s="88">
        <f t="shared" si="362"/>
        <v>1761206.26</v>
      </c>
      <c r="CZ138" s="92">
        <f t="shared" si="363"/>
        <v>23.950376443313747</v>
      </c>
      <c r="DA138" s="88">
        <f t="shared" si="364"/>
        <v>1687670.62</v>
      </c>
      <c r="DB138" s="92">
        <f t="shared" si="365"/>
        <v>22.950376443313747</v>
      </c>
      <c r="DC138" s="88">
        <v>487464.36</v>
      </c>
      <c r="DD138" s="88">
        <v>0</v>
      </c>
      <c r="DE138" s="88">
        <v>0</v>
      </c>
      <c r="DF138" s="88">
        <f t="shared" si="391"/>
        <v>0</v>
      </c>
      <c r="DG138" s="92">
        <f t="shared" si="366"/>
        <v>0</v>
      </c>
      <c r="DH138" s="88">
        <f t="shared" si="382"/>
        <v>-487464.36</v>
      </c>
      <c r="DI138" s="92">
        <f t="shared" si="367"/>
        <v>-1</v>
      </c>
      <c r="DJ138" s="88">
        <f t="shared" si="368"/>
        <v>561000</v>
      </c>
      <c r="DK138" s="88">
        <f t="shared" si="369"/>
        <v>1761206.26</v>
      </c>
      <c r="DL138" s="88">
        <f t="shared" si="370"/>
        <v>0</v>
      </c>
      <c r="DM138" s="88">
        <f t="shared" si="384"/>
        <v>1761206.26</v>
      </c>
      <c r="DN138" s="92">
        <f t="shared" si="371"/>
        <v>3.1394050980392159</v>
      </c>
      <c r="DO138" s="88">
        <f t="shared" si="372"/>
        <v>1200206.26</v>
      </c>
      <c r="DP138" s="92">
        <f t="shared" si="373"/>
        <v>2.1394050980392159</v>
      </c>
      <c r="DQ138" s="88">
        <v>0</v>
      </c>
      <c r="DR138" s="88">
        <v>0</v>
      </c>
      <c r="DS138" s="88">
        <v>0</v>
      </c>
      <c r="DT138" s="88">
        <f t="shared" si="392"/>
        <v>0</v>
      </c>
      <c r="DU138" s="92" t="str">
        <f t="shared" si="374"/>
        <v>nebija plānots</v>
      </c>
      <c r="DV138" s="88">
        <f t="shared" si="383"/>
        <v>0</v>
      </c>
      <c r="DW138" s="92" t="str">
        <f t="shared" si="375"/>
        <v>nebija plānots</v>
      </c>
      <c r="DX138" s="88">
        <f t="shared" si="376"/>
        <v>561000</v>
      </c>
      <c r="DY138" s="88">
        <f t="shared" si="377"/>
        <v>1761206.26</v>
      </c>
      <c r="DZ138" s="88">
        <f t="shared" si="378"/>
        <v>0</v>
      </c>
      <c r="EA138" s="88">
        <f t="shared" si="385"/>
        <v>1761206.26</v>
      </c>
      <c r="EB138" s="92">
        <f t="shared" si="379"/>
        <v>3.1394050980392159</v>
      </c>
      <c r="EC138" s="88">
        <f t="shared" si="380"/>
        <v>1200206.26</v>
      </c>
      <c r="ED138" s="92">
        <f t="shared" si="381"/>
        <v>2.1394050980392159</v>
      </c>
      <c r="EE138" s="88">
        <v>0</v>
      </c>
      <c r="EF138" s="88">
        <v>0</v>
      </c>
      <c r="EG138" s="88">
        <v>0</v>
      </c>
      <c r="EH138" s="23">
        <f t="shared" si="300"/>
        <v>561000</v>
      </c>
      <c r="EJ138" s="9"/>
      <c r="EK138" s="9"/>
    </row>
    <row r="139" spans="1:141" ht="12" customHeight="1" x14ac:dyDescent="0.25">
      <c r="A139" s="8" t="s">
        <v>444</v>
      </c>
      <c r="B139" s="8" t="s">
        <v>444</v>
      </c>
      <c r="C139" s="24">
        <v>4</v>
      </c>
      <c r="D139" s="32" t="s">
        <v>406</v>
      </c>
      <c r="E139" s="26" t="s">
        <v>407</v>
      </c>
      <c r="F139" s="32" t="s">
        <v>428</v>
      </c>
      <c r="G139" s="26" t="s">
        <v>429</v>
      </c>
      <c r="H139" s="24" t="s">
        <v>445</v>
      </c>
      <c r="I139" s="26" t="s">
        <v>446</v>
      </c>
      <c r="J139" s="27" t="s">
        <v>114</v>
      </c>
      <c r="K139" s="28" t="s">
        <v>82</v>
      </c>
      <c r="L139" s="24" t="s">
        <v>101</v>
      </c>
      <c r="M139" s="23">
        <v>0</v>
      </c>
      <c r="N139" s="23">
        <v>230419.18</v>
      </c>
      <c r="O139" s="23">
        <v>1474416.32</v>
      </c>
      <c r="P139" s="88">
        <v>0</v>
      </c>
      <c r="Q139" s="88">
        <v>0</v>
      </c>
      <c r="R139" s="88">
        <v>0</v>
      </c>
      <c r="S139" s="88">
        <f t="shared" si="301"/>
        <v>0</v>
      </c>
      <c r="T139" s="92" t="str">
        <f t="shared" si="302"/>
        <v>nebija plānots</v>
      </c>
      <c r="U139" s="88">
        <f t="shared" si="303"/>
        <v>0</v>
      </c>
      <c r="V139" s="92" t="str">
        <f t="shared" si="304"/>
        <v>nebija plānots</v>
      </c>
      <c r="W139" s="88">
        <v>289438.26</v>
      </c>
      <c r="X139" s="88">
        <v>238716.6</v>
      </c>
      <c r="Y139" s="88">
        <v>0</v>
      </c>
      <c r="Z139" s="88">
        <f t="shared" si="305"/>
        <v>238716.6</v>
      </c>
      <c r="AA139" s="92">
        <f t="shared" si="306"/>
        <v>0.82475827487354292</v>
      </c>
      <c r="AB139" s="88">
        <f t="shared" si="307"/>
        <v>-50721.66</v>
      </c>
      <c r="AC139" s="92">
        <f t="shared" si="308"/>
        <v>-0.17524172512645703</v>
      </c>
      <c r="AD139" s="88">
        <f t="shared" si="309"/>
        <v>289438.26</v>
      </c>
      <c r="AE139" s="88">
        <f t="shared" si="310"/>
        <v>238716.6</v>
      </c>
      <c r="AF139" s="88">
        <f t="shared" si="311"/>
        <v>0</v>
      </c>
      <c r="AG139" s="88">
        <f t="shared" si="312"/>
        <v>238716.6</v>
      </c>
      <c r="AH139" s="92">
        <f t="shared" si="313"/>
        <v>0.82475827487354292</v>
      </c>
      <c r="AI139" s="88">
        <f t="shared" si="314"/>
        <v>-50721.66</v>
      </c>
      <c r="AJ139" s="92">
        <f t="shared" si="315"/>
        <v>-0.17524172512645703</v>
      </c>
      <c r="AK139" s="88">
        <v>0</v>
      </c>
      <c r="AL139" s="88">
        <v>50721.65</v>
      </c>
      <c r="AM139" s="88">
        <v>0</v>
      </c>
      <c r="AN139" s="88">
        <f t="shared" si="386"/>
        <v>50721.65</v>
      </c>
      <c r="AO139" s="92" t="str">
        <f t="shared" si="316"/>
        <v>nebija plānots</v>
      </c>
      <c r="AP139" s="88">
        <f t="shared" si="317"/>
        <v>50721.65</v>
      </c>
      <c r="AQ139" s="92" t="str">
        <f t="shared" si="318"/>
        <v>nebija plānots</v>
      </c>
      <c r="AR139" s="88">
        <f t="shared" si="319"/>
        <v>289438.26</v>
      </c>
      <c r="AS139" s="88">
        <f t="shared" si="320"/>
        <v>289438.25</v>
      </c>
      <c r="AT139" s="88">
        <f t="shared" si="321"/>
        <v>0</v>
      </c>
      <c r="AU139" s="88">
        <f t="shared" si="322"/>
        <v>289438.25</v>
      </c>
      <c r="AV139" s="92">
        <f t="shared" si="323"/>
        <v>0.99999996545031744</v>
      </c>
      <c r="AW139" s="88">
        <f t="shared" si="324"/>
        <v>-1.0000000009313226E-2</v>
      </c>
      <c r="AX139" s="92">
        <f t="shared" si="325"/>
        <v>-3.4549682579328753E-8</v>
      </c>
      <c r="AY139" s="88">
        <v>0</v>
      </c>
      <c r="AZ139" s="88">
        <v>0</v>
      </c>
      <c r="BA139" s="88">
        <v>0</v>
      </c>
      <c r="BB139" s="88">
        <f t="shared" si="387"/>
        <v>0</v>
      </c>
      <c r="BC139" s="92" t="str">
        <f t="shared" si="326"/>
        <v>nebija plānots</v>
      </c>
      <c r="BD139" s="88">
        <f t="shared" si="327"/>
        <v>0</v>
      </c>
      <c r="BE139" s="92" t="str">
        <f t="shared" si="328"/>
        <v>nebija plānots</v>
      </c>
      <c r="BF139" s="88">
        <f t="shared" si="329"/>
        <v>289438.26</v>
      </c>
      <c r="BG139" s="88">
        <f t="shared" si="330"/>
        <v>289438.25</v>
      </c>
      <c r="BH139" s="88">
        <f t="shared" si="331"/>
        <v>0</v>
      </c>
      <c r="BI139" s="88">
        <f t="shared" si="332"/>
        <v>289438.25</v>
      </c>
      <c r="BJ139" s="92">
        <f t="shared" si="333"/>
        <v>0.99999996545031744</v>
      </c>
      <c r="BK139" s="88">
        <f t="shared" si="334"/>
        <v>-1.0000000009313226E-2</v>
      </c>
      <c r="BL139" s="92">
        <f t="shared" si="335"/>
        <v>-3.4549682579328753E-8</v>
      </c>
      <c r="BM139" s="88">
        <v>0</v>
      </c>
      <c r="BN139" s="88">
        <v>0</v>
      </c>
      <c r="BO139" s="88">
        <v>0</v>
      </c>
      <c r="BP139" s="88">
        <f t="shared" si="388"/>
        <v>0</v>
      </c>
      <c r="BQ139" s="92" t="str">
        <f t="shared" si="336"/>
        <v>nebija plānots</v>
      </c>
      <c r="BR139" s="88">
        <f t="shared" si="337"/>
        <v>0</v>
      </c>
      <c r="BS139" s="92" t="str">
        <f t="shared" si="338"/>
        <v>nebija plānots</v>
      </c>
      <c r="BT139" s="88">
        <f t="shared" si="339"/>
        <v>289438.26</v>
      </c>
      <c r="BU139" s="88">
        <f t="shared" si="340"/>
        <v>289438.25</v>
      </c>
      <c r="BV139" s="88">
        <f t="shared" si="341"/>
        <v>0</v>
      </c>
      <c r="BW139" s="88">
        <f t="shared" si="342"/>
        <v>289438.25</v>
      </c>
      <c r="BX139" s="92">
        <f t="shared" si="343"/>
        <v>0.99999996545031744</v>
      </c>
      <c r="BY139" s="88">
        <f t="shared" si="344"/>
        <v>-1.0000000009313226E-2</v>
      </c>
      <c r="BZ139" s="92">
        <f t="shared" si="345"/>
        <v>-3.4549682579328753E-8</v>
      </c>
      <c r="CA139" s="88">
        <v>0</v>
      </c>
      <c r="CB139" s="88">
        <v>0</v>
      </c>
      <c r="CC139" s="88">
        <v>0</v>
      </c>
      <c r="CD139" s="88">
        <f t="shared" si="389"/>
        <v>0</v>
      </c>
      <c r="CE139" s="92" t="str">
        <f t="shared" si="346"/>
        <v>nebija plānots</v>
      </c>
      <c r="CF139" s="88">
        <f t="shared" si="347"/>
        <v>0</v>
      </c>
      <c r="CG139" s="92" t="str">
        <f t="shared" si="348"/>
        <v>nebija plānots</v>
      </c>
      <c r="CH139" s="88">
        <f t="shared" si="349"/>
        <v>289438.26</v>
      </c>
      <c r="CI139" s="88">
        <f t="shared" si="350"/>
        <v>289438.25</v>
      </c>
      <c r="CJ139" s="88">
        <f t="shared" si="351"/>
        <v>0</v>
      </c>
      <c r="CK139" s="88">
        <f t="shared" si="352"/>
        <v>289438.25</v>
      </c>
      <c r="CL139" s="92">
        <f t="shared" si="353"/>
        <v>0.99999996545031744</v>
      </c>
      <c r="CM139" s="88">
        <f t="shared" si="354"/>
        <v>-1.0000000009313226E-2</v>
      </c>
      <c r="CN139" s="92">
        <f t="shared" si="355"/>
        <v>-3.4549682579328753E-8</v>
      </c>
      <c r="CO139" s="88">
        <v>0</v>
      </c>
      <c r="CP139" s="88">
        <v>0</v>
      </c>
      <c r="CQ139" s="88">
        <v>0</v>
      </c>
      <c r="CR139" s="88">
        <f t="shared" si="390"/>
        <v>0</v>
      </c>
      <c r="CS139" s="92" t="str">
        <f t="shared" si="356"/>
        <v>nebija plānots</v>
      </c>
      <c r="CT139" s="88">
        <f t="shared" si="357"/>
        <v>0</v>
      </c>
      <c r="CU139" s="92" t="str">
        <f t="shared" si="358"/>
        <v>nebija plānots</v>
      </c>
      <c r="CV139" s="88">
        <f t="shared" si="359"/>
        <v>289438.26</v>
      </c>
      <c r="CW139" s="88">
        <f t="shared" si="360"/>
        <v>289438.25</v>
      </c>
      <c r="CX139" s="88">
        <f t="shared" si="361"/>
        <v>0</v>
      </c>
      <c r="CY139" s="88">
        <f t="shared" si="362"/>
        <v>289438.25</v>
      </c>
      <c r="CZ139" s="92">
        <f t="shared" si="363"/>
        <v>0.99999996545031744</v>
      </c>
      <c r="DA139" s="88">
        <f t="shared" si="364"/>
        <v>-1.0000000009313226E-2</v>
      </c>
      <c r="DB139" s="92">
        <f t="shared" si="365"/>
        <v>-3.4549682579328753E-8</v>
      </c>
      <c r="DC139" s="88">
        <v>383928.74</v>
      </c>
      <c r="DD139" s="88">
        <v>0</v>
      </c>
      <c r="DE139" s="88">
        <v>0</v>
      </c>
      <c r="DF139" s="88">
        <f t="shared" si="391"/>
        <v>0</v>
      </c>
      <c r="DG139" s="92">
        <f t="shared" si="366"/>
        <v>0</v>
      </c>
      <c r="DH139" s="88">
        <f t="shared" si="382"/>
        <v>-383928.74</v>
      </c>
      <c r="DI139" s="92">
        <f t="shared" si="367"/>
        <v>-1</v>
      </c>
      <c r="DJ139" s="88">
        <f t="shared" si="368"/>
        <v>673367</v>
      </c>
      <c r="DK139" s="88">
        <f t="shared" si="369"/>
        <v>289438.25</v>
      </c>
      <c r="DL139" s="88">
        <f t="shared" si="370"/>
        <v>0</v>
      </c>
      <c r="DM139" s="88">
        <f t="shared" si="384"/>
        <v>289438.25</v>
      </c>
      <c r="DN139" s="92">
        <f t="shared" si="371"/>
        <v>0.42983729526394965</v>
      </c>
      <c r="DO139" s="88">
        <f t="shared" si="372"/>
        <v>-383928.75</v>
      </c>
      <c r="DP139" s="92">
        <f t="shared" si="373"/>
        <v>-0.57016270473605035</v>
      </c>
      <c r="DQ139" s="88">
        <v>0</v>
      </c>
      <c r="DR139" s="88">
        <v>487140.94</v>
      </c>
      <c r="DS139" s="88">
        <v>0</v>
      </c>
      <c r="DT139" s="88">
        <f t="shared" si="392"/>
        <v>487140.94</v>
      </c>
      <c r="DU139" s="92" t="str">
        <f t="shared" si="374"/>
        <v>nebija plānots</v>
      </c>
      <c r="DV139" s="88">
        <f t="shared" si="383"/>
        <v>487140.94</v>
      </c>
      <c r="DW139" s="92" t="str">
        <f t="shared" si="375"/>
        <v>nebija plānots</v>
      </c>
      <c r="DX139" s="88">
        <f t="shared" si="376"/>
        <v>673367</v>
      </c>
      <c r="DY139" s="88">
        <f t="shared" si="377"/>
        <v>776579.19</v>
      </c>
      <c r="DZ139" s="88">
        <f t="shared" si="378"/>
        <v>0</v>
      </c>
      <c r="EA139" s="88">
        <f t="shared" si="385"/>
        <v>776579.19</v>
      </c>
      <c r="EB139" s="92">
        <f t="shared" si="379"/>
        <v>1.1532777668047289</v>
      </c>
      <c r="EC139" s="88">
        <f t="shared" si="380"/>
        <v>103212.18999999994</v>
      </c>
      <c r="ED139" s="92">
        <f t="shared" si="381"/>
        <v>0.15327776680472899</v>
      </c>
      <c r="EE139" s="88">
        <v>0</v>
      </c>
      <c r="EF139" s="88">
        <v>0</v>
      </c>
      <c r="EG139" s="88">
        <v>0</v>
      </c>
      <c r="EH139" s="23">
        <f t="shared" si="300"/>
        <v>673367</v>
      </c>
      <c r="EJ139" s="9"/>
      <c r="EK139" s="9"/>
    </row>
    <row r="140" spans="1:141" ht="12" customHeight="1" x14ac:dyDescent="0.25">
      <c r="A140" s="8" t="s">
        <v>447</v>
      </c>
      <c r="B140" s="8" t="s">
        <v>447</v>
      </c>
      <c r="C140" s="24">
        <v>4</v>
      </c>
      <c r="D140" s="32" t="s">
        <v>406</v>
      </c>
      <c r="E140" s="26" t="s">
        <v>407</v>
      </c>
      <c r="F140" s="32" t="s">
        <v>428</v>
      </c>
      <c r="G140" s="26" t="s">
        <v>429</v>
      </c>
      <c r="H140" s="24" t="s">
        <v>448</v>
      </c>
      <c r="I140" s="26" t="s">
        <v>449</v>
      </c>
      <c r="J140" s="27" t="s">
        <v>114</v>
      </c>
      <c r="K140" s="28" t="s">
        <v>82</v>
      </c>
      <c r="L140" s="24" t="s">
        <v>101</v>
      </c>
      <c r="M140" s="23">
        <v>0</v>
      </c>
      <c r="N140" s="23">
        <v>16303.03</v>
      </c>
      <c r="O140" s="23">
        <v>95804.340000000011</v>
      </c>
      <c r="P140" s="88">
        <v>0</v>
      </c>
      <c r="Q140" s="88">
        <v>0</v>
      </c>
      <c r="R140" s="88">
        <v>0</v>
      </c>
      <c r="S140" s="88">
        <f t="shared" si="301"/>
        <v>0</v>
      </c>
      <c r="T140" s="92" t="str">
        <f t="shared" si="302"/>
        <v>nebija plānots</v>
      </c>
      <c r="U140" s="88">
        <f t="shared" si="303"/>
        <v>0</v>
      </c>
      <c r="V140" s="92" t="str">
        <f t="shared" si="304"/>
        <v>nebija plānots</v>
      </c>
      <c r="W140" s="88">
        <v>0</v>
      </c>
      <c r="X140" s="88">
        <v>0</v>
      </c>
      <c r="Y140" s="88">
        <v>0</v>
      </c>
      <c r="Z140" s="88">
        <f t="shared" si="305"/>
        <v>0</v>
      </c>
      <c r="AA140" s="92" t="str">
        <f t="shared" si="306"/>
        <v>nebija plānots</v>
      </c>
      <c r="AB140" s="88">
        <f t="shared" si="307"/>
        <v>0</v>
      </c>
      <c r="AC140" s="92" t="str">
        <f t="shared" si="308"/>
        <v>nebija plānots</v>
      </c>
      <c r="AD140" s="88">
        <f t="shared" si="309"/>
        <v>0</v>
      </c>
      <c r="AE140" s="88">
        <f t="shared" si="310"/>
        <v>0</v>
      </c>
      <c r="AF140" s="88">
        <f t="shared" si="311"/>
        <v>0</v>
      </c>
      <c r="AG140" s="88">
        <f t="shared" si="312"/>
        <v>0</v>
      </c>
      <c r="AH140" s="92" t="str">
        <f t="shared" si="313"/>
        <v>nebija plānots</v>
      </c>
      <c r="AI140" s="88">
        <f t="shared" si="314"/>
        <v>0</v>
      </c>
      <c r="AJ140" s="92" t="str">
        <f t="shared" si="315"/>
        <v>nebija plānots</v>
      </c>
      <c r="AK140" s="88">
        <v>0</v>
      </c>
      <c r="AL140" s="88">
        <v>0</v>
      </c>
      <c r="AM140" s="88">
        <v>0</v>
      </c>
      <c r="AN140" s="88">
        <f t="shared" si="386"/>
        <v>0</v>
      </c>
      <c r="AO140" s="92" t="str">
        <f t="shared" si="316"/>
        <v>nebija plānots</v>
      </c>
      <c r="AP140" s="88">
        <f t="shared" si="317"/>
        <v>0</v>
      </c>
      <c r="AQ140" s="92" t="str">
        <f t="shared" si="318"/>
        <v>nebija plānots</v>
      </c>
      <c r="AR140" s="88">
        <f t="shared" si="319"/>
        <v>0</v>
      </c>
      <c r="AS140" s="88">
        <f t="shared" si="320"/>
        <v>0</v>
      </c>
      <c r="AT140" s="88">
        <f t="shared" si="321"/>
        <v>0</v>
      </c>
      <c r="AU140" s="88">
        <f t="shared" si="322"/>
        <v>0</v>
      </c>
      <c r="AV140" s="92" t="str">
        <f t="shared" si="323"/>
        <v>nebija plānots</v>
      </c>
      <c r="AW140" s="88">
        <f t="shared" si="324"/>
        <v>0</v>
      </c>
      <c r="AX140" s="92" t="str">
        <f t="shared" si="325"/>
        <v>nebija plānots</v>
      </c>
      <c r="AY140" s="88">
        <v>0</v>
      </c>
      <c r="AZ140" s="88">
        <v>185923.87</v>
      </c>
      <c r="BA140" s="88">
        <v>0</v>
      </c>
      <c r="BB140" s="88">
        <f t="shared" si="387"/>
        <v>185923.87</v>
      </c>
      <c r="BC140" s="92" t="str">
        <f t="shared" si="326"/>
        <v>nebija plānots</v>
      </c>
      <c r="BD140" s="88">
        <f t="shared" si="327"/>
        <v>185923.87</v>
      </c>
      <c r="BE140" s="92" t="str">
        <f t="shared" si="328"/>
        <v>nebija plānots</v>
      </c>
      <c r="BF140" s="88">
        <f t="shared" si="329"/>
        <v>0</v>
      </c>
      <c r="BG140" s="88">
        <f t="shared" si="330"/>
        <v>185923.87</v>
      </c>
      <c r="BH140" s="88">
        <f t="shared" si="331"/>
        <v>0</v>
      </c>
      <c r="BI140" s="88">
        <f t="shared" si="332"/>
        <v>185923.87</v>
      </c>
      <c r="BJ140" s="92" t="str">
        <f t="shared" si="333"/>
        <v>nebija plānots</v>
      </c>
      <c r="BK140" s="88">
        <f t="shared" si="334"/>
        <v>185923.87</v>
      </c>
      <c r="BL140" s="92" t="str">
        <f t="shared" si="335"/>
        <v>nebija plānots</v>
      </c>
      <c r="BM140" s="88">
        <v>124507.73</v>
      </c>
      <c r="BN140" s="88">
        <v>0</v>
      </c>
      <c r="BO140" s="88">
        <v>0</v>
      </c>
      <c r="BP140" s="88">
        <f t="shared" si="388"/>
        <v>0</v>
      </c>
      <c r="BQ140" s="92">
        <f t="shared" si="336"/>
        <v>0</v>
      </c>
      <c r="BR140" s="88">
        <f t="shared" si="337"/>
        <v>-124507.73</v>
      </c>
      <c r="BS140" s="92">
        <f t="shared" si="338"/>
        <v>-1</v>
      </c>
      <c r="BT140" s="88">
        <f t="shared" si="339"/>
        <v>124507.73</v>
      </c>
      <c r="BU140" s="88">
        <f t="shared" si="340"/>
        <v>185923.87</v>
      </c>
      <c r="BV140" s="88">
        <f t="shared" si="341"/>
        <v>0</v>
      </c>
      <c r="BW140" s="88">
        <f t="shared" si="342"/>
        <v>185923.87</v>
      </c>
      <c r="BX140" s="92">
        <f t="shared" si="343"/>
        <v>1.4932717028894511</v>
      </c>
      <c r="BY140" s="88">
        <f t="shared" si="344"/>
        <v>61416.14</v>
      </c>
      <c r="BZ140" s="92">
        <f t="shared" si="345"/>
        <v>0.49327170288945116</v>
      </c>
      <c r="CA140" s="88">
        <v>0</v>
      </c>
      <c r="CB140" s="88">
        <v>0</v>
      </c>
      <c r="CC140" s="88">
        <v>0</v>
      </c>
      <c r="CD140" s="88">
        <f t="shared" si="389"/>
        <v>0</v>
      </c>
      <c r="CE140" s="92" t="str">
        <f t="shared" si="346"/>
        <v>nebija plānots</v>
      </c>
      <c r="CF140" s="88">
        <f t="shared" si="347"/>
        <v>0</v>
      </c>
      <c r="CG140" s="92" t="str">
        <f t="shared" si="348"/>
        <v>nebija plānots</v>
      </c>
      <c r="CH140" s="88">
        <f t="shared" si="349"/>
        <v>124507.73</v>
      </c>
      <c r="CI140" s="88">
        <f t="shared" si="350"/>
        <v>185923.87</v>
      </c>
      <c r="CJ140" s="88">
        <f t="shared" si="351"/>
        <v>0</v>
      </c>
      <c r="CK140" s="88">
        <f t="shared" si="352"/>
        <v>185923.87</v>
      </c>
      <c r="CL140" s="92">
        <f t="shared" si="353"/>
        <v>1.4932717028894511</v>
      </c>
      <c r="CM140" s="88">
        <f t="shared" si="354"/>
        <v>61416.14</v>
      </c>
      <c r="CN140" s="92">
        <f t="shared" si="355"/>
        <v>0.49327170288945116</v>
      </c>
      <c r="CO140" s="88">
        <v>0</v>
      </c>
      <c r="CP140" s="88">
        <v>0</v>
      </c>
      <c r="CQ140" s="88">
        <v>0</v>
      </c>
      <c r="CR140" s="88">
        <f t="shared" si="390"/>
        <v>0</v>
      </c>
      <c r="CS140" s="92" t="str">
        <f t="shared" si="356"/>
        <v>nebija plānots</v>
      </c>
      <c r="CT140" s="88">
        <f t="shared" si="357"/>
        <v>0</v>
      </c>
      <c r="CU140" s="92" t="str">
        <f t="shared" si="358"/>
        <v>nebija plānots</v>
      </c>
      <c r="CV140" s="88">
        <f t="shared" si="359"/>
        <v>124507.73</v>
      </c>
      <c r="CW140" s="88">
        <f t="shared" si="360"/>
        <v>185923.87</v>
      </c>
      <c r="CX140" s="88">
        <f t="shared" si="361"/>
        <v>0</v>
      </c>
      <c r="CY140" s="88">
        <f t="shared" si="362"/>
        <v>185923.87</v>
      </c>
      <c r="CZ140" s="92">
        <f t="shared" si="363"/>
        <v>1.4932717028894511</v>
      </c>
      <c r="DA140" s="88">
        <f t="shared" si="364"/>
        <v>61416.14</v>
      </c>
      <c r="DB140" s="92">
        <f t="shared" si="365"/>
        <v>0.49327170288945116</v>
      </c>
      <c r="DC140" s="88">
        <v>0</v>
      </c>
      <c r="DD140" s="88">
        <v>0</v>
      </c>
      <c r="DE140" s="88">
        <v>0</v>
      </c>
      <c r="DF140" s="88">
        <f t="shared" si="391"/>
        <v>0</v>
      </c>
      <c r="DG140" s="92" t="str">
        <f t="shared" si="366"/>
        <v>nebija plānots</v>
      </c>
      <c r="DH140" s="88">
        <f t="shared" si="382"/>
        <v>0</v>
      </c>
      <c r="DI140" s="92" t="str">
        <f t="shared" si="367"/>
        <v>nebija plānots</v>
      </c>
      <c r="DJ140" s="88">
        <f t="shared" si="368"/>
        <v>124507.73</v>
      </c>
      <c r="DK140" s="88">
        <f t="shared" si="369"/>
        <v>185923.87</v>
      </c>
      <c r="DL140" s="88">
        <f t="shared" si="370"/>
        <v>0</v>
      </c>
      <c r="DM140" s="88">
        <f t="shared" si="384"/>
        <v>185923.87</v>
      </c>
      <c r="DN140" s="92">
        <f t="shared" si="371"/>
        <v>1.4932717028894511</v>
      </c>
      <c r="DO140" s="88">
        <f t="shared" si="372"/>
        <v>61416.14</v>
      </c>
      <c r="DP140" s="92">
        <f t="shared" si="373"/>
        <v>0.49327170288945116</v>
      </c>
      <c r="DQ140" s="88">
        <v>0</v>
      </c>
      <c r="DR140" s="88">
        <v>0</v>
      </c>
      <c r="DS140" s="88">
        <v>0</v>
      </c>
      <c r="DT140" s="88">
        <f t="shared" si="392"/>
        <v>0</v>
      </c>
      <c r="DU140" s="92" t="str">
        <f t="shared" si="374"/>
        <v>nebija plānots</v>
      </c>
      <c r="DV140" s="88">
        <f t="shared" si="383"/>
        <v>0</v>
      </c>
      <c r="DW140" s="92" t="str">
        <f t="shared" si="375"/>
        <v>nebija plānots</v>
      </c>
      <c r="DX140" s="88">
        <f t="shared" si="376"/>
        <v>124507.73</v>
      </c>
      <c r="DY140" s="88">
        <f t="shared" si="377"/>
        <v>185923.87</v>
      </c>
      <c r="DZ140" s="88">
        <f t="shared" si="378"/>
        <v>0</v>
      </c>
      <c r="EA140" s="88">
        <f t="shared" si="385"/>
        <v>185923.87</v>
      </c>
      <c r="EB140" s="92">
        <f t="shared" si="379"/>
        <v>1.4932717028894511</v>
      </c>
      <c r="EC140" s="88">
        <f t="shared" si="380"/>
        <v>61416.14</v>
      </c>
      <c r="ED140" s="92">
        <f t="shared" si="381"/>
        <v>0.49327170288945116</v>
      </c>
      <c r="EE140" s="88">
        <v>0</v>
      </c>
      <c r="EF140" s="88">
        <v>115394.63</v>
      </c>
      <c r="EG140" s="88">
        <v>0</v>
      </c>
      <c r="EH140" s="23">
        <f t="shared" si="300"/>
        <v>239902.36</v>
      </c>
      <c r="EJ140" s="9"/>
      <c r="EK140" s="9"/>
    </row>
    <row r="141" spans="1:141" ht="12" customHeight="1" x14ac:dyDescent="0.25">
      <c r="A141" s="8" t="s">
        <v>450</v>
      </c>
      <c r="B141" s="8" t="s">
        <v>450</v>
      </c>
      <c r="C141" s="24">
        <v>4</v>
      </c>
      <c r="D141" s="32" t="s">
        <v>406</v>
      </c>
      <c r="E141" s="26" t="s">
        <v>407</v>
      </c>
      <c r="F141" s="32" t="s">
        <v>428</v>
      </c>
      <c r="G141" s="26" t="s">
        <v>429</v>
      </c>
      <c r="H141" s="24" t="s">
        <v>451</v>
      </c>
      <c r="I141" s="26" t="s">
        <v>452</v>
      </c>
      <c r="J141" s="27" t="s">
        <v>114</v>
      </c>
      <c r="K141" s="28" t="s">
        <v>82</v>
      </c>
      <c r="L141" s="24" t="s">
        <v>101</v>
      </c>
      <c r="M141" s="23">
        <v>0</v>
      </c>
      <c r="N141" s="23">
        <v>0</v>
      </c>
      <c r="O141" s="23">
        <v>58424.38</v>
      </c>
      <c r="P141" s="88">
        <v>0</v>
      </c>
      <c r="Q141" s="88">
        <v>0</v>
      </c>
      <c r="R141" s="88">
        <v>0</v>
      </c>
      <c r="S141" s="88">
        <f t="shared" si="301"/>
        <v>0</v>
      </c>
      <c r="T141" s="92" t="str">
        <f t="shared" si="302"/>
        <v>nebija plānots</v>
      </c>
      <c r="U141" s="88">
        <f t="shared" si="303"/>
        <v>0</v>
      </c>
      <c r="V141" s="92" t="str">
        <f t="shared" si="304"/>
        <v>nebija plānots</v>
      </c>
      <c r="W141" s="88">
        <v>0</v>
      </c>
      <c r="X141" s="88">
        <v>56778.2</v>
      </c>
      <c r="Y141" s="88">
        <v>0</v>
      </c>
      <c r="Z141" s="88">
        <f t="shared" si="305"/>
        <v>56778.2</v>
      </c>
      <c r="AA141" s="92" t="str">
        <f t="shared" si="306"/>
        <v>nebija plānots</v>
      </c>
      <c r="AB141" s="88">
        <f t="shared" si="307"/>
        <v>56778.2</v>
      </c>
      <c r="AC141" s="92" t="str">
        <f t="shared" si="308"/>
        <v>nebija plānots</v>
      </c>
      <c r="AD141" s="88">
        <f t="shared" si="309"/>
        <v>0</v>
      </c>
      <c r="AE141" s="88">
        <f t="shared" si="310"/>
        <v>56778.2</v>
      </c>
      <c r="AF141" s="88">
        <f t="shared" si="311"/>
        <v>0</v>
      </c>
      <c r="AG141" s="88">
        <f t="shared" si="312"/>
        <v>56778.2</v>
      </c>
      <c r="AH141" s="92" t="str">
        <f t="shared" si="313"/>
        <v>nebija plānots</v>
      </c>
      <c r="AI141" s="88">
        <f t="shared" si="314"/>
        <v>56778.2</v>
      </c>
      <c r="AJ141" s="92" t="str">
        <f t="shared" si="315"/>
        <v>nebija plānots</v>
      </c>
      <c r="AK141" s="88">
        <v>50766.78</v>
      </c>
      <c r="AL141" s="88">
        <v>0</v>
      </c>
      <c r="AM141" s="88">
        <v>0</v>
      </c>
      <c r="AN141" s="88">
        <f t="shared" si="386"/>
        <v>0</v>
      </c>
      <c r="AO141" s="92">
        <f t="shared" si="316"/>
        <v>0</v>
      </c>
      <c r="AP141" s="88">
        <f t="shared" si="317"/>
        <v>-50766.78</v>
      </c>
      <c r="AQ141" s="92">
        <f t="shared" si="318"/>
        <v>-1</v>
      </c>
      <c r="AR141" s="88">
        <f t="shared" si="319"/>
        <v>50766.78</v>
      </c>
      <c r="AS141" s="88">
        <f t="shared" si="320"/>
        <v>56778.2</v>
      </c>
      <c r="AT141" s="88">
        <f t="shared" si="321"/>
        <v>0</v>
      </c>
      <c r="AU141" s="88">
        <f t="shared" si="322"/>
        <v>56778.2</v>
      </c>
      <c r="AV141" s="92">
        <f t="shared" si="323"/>
        <v>1.1184124736688046</v>
      </c>
      <c r="AW141" s="88">
        <f t="shared" si="324"/>
        <v>6011.4199999999983</v>
      </c>
      <c r="AX141" s="92">
        <f t="shared" si="325"/>
        <v>0.11841247366880464</v>
      </c>
      <c r="AY141" s="88">
        <v>0</v>
      </c>
      <c r="AZ141" s="88">
        <v>135348.16</v>
      </c>
      <c r="BA141" s="88">
        <v>0</v>
      </c>
      <c r="BB141" s="88">
        <f t="shared" si="387"/>
        <v>135348.16</v>
      </c>
      <c r="BC141" s="92" t="str">
        <f t="shared" si="326"/>
        <v>nebija plānots</v>
      </c>
      <c r="BD141" s="88">
        <f t="shared" si="327"/>
        <v>135348.16</v>
      </c>
      <c r="BE141" s="92" t="str">
        <f t="shared" si="328"/>
        <v>nebija plānots</v>
      </c>
      <c r="BF141" s="88">
        <f t="shared" si="329"/>
        <v>50766.78</v>
      </c>
      <c r="BG141" s="88">
        <f t="shared" si="330"/>
        <v>192126.36</v>
      </c>
      <c r="BH141" s="88">
        <f t="shared" si="331"/>
        <v>0</v>
      </c>
      <c r="BI141" s="88">
        <f t="shared" si="332"/>
        <v>192126.36</v>
      </c>
      <c r="BJ141" s="92">
        <f t="shared" si="333"/>
        <v>3.7844897785520373</v>
      </c>
      <c r="BK141" s="88">
        <f t="shared" si="334"/>
        <v>141359.57999999999</v>
      </c>
      <c r="BL141" s="92">
        <f t="shared" si="335"/>
        <v>2.7844897785520373</v>
      </c>
      <c r="BM141" s="88">
        <v>100427.5</v>
      </c>
      <c r="BN141" s="88">
        <v>0</v>
      </c>
      <c r="BO141" s="88">
        <v>0</v>
      </c>
      <c r="BP141" s="88">
        <f t="shared" si="388"/>
        <v>0</v>
      </c>
      <c r="BQ141" s="92">
        <f t="shared" si="336"/>
        <v>0</v>
      </c>
      <c r="BR141" s="88">
        <f t="shared" si="337"/>
        <v>-100427.5</v>
      </c>
      <c r="BS141" s="92">
        <f t="shared" si="338"/>
        <v>-1</v>
      </c>
      <c r="BT141" s="88">
        <f t="shared" si="339"/>
        <v>151194.28</v>
      </c>
      <c r="BU141" s="88">
        <f t="shared" si="340"/>
        <v>192126.36</v>
      </c>
      <c r="BV141" s="88">
        <f t="shared" si="341"/>
        <v>0</v>
      </c>
      <c r="BW141" s="88">
        <f t="shared" si="342"/>
        <v>192126.36</v>
      </c>
      <c r="BX141" s="92">
        <f t="shared" si="343"/>
        <v>1.2707250565299162</v>
      </c>
      <c r="BY141" s="88">
        <f t="shared" si="344"/>
        <v>40932.079999999987</v>
      </c>
      <c r="BZ141" s="92">
        <f t="shared" si="345"/>
        <v>0.27072505652991624</v>
      </c>
      <c r="CA141" s="88">
        <v>0</v>
      </c>
      <c r="CB141" s="88">
        <v>0</v>
      </c>
      <c r="CC141" s="88">
        <v>0</v>
      </c>
      <c r="CD141" s="88">
        <f t="shared" si="389"/>
        <v>0</v>
      </c>
      <c r="CE141" s="92" t="str">
        <f t="shared" si="346"/>
        <v>nebija plānots</v>
      </c>
      <c r="CF141" s="88">
        <f t="shared" si="347"/>
        <v>0</v>
      </c>
      <c r="CG141" s="92" t="str">
        <f t="shared" si="348"/>
        <v>nebija plānots</v>
      </c>
      <c r="CH141" s="88">
        <f t="shared" si="349"/>
        <v>151194.28</v>
      </c>
      <c r="CI141" s="88">
        <f t="shared" si="350"/>
        <v>192126.36</v>
      </c>
      <c r="CJ141" s="88">
        <f t="shared" si="351"/>
        <v>0</v>
      </c>
      <c r="CK141" s="88">
        <f t="shared" si="352"/>
        <v>192126.36</v>
      </c>
      <c r="CL141" s="92">
        <f t="shared" si="353"/>
        <v>1.2707250565299162</v>
      </c>
      <c r="CM141" s="88">
        <f t="shared" si="354"/>
        <v>40932.079999999987</v>
      </c>
      <c r="CN141" s="92">
        <f t="shared" si="355"/>
        <v>0.27072505652991624</v>
      </c>
      <c r="CO141" s="88">
        <v>0</v>
      </c>
      <c r="CP141" s="88">
        <v>26327.05</v>
      </c>
      <c r="CQ141" s="88">
        <v>0</v>
      </c>
      <c r="CR141" s="88">
        <f t="shared" si="390"/>
        <v>26327.05</v>
      </c>
      <c r="CS141" s="92" t="str">
        <f t="shared" si="356"/>
        <v>nebija plānots</v>
      </c>
      <c r="CT141" s="88">
        <f t="shared" si="357"/>
        <v>26327.05</v>
      </c>
      <c r="CU141" s="92" t="str">
        <f t="shared" si="358"/>
        <v>nebija plānots</v>
      </c>
      <c r="CV141" s="88">
        <f t="shared" si="359"/>
        <v>151194.28</v>
      </c>
      <c r="CW141" s="88">
        <f t="shared" si="360"/>
        <v>218453.40999999997</v>
      </c>
      <c r="CX141" s="88">
        <f t="shared" si="361"/>
        <v>0</v>
      </c>
      <c r="CY141" s="88">
        <f t="shared" si="362"/>
        <v>218453.40999999997</v>
      </c>
      <c r="CZ141" s="92">
        <f t="shared" si="363"/>
        <v>1.444852344943208</v>
      </c>
      <c r="DA141" s="88">
        <f t="shared" si="364"/>
        <v>67259.129999999976</v>
      </c>
      <c r="DB141" s="92">
        <f t="shared" si="365"/>
        <v>0.44485234494320802</v>
      </c>
      <c r="DC141" s="88">
        <v>0</v>
      </c>
      <c r="DD141" s="88">
        <v>0</v>
      </c>
      <c r="DE141" s="88">
        <v>0</v>
      </c>
      <c r="DF141" s="88">
        <f t="shared" si="391"/>
        <v>0</v>
      </c>
      <c r="DG141" s="92" t="str">
        <f t="shared" si="366"/>
        <v>nebija plānots</v>
      </c>
      <c r="DH141" s="88">
        <f t="shared" si="382"/>
        <v>0</v>
      </c>
      <c r="DI141" s="92" t="str">
        <f t="shared" si="367"/>
        <v>nebija plānots</v>
      </c>
      <c r="DJ141" s="88">
        <f t="shared" si="368"/>
        <v>151194.28</v>
      </c>
      <c r="DK141" s="88">
        <f t="shared" si="369"/>
        <v>218453.40999999997</v>
      </c>
      <c r="DL141" s="88">
        <f t="shared" si="370"/>
        <v>0</v>
      </c>
      <c r="DM141" s="88">
        <f t="shared" si="384"/>
        <v>218453.40999999997</v>
      </c>
      <c r="DN141" s="92">
        <f t="shared" si="371"/>
        <v>1.444852344943208</v>
      </c>
      <c r="DO141" s="88">
        <f t="shared" si="372"/>
        <v>67259.129999999976</v>
      </c>
      <c r="DP141" s="92">
        <f t="shared" si="373"/>
        <v>0.44485234494320802</v>
      </c>
      <c r="DQ141" s="88">
        <v>0</v>
      </c>
      <c r="DR141" s="88">
        <v>0</v>
      </c>
      <c r="DS141" s="88">
        <v>0</v>
      </c>
      <c r="DT141" s="88">
        <f t="shared" si="392"/>
        <v>0</v>
      </c>
      <c r="DU141" s="92" t="str">
        <f t="shared" si="374"/>
        <v>nebija plānots</v>
      </c>
      <c r="DV141" s="88">
        <f t="shared" si="383"/>
        <v>0</v>
      </c>
      <c r="DW141" s="92" t="str">
        <f t="shared" si="375"/>
        <v>nebija plānots</v>
      </c>
      <c r="DX141" s="88">
        <f t="shared" si="376"/>
        <v>151194.28</v>
      </c>
      <c r="DY141" s="88">
        <f t="shared" si="377"/>
        <v>218453.40999999997</v>
      </c>
      <c r="DZ141" s="88">
        <f t="shared" si="378"/>
        <v>0</v>
      </c>
      <c r="EA141" s="88">
        <f t="shared" si="385"/>
        <v>218453.40999999997</v>
      </c>
      <c r="EB141" s="92">
        <f t="shared" si="379"/>
        <v>1.444852344943208</v>
      </c>
      <c r="EC141" s="88">
        <f t="shared" si="380"/>
        <v>67259.129999999976</v>
      </c>
      <c r="ED141" s="92">
        <f t="shared" si="381"/>
        <v>0.44485234494320802</v>
      </c>
      <c r="EE141" s="88">
        <v>0</v>
      </c>
      <c r="EF141" s="88">
        <v>72250</v>
      </c>
      <c r="EG141" s="88">
        <v>63750</v>
      </c>
      <c r="EH141" s="23">
        <f t="shared" si="300"/>
        <v>287194.28000000003</v>
      </c>
      <c r="EJ141" s="9"/>
      <c r="EK141" s="9"/>
    </row>
    <row r="142" spans="1:141" ht="12" customHeight="1" x14ac:dyDescent="0.25">
      <c r="A142" s="8" t="s">
        <v>453</v>
      </c>
      <c r="B142" s="8" t="s">
        <v>453</v>
      </c>
      <c r="C142" s="24">
        <v>4</v>
      </c>
      <c r="D142" s="32" t="s">
        <v>454</v>
      </c>
      <c r="E142" s="26" t="s">
        <v>455</v>
      </c>
      <c r="F142" s="32" t="s">
        <v>456</v>
      </c>
      <c r="G142" s="26" t="s">
        <v>457</v>
      </c>
      <c r="H142" s="24" t="s">
        <v>458</v>
      </c>
      <c r="I142" s="26" t="s">
        <v>459</v>
      </c>
      <c r="J142" s="27" t="s">
        <v>114</v>
      </c>
      <c r="K142" s="28" t="s">
        <v>88</v>
      </c>
      <c r="L142" s="24" t="s">
        <v>103</v>
      </c>
      <c r="M142" s="23">
        <v>0</v>
      </c>
      <c r="N142" s="23">
        <v>0</v>
      </c>
      <c r="O142" s="23">
        <v>0</v>
      </c>
      <c r="P142" s="88">
        <v>0</v>
      </c>
      <c r="Q142" s="88">
        <v>0</v>
      </c>
      <c r="R142" s="88">
        <v>0</v>
      </c>
      <c r="S142" s="88">
        <f t="shared" si="301"/>
        <v>0</v>
      </c>
      <c r="T142" s="92" t="str">
        <f t="shared" si="302"/>
        <v>nebija plānots</v>
      </c>
      <c r="U142" s="88">
        <f t="shared" si="303"/>
        <v>0</v>
      </c>
      <c r="V142" s="92" t="str">
        <f t="shared" si="304"/>
        <v>nebija plānots</v>
      </c>
      <c r="W142" s="88">
        <v>0</v>
      </c>
      <c r="X142" s="88">
        <v>0</v>
      </c>
      <c r="Y142" s="88">
        <v>0</v>
      </c>
      <c r="Z142" s="88">
        <f t="shared" si="305"/>
        <v>0</v>
      </c>
      <c r="AA142" s="92" t="str">
        <f t="shared" si="306"/>
        <v>nebija plānots</v>
      </c>
      <c r="AB142" s="88">
        <f t="shared" si="307"/>
        <v>0</v>
      </c>
      <c r="AC142" s="92" t="str">
        <f t="shared" si="308"/>
        <v>nebija plānots</v>
      </c>
      <c r="AD142" s="88">
        <f t="shared" si="309"/>
        <v>0</v>
      </c>
      <c r="AE142" s="88">
        <f t="shared" si="310"/>
        <v>0</v>
      </c>
      <c r="AF142" s="88">
        <f t="shared" si="311"/>
        <v>0</v>
      </c>
      <c r="AG142" s="88">
        <f t="shared" si="312"/>
        <v>0</v>
      </c>
      <c r="AH142" s="92" t="str">
        <f t="shared" si="313"/>
        <v>nebija plānots</v>
      </c>
      <c r="AI142" s="88">
        <f t="shared" si="314"/>
        <v>0</v>
      </c>
      <c r="AJ142" s="92" t="str">
        <f t="shared" si="315"/>
        <v>nebija plānots</v>
      </c>
      <c r="AK142" s="88">
        <v>0</v>
      </c>
      <c r="AL142" s="88">
        <v>0</v>
      </c>
      <c r="AM142" s="88">
        <v>0</v>
      </c>
      <c r="AN142" s="88">
        <f t="shared" si="386"/>
        <v>0</v>
      </c>
      <c r="AO142" s="92" t="str">
        <f t="shared" si="316"/>
        <v>nebija plānots</v>
      </c>
      <c r="AP142" s="88">
        <f t="shared" si="317"/>
        <v>0</v>
      </c>
      <c r="AQ142" s="92" t="str">
        <f t="shared" si="318"/>
        <v>nebija plānots</v>
      </c>
      <c r="AR142" s="88">
        <f t="shared" si="319"/>
        <v>0</v>
      </c>
      <c r="AS142" s="88">
        <f t="shared" si="320"/>
        <v>0</v>
      </c>
      <c r="AT142" s="88">
        <f t="shared" si="321"/>
        <v>0</v>
      </c>
      <c r="AU142" s="88">
        <f t="shared" si="322"/>
        <v>0</v>
      </c>
      <c r="AV142" s="92" t="str">
        <f t="shared" si="323"/>
        <v>nebija plānots</v>
      </c>
      <c r="AW142" s="88">
        <f t="shared" si="324"/>
        <v>0</v>
      </c>
      <c r="AX142" s="92" t="str">
        <f t="shared" si="325"/>
        <v>nebija plānots</v>
      </c>
      <c r="AY142" s="88">
        <v>0</v>
      </c>
      <c r="AZ142" s="88">
        <v>0</v>
      </c>
      <c r="BA142" s="88">
        <v>0</v>
      </c>
      <c r="BB142" s="88">
        <f t="shared" si="387"/>
        <v>0</v>
      </c>
      <c r="BC142" s="92" t="str">
        <f t="shared" si="326"/>
        <v>nebija plānots</v>
      </c>
      <c r="BD142" s="88">
        <f t="shared" si="327"/>
        <v>0</v>
      </c>
      <c r="BE142" s="92" t="str">
        <f t="shared" si="328"/>
        <v>nebija plānots</v>
      </c>
      <c r="BF142" s="88">
        <f t="shared" si="329"/>
        <v>0</v>
      </c>
      <c r="BG142" s="88">
        <f t="shared" si="330"/>
        <v>0</v>
      </c>
      <c r="BH142" s="88">
        <f t="shared" si="331"/>
        <v>0</v>
      </c>
      <c r="BI142" s="88">
        <f t="shared" si="332"/>
        <v>0</v>
      </c>
      <c r="BJ142" s="92" t="str">
        <f t="shared" si="333"/>
        <v>nebija plānots</v>
      </c>
      <c r="BK142" s="88">
        <f t="shared" si="334"/>
        <v>0</v>
      </c>
      <c r="BL142" s="92" t="str">
        <f t="shared" si="335"/>
        <v>nebija plānots</v>
      </c>
      <c r="BM142" s="88">
        <v>0</v>
      </c>
      <c r="BN142" s="88">
        <v>0</v>
      </c>
      <c r="BO142" s="88">
        <v>0</v>
      </c>
      <c r="BP142" s="88">
        <f t="shared" si="388"/>
        <v>0</v>
      </c>
      <c r="BQ142" s="92" t="str">
        <f t="shared" si="336"/>
        <v>nebija plānots</v>
      </c>
      <c r="BR142" s="88">
        <f t="shared" si="337"/>
        <v>0</v>
      </c>
      <c r="BS142" s="92" t="str">
        <f t="shared" si="338"/>
        <v>nebija plānots</v>
      </c>
      <c r="BT142" s="88">
        <f t="shared" si="339"/>
        <v>0</v>
      </c>
      <c r="BU142" s="88">
        <f t="shared" si="340"/>
        <v>0</v>
      </c>
      <c r="BV142" s="88">
        <f t="shared" si="341"/>
        <v>0</v>
      </c>
      <c r="BW142" s="88">
        <f t="shared" si="342"/>
        <v>0</v>
      </c>
      <c r="BX142" s="92" t="str">
        <f t="shared" si="343"/>
        <v>nebija plānots</v>
      </c>
      <c r="BY142" s="88">
        <f t="shared" si="344"/>
        <v>0</v>
      </c>
      <c r="BZ142" s="92" t="str">
        <f t="shared" si="345"/>
        <v>nebija plānots</v>
      </c>
      <c r="CA142" s="88">
        <v>0</v>
      </c>
      <c r="CB142" s="88">
        <v>0</v>
      </c>
      <c r="CC142" s="88">
        <v>0</v>
      </c>
      <c r="CD142" s="88">
        <f t="shared" si="389"/>
        <v>0</v>
      </c>
      <c r="CE142" s="92" t="str">
        <f t="shared" si="346"/>
        <v>nebija plānots</v>
      </c>
      <c r="CF142" s="88">
        <f t="shared" si="347"/>
        <v>0</v>
      </c>
      <c r="CG142" s="92" t="str">
        <f t="shared" si="348"/>
        <v>nebija plānots</v>
      </c>
      <c r="CH142" s="88">
        <f t="shared" si="349"/>
        <v>0</v>
      </c>
      <c r="CI142" s="88">
        <f t="shared" si="350"/>
        <v>0</v>
      </c>
      <c r="CJ142" s="88">
        <f t="shared" si="351"/>
        <v>0</v>
      </c>
      <c r="CK142" s="88">
        <f t="shared" si="352"/>
        <v>0</v>
      </c>
      <c r="CL142" s="92" t="str">
        <f t="shared" si="353"/>
        <v>nebija plānots</v>
      </c>
      <c r="CM142" s="88">
        <f t="shared" si="354"/>
        <v>0</v>
      </c>
      <c r="CN142" s="92" t="str">
        <f t="shared" si="355"/>
        <v>nebija plānots</v>
      </c>
      <c r="CO142" s="88">
        <v>0</v>
      </c>
      <c r="CP142" s="88">
        <v>0</v>
      </c>
      <c r="CQ142" s="88">
        <v>0</v>
      </c>
      <c r="CR142" s="88">
        <f t="shared" si="390"/>
        <v>0</v>
      </c>
      <c r="CS142" s="92" t="str">
        <f t="shared" si="356"/>
        <v>nebija plānots</v>
      </c>
      <c r="CT142" s="88">
        <f t="shared" si="357"/>
        <v>0</v>
      </c>
      <c r="CU142" s="92" t="str">
        <f t="shared" si="358"/>
        <v>nebija plānots</v>
      </c>
      <c r="CV142" s="88">
        <f t="shared" si="359"/>
        <v>0</v>
      </c>
      <c r="CW142" s="88">
        <f t="shared" si="360"/>
        <v>0</v>
      </c>
      <c r="CX142" s="88">
        <f t="shared" si="361"/>
        <v>0</v>
      </c>
      <c r="CY142" s="88">
        <f t="shared" si="362"/>
        <v>0</v>
      </c>
      <c r="CZ142" s="92" t="str">
        <f t="shared" si="363"/>
        <v>nebija plānots</v>
      </c>
      <c r="DA142" s="88">
        <f t="shared" si="364"/>
        <v>0</v>
      </c>
      <c r="DB142" s="92" t="str">
        <f t="shared" si="365"/>
        <v>nebija plānots</v>
      </c>
      <c r="DC142" s="88">
        <v>0</v>
      </c>
      <c r="DD142" s="88">
        <v>0</v>
      </c>
      <c r="DE142" s="88">
        <v>0</v>
      </c>
      <c r="DF142" s="88">
        <f t="shared" si="391"/>
        <v>0</v>
      </c>
      <c r="DG142" s="92" t="str">
        <f t="shared" si="366"/>
        <v>nebija plānots</v>
      </c>
      <c r="DH142" s="88">
        <f t="shared" si="382"/>
        <v>0</v>
      </c>
      <c r="DI142" s="92" t="str">
        <f t="shared" si="367"/>
        <v>nebija plānots</v>
      </c>
      <c r="DJ142" s="88">
        <f t="shared" si="368"/>
        <v>0</v>
      </c>
      <c r="DK142" s="88">
        <f t="shared" si="369"/>
        <v>0</v>
      </c>
      <c r="DL142" s="88">
        <f t="shared" si="370"/>
        <v>0</v>
      </c>
      <c r="DM142" s="88">
        <f t="shared" si="384"/>
        <v>0</v>
      </c>
      <c r="DN142" s="92" t="str">
        <f t="shared" si="371"/>
        <v>nebija plānots</v>
      </c>
      <c r="DO142" s="88">
        <f t="shared" si="372"/>
        <v>0</v>
      </c>
      <c r="DP142" s="92" t="str">
        <f t="shared" si="373"/>
        <v>nebija plānots</v>
      </c>
      <c r="DQ142" s="88">
        <v>0</v>
      </c>
      <c r="DR142" s="88">
        <v>0</v>
      </c>
      <c r="DS142" s="88">
        <v>0</v>
      </c>
      <c r="DT142" s="88">
        <f t="shared" si="392"/>
        <v>0</v>
      </c>
      <c r="DU142" s="92" t="str">
        <f t="shared" si="374"/>
        <v>nebija plānots</v>
      </c>
      <c r="DV142" s="88">
        <f t="shared" si="383"/>
        <v>0</v>
      </c>
      <c r="DW142" s="92" t="str">
        <f t="shared" si="375"/>
        <v>nebija plānots</v>
      </c>
      <c r="DX142" s="88">
        <f t="shared" si="376"/>
        <v>0</v>
      </c>
      <c r="DY142" s="88">
        <f t="shared" si="377"/>
        <v>0</v>
      </c>
      <c r="DZ142" s="88">
        <f t="shared" si="378"/>
        <v>0</v>
      </c>
      <c r="EA142" s="88">
        <f t="shared" si="385"/>
        <v>0</v>
      </c>
      <c r="EB142" s="92" t="str">
        <f t="shared" si="379"/>
        <v>nebija plānots</v>
      </c>
      <c r="EC142" s="88">
        <f t="shared" si="380"/>
        <v>0</v>
      </c>
      <c r="ED142" s="92" t="str">
        <f t="shared" si="381"/>
        <v>nebija plānots</v>
      </c>
      <c r="EE142" s="88">
        <v>0</v>
      </c>
      <c r="EF142" s="88">
        <v>0</v>
      </c>
      <c r="EG142" s="88">
        <v>0</v>
      </c>
      <c r="EH142" s="23">
        <f t="shared" si="300"/>
        <v>0</v>
      </c>
      <c r="EJ142" s="9"/>
      <c r="EK142" s="9"/>
    </row>
    <row r="143" spans="1:141" ht="12" customHeight="1" x14ac:dyDescent="0.25">
      <c r="A143" s="8" t="s">
        <v>460</v>
      </c>
      <c r="B143" s="8" t="s">
        <v>460</v>
      </c>
      <c r="C143" s="24">
        <v>4</v>
      </c>
      <c r="D143" s="32" t="s">
        <v>454</v>
      </c>
      <c r="E143" s="26" t="s">
        <v>455</v>
      </c>
      <c r="F143" s="32" t="s">
        <v>456</v>
      </c>
      <c r="G143" s="26" t="s">
        <v>457</v>
      </c>
      <c r="H143" s="24" t="s">
        <v>461</v>
      </c>
      <c r="I143" s="26" t="s">
        <v>462</v>
      </c>
      <c r="J143" s="27" t="s">
        <v>114</v>
      </c>
      <c r="K143" s="28" t="s">
        <v>81</v>
      </c>
      <c r="L143" s="24" t="s">
        <v>103</v>
      </c>
      <c r="M143" s="23">
        <v>0</v>
      </c>
      <c r="N143" s="23">
        <v>0</v>
      </c>
      <c r="O143" s="23">
        <v>0</v>
      </c>
      <c r="P143" s="88">
        <v>14201.32</v>
      </c>
      <c r="Q143" s="88">
        <v>14201.32</v>
      </c>
      <c r="R143" s="88">
        <v>0</v>
      </c>
      <c r="S143" s="88">
        <f t="shared" si="301"/>
        <v>14201.32</v>
      </c>
      <c r="T143" s="92">
        <f t="shared" si="302"/>
        <v>1</v>
      </c>
      <c r="U143" s="88">
        <f t="shared" si="303"/>
        <v>0</v>
      </c>
      <c r="V143" s="92">
        <f t="shared" si="304"/>
        <v>0</v>
      </c>
      <c r="W143" s="88">
        <v>0</v>
      </c>
      <c r="X143" s="88">
        <v>0</v>
      </c>
      <c r="Y143" s="88">
        <v>0</v>
      </c>
      <c r="Z143" s="88">
        <f t="shared" si="305"/>
        <v>0</v>
      </c>
      <c r="AA143" s="92" t="str">
        <f t="shared" si="306"/>
        <v>nebija plānots</v>
      </c>
      <c r="AB143" s="88">
        <f t="shared" si="307"/>
        <v>0</v>
      </c>
      <c r="AC143" s="92" t="str">
        <f t="shared" si="308"/>
        <v>nebija plānots</v>
      </c>
      <c r="AD143" s="88">
        <f t="shared" si="309"/>
        <v>14201.32</v>
      </c>
      <c r="AE143" s="88">
        <f t="shared" si="310"/>
        <v>14201.32</v>
      </c>
      <c r="AF143" s="88">
        <f t="shared" si="311"/>
        <v>0</v>
      </c>
      <c r="AG143" s="88">
        <f t="shared" si="312"/>
        <v>14201.32</v>
      </c>
      <c r="AH143" s="92">
        <f t="shared" si="313"/>
        <v>1</v>
      </c>
      <c r="AI143" s="88">
        <f t="shared" si="314"/>
        <v>0</v>
      </c>
      <c r="AJ143" s="92">
        <f t="shared" si="315"/>
        <v>0</v>
      </c>
      <c r="AK143" s="88">
        <v>0</v>
      </c>
      <c r="AL143" s="88">
        <v>0</v>
      </c>
      <c r="AM143" s="88">
        <v>0</v>
      </c>
      <c r="AN143" s="88">
        <f t="shared" si="386"/>
        <v>0</v>
      </c>
      <c r="AO143" s="92" t="str">
        <f t="shared" si="316"/>
        <v>nebija plānots</v>
      </c>
      <c r="AP143" s="88">
        <f t="shared" si="317"/>
        <v>0</v>
      </c>
      <c r="AQ143" s="92" t="str">
        <f t="shared" si="318"/>
        <v>nebija plānots</v>
      </c>
      <c r="AR143" s="88">
        <f t="shared" si="319"/>
        <v>14201.32</v>
      </c>
      <c r="AS143" s="88">
        <f t="shared" si="320"/>
        <v>14201.32</v>
      </c>
      <c r="AT143" s="88">
        <f t="shared" si="321"/>
        <v>0</v>
      </c>
      <c r="AU143" s="88">
        <f t="shared" si="322"/>
        <v>14201.32</v>
      </c>
      <c r="AV143" s="92">
        <f t="shared" si="323"/>
        <v>1</v>
      </c>
      <c r="AW143" s="88">
        <f t="shared" si="324"/>
        <v>0</v>
      </c>
      <c r="AX143" s="92">
        <f t="shared" si="325"/>
        <v>0</v>
      </c>
      <c r="AY143" s="88">
        <v>25500</v>
      </c>
      <c r="AZ143" s="88">
        <v>25104.74</v>
      </c>
      <c r="BA143" s="88">
        <v>0</v>
      </c>
      <c r="BB143" s="88">
        <f t="shared" si="387"/>
        <v>25104.74</v>
      </c>
      <c r="BC143" s="92">
        <f t="shared" si="326"/>
        <v>0.98449960784313728</v>
      </c>
      <c r="BD143" s="88">
        <f t="shared" si="327"/>
        <v>-395.2599999999984</v>
      </c>
      <c r="BE143" s="92">
        <f t="shared" si="328"/>
        <v>-1.5500392156862683E-2</v>
      </c>
      <c r="BF143" s="88">
        <f t="shared" si="329"/>
        <v>39701.32</v>
      </c>
      <c r="BG143" s="88">
        <f t="shared" si="330"/>
        <v>39306.06</v>
      </c>
      <c r="BH143" s="88">
        <f t="shared" si="331"/>
        <v>0</v>
      </c>
      <c r="BI143" s="88">
        <f t="shared" si="332"/>
        <v>39306.06</v>
      </c>
      <c r="BJ143" s="92">
        <f t="shared" si="333"/>
        <v>0.99004415974078441</v>
      </c>
      <c r="BK143" s="88">
        <f t="shared" si="334"/>
        <v>-395.26000000000204</v>
      </c>
      <c r="BL143" s="92">
        <f t="shared" si="335"/>
        <v>-9.9558402592156148E-3</v>
      </c>
      <c r="BM143" s="88">
        <v>0</v>
      </c>
      <c r="BN143" s="88">
        <v>0</v>
      </c>
      <c r="BO143" s="88">
        <v>0</v>
      </c>
      <c r="BP143" s="88">
        <f t="shared" si="388"/>
        <v>0</v>
      </c>
      <c r="BQ143" s="92" t="str">
        <f t="shared" si="336"/>
        <v>nebija plānots</v>
      </c>
      <c r="BR143" s="88">
        <f t="shared" si="337"/>
        <v>0</v>
      </c>
      <c r="BS143" s="92" t="str">
        <f t="shared" si="338"/>
        <v>nebija plānots</v>
      </c>
      <c r="BT143" s="88">
        <f t="shared" si="339"/>
        <v>39701.32</v>
      </c>
      <c r="BU143" s="88">
        <f t="shared" si="340"/>
        <v>39306.06</v>
      </c>
      <c r="BV143" s="88">
        <f t="shared" si="341"/>
        <v>0</v>
      </c>
      <c r="BW143" s="88">
        <f t="shared" si="342"/>
        <v>39306.06</v>
      </c>
      <c r="BX143" s="92">
        <f t="shared" si="343"/>
        <v>0.99004415974078441</v>
      </c>
      <c r="BY143" s="88">
        <f t="shared" si="344"/>
        <v>-395.26000000000204</v>
      </c>
      <c r="BZ143" s="92">
        <f t="shared" si="345"/>
        <v>-9.9558402592156148E-3</v>
      </c>
      <c r="CA143" s="88">
        <v>0</v>
      </c>
      <c r="CB143" s="88">
        <v>0</v>
      </c>
      <c r="CC143" s="88">
        <v>0</v>
      </c>
      <c r="CD143" s="88">
        <f t="shared" si="389"/>
        <v>0</v>
      </c>
      <c r="CE143" s="92" t="str">
        <f t="shared" si="346"/>
        <v>nebija plānots</v>
      </c>
      <c r="CF143" s="88">
        <f t="shared" si="347"/>
        <v>0</v>
      </c>
      <c r="CG143" s="92" t="str">
        <f t="shared" si="348"/>
        <v>nebija plānots</v>
      </c>
      <c r="CH143" s="88">
        <f t="shared" si="349"/>
        <v>39701.32</v>
      </c>
      <c r="CI143" s="88">
        <f t="shared" si="350"/>
        <v>39306.06</v>
      </c>
      <c r="CJ143" s="88">
        <f t="shared" si="351"/>
        <v>0</v>
      </c>
      <c r="CK143" s="88">
        <f t="shared" si="352"/>
        <v>39306.06</v>
      </c>
      <c r="CL143" s="92">
        <f t="shared" si="353"/>
        <v>0.99004415974078441</v>
      </c>
      <c r="CM143" s="88">
        <f t="shared" si="354"/>
        <v>-395.26000000000204</v>
      </c>
      <c r="CN143" s="92">
        <f t="shared" si="355"/>
        <v>-9.9558402592156148E-3</v>
      </c>
      <c r="CO143" s="88">
        <v>52530</v>
      </c>
      <c r="CP143" s="88">
        <v>51963.76</v>
      </c>
      <c r="CQ143" s="88">
        <v>0</v>
      </c>
      <c r="CR143" s="88">
        <f t="shared" si="390"/>
        <v>51963.76</v>
      </c>
      <c r="CS143" s="92">
        <f t="shared" si="356"/>
        <v>0.98922063582714648</v>
      </c>
      <c r="CT143" s="88">
        <f t="shared" si="357"/>
        <v>-566.23999999999796</v>
      </c>
      <c r="CU143" s="92">
        <f t="shared" si="358"/>
        <v>-1.0779364172853568E-2</v>
      </c>
      <c r="CV143" s="88">
        <f t="shared" si="359"/>
        <v>92231.32</v>
      </c>
      <c r="CW143" s="88">
        <f t="shared" si="360"/>
        <v>91269.82</v>
      </c>
      <c r="CX143" s="88">
        <f t="shared" si="361"/>
        <v>0</v>
      </c>
      <c r="CY143" s="88">
        <f t="shared" si="362"/>
        <v>91269.82</v>
      </c>
      <c r="CZ143" s="92">
        <f t="shared" si="363"/>
        <v>0.98957512480576015</v>
      </c>
      <c r="DA143" s="88">
        <f t="shared" si="364"/>
        <v>-961.5</v>
      </c>
      <c r="DB143" s="92">
        <f t="shared" si="365"/>
        <v>-1.0424875194239874E-2</v>
      </c>
      <c r="DC143" s="88">
        <v>0</v>
      </c>
      <c r="DD143" s="88">
        <v>0</v>
      </c>
      <c r="DE143" s="88">
        <v>0</v>
      </c>
      <c r="DF143" s="88">
        <f t="shared" si="391"/>
        <v>0</v>
      </c>
      <c r="DG143" s="92" t="str">
        <f t="shared" si="366"/>
        <v>nebija plānots</v>
      </c>
      <c r="DH143" s="88">
        <f t="shared" si="382"/>
        <v>0</v>
      </c>
      <c r="DI143" s="92" t="str">
        <f t="shared" si="367"/>
        <v>nebija plānots</v>
      </c>
      <c r="DJ143" s="88">
        <f t="shared" si="368"/>
        <v>92231.32</v>
      </c>
      <c r="DK143" s="88">
        <f t="shared" si="369"/>
        <v>91269.82</v>
      </c>
      <c r="DL143" s="88">
        <f t="shared" si="370"/>
        <v>0</v>
      </c>
      <c r="DM143" s="88">
        <f t="shared" si="384"/>
        <v>91269.82</v>
      </c>
      <c r="DN143" s="92">
        <f t="shared" si="371"/>
        <v>0.98957512480576015</v>
      </c>
      <c r="DO143" s="88">
        <f t="shared" si="372"/>
        <v>-961.5</v>
      </c>
      <c r="DP143" s="92">
        <f t="shared" si="373"/>
        <v>-1.0424875194239874E-2</v>
      </c>
      <c r="DQ143" s="88">
        <v>0</v>
      </c>
      <c r="DR143" s="88">
        <v>64752.01</v>
      </c>
      <c r="DS143" s="88">
        <v>0</v>
      </c>
      <c r="DT143" s="88">
        <f t="shared" si="392"/>
        <v>64752.01</v>
      </c>
      <c r="DU143" s="92" t="str">
        <f t="shared" si="374"/>
        <v>nebija plānots</v>
      </c>
      <c r="DV143" s="88">
        <f t="shared" si="383"/>
        <v>64752.01</v>
      </c>
      <c r="DW143" s="92" t="str">
        <f t="shared" si="375"/>
        <v>nebija plānots</v>
      </c>
      <c r="DX143" s="88">
        <f t="shared" si="376"/>
        <v>92231.32</v>
      </c>
      <c r="DY143" s="88">
        <f t="shared" si="377"/>
        <v>156021.83000000002</v>
      </c>
      <c r="DZ143" s="88">
        <f t="shared" si="378"/>
        <v>0</v>
      </c>
      <c r="EA143" s="88">
        <f t="shared" si="385"/>
        <v>156021.83000000002</v>
      </c>
      <c r="EB143" s="92">
        <f t="shared" si="379"/>
        <v>1.6916360949837865</v>
      </c>
      <c r="EC143" s="88">
        <f t="shared" si="380"/>
        <v>63790.510000000009</v>
      </c>
      <c r="ED143" s="92">
        <f t="shared" si="381"/>
        <v>0.69163609498378642</v>
      </c>
      <c r="EE143" s="88">
        <v>231540</v>
      </c>
      <c r="EF143" s="88">
        <v>0</v>
      </c>
      <c r="EG143" s="88">
        <v>0</v>
      </c>
      <c r="EH143" s="23">
        <f t="shared" si="300"/>
        <v>323771.32</v>
      </c>
      <c r="EJ143" s="9"/>
      <c r="EK143" s="9"/>
    </row>
    <row r="144" spans="1:141" ht="12" customHeight="1" x14ac:dyDescent="0.25">
      <c r="A144" s="8" t="s">
        <v>463</v>
      </c>
      <c r="B144" s="8" t="s">
        <v>463</v>
      </c>
      <c r="C144" s="24">
        <v>4</v>
      </c>
      <c r="D144" s="32" t="s">
        <v>454</v>
      </c>
      <c r="E144" s="26" t="s">
        <v>455</v>
      </c>
      <c r="F144" s="32" t="s">
        <v>456</v>
      </c>
      <c r="G144" s="26" t="s">
        <v>464</v>
      </c>
      <c r="H144" s="24" t="s">
        <v>465</v>
      </c>
      <c r="I144" s="26" t="s">
        <v>466</v>
      </c>
      <c r="J144" s="27" t="s">
        <v>114</v>
      </c>
      <c r="K144" s="28" t="s">
        <v>81</v>
      </c>
      <c r="L144" s="24" t="s">
        <v>103</v>
      </c>
      <c r="M144" s="23">
        <v>0</v>
      </c>
      <c r="N144" s="23">
        <v>0</v>
      </c>
      <c r="O144" s="23">
        <v>1007254.52</v>
      </c>
      <c r="P144" s="88">
        <v>877793.37</v>
      </c>
      <c r="Q144" s="88">
        <v>869554.44</v>
      </c>
      <c r="R144" s="88">
        <v>0</v>
      </c>
      <c r="S144" s="88">
        <f t="shared" si="301"/>
        <v>869554.44</v>
      </c>
      <c r="T144" s="92">
        <f t="shared" si="302"/>
        <v>0.99061404394065988</v>
      </c>
      <c r="U144" s="88">
        <f t="shared" si="303"/>
        <v>-8238.9300000000512</v>
      </c>
      <c r="V144" s="92">
        <f t="shared" si="304"/>
        <v>-9.3859560593400823E-3</v>
      </c>
      <c r="W144" s="88">
        <v>286572.78999999998</v>
      </c>
      <c r="X144" s="88">
        <v>296457.16000000003</v>
      </c>
      <c r="Y144" s="88">
        <v>0</v>
      </c>
      <c r="Z144" s="88">
        <f t="shared" si="305"/>
        <v>296457.16000000003</v>
      </c>
      <c r="AA144" s="92">
        <f t="shared" si="306"/>
        <v>1.0344916556802202</v>
      </c>
      <c r="AB144" s="88">
        <f t="shared" si="307"/>
        <v>9884.3700000000536</v>
      </c>
      <c r="AC144" s="92">
        <f t="shared" si="308"/>
        <v>3.4491655680220216E-2</v>
      </c>
      <c r="AD144" s="88">
        <f t="shared" si="309"/>
        <v>1164366.1599999999</v>
      </c>
      <c r="AE144" s="88">
        <f t="shared" si="310"/>
        <v>1166011.6000000001</v>
      </c>
      <c r="AF144" s="88">
        <f t="shared" si="311"/>
        <v>0</v>
      </c>
      <c r="AG144" s="88">
        <f t="shared" si="312"/>
        <v>1166011.6000000001</v>
      </c>
      <c r="AH144" s="92">
        <f t="shared" si="313"/>
        <v>1.001413163707884</v>
      </c>
      <c r="AI144" s="88">
        <f t="shared" si="314"/>
        <v>1645.440000000177</v>
      </c>
      <c r="AJ144" s="92">
        <f t="shared" si="315"/>
        <v>1.4131637078839332E-3</v>
      </c>
      <c r="AK144" s="88">
        <v>228052.5</v>
      </c>
      <c r="AL144" s="88">
        <v>121026.21999999999</v>
      </c>
      <c r="AM144" s="88">
        <v>0</v>
      </c>
      <c r="AN144" s="88">
        <f t="shared" si="386"/>
        <v>121026.21999999999</v>
      </c>
      <c r="AO144" s="92">
        <f t="shared" si="316"/>
        <v>0.53069455498185714</v>
      </c>
      <c r="AP144" s="88">
        <f t="shared" si="317"/>
        <v>-107026.28000000001</v>
      </c>
      <c r="AQ144" s="92">
        <f t="shared" si="318"/>
        <v>-0.46930544501814281</v>
      </c>
      <c r="AR144" s="88">
        <f t="shared" si="319"/>
        <v>1392418.66</v>
      </c>
      <c r="AS144" s="88">
        <f t="shared" si="320"/>
        <v>1287037.82</v>
      </c>
      <c r="AT144" s="88">
        <f t="shared" si="321"/>
        <v>0</v>
      </c>
      <c r="AU144" s="88">
        <f t="shared" si="322"/>
        <v>1287037.82</v>
      </c>
      <c r="AV144" s="92">
        <f t="shared" si="323"/>
        <v>0.92431813575379707</v>
      </c>
      <c r="AW144" s="88">
        <f t="shared" si="324"/>
        <v>-105380.83999999985</v>
      </c>
      <c r="AX144" s="92">
        <f t="shared" si="325"/>
        <v>-7.5681864246202976E-2</v>
      </c>
      <c r="AY144" s="88">
        <v>252328.44</v>
      </c>
      <c r="AZ144" s="88">
        <v>333435.68</v>
      </c>
      <c r="BA144" s="88">
        <v>0</v>
      </c>
      <c r="BB144" s="88">
        <f t="shared" si="387"/>
        <v>333435.68</v>
      </c>
      <c r="BC144" s="92">
        <f t="shared" si="326"/>
        <v>1.3214351897867715</v>
      </c>
      <c r="BD144" s="88">
        <f t="shared" si="327"/>
        <v>81107.239999999991</v>
      </c>
      <c r="BE144" s="92">
        <f t="shared" si="328"/>
        <v>0.32143518978677149</v>
      </c>
      <c r="BF144" s="88">
        <f t="shared" si="329"/>
        <v>1644747.0999999999</v>
      </c>
      <c r="BG144" s="88">
        <f t="shared" si="330"/>
        <v>1620473.5</v>
      </c>
      <c r="BH144" s="88">
        <f t="shared" si="331"/>
        <v>0</v>
      </c>
      <c r="BI144" s="88">
        <f t="shared" si="332"/>
        <v>1620473.5</v>
      </c>
      <c r="BJ144" s="92">
        <f t="shared" si="333"/>
        <v>0.98524174324429581</v>
      </c>
      <c r="BK144" s="88">
        <f t="shared" si="334"/>
        <v>-24273.59999999986</v>
      </c>
      <c r="BL144" s="92">
        <f t="shared" si="335"/>
        <v>-1.4758256755704182E-2</v>
      </c>
      <c r="BM144" s="88">
        <v>446028.81000000006</v>
      </c>
      <c r="BN144" s="88">
        <v>725353.07000000007</v>
      </c>
      <c r="BO144" s="88">
        <v>0</v>
      </c>
      <c r="BP144" s="88">
        <f t="shared" si="388"/>
        <v>725353.07000000007</v>
      </c>
      <c r="BQ144" s="92">
        <f t="shared" si="336"/>
        <v>1.6262471251576776</v>
      </c>
      <c r="BR144" s="88">
        <f t="shared" si="337"/>
        <v>279324.26</v>
      </c>
      <c r="BS144" s="92">
        <f t="shared" si="338"/>
        <v>0.62624712515767755</v>
      </c>
      <c r="BT144" s="88">
        <f t="shared" si="339"/>
        <v>2090775.91</v>
      </c>
      <c r="BU144" s="88">
        <f t="shared" si="340"/>
        <v>2345826.5700000003</v>
      </c>
      <c r="BV144" s="88">
        <f t="shared" si="341"/>
        <v>0</v>
      </c>
      <c r="BW144" s="88">
        <f t="shared" si="342"/>
        <v>2345826.5700000003</v>
      </c>
      <c r="BX144" s="92">
        <f t="shared" si="343"/>
        <v>1.1219885205201166</v>
      </c>
      <c r="BY144" s="88">
        <f t="shared" si="344"/>
        <v>255050.66000000038</v>
      </c>
      <c r="BZ144" s="92">
        <f t="shared" si="345"/>
        <v>0.12198852052011656</v>
      </c>
      <c r="CA144" s="88">
        <v>93705.110000000015</v>
      </c>
      <c r="CB144" s="88">
        <v>277824.87</v>
      </c>
      <c r="CC144" s="88">
        <v>0</v>
      </c>
      <c r="CD144" s="88">
        <f t="shared" si="389"/>
        <v>277824.87</v>
      </c>
      <c r="CE144" s="92">
        <f t="shared" si="346"/>
        <v>2.9648849459757312</v>
      </c>
      <c r="CF144" s="88">
        <f t="shared" si="347"/>
        <v>184119.75999999998</v>
      </c>
      <c r="CG144" s="92">
        <f t="shared" si="348"/>
        <v>1.9648849459757312</v>
      </c>
      <c r="CH144" s="88">
        <f t="shared" si="349"/>
        <v>2184481.02</v>
      </c>
      <c r="CI144" s="88">
        <f t="shared" si="350"/>
        <v>2623651.4400000004</v>
      </c>
      <c r="CJ144" s="88">
        <f t="shared" si="351"/>
        <v>0</v>
      </c>
      <c r="CK144" s="88">
        <f t="shared" si="352"/>
        <v>2623651.4400000004</v>
      </c>
      <c r="CL144" s="92">
        <f t="shared" si="353"/>
        <v>1.2010410783976508</v>
      </c>
      <c r="CM144" s="88">
        <f t="shared" si="354"/>
        <v>439170.42000000039</v>
      </c>
      <c r="CN144" s="92">
        <f t="shared" si="355"/>
        <v>0.2010410783976509</v>
      </c>
      <c r="CO144" s="88">
        <v>572642.06000000006</v>
      </c>
      <c r="CP144" s="88">
        <v>600202.97</v>
      </c>
      <c r="CQ144" s="88">
        <v>0</v>
      </c>
      <c r="CR144" s="88">
        <f t="shared" si="390"/>
        <v>600202.97</v>
      </c>
      <c r="CS144" s="92">
        <f t="shared" si="356"/>
        <v>1.0481293846980082</v>
      </c>
      <c r="CT144" s="88">
        <f t="shared" si="357"/>
        <v>27560.909999999916</v>
      </c>
      <c r="CU144" s="92">
        <f t="shared" si="358"/>
        <v>4.8129384698008232E-2</v>
      </c>
      <c r="CV144" s="88">
        <f t="shared" si="359"/>
        <v>2757123.08</v>
      </c>
      <c r="CW144" s="88">
        <f t="shared" si="360"/>
        <v>3223854.41</v>
      </c>
      <c r="CX144" s="88">
        <f t="shared" si="361"/>
        <v>0</v>
      </c>
      <c r="CY144" s="88">
        <f t="shared" si="362"/>
        <v>3223854.41</v>
      </c>
      <c r="CZ144" s="92">
        <f t="shared" si="363"/>
        <v>1.1692820075337369</v>
      </c>
      <c r="DA144" s="88">
        <f t="shared" si="364"/>
        <v>466731.33000000007</v>
      </c>
      <c r="DB144" s="92">
        <f t="shared" si="365"/>
        <v>0.16928200753373696</v>
      </c>
      <c r="DC144" s="88">
        <v>406920.64</v>
      </c>
      <c r="DD144" s="88">
        <v>149922.23999999999</v>
      </c>
      <c r="DE144" s="88">
        <v>0</v>
      </c>
      <c r="DF144" s="88">
        <f t="shared" si="391"/>
        <v>149922.23999999999</v>
      </c>
      <c r="DG144" s="92">
        <f t="shared" si="366"/>
        <v>0.36843115158769035</v>
      </c>
      <c r="DH144" s="88">
        <f t="shared" si="382"/>
        <v>-256998.40000000002</v>
      </c>
      <c r="DI144" s="92">
        <f t="shared" si="367"/>
        <v>-0.63156884841230965</v>
      </c>
      <c r="DJ144" s="88">
        <f t="shared" si="368"/>
        <v>3164043.72</v>
      </c>
      <c r="DK144" s="88">
        <f t="shared" si="369"/>
        <v>3373776.6500000004</v>
      </c>
      <c r="DL144" s="88">
        <f t="shared" si="370"/>
        <v>0</v>
      </c>
      <c r="DM144" s="88">
        <f t="shared" si="384"/>
        <v>3373776.6500000004</v>
      </c>
      <c r="DN144" s="92">
        <f t="shared" si="371"/>
        <v>1.0662863564982599</v>
      </c>
      <c r="DO144" s="88">
        <f t="shared" si="372"/>
        <v>209732.93000000017</v>
      </c>
      <c r="DP144" s="92">
        <f t="shared" si="373"/>
        <v>6.6286356498259813E-2</v>
      </c>
      <c r="DQ144" s="88">
        <v>1186070.79</v>
      </c>
      <c r="DR144" s="88">
        <v>460057.51999999996</v>
      </c>
      <c r="DS144" s="88">
        <v>0</v>
      </c>
      <c r="DT144" s="88">
        <f t="shared" si="392"/>
        <v>460057.51999999996</v>
      </c>
      <c r="DU144" s="92">
        <f t="shared" si="374"/>
        <v>0.38788369453057686</v>
      </c>
      <c r="DV144" s="88">
        <f t="shared" si="383"/>
        <v>-726013.27</v>
      </c>
      <c r="DW144" s="92">
        <f t="shared" si="375"/>
        <v>-0.61211630546942308</v>
      </c>
      <c r="DX144" s="88">
        <f t="shared" si="376"/>
        <v>4350114.51</v>
      </c>
      <c r="DY144" s="88">
        <f t="shared" si="377"/>
        <v>3833834.1700000004</v>
      </c>
      <c r="DZ144" s="88">
        <f t="shared" si="378"/>
        <v>0</v>
      </c>
      <c r="EA144" s="88">
        <f t="shared" si="385"/>
        <v>3833834.1700000004</v>
      </c>
      <c r="EB144" s="92">
        <f t="shared" si="379"/>
        <v>0.88131798856945509</v>
      </c>
      <c r="EC144" s="88">
        <f t="shared" si="380"/>
        <v>-516280.33999999939</v>
      </c>
      <c r="ED144" s="92">
        <f t="shared" si="381"/>
        <v>-0.11868201143054494</v>
      </c>
      <c r="EE144" s="88">
        <v>506275.79</v>
      </c>
      <c r="EF144" s="88">
        <v>182438.29</v>
      </c>
      <c r="EG144" s="88">
        <v>114356</v>
      </c>
      <c r="EH144" s="23">
        <f t="shared" si="300"/>
        <v>5153184.59</v>
      </c>
      <c r="EJ144" s="9"/>
      <c r="EK144" s="9"/>
    </row>
    <row r="145" spans="1:141" ht="12" customHeight="1" x14ac:dyDescent="0.25">
      <c r="A145" s="8" t="s">
        <v>467</v>
      </c>
      <c r="B145" s="8" t="s">
        <v>467</v>
      </c>
      <c r="C145" s="24">
        <v>4</v>
      </c>
      <c r="D145" s="32" t="s">
        <v>454</v>
      </c>
      <c r="E145" s="26" t="s">
        <v>455</v>
      </c>
      <c r="F145" s="32" t="s">
        <v>456</v>
      </c>
      <c r="G145" s="26" t="s">
        <v>457</v>
      </c>
      <c r="H145" s="24" t="s">
        <v>468</v>
      </c>
      <c r="I145" s="26" t="s">
        <v>469</v>
      </c>
      <c r="J145" s="27">
        <v>1</v>
      </c>
      <c r="K145" s="35" t="s">
        <v>81</v>
      </c>
      <c r="L145" s="24" t="s">
        <v>103</v>
      </c>
      <c r="M145" s="23">
        <v>0</v>
      </c>
      <c r="N145" s="23">
        <v>0</v>
      </c>
      <c r="O145" s="23">
        <v>21133327.09</v>
      </c>
      <c r="P145" s="88">
        <v>0</v>
      </c>
      <c r="Q145" s="88">
        <v>0</v>
      </c>
      <c r="R145" s="88">
        <v>0</v>
      </c>
      <c r="S145" s="88">
        <f t="shared" si="301"/>
        <v>0</v>
      </c>
      <c r="T145" s="92" t="str">
        <f t="shared" si="302"/>
        <v>nebija plānots</v>
      </c>
      <c r="U145" s="88">
        <f t="shared" si="303"/>
        <v>0</v>
      </c>
      <c r="V145" s="92" t="str">
        <f t="shared" si="304"/>
        <v>nebija plānots</v>
      </c>
      <c r="W145" s="88">
        <v>0</v>
      </c>
      <c r="X145" s="88">
        <v>0</v>
      </c>
      <c r="Y145" s="88">
        <v>0</v>
      </c>
      <c r="Z145" s="88">
        <f t="shared" si="305"/>
        <v>0</v>
      </c>
      <c r="AA145" s="92" t="str">
        <f t="shared" si="306"/>
        <v>nebija plānots</v>
      </c>
      <c r="AB145" s="88">
        <f t="shared" si="307"/>
        <v>0</v>
      </c>
      <c r="AC145" s="92" t="str">
        <f t="shared" si="308"/>
        <v>nebija plānots</v>
      </c>
      <c r="AD145" s="88">
        <f t="shared" si="309"/>
        <v>0</v>
      </c>
      <c r="AE145" s="88">
        <f t="shared" si="310"/>
        <v>0</v>
      </c>
      <c r="AF145" s="88">
        <f t="shared" si="311"/>
        <v>0</v>
      </c>
      <c r="AG145" s="88">
        <f t="shared" si="312"/>
        <v>0</v>
      </c>
      <c r="AH145" s="92" t="str">
        <f t="shared" si="313"/>
        <v>nebija plānots</v>
      </c>
      <c r="AI145" s="88">
        <f t="shared" si="314"/>
        <v>0</v>
      </c>
      <c r="AJ145" s="92" t="str">
        <f t="shared" si="315"/>
        <v>nebija plānots</v>
      </c>
      <c r="AK145" s="88">
        <v>0</v>
      </c>
      <c r="AL145" s="88">
        <v>0</v>
      </c>
      <c r="AM145" s="88">
        <v>0</v>
      </c>
      <c r="AN145" s="88">
        <f t="shared" si="386"/>
        <v>0</v>
      </c>
      <c r="AO145" s="92" t="str">
        <f t="shared" si="316"/>
        <v>nebija plānots</v>
      </c>
      <c r="AP145" s="88">
        <f t="shared" si="317"/>
        <v>0</v>
      </c>
      <c r="AQ145" s="92" t="str">
        <f t="shared" si="318"/>
        <v>nebija plānots</v>
      </c>
      <c r="AR145" s="88">
        <f t="shared" si="319"/>
        <v>0</v>
      </c>
      <c r="AS145" s="88">
        <f t="shared" si="320"/>
        <v>0</v>
      </c>
      <c r="AT145" s="88">
        <f t="shared" si="321"/>
        <v>0</v>
      </c>
      <c r="AU145" s="88">
        <f t="shared" si="322"/>
        <v>0</v>
      </c>
      <c r="AV145" s="92" t="str">
        <f t="shared" si="323"/>
        <v>nebija plānots</v>
      </c>
      <c r="AW145" s="88">
        <f t="shared" si="324"/>
        <v>0</v>
      </c>
      <c r="AX145" s="92" t="str">
        <f t="shared" si="325"/>
        <v>nebija plānots</v>
      </c>
      <c r="AY145" s="88">
        <v>116672.91</v>
      </c>
      <c r="AZ145" s="88">
        <v>0</v>
      </c>
      <c r="BA145" s="88">
        <v>0</v>
      </c>
      <c r="BB145" s="88">
        <f t="shared" si="387"/>
        <v>0</v>
      </c>
      <c r="BC145" s="92">
        <f t="shared" si="326"/>
        <v>0</v>
      </c>
      <c r="BD145" s="88">
        <f t="shared" si="327"/>
        <v>-116672.91</v>
      </c>
      <c r="BE145" s="92">
        <f t="shared" si="328"/>
        <v>-1</v>
      </c>
      <c r="BF145" s="88">
        <f t="shared" si="329"/>
        <v>116672.91</v>
      </c>
      <c r="BG145" s="88">
        <f t="shared" si="330"/>
        <v>0</v>
      </c>
      <c r="BH145" s="88">
        <f t="shared" si="331"/>
        <v>0</v>
      </c>
      <c r="BI145" s="88">
        <f t="shared" si="332"/>
        <v>0</v>
      </c>
      <c r="BJ145" s="92">
        <f t="shared" si="333"/>
        <v>0</v>
      </c>
      <c r="BK145" s="88">
        <f t="shared" si="334"/>
        <v>-116672.91</v>
      </c>
      <c r="BL145" s="92">
        <f t="shared" si="335"/>
        <v>-1</v>
      </c>
      <c r="BM145" s="88">
        <v>0</v>
      </c>
      <c r="BN145" s="88">
        <v>0</v>
      </c>
      <c r="BO145" s="88">
        <v>0</v>
      </c>
      <c r="BP145" s="88">
        <f t="shared" si="388"/>
        <v>0</v>
      </c>
      <c r="BQ145" s="92" t="str">
        <f t="shared" si="336"/>
        <v>nebija plānots</v>
      </c>
      <c r="BR145" s="88">
        <f t="shared" si="337"/>
        <v>0</v>
      </c>
      <c r="BS145" s="92" t="str">
        <f t="shared" si="338"/>
        <v>nebija plānots</v>
      </c>
      <c r="BT145" s="88">
        <f t="shared" si="339"/>
        <v>116672.91</v>
      </c>
      <c r="BU145" s="88">
        <f t="shared" si="340"/>
        <v>0</v>
      </c>
      <c r="BV145" s="88">
        <f t="shared" si="341"/>
        <v>0</v>
      </c>
      <c r="BW145" s="88">
        <f t="shared" si="342"/>
        <v>0</v>
      </c>
      <c r="BX145" s="92">
        <f t="shared" si="343"/>
        <v>0</v>
      </c>
      <c r="BY145" s="88">
        <f t="shared" si="344"/>
        <v>-116672.91</v>
      </c>
      <c r="BZ145" s="92">
        <f t="shared" si="345"/>
        <v>-1</v>
      </c>
      <c r="CA145" s="88">
        <v>0</v>
      </c>
      <c r="CB145" s="88">
        <v>60280.35</v>
      </c>
      <c r="CC145" s="88">
        <v>0</v>
      </c>
      <c r="CD145" s="88">
        <f t="shared" si="389"/>
        <v>60280.35</v>
      </c>
      <c r="CE145" s="92" t="str">
        <f t="shared" si="346"/>
        <v>nebija plānots</v>
      </c>
      <c r="CF145" s="88">
        <f t="shared" si="347"/>
        <v>60280.35</v>
      </c>
      <c r="CG145" s="92" t="str">
        <f t="shared" si="348"/>
        <v>nebija plānots</v>
      </c>
      <c r="CH145" s="88">
        <f t="shared" si="349"/>
        <v>116672.91</v>
      </c>
      <c r="CI145" s="88">
        <f t="shared" si="350"/>
        <v>60280.35</v>
      </c>
      <c r="CJ145" s="88">
        <f t="shared" si="351"/>
        <v>0</v>
      </c>
      <c r="CK145" s="88">
        <f t="shared" si="352"/>
        <v>60280.35</v>
      </c>
      <c r="CL145" s="92">
        <f t="shared" si="353"/>
        <v>0.51666106553783564</v>
      </c>
      <c r="CM145" s="88">
        <f t="shared" si="354"/>
        <v>-56392.560000000005</v>
      </c>
      <c r="CN145" s="92">
        <f t="shared" si="355"/>
        <v>-0.48333893446216436</v>
      </c>
      <c r="CO145" s="88">
        <v>0</v>
      </c>
      <c r="CP145" s="88">
        <v>0</v>
      </c>
      <c r="CQ145" s="88">
        <v>0</v>
      </c>
      <c r="CR145" s="88">
        <f t="shared" si="390"/>
        <v>0</v>
      </c>
      <c r="CS145" s="92" t="str">
        <f t="shared" si="356"/>
        <v>nebija plānots</v>
      </c>
      <c r="CT145" s="88">
        <f t="shared" si="357"/>
        <v>0</v>
      </c>
      <c r="CU145" s="92" t="str">
        <f t="shared" si="358"/>
        <v>nebija plānots</v>
      </c>
      <c r="CV145" s="88">
        <f t="shared" si="359"/>
        <v>116672.91</v>
      </c>
      <c r="CW145" s="88">
        <f t="shared" si="360"/>
        <v>60280.35</v>
      </c>
      <c r="CX145" s="88">
        <f t="shared" si="361"/>
        <v>0</v>
      </c>
      <c r="CY145" s="88">
        <f t="shared" si="362"/>
        <v>60280.35</v>
      </c>
      <c r="CZ145" s="92">
        <f t="shared" si="363"/>
        <v>0.51666106553783564</v>
      </c>
      <c r="DA145" s="88">
        <f t="shared" si="364"/>
        <v>-56392.560000000005</v>
      </c>
      <c r="DB145" s="92">
        <f t="shared" si="365"/>
        <v>-0.48333893446216436</v>
      </c>
      <c r="DC145" s="88">
        <v>0</v>
      </c>
      <c r="DD145" s="88">
        <v>0</v>
      </c>
      <c r="DE145" s="88">
        <v>0</v>
      </c>
      <c r="DF145" s="88">
        <f t="shared" si="391"/>
        <v>0</v>
      </c>
      <c r="DG145" s="92" t="str">
        <f t="shared" si="366"/>
        <v>nebija plānots</v>
      </c>
      <c r="DH145" s="88">
        <f t="shared" si="382"/>
        <v>0</v>
      </c>
      <c r="DI145" s="92" t="str">
        <f t="shared" si="367"/>
        <v>nebija plānots</v>
      </c>
      <c r="DJ145" s="88">
        <f t="shared" si="368"/>
        <v>116672.91</v>
      </c>
      <c r="DK145" s="88">
        <f t="shared" si="369"/>
        <v>60280.35</v>
      </c>
      <c r="DL145" s="88">
        <f t="shared" si="370"/>
        <v>0</v>
      </c>
      <c r="DM145" s="88">
        <f t="shared" si="384"/>
        <v>60280.35</v>
      </c>
      <c r="DN145" s="92">
        <f t="shared" si="371"/>
        <v>0.51666106553783564</v>
      </c>
      <c r="DO145" s="88">
        <f t="shared" si="372"/>
        <v>-56392.560000000005</v>
      </c>
      <c r="DP145" s="92">
        <f t="shared" si="373"/>
        <v>-0.48333893446216436</v>
      </c>
      <c r="DQ145" s="88">
        <v>0</v>
      </c>
      <c r="DR145" s="88">
        <v>0</v>
      </c>
      <c r="DS145" s="88">
        <v>0</v>
      </c>
      <c r="DT145" s="88">
        <f t="shared" si="392"/>
        <v>0</v>
      </c>
      <c r="DU145" s="92" t="str">
        <f t="shared" si="374"/>
        <v>nebija plānots</v>
      </c>
      <c r="DV145" s="88">
        <f t="shared" si="383"/>
        <v>0</v>
      </c>
      <c r="DW145" s="92" t="str">
        <f t="shared" si="375"/>
        <v>nebija plānots</v>
      </c>
      <c r="DX145" s="88">
        <f t="shared" si="376"/>
        <v>116672.91</v>
      </c>
      <c r="DY145" s="88">
        <f t="shared" si="377"/>
        <v>60280.35</v>
      </c>
      <c r="DZ145" s="88">
        <f t="shared" si="378"/>
        <v>0</v>
      </c>
      <c r="EA145" s="88">
        <f t="shared" si="385"/>
        <v>60280.35</v>
      </c>
      <c r="EB145" s="92">
        <f t="shared" si="379"/>
        <v>0.51666106553783564</v>
      </c>
      <c r="EC145" s="88">
        <f t="shared" si="380"/>
        <v>-56392.560000000005</v>
      </c>
      <c r="ED145" s="92">
        <f t="shared" si="381"/>
        <v>-0.48333893446216436</v>
      </c>
      <c r="EE145" s="88">
        <v>0</v>
      </c>
      <c r="EF145" s="88">
        <v>0</v>
      </c>
      <c r="EG145" s="88">
        <v>0</v>
      </c>
      <c r="EH145" s="23">
        <f t="shared" si="300"/>
        <v>116672.91</v>
      </c>
      <c r="EJ145" s="9"/>
      <c r="EK145" s="9"/>
    </row>
    <row r="146" spans="1:141" ht="12" customHeight="1" x14ac:dyDescent="0.25">
      <c r="A146" s="8" t="s">
        <v>470</v>
      </c>
      <c r="B146" s="8" t="s">
        <v>470</v>
      </c>
      <c r="C146" s="24">
        <v>4</v>
      </c>
      <c r="D146" s="32" t="s">
        <v>454</v>
      </c>
      <c r="E146" s="26" t="s">
        <v>455</v>
      </c>
      <c r="F146" s="32" t="s">
        <v>456</v>
      </c>
      <c r="G146" s="26" t="s">
        <v>457</v>
      </c>
      <c r="H146" s="24" t="s">
        <v>468</v>
      </c>
      <c r="I146" s="26" t="s">
        <v>469</v>
      </c>
      <c r="J146" s="27">
        <v>2</v>
      </c>
      <c r="K146" s="35" t="s">
        <v>81</v>
      </c>
      <c r="L146" s="24" t="s">
        <v>103</v>
      </c>
      <c r="M146" s="23">
        <v>0</v>
      </c>
      <c r="N146" s="23">
        <v>0</v>
      </c>
      <c r="O146" s="23">
        <v>1751532.47</v>
      </c>
      <c r="P146" s="88">
        <v>1500000</v>
      </c>
      <c r="Q146" s="88">
        <v>1500000</v>
      </c>
      <c r="R146" s="88">
        <v>0</v>
      </c>
      <c r="S146" s="88">
        <f t="shared" si="301"/>
        <v>1500000</v>
      </c>
      <c r="T146" s="92">
        <f t="shared" si="302"/>
        <v>1</v>
      </c>
      <c r="U146" s="88">
        <f t="shared" si="303"/>
        <v>0</v>
      </c>
      <c r="V146" s="92">
        <f t="shared" si="304"/>
        <v>0</v>
      </c>
      <c r="W146" s="88">
        <v>238517.53</v>
      </c>
      <c r="X146" s="88">
        <v>0</v>
      </c>
      <c r="Y146" s="88">
        <v>0</v>
      </c>
      <c r="Z146" s="88">
        <f t="shared" si="305"/>
        <v>0</v>
      </c>
      <c r="AA146" s="92">
        <f t="shared" si="306"/>
        <v>0</v>
      </c>
      <c r="AB146" s="88">
        <f t="shared" si="307"/>
        <v>-238517.53</v>
      </c>
      <c r="AC146" s="92">
        <f t="shared" si="308"/>
        <v>-1</v>
      </c>
      <c r="AD146" s="88">
        <f t="shared" si="309"/>
        <v>1738517.53</v>
      </c>
      <c r="AE146" s="88">
        <f t="shared" si="310"/>
        <v>1500000</v>
      </c>
      <c r="AF146" s="88">
        <f t="shared" si="311"/>
        <v>0</v>
      </c>
      <c r="AG146" s="88">
        <f t="shared" si="312"/>
        <v>1500000</v>
      </c>
      <c r="AH146" s="92">
        <f t="shared" si="313"/>
        <v>0.8628040696259186</v>
      </c>
      <c r="AI146" s="88">
        <f t="shared" si="314"/>
        <v>-238517.53000000003</v>
      </c>
      <c r="AJ146" s="92">
        <f t="shared" si="315"/>
        <v>-0.13719593037408143</v>
      </c>
      <c r="AK146" s="88">
        <v>0</v>
      </c>
      <c r="AL146" s="88">
        <v>326253.26</v>
      </c>
      <c r="AM146" s="88">
        <v>0</v>
      </c>
      <c r="AN146" s="88">
        <f t="shared" si="386"/>
        <v>326253.26</v>
      </c>
      <c r="AO146" s="92" t="str">
        <f t="shared" si="316"/>
        <v>nebija plānots</v>
      </c>
      <c r="AP146" s="88">
        <f t="shared" si="317"/>
        <v>326253.26</v>
      </c>
      <c r="AQ146" s="92" t="str">
        <f t="shared" si="318"/>
        <v>nebija plānots</v>
      </c>
      <c r="AR146" s="88">
        <f t="shared" si="319"/>
        <v>1738517.53</v>
      </c>
      <c r="AS146" s="88">
        <f t="shared" si="320"/>
        <v>1826253.26</v>
      </c>
      <c r="AT146" s="88">
        <f t="shared" si="321"/>
        <v>0</v>
      </c>
      <c r="AU146" s="88">
        <f t="shared" si="322"/>
        <v>1826253.26</v>
      </c>
      <c r="AV146" s="92">
        <f t="shared" si="323"/>
        <v>1.0504658299304006</v>
      </c>
      <c r="AW146" s="88">
        <f t="shared" si="324"/>
        <v>87735.729999999981</v>
      </c>
      <c r="AX146" s="92">
        <f t="shared" si="325"/>
        <v>5.0465829930400517E-2</v>
      </c>
      <c r="AY146" s="88">
        <v>0</v>
      </c>
      <c r="AZ146" s="88">
        <v>181412.24</v>
      </c>
      <c r="BA146" s="88">
        <v>0</v>
      </c>
      <c r="BB146" s="88">
        <f t="shared" si="387"/>
        <v>181412.24</v>
      </c>
      <c r="BC146" s="92" t="str">
        <f t="shared" si="326"/>
        <v>nebija plānots</v>
      </c>
      <c r="BD146" s="88">
        <f t="shared" si="327"/>
        <v>181412.24</v>
      </c>
      <c r="BE146" s="92" t="str">
        <f t="shared" si="328"/>
        <v>nebija plānots</v>
      </c>
      <c r="BF146" s="88">
        <f t="shared" si="329"/>
        <v>1738517.53</v>
      </c>
      <c r="BG146" s="88">
        <f t="shared" si="330"/>
        <v>2007665.5</v>
      </c>
      <c r="BH146" s="88">
        <f t="shared" si="331"/>
        <v>0</v>
      </c>
      <c r="BI146" s="88">
        <f t="shared" si="332"/>
        <v>2007665.5</v>
      </c>
      <c r="BJ146" s="92">
        <f t="shared" si="333"/>
        <v>1.1548146425650365</v>
      </c>
      <c r="BK146" s="88">
        <f t="shared" si="334"/>
        <v>269147.96999999997</v>
      </c>
      <c r="BL146" s="92">
        <f t="shared" si="335"/>
        <v>0.15481464256503641</v>
      </c>
      <c r="BM146" s="88">
        <v>0</v>
      </c>
      <c r="BN146" s="88">
        <v>157257.54</v>
      </c>
      <c r="BO146" s="88">
        <v>0</v>
      </c>
      <c r="BP146" s="88">
        <f t="shared" si="388"/>
        <v>157257.54</v>
      </c>
      <c r="BQ146" s="92" t="str">
        <f t="shared" si="336"/>
        <v>nebija plānots</v>
      </c>
      <c r="BR146" s="88">
        <f t="shared" si="337"/>
        <v>157257.54</v>
      </c>
      <c r="BS146" s="92" t="str">
        <f t="shared" si="338"/>
        <v>nebija plānots</v>
      </c>
      <c r="BT146" s="88">
        <f t="shared" si="339"/>
        <v>1738517.53</v>
      </c>
      <c r="BU146" s="88">
        <f t="shared" si="340"/>
        <v>2164923.04</v>
      </c>
      <c r="BV146" s="88">
        <f t="shared" si="341"/>
        <v>0</v>
      </c>
      <c r="BW146" s="88">
        <f t="shared" si="342"/>
        <v>2164923.04</v>
      </c>
      <c r="BX146" s="92">
        <f t="shared" si="343"/>
        <v>1.2452696062259436</v>
      </c>
      <c r="BY146" s="88">
        <f t="shared" si="344"/>
        <v>426405.51</v>
      </c>
      <c r="BZ146" s="92">
        <f t="shared" si="345"/>
        <v>0.24526960622594354</v>
      </c>
      <c r="CA146" s="88">
        <v>0</v>
      </c>
      <c r="CB146" s="88">
        <v>781116.25999999989</v>
      </c>
      <c r="CC146" s="88">
        <v>0</v>
      </c>
      <c r="CD146" s="88">
        <f t="shared" si="389"/>
        <v>781116.25999999989</v>
      </c>
      <c r="CE146" s="92" t="str">
        <f t="shared" si="346"/>
        <v>nebija plānots</v>
      </c>
      <c r="CF146" s="88">
        <f t="shared" si="347"/>
        <v>781116.25999999989</v>
      </c>
      <c r="CG146" s="92" t="str">
        <f t="shared" si="348"/>
        <v>nebija plānots</v>
      </c>
      <c r="CH146" s="88">
        <f t="shared" si="349"/>
        <v>1738517.53</v>
      </c>
      <c r="CI146" s="88">
        <f t="shared" si="350"/>
        <v>2946039.3</v>
      </c>
      <c r="CJ146" s="88">
        <f t="shared" si="351"/>
        <v>0</v>
      </c>
      <c r="CK146" s="88">
        <f t="shared" si="352"/>
        <v>2946039.3</v>
      </c>
      <c r="CL146" s="92">
        <f t="shared" si="353"/>
        <v>1.6945697982119281</v>
      </c>
      <c r="CM146" s="88">
        <f t="shared" si="354"/>
        <v>1207521.7699999998</v>
      </c>
      <c r="CN146" s="92">
        <f t="shared" si="355"/>
        <v>0.69456979821192821</v>
      </c>
      <c r="CO146" s="88">
        <v>0</v>
      </c>
      <c r="CP146" s="88">
        <v>1617414.71</v>
      </c>
      <c r="CQ146" s="88">
        <v>0</v>
      </c>
      <c r="CR146" s="88">
        <f t="shared" si="390"/>
        <v>1617414.71</v>
      </c>
      <c r="CS146" s="92" t="str">
        <f t="shared" si="356"/>
        <v>nebija plānots</v>
      </c>
      <c r="CT146" s="88">
        <f t="shared" si="357"/>
        <v>1617414.71</v>
      </c>
      <c r="CU146" s="92" t="str">
        <f t="shared" si="358"/>
        <v>nebija plānots</v>
      </c>
      <c r="CV146" s="88">
        <f t="shared" si="359"/>
        <v>1738517.53</v>
      </c>
      <c r="CW146" s="88">
        <f t="shared" si="360"/>
        <v>4563454.01</v>
      </c>
      <c r="CX146" s="88">
        <f t="shared" si="361"/>
        <v>0</v>
      </c>
      <c r="CY146" s="88">
        <f t="shared" si="362"/>
        <v>4563454.01</v>
      </c>
      <c r="CZ146" s="92">
        <f t="shared" si="363"/>
        <v>2.6249111275858112</v>
      </c>
      <c r="DA146" s="88">
        <f t="shared" si="364"/>
        <v>2824936.4799999995</v>
      </c>
      <c r="DB146" s="92">
        <f t="shared" si="365"/>
        <v>1.6249111275858112</v>
      </c>
      <c r="DC146" s="88">
        <v>610929</v>
      </c>
      <c r="DD146" s="88">
        <v>1989723.6099999999</v>
      </c>
      <c r="DE146" s="88">
        <v>0</v>
      </c>
      <c r="DF146" s="88">
        <f t="shared" si="391"/>
        <v>1989723.6099999999</v>
      </c>
      <c r="DG146" s="92">
        <f t="shared" si="366"/>
        <v>3.256881912628145</v>
      </c>
      <c r="DH146" s="88">
        <f t="shared" si="382"/>
        <v>1378794.6099999999</v>
      </c>
      <c r="DI146" s="92">
        <f t="shared" si="367"/>
        <v>2.256881912628145</v>
      </c>
      <c r="DJ146" s="88">
        <f t="shared" si="368"/>
        <v>2349446.5300000003</v>
      </c>
      <c r="DK146" s="88">
        <f t="shared" si="369"/>
        <v>6553177.6199999992</v>
      </c>
      <c r="DL146" s="88">
        <f t="shared" si="370"/>
        <v>0</v>
      </c>
      <c r="DM146" s="88">
        <f t="shared" si="384"/>
        <v>6553177.6199999992</v>
      </c>
      <c r="DN146" s="92">
        <f t="shared" si="371"/>
        <v>2.7892431414474448</v>
      </c>
      <c r="DO146" s="88">
        <f t="shared" si="372"/>
        <v>4203731.0899999989</v>
      </c>
      <c r="DP146" s="92">
        <f t="shared" si="373"/>
        <v>1.7892431414474448</v>
      </c>
      <c r="DQ146" s="88">
        <v>11384490.199999999</v>
      </c>
      <c r="DR146" s="88">
        <v>304717.51</v>
      </c>
      <c r="DS146" s="88">
        <v>0</v>
      </c>
      <c r="DT146" s="88">
        <f t="shared" si="392"/>
        <v>304717.51</v>
      </c>
      <c r="DU146" s="92">
        <f t="shared" si="374"/>
        <v>2.6766021547455856E-2</v>
      </c>
      <c r="DV146" s="88">
        <f t="shared" si="383"/>
        <v>-11079772.689999999</v>
      </c>
      <c r="DW146" s="92">
        <f t="shared" si="375"/>
        <v>-0.97323397845254411</v>
      </c>
      <c r="DX146" s="88">
        <f t="shared" si="376"/>
        <v>13733936.73</v>
      </c>
      <c r="DY146" s="88">
        <f t="shared" si="377"/>
        <v>6857895.129999999</v>
      </c>
      <c r="DZ146" s="88">
        <f t="shared" si="378"/>
        <v>0</v>
      </c>
      <c r="EA146" s="88">
        <f t="shared" si="385"/>
        <v>6857895.129999999</v>
      </c>
      <c r="EB146" s="92">
        <f t="shared" si="379"/>
        <v>0.49933935657500284</v>
      </c>
      <c r="EC146" s="88">
        <f t="shared" si="380"/>
        <v>-6876041.6000000015</v>
      </c>
      <c r="ED146" s="92">
        <f t="shared" si="381"/>
        <v>-0.50066064342499716</v>
      </c>
      <c r="EE146" s="88">
        <v>0</v>
      </c>
      <c r="EF146" s="88">
        <v>0</v>
      </c>
      <c r="EG146" s="88">
        <v>250000</v>
      </c>
      <c r="EH146" s="23">
        <f t="shared" si="300"/>
        <v>13983936.73</v>
      </c>
      <c r="EJ146" s="9"/>
      <c r="EK146" s="9"/>
    </row>
    <row r="147" spans="1:141" ht="12" customHeight="1" x14ac:dyDescent="0.25">
      <c r="A147" s="8" t="s">
        <v>471</v>
      </c>
      <c r="B147" s="8" t="s">
        <v>471</v>
      </c>
      <c r="C147" s="24">
        <v>4</v>
      </c>
      <c r="D147" s="32" t="s">
        <v>454</v>
      </c>
      <c r="E147" s="26" t="s">
        <v>455</v>
      </c>
      <c r="F147" s="32" t="s">
        <v>456</v>
      </c>
      <c r="G147" s="26" t="s">
        <v>457</v>
      </c>
      <c r="H147" s="24" t="s">
        <v>468</v>
      </c>
      <c r="I147" s="26" t="s">
        <v>469</v>
      </c>
      <c r="J147" s="27">
        <v>3</v>
      </c>
      <c r="K147" s="35" t="s">
        <v>81</v>
      </c>
      <c r="L147" s="24" t="s">
        <v>103</v>
      </c>
      <c r="M147" s="23">
        <v>0</v>
      </c>
      <c r="N147" s="23">
        <v>0</v>
      </c>
      <c r="O147" s="23">
        <v>0</v>
      </c>
      <c r="P147" s="88">
        <v>0</v>
      </c>
      <c r="Q147" s="88">
        <v>0</v>
      </c>
      <c r="R147" s="88">
        <v>0</v>
      </c>
      <c r="S147" s="88">
        <f t="shared" si="301"/>
        <v>0</v>
      </c>
      <c r="T147" s="92" t="str">
        <f t="shared" si="302"/>
        <v>nebija plānots</v>
      </c>
      <c r="U147" s="88">
        <f t="shared" si="303"/>
        <v>0</v>
      </c>
      <c r="V147" s="92" t="str">
        <f t="shared" si="304"/>
        <v>nebija plānots</v>
      </c>
      <c r="W147" s="88">
        <v>0</v>
      </c>
      <c r="X147" s="88">
        <v>0</v>
      </c>
      <c r="Y147" s="88">
        <v>0</v>
      </c>
      <c r="Z147" s="88">
        <f t="shared" si="305"/>
        <v>0</v>
      </c>
      <c r="AA147" s="92" t="str">
        <f t="shared" si="306"/>
        <v>nebija plānots</v>
      </c>
      <c r="AB147" s="88">
        <f t="shared" si="307"/>
        <v>0</v>
      </c>
      <c r="AC147" s="92" t="str">
        <f t="shared" si="308"/>
        <v>nebija plānots</v>
      </c>
      <c r="AD147" s="88">
        <f t="shared" si="309"/>
        <v>0</v>
      </c>
      <c r="AE147" s="88">
        <f t="shared" si="310"/>
        <v>0</v>
      </c>
      <c r="AF147" s="88">
        <f t="shared" si="311"/>
        <v>0</v>
      </c>
      <c r="AG147" s="88">
        <f t="shared" si="312"/>
        <v>0</v>
      </c>
      <c r="AH147" s="92" t="str">
        <f t="shared" si="313"/>
        <v>nebija plānots</v>
      </c>
      <c r="AI147" s="88">
        <f t="shared" si="314"/>
        <v>0</v>
      </c>
      <c r="AJ147" s="92" t="str">
        <f t="shared" si="315"/>
        <v>nebija plānots</v>
      </c>
      <c r="AK147" s="88">
        <v>0</v>
      </c>
      <c r="AL147" s="88">
        <v>0</v>
      </c>
      <c r="AM147" s="88">
        <v>0</v>
      </c>
      <c r="AN147" s="88">
        <f t="shared" si="386"/>
        <v>0</v>
      </c>
      <c r="AO147" s="92" t="str">
        <f t="shared" si="316"/>
        <v>nebija plānots</v>
      </c>
      <c r="AP147" s="88">
        <f t="shared" si="317"/>
        <v>0</v>
      </c>
      <c r="AQ147" s="92" t="str">
        <f t="shared" si="318"/>
        <v>nebija plānots</v>
      </c>
      <c r="AR147" s="88">
        <f t="shared" si="319"/>
        <v>0</v>
      </c>
      <c r="AS147" s="88">
        <f t="shared" si="320"/>
        <v>0</v>
      </c>
      <c r="AT147" s="88">
        <f t="shared" si="321"/>
        <v>0</v>
      </c>
      <c r="AU147" s="88">
        <f t="shared" si="322"/>
        <v>0</v>
      </c>
      <c r="AV147" s="92" t="str">
        <f t="shared" si="323"/>
        <v>nebija plānots</v>
      </c>
      <c r="AW147" s="88">
        <f t="shared" si="324"/>
        <v>0</v>
      </c>
      <c r="AX147" s="92" t="str">
        <f t="shared" si="325"/>
        <v>nebija plānots</v>
      </c>
      <c r="AY147" s="88">
        <v>0</v>
      </c>
      <c r="AZ147" s="88">
        <v>0</v>
      </c>
      <c r="BA147" s="88">
        <v>0</v>
      </c>
      <c r="BB147" s="88">
        <f t="shared" si="387"/>
        <v>0</v>
      </c>
      <c r="BC147" s="92" t="str">
        <f t="shared" si="326"/>
        <v>nebija plānots</v>
      </c>
      <c r="BD147" s="88">
        <f t="shared" si="327"/>
        <v>0</v>
      </c>
      <c r="BE147" s="92" t="str">
        <f t="shared" si="328"/>
        <v>nebija plānots</v>
      </c>
      <c r="BF147" s="88">
        <f t="shared" si="329"/>
        <v>0</v>
      </c>
      <c r="BG147" s="88">
        <f t="shared" si="330"/>
        <v>0</v>
      </c>
      <c r="BH147" s="88">
        <f t="shared" si="331"/>
        <v>0</v>
      </c>
      <c r="BI147" s="88">
        <f t="shared" si="332"/>
        <v>0</v>
      </c>
      <c r="BJ147" s="92" t="str">
        <f t="shared" si="333"/>
        <v>nebija plānots</v>
      </c>
      <c r="BK147" s="88">
        <f t="shared" si="334"/>
        <v>0</v>
      </c>
      <c r="BL147" s="92" t="str">
        <f t="shared" si="335"/>
        <v>nebija plānots</v>
      </c>
      <c r="BM147" s="88">
        <v>0</v>
      </c>
      <c r="BN147" s="88">
        <v>0</v>
      </c>
      <c r="BO147" s="88">
        <v>0</v>
      </c>
      <c r="BP147" s="88">
        <f t="shared" si="388"/>
        <v>0</v>
      </c>
      <c r="BQ147" s="92" t="str">
        <f t="shared" si="336"/>
        <v>nebija plānots</v>
      </c>
      <c r="BR147" s="88">
        <f t="shared" si="337"/>
        <v>0</v>
      </c>
      <c r="BS147" s="92" t="str">
        <f t="shared" si="338"/>
        <v>nebija plānots</v>
      </c>
      <c r="BT147" s="88">
        <f t="shared" si="339"/>
        <v>0</v>
      </c>
      <c r="BU147" s="88">
        <f t="shared" si="340"/>
        <v>0</v>
      </c>
      <c r="BV147" s="88">
        <f t="shared" si="341"/>
        <v>0</v>
      </c>
      <c r="BW147" s="88">
        <f t="shared" si="342"/>
        <v>0</v>
      </c>
      <c r="BX147" s="92" t="str">
        <f t="shared" si="343"/>
        <v>nebija plānots</v>
      </c>
      <c r="BY147" s="88">
        <f t="shared" si="344"/>
        <v>0</v>
      </c>
      <c r="BZ147" s="92" t="str">
        <f t="shared" si="345"/>
        <v>nebija plānots</v>
      </c>
      <c r="CA147" s="88">
        <v>0</v>
      </c>
      <c r="CB147" s="88">
        <v>0</v>
      </c>
      <c r="CC147" s="88">
        <v>0</v>
      </c>
      <c r="CD147" s="88">
        <f t="shared" si="389"/>
        <v>0</v>
      </c>
      <c r="CE147" s="92" t="str">
        <f t="shared" si="346"/>
        <v>nebija plānots</v>
      </c>
      <c r="CF147" s="88">
        <f t="shared" si="347"/>
        <v>0</v>
      </c>
      <c r="CG147" s="92" t="str">
        <f t="shared" si="348"/>
        <v>nebija plānots</v>
      </c>
      <c r="CH147" s="88">
        <f t="shared" si="349"/>
        <v>0</v>
      </c>
      <c r="CI147" s="88">
        <f t="shared" si="350"/>
        <v>0</v>
      </c>
      <c r="CJ147" s="88">
        <f t="shared" si="351"/>
        <v>0</v>
      </c>
      <c r="CK147" s="88">
        <f t="shared" si="352"/>
        <v>0</v>
      </c>
      <c r="CL147" s="92" t="str">
        <f t="shared" si="353"/>
        <v>nebija plānots</v>
      </c>
      <c r="CM147" s="88">
        <f t="shared" si="354"/>
        <v>0</v>
      </c>
      <c r="CN147" s="92" t="str">
        <f t="shared" si="355"/>
        <v>nebija plānots</v>
      </c>
      <c r="CO147" s="88">
        <v>0</v>
      </c>
      <c r="CP147" s="88">
        <v>0</v>
      </c>
      <c r="CQ147" s="88">
        <v>0</v>
      </c>
      <c r="CR147" s="88">
        <f t="shared" si="390"/>
        <v>0</v>
      </c>
      <c r="CS147" s="92" t="str">
        <f t="shared" si="356"/>
        <v>nebija plānots</v>
      </c>
      <c r="CT147" s="88">
        <f t="shared" si="357"/>
        <v>0</v>
      </c>
      <c r="CU147" s="92" t="str">
        <f t="shared" si="358"/>
        <v>nebija plānots</v>
      </c>
      <c r="CV147" s="88">
        <f t="shared" si="359"/>
        <v>0</v>
      </c>
      <c r="CW147" s="88">
        <f t="shared" si="360"/>
        <v>0</v>
      </c>
      <c r="CX147" s="88">
        <f t="shared" si="361"/>
        <v>0</v>
      </c>
      <c r="CY147" s="88">
        <f t="shared" si="362"/>
        <v>0</v>
      </c>
      <c r="CZ147" s="92" t="str">
        <f t="shared" si="363"/>
        <v>nebija plānots</v>
      </c>
      <c r="DA147" s="88">
        <f t="shared" si="364"/>
        <v>0</v>
      </c>
      <c r="DB147" s="92" t="str">
        <f t="shared" si="365"/>
        <v>nebija plānots</v>
      </c>
      <c r="DC147" s="88">
        <v>0</v>
      </c>
      <c r="DD147" s="88">
        <v>0</v>
      </c>
      <c r="DE147" s="88">
        <v>0</v>
      </c>
      <c r="DF147" s="88">
        <f t="shared" si="391"/>
        <v>0</v>
      </c>
      <c r="DG147" s="92" t="str">
        <f t="shared" si="366"/>
        <v>nebija plānots</v>
      </c>
      <c r="DH147" s="88">
        <f t="shared" si="382"/>
        <v>0</v>
      </c>
      <c r="DI147" s="92" t="str">
        <f t="shared" si="367"/>
        <v>nebija plānots</v>
      </c>
      <c r="DJ147" s="88">
        <f t="shared" si="368"/>
        <v>0</v>
      </c>
      <c r="DK147" s="88">
        <f t="shared" si="369"/>
        <v>0</v>
      </c>
      <c r="DL147" s="88">
        <f t="shared" si="370"/>
        <v>0</v>
      </c>
      <c r="DM147" s="88">
        <f t="shared" si="384"/>
        <v>0</v>
      </c>
      <c r="DN147" s="92" t="str">
        <f t="shared" si="371"/>
        <v>nebija plānots</v>
      </c>
      <c r="DO147" s="88">
        <f t="shared" si="372"/>
        <v>0</v>
      </c>
      <c r="DP147" s="92" t="str">
        <f t="shared" si="373"/>
        <v>nebija plānots</v>
      </c>
      <c r="DQ147" s="88">
        <v>0</v>
      </c>
      <c r="DR147" s="88">
        <v>53964</v>
      </c>
      <c r="DS147" s="88">
        <v>0</v>
      </c>
      <c r="DT147" s="88">
        <f t="shared" si="392"/>
        <v>53964</v>
      </c>
      <c r="DU147" s="92" t="str">
        <f t="shared" si="374"/>
        <v>nebija plānots</v>
      </c>
      <c r="DV147" s="88">
        <f t="shared" si="383"/>
        <v>53964</v>
      </c>
      <c r="DW147" s="92" t="str">
        <f t="shared" si="375"/>
        <v>nebija plānots</v>
      </c>
      <c r="DX147" s="88">
        <f t="shared" si="376"/>
        <v>0</v>
      </c>
      <c r="DY147" s="88">
        <f t="shared" si="377"/>
        <v>53964</v>
      </c>
      <c r="DZ147" s="88">
        <f t="shared" si="378"/>
        <v>0</v>
      </c>
      <c r="EA147" s="88">
        <f t="shared" si="385"/>
        <v>53964</v>
      </c>
      <c r="EB147" s="92" t="str">
        <f t="shared" si="379"/>
        <v>nebija plānots</v>
      </c>
      <c r="EC147" s="88">
        <f t="shared" si="380"/>
        <v>53964</v>
      </c>
      <c r="ED147" s="92" t="str">
        <f t="shared" si="381"/>
        <v>nebija plānots</v>
      </c>
      <c r="EE147" s="88">
        <v>0</v>
      </c>
      <c r="EF147" s="88">
        <v>0</v>
      </c>
      <c r="EG147" s="88">
        <v>135000</v>
      </c>
      <c r="EH147" s="23">
        <f t="shared" si="300"/>
        <v>135000</v>
      </c>
      <c r="EJ147" s="9"/>
      <c r="EK147" s="9"/>
    </row>
    <row r="148" spans="1:141" ht="12" customHeight="1" x14ac:dyDescent="0.25">
      <c r="A148" s="8" t="s">
        <v>472</v>
      </c>
      <c r="B148" s="8" t="s">
        <v>472</v>
      </c>
      <c r="C148" s="24">
        <v>4</v>
      </c>
      <c r="D148" s="32" t="s">
        <v>454</v>
      </c>
      <c r="E148" s="26" t="s">
        <v>455</v>
      </c>
      <c r="F148" s="32" t="s">
        <v>456</v>
      </c>
      <c r="G148" s="26" t="s">
        <v>457</v>
      </c>
      <c r="H148" s="24" t="s">
        <v>473</v>
      </c>
      <c r="I148" s="26" t="s">
        <v>474</v>
      </c>
      <c r="J148" s="27">
        <v>1</v>
      </c>
      <c r="K148" s="35" t="s">
        <v>81</v>
      </c>
      <c r="L148" s="24" t="s">
        <v>103</v>
      </c>
      <c r="M148" s="23">
        <v>0</v>
      </c>
      <c r="N148" s="23">
        <v>0</v>
      </c>
      <c r="O148" s="23">
        <v>2129959.87</v>
      </c>
      <c r="P148" s="88">
        <v>0</v>
      </c>
      <c r="Q148" s="88">
        <v>0</v>
      </c>
      <c r="R148" s="88">
        <v>0</v>
      </c>
      <c r="S148" s="88">
        <f t="shared" si="301"/>
        <v>0</v>
      </c>
      <c r="T148" s="92" t="str">
        <f t="shared" si="302"/>
        <v>nebija plānots</v>
      </c>
      <c r="U148" s="88">
        <f t="shared" si="303"/>
        <v>0</v>
      </c>
      <c r="V148" s="92" t="str">
        <f t="shared" si="304"/>
        <v>nebija plānots</v>
      </c>
      <c r="W148" s="88">
        <v>0</v>
      </c>
      <c r="X148" s="88">
        <v>0</v>
      </c>
      <c r="Y148" s="88">
        <v>0</v>
      </c>
      <c r="Z148" s="88">
        <f t="shared" si="305"/>
        <v>0</v>
      </c>
      <c r="AA148" s="92" t="str">
        <f t="shared" si="306"/>
        <v>nebija plānots</v>
      </c>
      <c r="AB148" s="88">
        <f t="shared" si="307"/>
        <v>0</v>
      </c>
      <c r="AC148" s="92" t="str">
        <f t="shared" si="308"/>
        <v>nebija plānots</v>
      </c>
      <c r="AD148" s="88">
        <f t="shared" si="309"/>
        <v>0</v>
      </c>
      <c r="AE148" s="88">
        <f t="shared" si="310"/>
        <v>0</v>
      </c>
      <c r="AF148" s="88">
        <f t="shared" si="311"/>
        <v>0</v>
      </c>
      <c r="AG148" s="88">
        <f t="shared" si="312"/>
        <v>0</v>
      </c>
      <c r="AH148" s="92" t="str">
        <f t="shared" si="313"/>
        <v>nebija plānots</v>
      </c>
      <c r="AI148" s="88">
        <f t="shared" si="314"/>
        <v>0</v>
      </c>
      <c r="AJ148" s="92" t="str">
        <f t="shared" si="315"/>
        <v>nebija plānots</v>
      </c>
      <c r="AK148" s="88">
        <v>0</v>
      </c>
      <c r="AL148" s="88">
        <v>0</v>
      </c>
      <c r="AM148" s="88">
        <v>0</v>
      </c>
      <c r="AN148" s="88">
        <f t="shared" si="386"/>
        <v>0</v>
      </c>
      <c r="AO148" s="92" t="str">
        <f t="shared" si="316"/>
        <v>nebija plānots</v>
      </c>
      <c r="AP148" s="88">
        <f t="shared" si="317"/>
        <v>0</v>
      </c>
      <c r="AQ148" s="92" t="str">
        <f t="shared" si="318"/>
        <v>nebija plānots</v>
      </c>
      <c r="AR148" s="88">
        <f t="shared" si="319"/>
        <v>0</v>
      </c>
      <c r="AS148" s="88">
        <f t="shared" si="320"/>
        <v>0</v>
      </c>
      <c r="AT148" s="88">
        <f t="shared" si="321"/>
        <v>0</v>
      </c>
      <c r="AU148" s="88">
        <f t="shared" si="322"/>
        <v>0</v>
      </c>
      <c r="AV148" s="92" t="str">
        <f t="shared" si="323"/>
        <v>nebija plānots</v>
      </c>
      <c r="AW148" s="88">
        <f t="shared" si="324"/>
        <v>0</v>
      </c>
      <c r="AX148" s="92" t="str">
        <f t="shared" si="325"/>
        <v>nebija plānots</v>
      </c>
      <c r="AY148" s="88">
        <v>0</v>
      </c>
      <c r="AZ148" s="88">
        <v>0</v>
      </c>
      <c r="BA148" s="88">
        <v>0</v>
      </c>
      <c r="BB148" s="88">
        <f t="shared" si="387"/>
        <v>0</v>
      </c>
      <c r="BC148" s="92" t="str">
        <f t="shared" si="326"/>
        <v>nebija plānots</v>
      </c>
      <c r="BD148" s="88">
        <f t="shared" si="327"/>
        <v>0</v>
      </c>
      <c r="BE148" s="92" t="str">
        <f t="shared" si="328"/>
        <v>nebija plānots</v>
      </c>
      <c r="BF148" s="88">
        <f t="shared" si="329"/>
        <v>0</v>
      </c>
      <c r="BG148" s="88">
        <f t="shared" si="330"/>
        <v>0</v>
      </c>
      <c r="BH148" s="88">
        <f t="shared" si="331"/>
        <v>0</v>
      </c>
      <c r="BI148" s="88">
        <f t="shared" si="332"/>
        <v>0</v>
      </c>
      <c r="BJ148" s="92" t="str">
        <f t="shared" si="333"/>
        <v>nebija plānots</v>
      </c>
      <c r="BK148" s="88">
        <f t="shared" si="334"/>
        <v>0</v>
      </c>
      <c r="BL148" s="92" t="str">
        <f t="shared" si="335"/>
        <v>nebija plānots</v>
      </c>
      <c r="BM148" s="88">
        <v>0</v>
      </c>
      <c r="BN148" s="88">
        <v>0</v>
      </c>
      <c r="BO148" s="88">
        <v>0</v>
      </c>
      <c r="BP148" s="88">
        <f t="shared" si="388"/>
        <v>0</v>
      </c>
      <c r="BQ148" s="92" t="str">
        <f t="shared" si="336"/>
        <v>nebija plānots</v>
      </c>
      <c r="BR148" s="88">
        <f t="shared" si="337"/>
        <v>0</v>
      </c>
      <c r="BS148" s="92" t="str">
        <f t="shared" si="338"/>
        <v>nebija plānots</v>
      </c>
      <c r="BT148" s="88">
        <f t="shared" si="339"/>
        <v>0</v>
      </c>
      <c r="BU148" s="88">
        <f t="shared" si="340"/>
        <v>0</v>
      </c>
      <c r="BV148" s="88">
        <f t="shared" si="341"/>
        <v>0</v>
      </c>
      <c r="BW148" s="88">
        <f t="shared" si="342"/>
        <v>0</v>
      </c>
      <c r="BX148" s="92" t="str">
        <f t="shared" si="343"/>
        <v>nebija plānots</v>
      </c>
      <c r="BY148" s="88">
        <f t="shared" si="344"/>
        <v>0</v>
      </c>
      <c r="BZ148" s="92" t="str">
        <f t="shared" si="345"/>
        <v>nebija plānots</v>
      </c>
      <c r="CA148" s="88">
        <v>1349207.17</v>
      </c>
      <c r="CB148" s="88">
        <v>0</v>
      </c>
      <c r="CC148" s="88">
        <v>0</v>
      </c>
      <c r="CD148" s="88">
        <f t="shared" si="389"/>
        <v>0</v>
      </c>
      <c r="CE148" s="92">
        <f t="shared" si="346"/>
        <v>0</v>
      </c>
      <c r="CF148" s="88">
        <f t="shared" si="347"/>
        <v>-1349207.17</v>
      </c>
      <c r="CG148" s="92">
        <f t="shared" si="348"/>
        <v>-1</v>
      </c>
      <c r="CH148" s="88">
        <f t="shared" si="349"/>
        <v>1349207.17</v>
      </c>
      <c r="CI148" s="88">
        <f t="shared" si="350"/>
        <v>0</v>
      </c>
      <c r="CJ148" s="88">
        <f t="shared" si="351"/>
        <v>0</v>
      </c>
      <c r="CK148" s="88">
        <f t="shared" si="352"/>
        <v>0</v>
      </c>
      <c r="CL148" s="92">
        <f t="shared" si="353"/>
        <v>0</v>
      </c>
      <c r="CM148" s="88">
        <f t="shared" si="354"/>
        <v>-1349207.17</v>
      </c>
      <c r="CN148" s="92">
        <f t="shared" si="355"/>
        <v>-1</v>
      </c>
      <c r="CO148" s="88">
        <v>0</v>
      </c>
      <c r="CP148" s="88">
        <v>1747201.96</v>
      </c>
      <c r="CQ148" s="88">
        <v>0</v>
      </c>
      <c r="CR148" s="88">
        <f t="shared" si="390"/>
        <v>1747201.96</v>
      </c>
      <c r="CS148" s="92" t="str">
        <f t="shared" si="356"/>
        <v>nebija plānots</v>
      </c>
      <c r="CT148" s="88">
        <f t="shared" si="357"/>
        <v>1747201.96</v>
      </c>
      <c r="CU148" s="92" t="str">
        <f t="shared" si="358"/>
        <v>nebija plānots</v>
      </c>
      <c r="CV148" s="88">
        <f t="shared" si="359"/>
        <v>1349207.17</v>
      </c>
      <c r="CW148" s="88">
        <f t="shared" si="360"/>
        <v>1747201.96</v>
      </c>
      <c r="CX148" s="88">
        <f t="shared" si="361"/>
        <v>0</v>
      </c>
      <c r="CY148" s="88">
        <f t="shared" si="362"/>
        <v>1747201.96</v>
      </c>
      <c r="CZ148" s="92">
        <f t="shared" si="363"/>
        <v>1.2949841943102036</v>
      </c>
      <c r="DA148" s="88">
        <f t="shared" si="364"/>
        <v>397994.79000000004</v>
      </c>
      <c r="DB148" s="92">
        <f t="shared" si="365"/>
        <v>0.29498419431020373</v>
      </c>
      <c r="DC148" s="88">
        <v>0</v>
      </c>
      <c r="DD148" s="88">
        <v>0</v>
      </c>
      <c r="DE148" s="88">
        <v>0</v>
      </c>
      <c r="DF148" s="88">
        <f t="shared" si="391"/>
        <v>0</v>
      </c>
      <c r="DG148" s="92" t="str">
        <f t="shared" si="366"/>
        <v>nebija plānots</v>
      </c>
      <c r="DH148" s="88">
        <f t="shared" si="382"/>
        <v>0</v>
      </c>
      <c r="DI148" s="92" t="str">
        <f t="shared" si="367"/>
        <v>nebija plānots</v>
      </c>
      <c r="DJ148" s="88">
        <f t="shared" si="368"/>
        <v>1349207.17</v>
      </c>
      <c r="DK148" s="88">
        <f t="shared" si="369"/>
        <v>1747201.96</v>
      </c>
      <c r="DL148" s="88">
        <f t="shared" si="370"/>
        <v>0</v>
      </c>
      <c r="DM148" s="88">
        <f t="shared" si="384"/>
        <v>1747201.96</v>
      </c>
      <c r="DN148" s="92">
        <f t="shared" si="371"/>
        <v>1.2949841943102036</v>
      </c>
      <c r="DO148" s="88">
        <f t="shared" si="372"/>
        <v>397994.79000000004</v>
      </c>
      <c r="DP148" s="92">
        <f t="shared" si="373"/>
        <v>0.29498419431020373</v>
      </c>
      <c r="DQ148" s="88">
        <v>0</v>
      </c>
      <c r="DR148" s="88">
        <v>0</v>
      </c>
      <c r="DS148" s="88">
        <v>0</v>
      </c>
      <c r="DT148" s="88">
        <f t="shared" si="392"/>
        <v>0</v>
      </c>
      <c r="DU148" s="92" t="str">
        <f t="shared" si="374"/>
        <v>nebija plānots</v>
      </c>
      <c r="DV148" s="88">
        <f t="shared" si="383"/>
        <v>0</v>
      </c>
      <c r="DW148" s="92" t="str">
        <f t="shared" si="375"/>
        <v>nebija plānots</v>
      </c>
      <c r="DX148" s="88">
        <f t="shared" si="376"/>
        <v>1349207.17</v>
      </c>
      <c r="DY148" s="88">
        <f t="shared" si="377"/>
        <v>1747201.96</v>
      </c>
      <c r="DZ148" s="88">
        <f t="shared" si="378"/>
        <v>0</v>
      </c>
      <c r="EA148" s="88">
        <f t="shared" si="385"/>
        <v>1747201.96</v>
      </c>
      <c r="EB148" s="92">
        <f t="shared" si="379"/>
        <v>1.2949841943102036</v>
      </c>
      <c r="EC148" s="88">
        <f t="shared" si="380"/>
        <v>397994.79000000004</v>
      </c>
      <c r="ED148" s="92">
        <f t="shared" si="381"/>
        <v>0.29498419431020373</v>
      </c>
      <c r="EE148" s="88">
        <v>0</v>
      </c>
      <c r="EF148" s="88">
        <v>1802539.25</v>
      </c>
      <c r="EG148" s="88">
        <v>0</v>
      </c>
      <c r="EH148" s="23">
        <f t="shared" si="300"/>
        <v>3151746.42</v>
      </c>
      <c r="EJ148" s="9"/>
      <c r="EK148" s="9"/>
    </row>
    <row r="149" spans="1:141" ht="12" customHeight="1" x14ac:dyDescent="0.25">
      <c r="A149" s="8" t="s">
        <v>475</v>
      </c>
      <c r="B149" s="8" t="s">
        <v>475</v>
      </c>
      <c r="C149" s="24">
        <v>4</v>
      </c>
      <c r="D149" s="32" t="s">
        <v>454</v>
      </c>
      <c r="E149" s="26" t="s">
        <v>455</v>
      </c>
      <c r="F149" s="32" t="s">
        <v>456</v>
      </c>
      <c r="G149" s="26" t="s">
        <v>457</v>
      </c>
      <c r="H149" s="24" t="s">
        <v>473</v>
      </c>
      <c r="I149" s="26" t="s">
        <v>474</v>
      </c>
      <c r="J149" s="27">
        <v>2</v>
      </c>
      <c r="K149" s="35" t="s">
        <v>81</v>
      </c>
      <c r="L149" s="24" t="s">
        <v>103</v>
      </c>
      <c r="M149" s="23">
        <v>0</v>
      </c>
      <c r="N149" s="23">
        <v>0</v>
      </c>
      <c r="O149" s="23">
        <v>831486.19</v>
      </c>
      <c r="P149" s="88">
        <v>0</v>
      </c>
      <c r="Q149" s="88">
        <v>0</v>
      </c>
      <c r="R149" s="88">
        <v>0</v>
      </c>
      <c r="S149" s="88">
        <f t="shared" si="301"/>
        <v>0</v>
      </c>
      <c r="T149" s="92" t="str">
        <f t="shared" si="302"/>
        <v>nebija plānots</v>
      </c>
      <c r="U149" s="88">
        <f t="shared" si="303"/>
        <v>0</v>
      </c>
      <c r="V149" s="92" t="str">
        <f t="shared" si="304"/>
        <v>nebija plānots</v>
      </c>
      <c r="W149" s="88">
        <v>0</v>
      </c>
      <c r="X149" s="88">
        <v>64752.39</v>
      </c>
      <c r="Y149" s="88">
        <v>0</v>
      </c>
      <c r="Z149" s="88">
        <f t="shared" si="305"/>
        <v>64752.39</v>
      </c>
      <c r="AA149" s="92" t="str">
        <f t="shared" si="306"/>
        <v>nebija plānots</v>
      </c>
      <c r="AB149" s="88">
        <f t="shared" si="307"/>
        <v>64752.39</v>
      </c>
      <c r="AC149" s="92" t="str">
        <f t="shared" si="308"/>
        <v>nebija plānots</v>
      </c>
      <c r="AD149" s="88">
        <f t="shared" si="309"/>
        <v>0</v>
      </c>
      <c r="AE149" s="88">
        <f t="shared" si="310"/>
        <v>64752.39</v>
      </c>
      <c r="AF149" s="88">
        <f t="shared" si="311"/>
        <v>0</v>
      </c>
      <c r="AG149" s="88">
        <f t="shared" si="312"/>
        <v>64752.39</v>
      </c>
      <c r="AH149" s="92" t="str">
        <f t="shared" si="313"/>
        <v>nebija plānots</v>
      </c>
      <c r="AI149" s="88">
        <f t="shared" si="314"/>
        <v>64752.39</v>
      </c>
      <c r="AJ149" s="92" t="str">
        <f t="shared" si="315"/>
        <v>nebija plānots</v>
      </c>
      <c r="AK149" s="88">
        <v>22459.96</v>
      </c>
      <c r="AL149" s="88">
        <v>0</v>
      </c>
      <c r="AM149" s="88">
        <v>0</v>
      </c>
      <c r="AN149" s="88">
        <f t="shared" si="386"/>
        <v>0</v>
      </c>
      <c r="AO149" s="92">
        <f t="shared" si="316"/>
        <v>0</v>
      </c>
      <c r="AP149" s="88">
        <f t="shared" si="317"/>
        <v>-22459.96</v>
      </c>
      <c r="AQ149" s="92">
        <f t="shared" si="318"/>
        <v>-1</v>
      </c>
      <c r="AR149" s="88">
        <f t="shared" si="319"/>
        <v>22459.96</v>
      </c>
      <c r="AS149" s="88">
        <f t="shared" si="320"/>
        <v>64752.39</v>
      </c>
      <c r="AT149" s="88">
        <f t="shared" si="321"/>
        <v>0</v>
      </c>
      <c r="AU149" s="88">
        <f t="shared" si="322"/>
        <v>64752.39</v>
      </c>
      <c r="AV149" s="92">
        <f t="shared" si="323"/>
        <v>2.8830144844425369</v>
      </c>
      <c r="AW149" s="88">
        <f t="shared" si="324"/>
        <v>42292.43</v>
      </c>
      <c r="AX149" s="92">
        <f t="shared" si="325"/>
        <v>1.8830144844425369</v>
      </c>
      <c r="AY149" s="88">
        <v>0</v>
      </c>
      <c r="AZ149" s="88">
        <v>0</v>
      </c>
      <c r="BA149" s="88">
        <v>0</v>
      </c>
      <c r="BB149" s="88">
        <f t="shared" si="387"/>
        <v>0</v>
      </c>
      <c r="BC149" s="92" t="str">
        <f t="shared" si="326"/>
        <v>nebija plānots</v>
      </c>
      <c r="BD149" s="88">
        <f t="shared" si="327"/>
        <v>0</v>
      </c>
      <c r="BE149" s="92" t="str">
        <f t="shared" si="328"/>
        <v>nebija plānots</v>
      </c>
      <c r="BF149" s="88">
        <f t="shared" si="329"/>
        <v>22459.96</v>
      </c>
      <c r="BG149" s="88">
        <f t="shared" si="330"/>
        <v>64752.39</v>
      </c>
      <c r="BH149" s="88">
        <f t="shared" si="331"/>
        <v>0</v>
      </c>
      <c r="BI149" s="88">
        <f t="shared" si="332"/>
        <v>64752.39</v>
      </c>
      <c r="BJ149" s="92">
        <f t="shared" si="333"/>
        <v>2.8830144844425369</v>
      </c>
      <c r="BK149" s="88">
        <f t="shared" si="334"/>
        <v>42292.43</v>
      </c>
      <c r="BL149" s="92">
        <f t="shared" si="335"/>
        <v>1.8830144844425369</v>
      </c>
      <c r="BM149" s="88">
        <v>0</v>
      </c>
      <c r="BN149" s="88">
        <v>0</v>
      </c>
      <c r="BO149" s="88">
        <v>0</v>
      </c>
      <c r="BP149" s="88">
        <f t="shared" si="388"/>
        <v>0</v>
      </c>
      <c r="BQ149" s="92" t="str">
        <f t="shared" si="336"/>
        <v>nebija plānots</v>
      </c>
      <c r="BR149" s="88">
        <f t="shared" si="337"/>
        <v>0</v>
      </c>
      <c r="BS149" s="92" t="str">
        <f t="shared" si="338"/>
        <v>nebija plānots</v>
      </c>
      <c r="BT149" s="88">
        <f t="shared" si="339"/>
        <v>22459.96</v>
      </c>
      <c r="BU149" s="88">
        <f t="shared" si="340"/>
        <v>64752.39</v>
      </c>
      <c r="BV149" s="88">
        <f t="shared" si="341"/>
        <v>0</v>
      </c>
      <c r="BW149" s="88">
        <f t="shared" si="342"/>
        <v>64752.39</v>
      </c>
      <c r="BX149" s="92">
        <f t="shared" si="343"/>
        <v>2.8830144844425369</v>
      </c>
      <c r="BY149" s="88">
        <f t="shared" si="344"/>
        <v>42292.43</v>
      </c>
      <c r="BZ149" s="92">
        <f t="shared" si="345"/>
        <v>1.8830144844425369</v>
      </c>
      <c r="CA149" s="88">
        <v>0</v>
      </c>
      <c r="CB149" s="88">
        <v>46858.68</v>
      </c>
      <c r="CC149" s="88">
        <v>0</v>
      </c>
      <c r="CD149" s="88">
        <f t="shared" si="389"/>
        <v>46858.68</v>
      </c>
      <c r="CE149" s="92" t="str">
        <f t="shared" si="346"/>
        <v>nebija plānots</v>
      </c>
      <c r="CF149" s="88">
        <f t="shared" si="347"/>
        <v>46858.68</v>
      </c>
      <c r="CG149" s="92" t="str">
        <f t="shared" si="348"/>
        <v>nebija plānots</v>
      </c>
      <c r="CH149" s="88">
        <f t="shared" si="349"/>
        <v>22459.96</v>
      </c>
      <c r="CI149" s="88">
        <f t="shared" si="350"/>
        <v>111611.07</v>
      </c>
      <c r="CJ149" s="88">
        <f t="shared" si="351"/>
        <v>0</v>
      </c>
      <c r="CK149" s="88">
        <f t="shared" si="352"/>
        <v>111611.07</v>
      </c>
      <c r="CL149" s="92">
        <f t="shared" si="353"/>
        <v>4.9693352080769513</v>
      </c>
      <c r="CM149" s="88">
        <f t="shared" si="354"/>
        <v>89151.110000000015</v>
      </c>
      <c r="CN149" s="92">
        <f t="shared" si="355"/>
        <v>3.9693352080769522</v>
      </c>
      <c r="CO149" s="88">
        <v>0</v>
      </c>
      <c r="CP149" s="88">
        <v>0</v>
      </c>
      <c r="CQ149" s="88">
        <v>0</v>
      </c>
      <c r="CR149" s="88">
        <f t="shared" si="390"/>
        <v>0</v>
      </c>
      <c r="CS149" s="92" t="str">
        <f t="shared" si="356"/>
        <v>nebija plānots</v>
      </c>
      <c r="CT149" s="88">
        <f t="shared" si="357"/>
        <v>0</v>
      </c>
      <c r="CU149" s="92" t="str">
        <f t="shared" si="358"/>
        <v>nebija plānots</v>
      </c>
      <c r="CV149" s="88">
        <f t="shared" si="359"/>
        <v>22459.96</v>
      </c>
      <c r="CW149" s="88">
        <f t="shared" si="360"/>
        <v>111611.07</v>
      </c>
      <c r="CX149" s="88">
        <f t="shared" si="361"/>
        <v>0</v>
      </c>
      <c r="CY149" s="88">
        <f t="shared" si="362"/>
        <v>111611.07</v>
      </c>
      <c r="CZ149" s="92">
        <f t="shared" si="363"/>
        <v>4.9693352080769513</v>
      </c>
      <c r="DA149" s="88">
        <f t="shared" si="364"/>
        <v>89151.110000000015</v>
      </c>
      <c r="DB149" s="92">
        <f t="shared" si="365"/>
        <v>3.9693352080769522</v>
      </c>
      <c r="DC149" s="88">
        <v>0</v>
      </c>
      <c r="DD149" s="88">
        <v>0</v>
      </c>
      <c r="DE149" s="88">
        <v>0</v>
      </c>
      <c r="DF149" s="88">
        <f t="shared" si="391"/>
        <v>0</v>
      </c>
      <c r="DG149" s="92" t="str">
        <f t="shared" si="366"/>
        <v>nebija plānots</v>
      </c>
      <c r="DH149" s="88">
        <f t="shared" si="382"/>
        <v>0</v>
      </c>
      <c r="DI149" s="92" t="str">
        <f t="shared" si="367"/>
        <v>nebija plānots</v>
      </c>
      <c r="DJ149" s="88">
        <f t="shared" si="368"/>
        <v>22459.96</v>
      </c>
      <c r="DK149" s="88">
        <f t="shared" si="369"/>
        <v>111611.07</v>
      </c>
      <c r="DL149" s="88">
        <f t="shared" si="370"/>
        <v>0</v>
      </c>
      <c r="DM149" s="88">
        <f t="shared" si="384"/>
        <v>111611.07</v>
      </c>
      <c r="DN149" s="92">
        <f t="shared" si="371"/>
        <v>4.9693352080769513</v>
      </c>
      <c r="DO149" s="88">
        <f t="shared" si="372"/>
        <v>89151.110000000015</v>
      </c>
      <c r="DP149" s="92">
        <f t="shared" si="373"/>
        <v>3.9693352080769522</v>
      </c>
      <c r="DQ149" s="88">
        <v>278936.77</v>
      </c>
      <c r="DR149" s="88">
        <v>0</v>
      </c>
      <c r="DS149" s="88">
        <v>0</v>
      </c>
      <c r="DT149" s="88">
        <f t="shared" si="392"/>
        <v>0</v>
      </c>
      <c r="DU149" s="92">
        <f t="shared" si="374"/>
        <v>0</v>
      </c>
      <c r="DV149" s="88">
        <f t="shared" si="383"/>
        <v>-278936.77</v>
      </c>
      <c r="DW149" s="92">
        <f t="shared" si="375"/>
        <v>-1</v>
      </c>
      <c r="DX149" s="88">
        <f t="shared" si="376"/>
        <v>301396.73000000004</v>
      </c>
      <c r="DY149" s="88">
        <f t="shared" si="377"/>
        <v>111611.07</v>
      </c>
      <c r="DZ149" s="88">
        <f t="shared" si="378"/>
        <v>0</v>
      </c>
      <c r="EA149" s="88">
        <f t="shared" si="385"/>
        <v>111611.07</v>
      </c>
      <c r="EB149" s="92">
        <f t="shared" si="379"/>
        <v>0.37031280996313393</v>
      </c>
      <c r="EC149" s="88">
        <f t="shared" si="380"/>
        <v>-189785.66000000003</v>
      </c>
      <c r="ED149" s="92">
        <f t="shared" si="381"/>
        <v>-0.62968719003686602</v>
      </c>
      <c r="EE149" s="88">
        <v>0</v>
      </c>
      <c r="EF149" s="88">
        <v>0</v>
      </c>
      <c r="EG149" s="88">
        <v>0</v>
      </c>
      <c r="EH149" s="23">
        <f t="shared" si="300"/>
        <v>301396.73000000004</v>
      </c>
      <c r="EJ149" s="9"/>
      <c r="EK149" s="9"/>
    </row>
    <row r="150" spans="1:141" ht="12" customHeight="1" x14ac:dyDescent="0.25">
      <c r="A150" s="8" t="s">
        <v>476</v>
      </c>
      <c r="B150" s="8" t="s">
        <v>476</v>
      </c>
      <c r="C150" s="24">
        <v>4</v>
      </c>
      <c r="D150" s="32" t="s">
        <v>454</v>
      </c>
      <c r="E150" s="26" t="s">
        <v>455</v>
      </c>
      <c r="F150" s="32" t="s">
        <v>456</v>
      </c>
      <c r="G150" s="26" t="s">
        <v>457</v>
      </c>
      <c r="H150" s="24" t="s">
        <v>473</v>
      </c>
      <c r="I150" s="26" t="s">
        <v>474</v>
      </c>
      <c r="J150" s="27">
        <v>3</v>
      </c>
      <c r="K150" s="35" t="s">
        <v>81</v>
      </c>
      <c r="L150" s="24" t="s">
        <v>103</v>
      </c>
      <c r="M150" s="23">
        <v>0</v>
      </c>
      <c r="N150" s="23">
        <v>0</v>
      </c>
      <c r="O150" s="23">
        <v>0</v>
      </c>
      <c r="P150" s="88">
        <v>0</v>
      </c>
      <c r="Q150" s="88">
        <v>0</v>
      </c>
      <c r="R150" s="88">
        <v>0</v>
      </c>
      <c r="S150" s="88">
        <f t="shared" si="301"/>
        <v>0</v>
      </c>
      <c r="T150" s="92" t="str">
        <f t="shared" si="302"/>
        <v>nebija plānots</v>
      </c>
      <c r="U150" s="88">
        <f t="shared" si="303"/>
        <v>0</v>
      </c>
      <c r="V150" s="92" t="str">
        <f t="shared" si="304"/>
        <v>nebija plānots</v>
      </c>
      <c r="W150" s="88">
        <v>0</v>
      </c>
      <c r="X150" s="88">
        <v>0</v>
      </c>
      <c r="Y150" s="88">
        <v>0</v>
      </c>
      <c r="Z150" s="88">
        <f t="shared" si="305"/>
        <v>0</v>
      </c>
      <c r="AA150" s="92" t="str">
        <f t="shared" si="306"/>
        <v>nebija plānots</v>
      </c>
      <c r="AB150" s="88">
        <f t="shared" si="307"/>
        <v>0</v>
      </c>
      <c r="AC150" s="92" t="str">
        <f t="shared" si="308"/>
        <v>nebija plānots</v>
      </c>
      <c r="AD150" s="88">
        <f t="shared" si="309"/>
        <v>0</v>
      </c>
      <c r="AE150" s="88">
        <f t="shared" si="310"/>
        <v>0</v>
      </c>
      <c r="AF150" s="88">
        <f t="shared" si="311"/>
        <v>0</v>
      </c>
      <c r="AG150" s="88">
        <f t="shared" si="312"/>
        <v>0</v>
      </c>
      <c r="AH150" s="92" t="str">
        <f t="shared" si="313"/>
        <v>nebija plānots</v>
      </c>
      <c r="AI150" s="88">
        <f t="shared" si="314"/>
        <v>0</v>
      </c>
      <c r="AJ150" s="92" t="str">
        <f t="shared" si="315"/>
        <v>nebija plānots</v>
      </c>
      <c r="AK150" s="88">
        <v>59223.94</v>
      </c>
      <c r="AL150" s="88">
        <v>177130.37</v>
      </c>
      <c r="AM150" s="88">
        <v>0</v>
      </c>
      <c r="AN150" s="88">
        <f t="shared" si="386"/>
        <v>177130.37</v>
      </c>
      <c r="AO150" s="92">
        <f t="shared" si="316"/>
        <v>2.9908575822547436</v>
      </c>
      <c r="AP150" s="88">
        <f t="shared" si="317"/>
        <v>117906.43</v>
      </c>
      <c r="AQ150" s="92">
        <f t="shared" si="318"/>
        <v>1.9908575822547434</v>
      </c>
      <c r="AR150" s="88">
        <f t="shared" si="319"/>
        <v>59223.94</v>
      </c>
      <c r="AS150" s="88">
        <f t="shared" si="320"/>
        <v>177130.37</v>
      </c>
      <c r="AT150" s="88">
        <f t="shared" si="321"/>
        <v>0</v>
      </c>
      <c r="AU150" s="88">
        <f t="shared" si="322"/>
        <v>177130.37</v>
      </c>
      <c r="AV150" s="92">
        <f t="shared" si="323"/>
        <v>2.9908575822547436</v>
      </c>
      <c r="AW150" s="88">
        <f t="shared" si="324"/>
        <v>117906.43</v>
      </c>
      <c r="AX150" s="92">
        <f t="shared" si="325"/>
        <v>1.9908575822547434</v>
      </c>
      <c r="AY150" s="88">
        <v>0</v>
      </c>
      <c r="AZ150" s="88">
        <v>0</v>
      </c>
      <c r="BA150" s="88">
        <v>0</v>
      </c>
      <c r="BB150" s="88">
        <f t="shared" si="387"/>
        <v>0</v>
      </c>
      <c r="BC150" s="92" t="str">
        <f t="shared" si="326"/>
        <v>nebija plānots</v>
      </c>
      <c r="BD150" s="88">
        <f t="shared" si="327"/>
        <v>0</v>
      </c>
      <c r="BE150" s="92" t="str">
        <f t="shared" si="328"/>
        <v>nebija plānots</v>
      </c>
      <c r="BF150" s="88">
        <f t="shared" si="329"/>
        <v>59223.94</v>
      </c>
      <c r="BG150" s="88">
        <f t="shared" si="330"/>
        <v>177130.37</v>
      </c>
      <c r="BH150" s="88">
        <f t="shared" si="331"/>
        <v>0</v>
      </c>
      <c r="BI150" s="88">
        <f t="shared" si="332"/>
        <v>177130.37</v>
      </c>
      <c r="BJ150" s="92">
        <f t="shared" si="333"/>
        <v>2.9908575822547436</v>
      </c>
      <c r="BK150" s="88">
        <f t="shared" si="334"/>
        <v>117906.43</v>
      </c>
      <c r="BL150" s="92">
        <f t="shared" si="335"/>
        <v>1.9908575822547434</v>
      </c>
      <c r="BM150" s="88">
        <v>0</v>
      </c>
      <c r="BN150" s="88">
        <v>0</v>
      </c>
      <c r="BO150" s="88">
        <v>0</v>
      </c>
      <c r="BP150" s="88">
        <f t="shared" si="388"/>
        <v>0</v>
      </c>
      <c r="BQ150" s="92" t="str">
        <f t="shared" si="336"/>
        <v>nebija plānots</v>
      </c>
      <c r="BR150" s="88">
        <f t="shared" si="337"/>
        <v>0</v>
      </c>
      <c r="BS150" s="92" t="str">
        <f t="shared" si="338"/>
        <v>nebija plānots</v>
      </c>
      <c r="BT150" s="88">
        <f t="shared" si="339"/>
        <v>59223.94</v>
      </c>
      <c r="BU150" s="88">
        <f t="shared" si="340"/>
        <v>177130.37</v>
      </c>
      <c r="BV150" s="88">
        <f t="shared" si="341"/>
        <v>0</v>
      </c>
      <c r="BW150" s="88">
        <f t="shared" si="342"/>
        <v>177130.37</v>
      </c>
      <c r="BX150" s="92">
        <f t="shared" si="343"/>
        <v>2.9908575822547436</v>
      </c>
      <c r="BY150" s="88">
        <f t="shared" si="344"/>
        <v>117906.43</v>
      </c>
      <c r="BZ150" s="92">
        <f t="shared" si="345"/>
        <v>1.9908575822547434</v>
      </c>
      <c r="CA150" s="88">
        <v>0</v>
      </c>
      <c r="CB150" s="88">
        <v>0</v>
      </c>
      <c r="CC150" s="88">
        <v>0</v>
      </c>
      <c r="CD150" s="88">
        <f t="shared" si="389"/>
        <v>0</v>
      </c>
      <c r="CE150" s="92" t="str">
        <f t="shared" si="346"/>
        <v>nebija plānots</v>
      </c>
      <c r="CF150" s="88">
        <f t="shared" si="347"/>
        <v>0</v>
      </c>
      <c r="CG150" s="92" t="str">
        <f t="shared" si="348"/>
        <v>nebija plānots</v>
      </c>
      <c r="CH150" s="88">
        <f t="shared" si="349"/>
        <v>59223.94</v>
      </c>
      <c r="CI150" s="88">
        <f t="shared" si="350"/>
        <v>177130.37</v>
      </c>
      <c r="CJ150" s="88">
        <f t="shared" si="351"/>
        <v>0</v>
      </c>
      <c r="CK150" s="88">
        <f t="shared" si="352"/>
        <v>177130.37</v>
      </c>
      <c r="CL150" s="92">
        <f t="shared" si="353"/>
        <v>2.9908575822547436</v>
      </c>
      <c r="CM150" s="88">
        <f t="shared" si="354"/>
        <v>117906.43</v>
      </c>
      <c r="CN150" s="92">
        <f t="shared" si="355"/>
        <v>1.9908575822547434</v>
      </c>
      <c r="CO150" s="88">
        <v>0</v>
      </c>
      <c r="CP150" s="88">
        <v>0</v>
      </c>
      <c r="CQ150" s="88">
        <v>0</v>
      </c>
      <c r="CR150" s="88">
        <f t="shared" si="390"/>
        <v>0</v>
      </c>
      <c r="CS150" s="92" t="str">
        <f t="shared" si="356"/>
        <v>nebija plānots</v>
      </c>
      <c r="CT150" s="88">
        <f t="shared" si="357"/>
        <v>0</v>
      </c>
      <c r="CU150" s="92" t="str">
        <f t="shared" si="358"/>
        <v>nebija plānots</v>
      </c>
      <c r="CV150" s="88">
        <f t="shared" si="359"/>
        <v>59223.94</v>
      </c>
      <c r="CW150" s="88">
        <f t="shared" si="360"/>
        <v>177130.37</v>
      </c>
      <c r="CX150" s="88">
        <f t="shared" si="361"/>
        <v>0</v>
      </c>
      <c r="CY150" s="88">
        <f t="shared" si="362"/>
        <v>177130.37</v>
      </c>
      <c r="CZ150" s="92">
        <f t="shared" si="363"/>
        <v>2.9908575822547436</v>
      </c>
      <c r="DA150" s="88">
        <f t="shared" si="364"/>
        <v>117906.43</v>
      </c>
      <c r="DB150" s="92">
        <f t="shared" si="365"/>
        <v>1.9908575822547434</v>
      </c>
      <c r="DC150" s="88">
        <v>0</v>
      </c>
      <c r="DD150" s="88">
        <v>0</v>
      </c>
      <c r="DE150" s="88">
        <v>0</v>
      </c>
      <c r="DF150" s="88">
        <f t="shared" si="391"/>
        <v>0</v>
      </c>
      <c r="DG150" s="92" t="str">
        <f t="shared" si="366"/>
        <v>nebija plānots</v>
      </c>
      <c r="DH150" s="88">
        <f t="shared" si="382"/>
        <v>0</v>
      </c>
      <c r="DI150" s="92" t="str">
        <f t="shared" si="367"/>
        <v>nebija plānots</v>
      </c>
      <c r="DJ150" s="88">
        <f t="shared" si="368"/>
        <v>59223.94</v>
      </c>
      <c r="DK150" s="88">
        <f t="shared" si="369"/>
        <v>177130.37</v>
      </c>
      <c r="DL150" s="88">
        <f t="shared" si="370"/>
        <v>0</v>
      </c>
      <c r="DM150" s="88">
        <f t="shared" si="384"/>
        <v>177130.37</v>
      </c>
      <c r="DN150" s="92">
        <f t="shared" si="371"/>
        <v>2.9908575822547436</v>
      </c>
      <c r="DO150" s="88">
        <f t="shared" si="372"/>
        <v>117906.43</v>
      </c>
      <c r="DP150" s="92">
        <f t="shared" si="373"/>
        <v>1.9908575822547434</v>
      </c>
      <c r="DQ150" s="88">
        <v>0</v>
      </c>
      <c r="DR150" s="88">
        <v>0</v>
      </c>
      <c r="DS150" s="88">
        <v>0</v>
      </c>
      <c r="DT150" s="88">
        <f t="shared" si="392"/>
        <v>0</v>
      </c>
      <c r="DU150" s="92" t="str">
        <f t="shared" si="374"/>
        <v>nebija plānots</v>
      </c>
      <c r="DV150" s="88">
        <f t="shared" si="383"/>
        <v>0</v>
      </c>
      <c r="DW150" s="92" t="str">
        <f t="shared" si="375"/>
        <v>nebija plānots</v>
      </c>
      <c r="DX150" s="88">
        <f t="shared" si="376"/>
        <v>59223.94</v>
      </c>
      <c r="DY150" s="88">
        <f t="shared" si="377"/>
        <v>177130.37</v>
      </c>
      <c r="DZ150" s="88">
        <f t="shared" si="378"/>
        <v>0</v>
      </c>
      <c r="EA150" s="88">
        <f t="shared" si="385"/>
        <v>177130.37</v>
      </c>
      <c r="EB150" s="92">
        <f t="shared" si="379"/>
        <v>2.9908575822547436</v>
      </c>
      <c r="EC150" s="88">
        <f t="shared" si="380"/>
        <v>117906.43</v>
      </c>
      <c r="ED150" s="92">
        <f t="shared" si="381"/>
        <v>1.9908575822547434</v>
      </c>
      <c r="EE150" s="88">
        <v>276647.96999999997</v>
      </c>
      <c r="EF150" s="88">
        <v>0</v>
      </c>
      <c r="EG150" s="88">
        <v>0</v>
      </c>
      <c r="EH150" s="23">
        <f t="shared" si="300"/>
        <v>335871.91</v>
      </c>
      <c r="EJ150" s="9"/>
      <c r="EK150" s="9"/>
    </row>
    <row r="151" spans="1:141" ht="12" customHeight="1" x14ac:dyDescent="0.25">
      <c r="A151" s="8" t="s">
        <v>477</v>
      </c>
      <c r="B151" s="8" t="s">
        <v>477</v>
      </c>
      <c r="C151" s="24">
        <v>4</v>
      </c>
      <c r="D151" s="32" t="s">
        <v>454</v>
      </c>
      <c r="E151" s="26" t="s">
        <v>455</v>
      </c>
      <c r="F151" s="32" t="s">
        <v>456</v>
      </c>
      <c r="G151" s="26" t="s">
        <v>457</v>
      </c>
      <c r="H151" s="24" t="s">
        <v>473</v>
      </c>
      <c r="I151" s="26" t="s">
        <v>474</v>
      </c>
      <c r="J151" s="27">
        <v>4</v>
      </c>
      <c r="K151" s="35" t="s">
        <v>81</v>
      </c>
      <c r="L151" s="24" t="s">
        <v>103</v>
      </c>
      <c r="M151" s="23">
        <v>0</v>
      </c>
      <c r="N151" s="23">
        <v>983345.53</v>
      </c>
      <c r="O151" s="23">
        <f>1581746.44+765975.8</f>
        <v>2347722.2400000002</v>
      </c>
      <c r="P151" s="88">
        <v>50535.65</v>
      </c>
      <c r="Q151" s="88">
        <v>50535.65</v>
      </c>
      <c r="R151" s="88">
        <v>0</v>
      </c>
      <c r="S151" s="88">
        <f t="shared" si="301"/>
        <v>50535.65</v>
      </c>
      <c r="T151" s="92">
        <f t="shared" si="302"/>
        <v>1</v>
      </c>
      <c r="U151" s="88">
        <f t="shared" si="303"/>
        <v>0</v>
      </c>
      <c r="V151" s="92">
        <f t="shared" si="304"/>
        <v>0</v>
      </c>
      <c r="W151" s="88">
        <v>0</v>
      </c>
      <c r="X151" s="88">
        <v>0</v>
      </c>
      <c r="Y151" s="88">
        <v>0</v>
      </c>
      <c r="Z151" s="88">
        <f t="shared" si="305"/>
        <v>0</v>
      </c>
      <c r="AA151" s="92" t="str">
        <f t="shared" si="306"/>
        <v>nebija plānots</v>
      </c>
      <c r="AB151" s="88">
        <f t="shared" si="307"/>
        <v>0</v>
      </c>
      <c r="AC151" s="92" t="str">
        <f t="shared" si="308"/>
        <v>nebija plānots</v>
      </c>
      <c r="AD151" s="88">
        <f t="shared" si="309"/>
        <v>50535.65</v>
      </c>
      <c r="AE151" s="88">
        <f t="shared" si="310"/>
        <v>50535.65</v>
      </c>
      <c r="AF151" s="88">
        <f t="shared" si="311"/>
        <v>0</v>
      </c>
      <c r="AG151" s="88">
        <f t="shared" si="312"/>
        <v>50535.65</v>
      </c>
      <c r="AH151" s="92">
        <f t="shared" si="313"/>
        <v>1</v>
      </c>
      <c r="AI151" s="88">
        <f t="shared" si="314"/>
        <v>0</v>
      </c>
      <c r="AJ151" s="92">
        <f t="shared" si="315"/>
        <v>0</v>
      </c>
      <c r="AK151" s="88">
        <v>0</v>
      </c>
      <c r="AL151" s="88">
        <v>0</v>
      </c>
      <c r="AM151" s="88">
        <v>0</v>
      </c>
      <c r="AN151" s="88">
        <f t="shared" si="386"/>
        <v>0</v>
      </c>
      <c r="AO151" s="92" t="str">
        <f t="shared" si="316"/>
        <v>nebija plānots</v>
      </c>
      <c r="AP151" s="88">
        <f t="shared" si="317"/>
        <v>0</v>
      </c>
      <c r="AQ151" s="92" t="str">
        <f t="shared" si="318"/>
        <v>nebija plānots</v>
      </c>
      <c r="AR151" s="88">
        <f t="shared" si="319"/>
        <v>50535.65</v>
      </c>
      <c r="AS151" s="88">
        <f t="shared" si="320"/>
        <v>50535.65</v>
      </c>
      <c r="AT151" s="88">
        <f t="shared" si="321"/>
        <v>0</v>
      </c>
      <c r="AU151" s="88">
        <f t="shared" si="322"/>
        <v>50535.65</v>
      </c>
      <c r="AV151" s="92">
        <f t="shared" si="323"/>
        <v>1</v>
      </c>
      <c r="AW151" s="88">
        <f t="shared" si="324"/>
        <v>0</v>
      </c>
      <c r="AX151" s="92">
        <f t="shared" si="325"/>
        <v>0</v>
      </c>
      <c r="AY151" s="88">
        <v>0</v>
      </c>
      <c r="AZ151" s="88">
        <v>45457.98</v>
      </c>
      <c r="BA151" s="88">
        <v>0</v>
      </c>
      <c r="BB151" s="88">
        <f t="shared" si="387"/>
        <v>45457.98</v>
      </c>
      <c r="BC151" s="92" t="str">
        <f t="shared" si="326"/>
        <v>nebija plānots</v>
      </c>
      <c r="BD151" s="88">
        <f t="shared" si="327"/>
        <v>45457.98</v>
      </c>
      <c r="BE151" s="92" t="str">
        <f t="shared" si="328"/>
        <v>nebija plānots</v>
      </c>
      <c r="BF151" s="88">
        <f t="shared" si="329"/>
        <v>50535.65</v>
      </c>
      <c r="BG151" s="88">
        <f t="shared" si="330"/>
        <v>95993.63</v>
      </c>
      <c r="BH151" s="88">
        <f t="shared" si="331"/>
        <v>0</v>
      </c>
      <c r="BI151" s="88">
        <f t="shared" si="332"/>
        <v>95993.63</v>
      </c>
      <c r="BJ151" s="92">
        <f t="shared" si="333"/>
        <v>1.8995230099939351</v>
      </c>
      <c r="BK151" s="88">
        <f t="shared" si="334"/>
        <v>45457.98</v>
      </c>
      <c r="BL151" s="92">
        <f t="shared" si="335"/>
        <v>0.89952300999393497</v>
      </c>
      <c r="BM151" s="88">
        <v>54958.570000000102</v>
      </c>
      <c r="BN151" s="88">
        <v>0</v>
      </c>
      <c r="BO151" s="88">
        <v>0</v>
      </c>
      <c r="BP151" s="88">
        <f t="shared" si="388"/>
        <v>0</v>
      </c>
      <c r="BQ151" s="92">
        <f t="shared" si="336"/>
        <v>0</v>
      </c>
      <c r="BR151" s="88">
        <f t="shared" si="337"/>
        <v>-54958.570000000102</v>
      </c>
      <c r="BS151" s="92">
        <f t="shared" si="338"/>
        <v>-1</v>
      </c>
      <c r="BT151" s="88">
        <f t="shared" si="339"/>
        <v>105494.2200000001</v>
      </c>
      <c r="BU151" s="88">
        <f t="shared" si="340"/>
        <v>95993.63</v>
      </c>
      <c r="BV151" s="88">
        <f t="shared" si="341"/>
        <v>0</v>
      </c>
      <c r="BW151" s="88">
        <f t="shared" si="342"/>
        <v>95993.63</v>
      </c>
      <c r="BX151" s="92">
        <f t="shared" si="343"/>
        <v>0.90994208023908718</v>
      </c>
      <c r="BY151" s="88">
        <f t="shared" si="344"/>
        <v>-9500.5900000000984</v>
      </c>
      <c r="BZ151" s="92">
        <f t="shared" si="345"/>
        <v>-9.0057919760912861E-2</v>
      </c>
      <c r="CA151" s="88">
        <v>0</v>
      </c>
      <c r="CB151" s="88">
        <v>8696.7199999999993</v>
      </c>
      <c r="CC151" s="88">
        <v>0</v>
      </c>
      <c r="CD151" s="88">
        <f t="shared" si="389"/>
        <v>8696.7199999999993</v>
      </c>
      <c r="CE151" s="92" t="str">
        <f t="shared" si="346"/>
        <v>nebija plānots</v>
      </c>
      <c r="CF151" s="88">
        <f t="shared" si="347"/>
        <v>8696.7199999999993</v>
      </c>
      <c r="CG151" s="92" t="str">
        <f t="shared" si="348"/>
        <v>nebija plānots</v>
      </c>
      <c r="CH151" s="88">
        <f t="shared" si="349"/>
        <v>105494.2200000001</v>
      </c>
      <c r="CI151" s="88">
        <f t="shared" si="350"/>
        <v>104690.35</v>
      </c>
      <c r="CJ151" s="88">
        <f t="shared" si="351"/>
        <v>0</v>
      </c>
      <c r="CK151" s="88">
        <f t="shared" si="352"/>
        <v>104690.35</v>
      </c>
      <c r="CL151" s="92">
        <f t="shared" si="353"/>
        <v>0.99237996166993703</v>
      </c>
      <c r="CM151" s="88">
        <f t="shared" si="354"/>
        <v>-803.87000000009721</v>
      </c>
      <c r="CN151" s="92">
        <f t="shared" si="355"/>
        <v>-7.6200383300629778E-3</v>
      </c>
      <c r="CO151" s="88">
        <v>0</v>
      </c>
      <c r="CP151" s="88">
        <v>0</v>
      </c>
      <c r="CQ151" s="88">
        <v>0</v>
      </c>
      <c r="CR151" s="88">
        <f t="shared" si="390"/>
        <v>0</v>
      </c>
      <c r="CS151" s="92" t="str">
        <f t="shared" si="356"/>
        <v>nebija plānots</v>
      </c>
      <c r="CT151" s="88">
        <f t="shared" si="357"/>
        <v>0</v>
      </c>
      <c r="CU151" s="92" t="str">
        <f t="shared" si="358"/>
        <v>nebija plānots</v>
      </c>
      <c r="CV151" s="88">
        <f t="shared" si="359"/>
        <v>105494.2200000001</v>
      </c>
      <c r="CW151" s="88">
        <f t="shared" si="360"/>
        <v>104690.35</v>
      </c>
      <c r="CX151" s="88">
        <f t="shared" si="361"/>
        <v>0</v>
      </c>
      <c r="CY151" s="88">
        <f t="shared" si="362"/>
        <v>104690.35</v>
      </c>
      <c r="CZ151" s="92">
        <f t="shared" si="363"/>
        <v>0.99237996166993703</v>
      </c>
      <c r="DA151" s="88">
        <f t="shared" si="364"/>
        <v>-803.87000000009721</v>
      </c>
      <c r="DB151" s="92">
        <f t="shared" si="365"/>
        <v>-7.6200383300629778E-3</v>
      </c>
      <c r="DC151" s="88">
        <v>0</v>
      </c>
      <c r="DD151" s="88">
        <v>0</v>
      </c>
      <c r="DE151" s="88">
        <v>0</v>
      </c>
      <c r="DF151" s="88">
        <f t="shared" si="391"/>
        <v>0</v>
      </c>
      <c r="DG151" s="92" t="str">
        <f t="shared" si="366"/>
        <v>nebija plānots</v>
      </c>
      <c r="DH151" s="88">
        <f t="shared" si="382"/>
        <v>0</v>
      </c>
      <c r="DI151" s="92" t="str">
        <f t="shared" si="367"/>
        <v>nebija plānots</v>
      </c>
      <c r="DJ151" s="88">
        <f t="shared" si="368"/>
        <v>105494.2200000001</v>
      </c>
      <c r="DK151" s="88">
        <f t="shared" si="369"/>
        <v>104690.35</v>
      </c>
      <c r="DL151" s="88">
        <f t="shared" si="370"/>
        <v>0</v>
      </c>
      <c r="DM151" s="88">
        <f t="shared" si="384"/>
        <v>104690.35</v>
      </c>
      <c r="DN151" s="92">
        <f t="shared" si="371"/>
        <v>0.99237996166993703</v>
      </c>
      <c r="DO151" s="88">
        <f t="shared" si="372"/>
        <v>-803.87000000009721</v>
      </c>
      <c r="DP151" s="92">
        <f t="shared" si="373"/>
        <v>-7.6200383300629778E-3</v>
      </c>
      <c r="DQ151" s="88">
        <v>0</v>
      </c>
      <c r="DR151" s="88">
        <v>0</v>
      </c>
      <c r="DS151" s="88">
        <v>0</v>
      </c>
      <c r="DT151" s="88">
        <f t="shared" si="392"/>
        <v>0</v>
      </c>
      <c r="DU151" s="92" t="str">
        <f t="shared" si="374"/>
        <v>nebija plānots</v>
      </c>
      <c r="DV151" s="88">
        <f t="shared" si="383"/>
        <v>0</v>
      </c>
      <c r="DW151" s="92" t="str">
        <f t="shared" si="375"/>
        <v>nebija plānots</v>
      </c>
      <c r="DX151" s="88">
        <f t="shared" si="376"/>
        <v>105494.2200000001</v>
      </c>
      <c r="DY151" s="88">
        <f t="shared" si="377"/>
        <v>104690.35</v>
      </c>
      <c r="DZ151" s="88">
        <f t="shared" si="378"/>
        <v>0</v>
      </c>
      <c r="EA151" s="88">
        <f t="shared" si="385"/>
        <v>104690.35</v>
      </c>
      <c r="EB151" s="92">
        <f t="shared" si="379"/>
        <v>0.99237996166993703</v>
      </c>
      <c r="EC151" s="88">
        <f t="shared" si="380"/>
        <v>-803.87000000009721</v>
      </c>
      <c r="ED151" s="92">
        <f t="shared" si="381"/>
        <v>-7.6200383300629778E-3</v>
      </c>
      <c r="EE151" s="88">
        <v>0</v>
      </c>
      <c r="EF151" s="88">
        <v>0</v>
      </c>
      <c r="EG151" s="88">
        <v>0</v>
      </c>
      <c r="EH151" s="23">
        <f t="shared" si="300"/>
        <v>105494.2200000001</v>
      </c>
      <c r="EJ151" s="9"/>
      <c r="EK151" s="9"/>
    </row>
    <row r="152" spans="1:141" ht="12" customHeight="1" x14ac:dyDescent="0.25">
      <c r="A152" s="8" t="s">
        <v>478</v>
      </c>
      <c r="B152" s="8" t="s">
        <v>478</v>
      </c>
      <c r="C152" s="24">
        <v>4</v>
      </c>
      <c r="D152" s="32" t="s">
        <v>454</v>
      </c>
      <c r="E152" s="26" t="s">
        <v>455</v>
      </c>
      <c r="F152" s="32" t="s">
        <v>456</v>
      </c>
      <c r="G152" s="26" t="s">
        <v>457</v>
      </c>
      <c r="H152" s="33" t="s">
        <v>479</v>
      </c>
      <c r="I152" s="26" t="s">
        <v>480</v>
      </c>
      <c r="J152" s="27" t="s">
        <v>114</v>
      </c>
      <c r="K152" s="31" t="s">
        <v>79</v>
      </c>
      <c r="L152" s="24" t="s">
        <v>103</v>
      </c>
      <c r="M152" s="23">
        <v>0</v>
      </c>
      <c r="N152" s="23">
        <v>489734.09</v>
      </c>
      <c r="O152" s="23">
        <v>10131964.98</v>
      </c>
      <c r="P152" s="88">
        <v>2185816.31</v>
      </c>
      <c r="Q152" s="88">
        <v>2768995.53</v>
      </c>
      <c r="R152" s="88">
        <v>0</v>
      </c>
      <c r="S152" s="88">
        <f t="shared" si="301"/>
        <v>2768995.53</v>
      </c>
      <c r="T152" s="92">
        <f t="shared" si="302"/>
        <v>1.2668015685178962</v>
      </c>
      <c r="U152" s="88">
        <f t="shared" si="303"/>
        <v>583179.21999999974</v>
      </c>
      <c r="V152" s="92">
        <f t="shared" si="304"/>
        <v>0.26680156851789605</v>
      </c>
      <c r="W152" s="88">
        <v>520679.22</v>
      </c>
      <c r="X152" s="88">
        <v>0</v>
      </c>
      <c r="Y152" s="88">
        <v>0</v>
      </c>
      <c r="Z152" s="88">
        <f t="shared" si="305"/>
        <v>0</v>
      </c>
      <c r="AA152" s="92">
        <f t="shared" si="306"/>
        <v>0</v>
      </c>
      <c r="AB152" s="88">
        <f t="shared" si="307"/>
        <v>-520679.22</v>
      </c>
      <c r="AC152" s="92">
        <f t="shared" si="308"/>
        <v>-1</v>
      </c>
      <c r="AD152" s="88">
        <f t="shared" si="309"/>
        <v>2706495.5300000003</v>
      </c>
      <c r="AE152" s="88">
        <f t="shared" si="310"/>
        <v>2768995.53</v>
      </c>
      <c r="AF152" s="88">
        <f t="shared" si="311"/>
        <v>0</v>
      </c>
      <c r="AG152" s="88">
        <f t="shared" si="312"/>
        <v>2768995.53</v>
      </c>
      <c r="AH152" s="92">
        <f t="shared" si="313"/>
        <v>1.0230925930995347</v>
      </c>
      <c r="AI152" s="88">
        <f t="shared" si="314"/>
        <v>62499.999999999534</v>
      </c>
      <c r="AJ152" s="92">
        <f t="shared" si="315"/>
        <v>2.3092593099534705E-2</v>
      </c>
      <c r="AK152" s="88">
        <v>2659614.67</v>
      </c>
      <c r="AL152" s="88">
        <v>654965.68000000005</v>
      </c>
      <c r="AM152" s="88">
        <v>0</v>
      </c>
      <c r="AN152" s="88">
        <f t="shared" si="386"/>
        <v>654965.68000000005</v>
      </c>
      <c r="AO152" s="92">
        <f t="shared" si="316"/>
        <v>0.24626337318255206</v>
      </c>
      <c r="AP152" s="88">
        <f t="shared" si="317"/>
        <v>-2004648.9899999998</v>
      </c>
      <c r="AQ152" s="92">
        <f t="shared" si="318"/>
        <v>-0.75373662681744791</v>
      </c>
      <c r="AR152" s="88">
        <f t="shared" si="319"/>
        <v>5366110.2</v>
      </c>
      <c r="AS152" s="88">
        <f t="shared" si="320"/>
        <v>3423961.21</v>
      </c>
      <c r="AT152" s="88">
        <f t="shared" si="321"/>
        <v>0</v>
      </c>
      <c r="AU152" s="88">
        <f t="shared" si="322"/>
        <v>3423961.21</v>
      </c>
      <c r="AV152" s="92">
        <f t="shared" si="323"/>
        <v>0.6380713556721217</v>
      </c>
      <c r="AW152" s="88">
        <f t="shared" si="324"/>
        <v>-1942148.9900000002</v>
      </c>
      <c r="AX152" s="92">
        <f t="shared" si="325"/>
        <v>-0.36192864432787836</v>
      </c>
      <c r="AY152" s="88">
        <v>1770045.3599999996</v>
      </c>
      <c r="AZ152" s="88">
        <v>0</v>
      </c>
      <c r="BA152" s="88">
        <v>1800000</v>
      </c>
      <c r="BB152" s="88">
        <f t="shared" si="387"/>
        <v>-1800000</v>
      </c>
      <c r="BC152" s="92">
        <f t="shared" si="326"/>
        <v>-1.0169230917336494</v>
      </c>
      <c r="BD152" s="88">
        <f t="shared" si="327"/>
        <v>-3570045.3599999994</v>
      </c>
      <c r="BE152" s="92">
        <f t="shared" si="328"/>
        <v>-2.0169230917336494</v>
      </c>
      <c r="BF152" s="88">
        <f t="shared" si="329"/>
        <v>7136155.5599999996</v>
      </c>
      <c r="BG152" s="88">
        <f t="shared" si="330"/>
        <v>3423961.21</v>
      </c>
      <c r="BH152" s="88">
        <f t="shared" si="331"/>
        <v>1800000</v>
      </c>
      <c r="BI152" s="88">
        <f t="shared" si="332"/>
        <v>1623961.21</v>
      </c>
      <c r="BJ152" s="92">
        <f t="shared" si="333"/>
        <v>0.22756807868689455</v>
      </c>
      <c r="BK152" s="88">
        <f t="shared" si="334"/>
        <v>-5512194.3499999996</v>
      </c>
      <c r="BL152" s="92">
        <f t="shared" si="335"/>
        <v>-0.77243192131310545</v>
      </c>
      <c r="BM152" s="88">
        <v>0</v>
      </c>
      <c r="BN152" s="88">
        <v>1250000</v>
      </c>
      <c r="BO152" s="88">
        <v>0</v>
      </c>
      <c r="BP152" s="88">
        <f t="shared" si="388"/>
        <v>1250000</v>
      </c>
      <c r="BQ152" s="92" t="str">
        <f t="shared" si="336"/>
        <v>nebija plānots</v>
      </c>
      <c r="BR152" s="88">
        <f t="shared" si="337"/>
        <v>1250000</v>
      </c>
      <c r="BS152" s="92" t="str">
        <f t="shared" si="338"/>
        <v>nebija plānots</v>
      </c>
      <c r="BT152" s="88">
        <f t="shared" si="339"/>
        <v>7136155.5599999996</v>
      </c>
      <c r="BU152" s="88">
        <f t="shared" si="340"/>
        <v>4673961.21</v>
      </c>
      <c r="BV152" s="88">
        <f t="shared" si="341"/>
        <v>1800000</v>
      </c>
      <c r="BW152" s="88">
        <f t="shared" si="342"/>
        <v>2873961.21</v>
      </c>
      <c r="BX152" s="92">
        <f t="shared" si="343"/>
        <v>0.40273242165701895</v>
      </c>
      <c r="BY152" s="88">
        <f t="shared" si="344"/>
        <v>-4262194.3499999996</v>
      </c>
      <c r="BZ152" s="92">
        <f t="shared" si="345"/>
        <v>-0.59726757834298105</v>
      </c>
      <c r="CA152" s="88">
        <v>1620000</v>
      </c>
      <c r="CB152" s="88">
        <v>303302.31</v>
      </c>
      <c r="CC152" s="88">
        <v>0</v>
      </c>
      <c r="CD152" s="88">
        <f t="shared" si="389"/>
        <v>303302.31</v>
      </c>
      <c r="CE152" s="92">
        <f t="shared" si="346"/>
        <v>0.18722364814814815</v>
      </c>
      <c r="CF152" s="88">
        <f t="shared" si="347"/>
        <v>-1316697.69</v>
      </c>
      <c r="CG152" s="92">
        <f t="shared" si="348"/>
        <v>-0.81277635185185182</v>
      </c>
      <c r="CH152" s="88">
        <f t="shared" si="349"/>
        <v>8756155.5599999987</v>
      </c>
      <c r="CI152" s="88">
        <f t="shared" si="350"/>
        <v>4977263.5199999996</v>
      </c>
      <c r="CJ152" s="88">
        <f t="shared" si="351"/>
        <v>1800000</v>
      </c>
      <c r="CK152" s="88">
        <f t="shared" si="352"/>
        <v>3177263.52</v>
      </c>
      <c r="CL152" s="92">
        <f t="shared" si="353"/>
        <v>0.36286056114791093</v>
      </c>
      <c r="CM152" s="88">
        <f t="shared" si="354"/>
        <v>-5578892.0399999991</v>
      </c>
      <c r="CN152" s="92">
        <f t="shared" si="355"/>
        <v>-0.63713943885208912</v>
      </c>
      <c r="CO152" s="88">
        <v>979624.35</v>
      </c>
      <c r="CP152" s="88">
        <v>0</v>
      </c>
      <c r="CQ152" s="88">
        <v>0</v>
      </c>
      <c r="CR152" s="88">
        <f t="shared" si="390"/>
        <v>0</v>
      </c>
      <c r="CS152" s="92">
        <f t="shared" si="356"/>
        <v>0</v>
      </c>
      <c r="CT152" s="88">
        <f t="shared" si="357"/>
        <v>-979624.35</v>
      </c>
      <c r="CU152" s="92">
        <f t="shared" si="358"/>
        <v>-1</v>
      </c>
      <c r="CV152" s="88">
        <f t="shared" si="359"/>
        <v>9735779.9099999983</v>
      </c>
      <c r="CW152" s="88">
        <f t="shared" si="360"/>
        <v>4977263.5199999996</v>
      </c>
      <c r="CX152" s="88">
        <f t="shared" si="361"/>
        <v>1800000</v>
      </c>
      <c r="CY152" s="88">
        <f t="shared" si="362"/>
        <v>3177263.52</v>
      </c>
      <c r="CZ152" s="92">
        <f t="shared" si="363"/>
        <v>0.32634915223756333</v>
      </c>
      <c r="DA152" s="88">
        <f t="shared" si="364"/>
        <v>-6558516.3899999987</v>
      </c>
      <c r="DB152" s="92">
        <f t="shared" si="365"/>
        <v>-0.67365084776243667</v>
      </c>
      <c r="DC152" s="88">
        <v>28997.33</v>
      </c>
      <c r="DD152" s="88">
        <v>687360.97</v>
      </c>
      <c r="DE152" s="88">
        <v>0</v>
      </c>
      <c r="DF152" s="88">
        <f t="shared" si="391"/>
        <v>687360.97</v>
      </c>
      <c r="DG152" s="92">
        <f t="shared" si="366"/>
        <v>23.7042848427769</v>
      </c>
      <c r="DH152" s="88">
        <f t="shared" si="382"/>
        <v>658363.64</v>
      </c>
      <c r="DI152" s="92">
        <f t="shared" si="367"/>
        <v>22.704284842776904</v>
      </c>
      <c r="DJ152" s="88">
        <f t="shared" si="368"/>
        <v>9764777.2399999984</v>
      </c>
      <c r="DK152" s="88">
        <f t="shared" si="369"/>
        <v>5664624.4899999993</v>
      </c>
      <c r="DL152" s="88">
        <f t="shared" si="370"/>
        <v>1800000</v>
      </c>
      <c r="DM152" s="88">
        <f t="shared" si="384"/>
        <v>3864624.49</v>
      </c>
      <c r="DN152" s="92">
        <f t="shared" si="371"/>
        <v>0.39577190498203324</v>
      </c>
      <c r="DO152" s="88">
        <f t="shared" si="372"/>
        <v>-5900152.7499999981</v>
      </c>
      <c r="DP152" s="92">
        <f t="shared" si="373"/>
        <v>-0.6042280950179667</v>
      </c>
      <c r="DQ152" s="88">
        <v>1103660.45</v>
      </c>
      <c r="DR152" s="88">
        <v>0</v>
      </c>
      <c r="DS152" s="88">
        <v>0</v>
      </c>
      <c r="DT152" s="88">
        <f t="shared" si="392"/>
        <v>0</v>
      </c>
      <c r="DU152" s="92">
        <f t="shared" si="374"/>
        <v>0</v>
      </c>
      <c r="DV152" s="88">
        <f t="shared" si="383"/>
        <v>-1103660.45</v>
      </c>
      <c r="DW152" s="92">
        <f t="shared" si="375"/>
        <v>-1</v>
      </c>
      <c r="DX152" s="88">
        <f t="shared" si="376"/>
        <v>10868437.689999998</v>
      </c>
      <c r="DY152" s="88">
        <f t="shared" si="377"/>
        <v>5664624.4899999993</v>
      </c>
      <c r="DZ152" s="88">
        <f t="shared" si="378"/>
        <v>1800000</v>
      </c>
      <c r="EA152" s="88">
        <f t="shared" si="385"/>
        <v>3864624.49</v>
      </c>
      <c r="EB152" s="92">
        <f t="shared" si="379"/>
        <v>0.35558233853204352</v>
      </c>
      <c r="EC152" s="88">
        <f t="shared" si="380"/>
        <v>-7003813.1999999974</v>
      </c>
      <c r="ED152" s="92">
        <f t="shared" si="381"/>
        <v>-0.64441766146795643</v>
      </c>
      <c r="EE152" s="88">
        <v>2122426.21</v>
      </c>
      <c r="EF152" s="88">
        <v>485675</v>
      </c>
      <c r="EG152" s="88">
        <v>0</v>
      </c>
      <c r="EH152" s="23">
        <f t="shared" si="300"/>
        <v>13476538.899999999</v>
      </c>
      <c r="EJ152" s="9"/>
      <c r="EK152" s="9"/>
    </row>
    <row r="153" spans="1:141" ht="12" customHeight="1" x14ac:dyDescent="0.25">
      <c r="A153" s="8" t="s">
        <v>481</v>
      </c>
      <c r="B153" s="8" t="s">
        <v>481</v>
      </c>
      <c r="C153" s="24">
        <v>4</v>
      </c>
      <c r="D153" s="32" t="s">
        <v>454</v>
      </c>
      <c r="E153" s="26" t="s">
        <v>455</v>
      </c>
      <c r="F153" s="32" t="s">
        <v>456</v>
      </c>
      <c r="G153" s="26" t="s">
        <v>457</v>
      </c>
      <c r="H153" s="33" t="s">
        <v>482</v>
      </c>
      <c r="I153" s="26" t="s">
        <v>483</v>
      </c>
      <c r="J153" s="27">
        <v>1</v>
      </c>
      <c r="K153" s="35" t="s">
        <v>81</v>
      </c>
      <c r="L153" s="24" t="s">
        <v>103</v>
      </c>
      <c r="M153" s="23">
        <v>0</v>
      </c>
      <c r="N153" s="23">
        <v>0</v>
      </c>
      <c r="O153" s="23">
        <v>1460625.27</v>
      </c>
      <c r="P153" s="88">
        <v>0</v>
      </c>
      <c r="Q153" s="88">
        <v>0</v>
      </c>
      <c r="R153" s="88">
        <v>0</v>
      </c>
      <c r="S153" s="88">
        <f t="shared" si="301"/>
        <v>0</v>
      </c>
      <c r="T153" s="92" t="str">
        <f t="shared" si="302"/>
        <v>nebija plānots</v>
      </c>
      <c r="U153" s="88">
        <f t="shared" si="303"/>
        <v>0</v>
      </c>
      <c r="V153" s="92" t="str">
        <f t="shared" si="304"/>
        <v>nebija plānots</v>
      </c>
      <c r="W153" s="88">
        <v>0</v>
      </c>
      <c r="X153" s="88">
        <v>0</v>
      </c>
      <c r="Y153" s="88">
        <v>0</v>
      </c>
      <c r="Z153" s="88">
        <f t="shared" si="305"/>
        <v>0</v>
      </c>
      <c r="AA153" s="92" t="str">
        <f t="shared" si="306"/>
        <v>nebija plānots</v>
      </c>
      <c r="AB153" s="88">
        <f t="shared" si="307"/>
        <v>0</v>
      </c>
      <c r="AC153" s="92" t="str">
        <f t="shared" si="308"/>
        <v>nebija plānots</v>
      </c>
      <c r="AD153" s="88">
        <f t="shared" si="309"/>
        <v>0</v>
      </c>
      <c r="AE153" s="88">
        <f t="shared" si="310"/>
        <v>0</v>
      </c>
      <c r="AF153" s="88">
        <f t="shared" si="311"/>
        <v>0</v>
      </c>
      <c r="AG153" s="88">
        <f t="shared" si="312"/>
        <v>0</v>
      </c>
      <c r="AH153" s="92" t="str">
        <f t="shared" si="313"/>
        <v>nebija plānots</v>
      </c>
      <c r="AI153" s="88">
        <f t="shared" si="314"/>
        <v>0</v>
      </c>
      <c r="AJ153" s="92" t="str">
        <f t="shared" si="315"/>
        <v>nebija plānots</v>
      </c>
      <c r="AK153" s="88">
        <v>0</v>
      </c>
      <c r="AL153" s="88">
        <v>0</v>
      </c>
      <c r="AM153" s="88">
        <v>0</v>
      </c>
      <c r="AN153" s="88">
        <f t="shared" si="386"/>
        <v>0</v>
      </c>
      <c r="AO153" s="92" t="str">
        <f t="shared" si="316"/>
        <v>nebija plānots</v>
      </c>
      <c r="AP153" s="88">
        <f t="shared" si="317"/>
        <v>0</v>
      </c>
      <c r="AQ153" s="92" t="str">
        <f t="shared" si="318"/>
        <v>nebija plānots</v>
      </c>
      <c r="AR153" s="88">
        <f t="shared" si="319"/>
        <v>0</v>
      </c>
      <c r="AS153" s="88">
        <f t="shared" si="320"/>
        <v>0</v>
      </c>
      <c r="AT153" s="88">
        <f t="shared" si="321"/>
        <v>0</v>
      </c>
      <c r="AU153" s="88">
        <f t="shared" si="322"/>
        <v>0</v>
      </c>
      <c r="AV153" s="92" t="str">
        <f t="shared" si="323"/>
        <v>nebija plānots</v>
      </c>
      <c r="AW153" s="88">
        <f t="shared" si="324"/>
        <v>0</v>
      </c>
      <c r="AX153" s="92" t="str">
        <f t="shared" si="325"/>
        <v>nebija plānots</v>
      </c>
      <c r="AY153" s="88">
        <v>0</v>
      </c>
      <c r="AZ153" s="88">
        <v>0</v>
      </c>
      <c r="BA153" s="88">
        <v>0</v>
      </c>
      <c r="BB153" s="88">
        <f t="shared" si="387"/>
        <v>0</v>
      </c>
      <c r="BC153" s="92" t="str">
        <f t="shared" si="326"/>
        <v>nebija plānots</v>
      </c>
      <c r="BD153" s="88">
        <f t="shared" si="327"/>
        <v>0</v>
      </c>
      <c r="BE153" s="92" t="str">
        <f t="shared" si="328"/>
        <v>nebija plānots</v>
      </c>
      <c r="BF153" s="88">
        <f t="shared" si="329"/>
        <v>0</v>
      </c>
      <c r="BG153" s="88">
        <f t="shared" si="330"/>
        <v>0</v>
      </c>
      <c r="BH153" s="88">
        <f t="shared" si="331"/>
        <v>0</v>
      </c>
      <c r="BI153" s="88">
        <f t="shared" si="332"/>
        <v>0</v>
      </c>
      <c r="BJ153" s="92" t="str">
        <f t="shared" si="333"/>
        <v>nebija plānots</v>
      </c>
      <c r="BK153" s="88">
        <f t="shared" si="334"/>
        <v>0</v>
      </c>
      <c r="BL153" s="92" t="str">
        <f t="shared" si="335"/>
        <v>nebija plānots</v>
      </c>
      <c r="BM153" s="88">
        <v>0</v>
      </c>
      <c r="BN153" s="88">
        <v>0</v>
      </c>
      <c r="BO153" s="88">
        <v>0</v>
      </c>
      <c r="BP153" s="88">
        <f t="shared" si="388"/>
        <v>0</v>
      </c>
      <c r="BQ153" s="92" t="str">
        <f t="shared" si="336"/>
        <v>nebija plānots</v>
      </c>
      <c r="BR153" s="88">
        <f t="shared" si="337"/>
        <v>0</v>
      </c>
      <c r="BS153" s="92" t="str">
        <f t="shared" si="338"/>
        <v>nebija plānots</v>
      </c>
      <c r="BT153" s="88">
        <f t="shared" si="339"/>
        <v>0</v>
      </c>
      <c r="BU153" s="88">
        <f t="shared" si="340"/>
        <v>0</v>
      </c>
      <c r="BV153" s="88">
        <f t="shared" si="341"/>
        <v>0</v>
      </c>
      <c r="BW153" s="88">
        <f t="shared" si="342"/>
        <v>0</v>
      </c>
      <c r="BX153" s="92" t="str">
        <f t="shared" si="343"/>
        <v>nebija plānots</v>
      </c>
      <c r="BY153" s="88">
        <f t="shared" si="344"/>
        <v>0</v>
      </c>
      <c r="BZ153" s="92" t="str">
        <f t="shared" si="345"/>
        <v>nebija plānots</v>
      </c>
      <c r="CA153" s="88">
        <v>0</v>
      </c>
      <c r="CB153" s="88">
        <v>0</v>
      </c>
      <c r="CC153" s="88">
        <v>0</v>
      </c>
      <c r="CD153" s="88">
        <f t="shared" si="389"/>
        <v>0</v>
      </c>
      <c r="CE153" s="92" t="str">
        <f t="shared" si="346"/>
        <v>nebija plānots</v>
      </c>
      <c r="CF153" s="88">
        <f t="shared" si="347"/>
        <v>0</v>
      </c>
      <c r="CG153" s="92" t="str">
        <f t="shared" si="348"/>
        <v>nebija plānots</v>
      </c>
      <c r="CH153" s="88">
        <f t="shared" si="349"/>
        <v>0</v>
      </c>
      <c r="CI153" s="88">
        <f t="shared" si="350"/>
        <v>0</v>
      </c>
      <c r="CJ153" s="88">
        <f t="shared" si="351"/>
        <v>0</v>
      </c>
      <c r="CK153" s="88">
        <f t="shared" si="352"/>
        <v>0</v>
      </c>
      <c r="CL153" s="92" t="str">
        <f t="shared" si="353"/>
        <v>nebija plānots</v>
      </c>
      <c r="CM153" s="88">
        <f t="shared" si="354"/>
        <v>0</v>
      </c>
      <c r="CN153" s="92" t="str">
        <f t="shared" si="355"/>
        <v>nebija plānots</v>
      </c>
      <c r="CO153" s="88">
        <v>0</v>
      </c>
      <c r="CP153" s="88">
        <v>0</v>
      </c>
      <c r="CQ153" s="88">
        <v>0</v>
      </c>
      <c r="CR153" s="88">
        <f t="shared" si="390"/>
        <v>0</v>
      </c>
      <c r="CS153" s="92" t="str">
        <f t="shared" si="356"/>
        <v>nebija plānots</v>
      </c>
      <c r="CT153" s="88">
        <f t="shared" si="357"/>
        <v>0</v>
      </c>
      <c r="CU153" s="92" t="str">
        <f t="shared" si="358"/>
        <v>nebija plānots</v>
      </c>
      <c r="CV153" s="88">
        <f t="shared" si="359"/>
        <v>0</v>
      </c>
      <c r="CW153" s="88">
        <f t="shared" si="360"/>
        <v>0</v>
      </c>
      <c r="CX153" s="88">
        <f t="shared" si="361"/>
        <v>0</v>
      </c>
      <c r="CY153" s="88">
        <f t="shared" si="362"/>
        <v>0</v>
      </c>
      <c r="CZ153" s="92" t="str">
        <f t="shared" si="363"/>
        <v>nebija plānots</v>
      </c>
      <c r="DA153" s="88">
        <f t="shared" si="364"/>
        <v>0</v>
      </c>
      <c r="DB153" s="92" t="str">
        <f t="shared" si="365"/>
        <v>nebija plānots</v>
      </c>
      <c r="DC153" s="88">
        <v>0</v>
      </c>
      <c r="DD153" s="88">
        <v>0</v>
      </c>
      <c r="DE153" s="88">
        <v>0</v>
      </c>
      <c r="DF153" s="88">
        <f t="shared" si="391"/>
        <v>0</v>
      </c>
      <c r="DG153" s="92" t="str">
        <f t="shared" si="366"/>
        <v>nebija plānots</v>
      </c>
      <c r="DH153" s="88">
        <f t="shared" si="382"/>
        <v>0</v>
      </c>
      <c r="DI153" s="92" t="str">
        <f t="shared" si="367"/>
        <v>nebija plānots</v>
      </c>
      <c r="DJ153" s="88">
        <f t="shared" si="368"/>
        <v>0</v>
      </c>
      <c r="DK153" s="88">
        <f t="shared" si="369"/>
        <v>0</v>
      </c>
      <c r="DL153" s="88">
        <f t="shared" si="370"/>
        <v>0</v>
      </c>
      <c r="DM153" s="88">
        <f t="shared" si="384"/>
        <v>0</v>
      </c>
      <c r="DN153" s="92" t="str">
        <f t="shared" si="371"/>
        <v>nebija plānots</v>
      </c>
      <c r="DO153" s="88">
        <f t="shared" si="372"/>
        <v>0</v>
      </c>
      <c r="DP153" s="92" t="str">
        <f t="shared" si="373"/>
        <v>nebija plānots</v>
      </c>
      <c r="DQ153" s="88">
        <v>0</v>
      </c>
      <c r="DR153" s="88">
        <v>0</v>
      </c>
      <c r="DS153" s="88">
        <v>0</v>
      </c>
      <c r="DT153" s="88">
        <f t="shared" si="392"/>
        <v>0</v>
      </c>
      <c r="DU153" s="92" t="str">
        <f t="shared" si="374"/>
        <v>nebija plānots</v>
      </c>
      <c r="DV153" s="88">
        <f t="shared" si="383"/>
        <v>0</v>
      </c>
      <c r="DW153" s="92" t="str">
        <f t="shared" si="375"/>
        <v>nebija plānots</v>
      </c>
      <c r="DX153" s="88">
        <f t="shared" si="376"/>
        <v>0</v>
      </c>
      <c r="DY153" s="88">
        <f t="shared" si="377"/>
        <v>0</v>
      </c>
      <c r="DZ153" s="88">
        <f t="shared" si="378"/>
        <v>0</v>
      </c>
      <c r="EA153" s="88">
        <f t="shared" si="385"/>
        <v>0</v>
      </c>
      <c r="EB153" s="92" t="str">
        <f t="shared" si="379"/>
        <v>nebija plānots</v>
      </c>
      <c r="EC153" s="88">
        <f t="shared" si="380"/>
        <v>0</v>
      </c>
      <c r="ED153" s="92" t="str">
        <f t="shared" si="381"/>
        <v>nebija plānots</v>
      </c>
      <c r="EE153" s="88">
        <v>0</v>
      </c>
      <c r="EF153" s="88">
        <v>0</v>
      </c>
      <c r="EG153" s="88">
        <v>0</v>
      </c>
      <c r="EH153" s="23">
        <f t="shared" si="300"/>
        <v>0</v>
      </c>
      <c r="EJ153" s="9"/>
      <c r="EK153" s="9"/>
    </row>
    <row r="154" spans="1:141" ht="12" customHeight="1" x14ac:dyDescent="0.25">
      <c r="A154" s="8" t="s">
        <v>484</v>
      </c>
      <c r="B154" s="8" t="s">
        <v>484</v>
      </c>
      <c r="C154" s="24">
        <v>4</v>
      </c>
      <c r="D154" s="32" t="s">
        <v>454</v>
      </c>
      <c r="E154" s="26" t="s">
        <v>455</v>
      </c>
      <c r="F154" s="32" t="s">
        <v>456</v>
      </c>
      <c r="G154" s="26" t="s">
        <v>457</v>
      </c>
      <c r="H154" s="33" t="s">
        <v>482</v>
      </c>
      <c r="I154" s="26" t="s">
        <v>483</v>
      </c>
      <c r="J154" s="27">
        <v>2</v>
      </c>
      <c r="K154" s="35" t="s">
        <v>81</v>
      </c>
      <c r="L154" s="24" t="s">
        <v>103</v>
      </c>
      <c r="M154" s="23">
        <v>0</v>
      </c>
      <c r="N154" s="23">
        <v>0</v>
      </c>
      <c r="O154" s="23">
        <v>1193433.1099999999</v>
      </c>
      <c r="P154" s="88">
        <v>10131.1</v>
      </c>
      <c r="Q154" s="88">
        <v>36949.269999999997</v>
      </c>
      <c r="R154" s="88">
        <v>0</v>
      </c>
      <c r="S154" s="88">
        <f t="shared" si="301"/>
        <v>36949.269999999997</v>
      </c>
      <c r="T154" s="92">
        <f t="shared" si="302"/>
        <v>3.647113344059381</v>
      </c>
      <c r="U154" s="88">
        <f t="shared" si="303"/>
        <v>26818.17</v>
      </c>
      <c r="V154" s="92">
        <f t="shared" si="304"/>
        <v>2.647113344059381</v>
      </c>
      <c r="W154" s="88">
        <v>44353.5</v>
      </c>
      <c r="X154" s="88">
        <v>211160.29999999996</v>
      </c>
      <c r="Y154" s="88">
        <v>0</v>
      </c>
      <c r="Z154" s="88">
        <f t="shared" si="305"/>
        <v>211160.29999999996</v>
      </c>
      <c r="AA154" s="92">
        <f t="shared" si="306"/>
        <v>4.7608486365224829</v>
      </c>
      <c r="AB154" s="88">
        <f t="shared" si="307"/>
        <v>166806.79999999996</v>
      </c>
      <c r="AC154" s="92">
        <f t="shared" si="308"/>
        <v>3.7608486365224834</v>
      </c>
      <c r="AD154" s="88">
        <f t="shared" si="309"/>
        <v>54484.6</v>
      </c>
      <c r="AE154" s="88">
        <f t="shared" si="310"/>
        <v>248109.56999999995</v>
      </c>
      <c r="AF154" s="88">
        <f t="shared" si="311"/>
        <v>0</v>
      </c>
      <c r="AG154" s="88">
        <f t="shared" si="312"/>
        <v>248109.56999999995</v>
      </c>
      <c r="AH154" s="92">
        <f t="shared" si="313"/>
        <v>4.5537559236921981</v>
      </c>
      <c r="AI154" s="88">
        <f t="shared" si="314"/>
        <v>193624.96999999994</v>
      </c>
      <c r="AJ154" s="92">
        <f t="shared" si="315"/>
        <v>3.5537559236921985</v>
      </c>
      <c r="AK154" s="88">
        <v>476781.05000000005</v>
      </c>
      <c r="AL154" s="88">
        <v>410898.26999999996</v>
      </c>
      <c r="AM154" s="88">
        <v>0</v>
      </c>
      <c r="AN154" s="88">
        <f t="shared" si="386"/>
        <v>410898.26999999996</v>
      </c>
      <c r="AO154" s="92">
        <f t="shared" si="316"/>
        <v>0.86181753658204308</v>
      </c>
      <c r="AP154" s="88">
        <f t="shared" si="317"/>
        <v>-65882.780000000086</v>
      </c>
      <c r="AQ154" s="92">
        <f t="shared" si="318"/>
        <v>-0.1381824634179569</v>
      </c>
      <c r="AR154" s="88">
        <f t="shared" si="319"/>
        <v>531265.65</v>
      </c>
      <c r="AS154" s="88">
        <f t="shared" si="320"/>
        <v>659007.83999999985</v>
      </c>
      <c r="AT154" s="88">
        <f t="shared" si="321"/>
        <v>0</v>
      </c>
      <c r="AU154" s="88">
        <f t="shared" si="322"/>
        <v>659007.83999999985</v>
      </c>
      <c r="AV154" s="92">
        <f t="shared" si="323"/>
        <v>1.2404488037199466</v>
      </c>
      <c r="AW154" s="88">
        <f t="shared" si="324"/>
        <v>127742.18999999983</v>
      </c>
      <c r="AX154" s="92">
        <f t="shared" si="325"/>
        <v>0.24044880371994656</v>
      </c>
      <c r="AY154" s="88">
        <v>92031.76999999999</v>
      </c>
      <c r="AZ154" s="88">
        <v>948197.37000000011</v>
      </c>
      <c r="BA154" s="88">
        <v>0</v>
      </c>
      <c r="BB154" s="88">
        <f t="shared" si="387"/>
        <v>948197.37000000011</v>
      </c>
      <c r="BC154" s="92">
        <f t="shared" si="326"/>
        <v>10.302935279849558</v>
      </c>
      <c r="BD154" s="88">
        <f t="shared" si="327"/>
        <v>856165.60000000009</v>
      </c>
      <c r="BE154" s="92">
        <f t="shared" si="328"/>
        <v>9.3029352798495584</v>
      </c>
      <c r="BF154" s="88">
        <f t="shared" si="329"/>
        <v>623297.42000000004</v>
      </c>
      <c r="BG154" s="88">
        <f t="shared" si="330"/>
        <v>1607205.21</v>
      </c>
      <c r="BH154" s="88">
        <f t="shared" si="331"/>
        <v>0</v>
      </c>
      <c r="BI154" s="88">
        <f t="shared" si="332"/>
        <v>1607205.21</v>
      </c>
      <c r="BJ154" s="92">
        <f t="shared" si="333"/>
        <v>2.5785526434555108</v>
      </c>
      <c r="BK154" s="88">
        <f t="shared" si="334"/>
        <v>983907.78999999992</v>
      </c>
      <c r="BL154" s="92">
        <f t="shared" si="335"/>
        <v>1.5785526434555111</v>
      </c>
      <c r="BM154" s="88">
        <v>460546.36</v>
      </c>
      <c r="BN154" s="88">
        <v>92467.3</v>
      </c>
      <c r="BO154" s="88">
        <v>0</v>
      </c>
      <c r="BP154" s="88">
        <f t="shared" si="388"/>
        <v>92467.3</v>
      </c>
      <c r="BQ154" s="92">
        <f t="shared" si="336"/>
        <v>0.20077739839263958</v>
      </c>
      <c r="BR154" s="88">
        <f t="shared" si="337"/>
        <v>-368079.06</v>
      </c>
      <c r="BS154" s="92">
        <f t="shared" si="338"/>
        <v>-0.79922260160736047</v>
      </c>
      <c r="BT154" s="88">
        <f t="shared" si="339"/>
        <v>1083843.78</v>
      </c>
      <c r="BU154" s="88">
        <f t="shared" si="340"/>
        <v>1699672.51</v>
      </c>
      <c r="BV154" s="88">
        <f t="shared" si="341"/>
        <v>0</v>
      </c>
      <c r="BW154" s="88">
        <f t="shared" si="342"/>
        <v>1699672.51</v>
      </c>
      <c r="BX154" s="92">
        <f t="shared" si="343"/>
        <v>1.5681895687956062</v>
      </c>
      <c r="BY154" s="88">
        <f t="shared" si="344"/>
        <v>615828.73</v>
      </c>
      <c r="BZ154" s="92">
        <f t="shared" si="345"/>
        <v>0.56818956879560634</v>
      </c>
      <c r="CA154" s="88">
        <v>59691.62</v>
      </c>
      <c r="CB154" s="88">
        <v>99485.03</v>
      </c>
      <c r="CC154" s="88">
        <v>0</v>
      </c>
      <c r="CD154" s="88">
        <f t="shared" si="389"/>
        <v>99485.03</v>
      </c>
      <c r="CE154" s="92">
        <f t="shared" si="346"/>
        <v>1.666649858053777</v>
      </c>
      <c r="CF154" s="88">
        <f t="shared" si="347"/>
        <v>39793.409999999996</v>
      </c>
      <c r="CG154" s="92">
        <f t="shared" si="348"/>
        <v>0.66664985805377697</v>
      </c>
      <c r="CH154" s="88">
        <f t="shared" si="349"/>
        <v>1143535.4000000001</v>
      </c>
      <c r="CI154" s="88">
        <f t="shared" si="350"/>
        <v>1799157.54</v>
      </c>
      <c r="CJ154" s="88">
        <f t="shared" si="351"/>
        <v>0</v>
      </c>
      <c r="CK154" s="88">
        <f t="shared" si="352"/>
        <v>1799157.54</v>
      </c>
      <c r="CL154" s="92">
        <f t="shared" si="353"/>
        <v>1.5733291160028799</v>
      </c>
      <c r="CM154" s="88">
        <f t="shared" si="354"/>
        <v>655622.1399999999</v>
      </c>
      <c r="CN154" s="92">
        <f t="shared" si="355"/>
        <v>0.57332911600288006</v>
      </c>
      <c r="CO154" s="88">
        <v>117188.05</v>
      </c>
      <c r="CP154" s="88">
        <v>1164271.68</v>
      </c>
      <c r="CQ154" s="88">
        <v>0</v>
      </c>
      <c r="CR154" s="88">
        <f t="shared" si="390"/>
        <v>1164271.68</v>
      </c>
      <c r="CS154" s="92">
        <f t="shared" si="356"/>
        <v>9.9350717073967854</v>
      </c>
      <c r="CT154" s="88">
        <f t="shared" si="357"/>
        <v>1047083.6299999999</v>
      </c>
      <c r="CU154" s="92">
        <f t="shared" si="358"/>
        <v>8.9350717073967854</v>
      </c>
      <c r="CV154" s="88">
        <f t="shared" si="359"/>
        <v>1260723.4500000002</v>
      </c>
      <c r="CW154" s="88">
        <f t="shared" si="360"/>
        <v>2963429.2199999997</v>
      </c>
      <c r="CX154" s="88">
        <f t="shared" si="361"/>
        <v>0</v>
      </c>
      <c r="CY154" s="88">
        <f t="shared" si="362"/>
        <v>2963429.2199999997</v>
      </c>
      <c r="CZ154" s="92">
        <f t="shared" si="363"/>
        <v>2.3505783286572477</v>
      </c>
      <c r="DA154" s="88">
        <f t="shared" si="364"/>
        <v>1702705.7699999996</v>
      </c>
      <c r="DB154" s="92">
        <f t="shared" si="365"/>
        <v>1.3505783286572477</v>
      </c>
      <c r="DC154" s="88">
        <v>838564.12</v>
      </c>
      <c r="DD154" s="88">
        <v>99679.83</v>
      </c>
      <c r="DE154" s="88">
        <v>0</v>
      </c>
      <c r="DF154" s="88">
        <f t="shared" si="391"/>
        <v>99679.83</v>
      </c>
      <c r="DG154" s="92">
        <f t="shared" si="366"/>
        <v>0.1188696578145986</v>
      </c>
      <c r="DH154" s="88">
        <f t="shared" si="382"/>
        <v>-738884.29</v>
      </c>
      <c r="DI154" s="92">
        <f t="shared" si="367"/>
        <v>-0.88113034218540143</v>
      </c>
      <c r="DJ154" s="88">
        <f t="shared" si="368"/>
        <v>2099287.5700000003</v>
      </c>
      <c r="DK154" s="88">
        <f t="shared" si="369"/>
        <v>3063109.05</v>
      </c>
      <c r="DL154" s="88">
        <f t="shared" si="370"/>
        <v>0</v>
      </c>
      <c r="DM154" s="88">
        <f t="shared" si="384"/>
        <v>3063109.05</v>
      </c>
      <c r="DN154" s="92">
        <f t="shared" si="371"/>
        <v>1.4591183665227911</v>
      </c>
      <c r="DO154" s="88">
        <f t="shared" si="372"/>
        <v>963821.47999999952</v>
      </c>
      <c r="DP154" s="92">
        <f t="shared" si="373"/>
        <v>0.45911836652279103</v>
      </c>
      <c r="DQ154" s="88">
        <v>1596329.08</v>
      </c>
      <c r="DR154" s="88">
        <v>458676</v>
      </c>
      <c r="DS154" s="88">
        <v>0</v>
      </c>
      <c r="DT154" s="88">
        <f t="shared" si="392"/>
        <v>458676</v>
      </c>
      <c r="DU154" s="92">
        <f t="shared" si="374"/>
        <v>0.28733173237688558</v>
      </c>
      <c r="DV154" s="88">
        <f t="shared" si="383"/>
        <v>-1137653.08</v>
      </c>
      <c r="DW154" s="92">
        <f t="shared" si="375"/>
        <v>-0.71266826762311442</v>
      </c>
      <c r="DX154" s="88">
        <f t="shared" si="376"/>
        <v>3695616.6500000004</v>
      </c>
      <c r="DY154" s="88">
        <f t="shared" si="377"/>
        <v>3521785.05</v>
      </c>
      <c r="DZ154" s="88">
        <f t="shared" si="378"/>
        <v>0</v>
      </c>
      <c r="EA154" s="88">
        <f t="shared" si="385"/>
        <v>3521785.05</v>
      </c>
      <c r="EB154" s="92">
        <f t="shared" si="379"/>
        <v>0.95296276197911367</v>
      </c>
      <c r="EC154" s="88">
        <f t="shared" si="380"/>
        <v>-173831.60000000056</v>
      </c>
      <c r="ED154" s="92">
        <f t="shared" si="381"/>
        <v>-4.7037238020886322E-2</v>
      </c>
      <c r="EE154" s="88">
        <v>597606.12</v>
      </c>
      <c r="EF154" s="88">
        <v>332753.84000000003</v>
      </c>
      <c r="EG154" s="88">
        <v>0</v>
      </c>
      <c r="EH154" s="23">
        <f t="shared" si="300"/>
        <v>4625976.6100000003</v>
      </c>
      <c r="EJ154" s="9"/>
      <c r="EK154" s="9"/>
    </row>
    <row r="155" spans="1:141" ht="12" customHeight="1" x14ac:dyDescent="0.25">
      <c r="A155" s="8" t="s">
        <v>485</v>
      </c>
      <c r="B155" s="8" t="s">
        <v>485</v>
      </c>
      <c r="C155" s="24">
        <v>4</v>
      </c>
      <c r="D155" s="32" t="s">
        <v>454</v>
      </c>
      <c r="E155" s="26" t="s">
        <v>455</v>
      </c>
      <c r="F155" s="32" t="s">
        <v>456</v>
      </c>
      <c r="G155" s="26" t="s">
        <v>457</v>
      </c>
      <c r="H155" s="33" t="s">
        <v>482</v>
      </c>
      <c r="I155" s="26" t="s">
        <v>483</v>
      </c>
      <c r="J155" s="27">
        <v>3</v>
      </c>
      <c r="K155" s="35" t="s">
        <v>81</v>
      </c>
      <c r="L155" s="24" t="s">
        <v>103</v>
      </c>
      <c r="M155" s="23">
        <v>0</v>
      </c>
      <c r="N155" s="23">
        <v>0</v>
      </c>
      <c r="O155" s="23">
        <v>2269.11</v>
      </c>
      <c r="P155" s="88">
        <v>0</v>
      </c>
      <c r="Q155" s="88">
        <v>0</v>
      </c>
      <c r="R155" s="88">
        <v>0</v>
      </c>
      <c r="S155" s="88">
        <f t="shared" si="301"/>
        <v>0</v>
      </c>
      <c r="T155" s="92" t="str">
        <f t="shared" si="302"/>
        <v>nebija plānots</v>
      </c>
      <c r="U155" s="88">
        <f t="shared" si="303"/>
        <v>0</v>
      </c>
      <c r="V155" s="92" t="str">
        <f t="shared" si="304"/>
        <v>nebija plānots</v>
      </c>
      <c r="W155" s="88">
        <v>0</v>
      </c>
      <c r="X155" s="88">
        <v>10659.7</v>
      </c>
      <c r="Y155" s="88">
        <v>0</v>
      </c>
      <c r="Z155" s="88">
        <f t="shared" si="305"/>
        <v>10659.7</v>
      </c>
      <c r="AA155" s="92" t="str">
        <f t="shared" si="306"/>
        <v>nebija plānots</v>
      </c>
      <c r="AB155" s="88">
        <f t="shared" si="307"/>
        <v>10659.7</v>
      </c>
      <c r="AC155" s="92" t="str">
        <f t="shared" si="308"/>
        <v>nebija plānots</v>
      </c>
      <c r="AD155" s="88">
        <f t="shared" si="309"/>
        <v>0</v>
      </c>
      <c r="AE155" s="88">
        <f t="shared" si="310"/>
        <v>10659.7</v>
      </c>
      <c r="AF155" s="88">
        <f t="shared" si="311"/>
        <v>0</v>
      </c>
      <c r="AG155" s="88">
        <f t="shared" si="312"/>
        <v>10659.7</v>
      </c>
      <c r="AH155" s="92" t="str">
        <f t="shared" si="313"/>
        <v>nebija plānots</v>
      </c>
      <c r="AI155" s="88">
        <f t="shared" si="314"/>
        <v>10659.7</v>
      </c>
      <c r="AJ155" s="92" t="str">
        <f t="shared" si="315"/>
        <v>nebija plānots</v>
      </c>
      <c r="AK155" s="88">
        <v>217472.5</v>
      </c>
      <c r="AL155" s="88">
        <v>66543.95</v>
      </c>
      <c r="AM155" s="88">
        <v>0</v>
      </c>
      <c r="AN155" s="88">
        <f t="shared" si="386"/>
        <v>66543.95</v>
      </c>
      <c r="AO155" s="92">
        <f t="shared" si="316"/>
        <v>0.30598788352550321</v>
      </c>
      <c r="AP155" s="88">
        <f t="shared" si="317"/>
        <v>-150928.54999999999</v>
      </c>
      <c r="AQ155" s="92">
        <f t="shared" si="318"/>
        <v>-0.69401211647449668</v>
      </c>
      <c r="AR155" s="88">
        <f t="shared" si="319"/>
        <v>217472.5</v>
      </c>
      <c r="AS155" s="88">
        <f t="shared" si="320"/>
        <v>77203.649999999994</v>
      </c>
      <c r="AT155" s="88">
        <f t="shared" si="321"/>
        <v>0</v>
      </c>
      <c r="AU155" s="88">
        <f t="shared" si="322"/>
        <v>77203.649999999994</v>
      </c>
      <c r="AV155" s="92">
        <f t="shared" si="323"/>
        <v>0.35500419593281907</v>
      </c>
      <c r="AW155" s="88">
        <f t="shared" si="324"/>
        <v>-140268.85</v>
      </c>
      <c r="AX155" s="92">
        <f t="shared" si="325"/>
        <v>-0.64499580406718093</v>
      </c>
      <c r="AY155" s="88">
        <v>0</v>
      </c>
      <c r="AZ155" s="88">
        <v>0</v>
      </c>
      <c r="BA155" s="88">
        <v>0</v>
      </c>
      <c r="BB155" s="88">
        <f t="shared" si="387"/>
        <v>0</v>
      </c>
      <c r="BC155" s="92" t="str">
        <f t="shared" si="326"/>
        <v>nebija plānots</v>
      </c>
      <c r="BD155" s="88">
        <f t="shared" si="327"/>
        <v>0</v>
      </c>
      <c r="BE155" s="92" t="str">
        <f t="shared" si="328"/>
        <v>nebija plānots</v>
      </c>
      <c r="BF155" s="88">
        <f t="shared" si="329"/>
        <v>217472.5</v>
      </c>
      <c r="BG155" s="88">
        <f t="shared" si="330"/>
        <v>77203.649999999994</v>
      </c>
      <c r="BH155" s="88">
        <f t="shared" si="331"/>
        <v>0</v>
      </c>
      <c r="BI155" s="88">
        <f t="shared" si="332"/>
        <v>77203.649999999994</v>
      </c>
      <c r="BJ155" s="92">
        <f t="shared" si="333"/>
        <v>0.35500419593281907</v>
      </c>
      <c r="BK155" s="88">
        <f t="shared" si="334"/>
        <v>-140268.85</v>
      </c>
      <c r="BL155" s="92">
        <f t="shared" si="335"/>
        <v>-0.64499580406718093</v>
      </c>
      <c r="BM155" s="88">
        <v>0</v>
      </c>
      <c r="BN155" s="88">
        <v>0</v>
      </c>
      <c r="BO155" s="88">
        <v>0</v>
      </c>
      <c r="BP155" s="88">
        <f t="shared" si="388"/>
        <v>0</v>
      </c>
      <c r="BQ155" s="92" t="str">
        <f t="shared" si="336"/>
        <v>nebija plānots</v>
      </c>
      <c r="BR155" s="88">
        <f t="shared" si="337"/>
        <v>0</v>
      </c>
      <c r="BS155" s="92" t="str">
        <f t="shared" si="338"/>
        <v>nebija plānots</v>
      </c>
      <c r="BT155" s="88">
        <f t="shared" si="339"/>
        <v>217472.5</v>
      </c>
      <c r="BU155" s="88">
        <f t="shared" si="340"/>
        <v>77203.649999999994</v>
      </c>
      <c r="BV155" s="88">
        <f t="shared" si="341"/>
        <v>0</v>
      </c>
      <c r="BW155" s="88">
        <f t="shared" si="342"/>
        <v>77203.649999999994</v>
      </c>
      <c r="BX155" s="92">
        <f t="shared" si="343"/>
        <v>0.35500419593281907</v>
      </c>
      <c r="BY155" s="88">
        <f t="shared" si="344"/>
        <v>-140268.85</v>
      </c>
      <c r="BZ155" s="92">
        <f t="shared" si="345"/>
        <v>-0.64499580406718093</v>
      </c>
      <c r="CA155" s="88">
        <v>0</v>
      </c>
      <c r="CB155" s="88">
        <v>0</v>
      </c>
      <c r="CC155" s="88">
        <v>0</v>
      </c>
      <c r="CD155" s="88">
        <f t="shared" si="389"/>
        <v>0</v>
      </c>
      <c r="CE155" s="92" t="str">
        <f t="shared" si="346"/>
        <v>nebija plānots</v>
      </c>
      <c r="CF155" s="88">
        <f t="shared" si="347"/>
        <v>0</v>
      </c>
      <c r="CG155" s="92" t="str">
        <f t="shared" si="348"/>
        <v>nebija plānots</v>
      </c>
      <c r="CH155" s="88">
        <f t="shared" si="349"/>
        <v>217472.5</v>
      </c>
      <c r="CI155" s="88">
        <f t="shared" si="350"/>
        <v>77203.649999999994</v>
      </c>
      <c r="CJ155" s="88">
        <f t="shared" si="351"/>
        <v>0</v>
      </c>
      <c r="CK155" s="88">
        <f t="shared" si="352"/>
        <v>77203.649999999994</v>
      </c>
      <c r="CL155" s="92">
        <f t="shared" si="353"/>
        <v>0.35500419593281907</v>
      </c>
      <c r="CM155" s="88">
        <f t="shared" si="354"/>
        <v>-140268.85</v>
      </c>
      <c r="CN155" s="92">
        <f t="shared" si="355"/>
        <v>-0.64499580406718093</v>
      </c>
      <c r="CO155" s="88">
        <v>0</v>
      </c>
      <c r="CP155" s="88">
        <v>0</v>
      </c>
      <c r="CQ155" s="88">
        <v>0</v>
      </c>
      <c r="CR155" s="88">
        <f t="shared" si="390"/>
        <v>0</v>
      </c>
      <c r="CS155" s="92" t="str">
        <f t="shared" si="356"/>
        <v>nebija plānots</v>
      </c>
      <c r="CT155" s="88">
        <f t="shared" si="357"/>
        <v>0</v>
      </c>
      <c r="CU155" s="92" t="str">
        <f t="shared" si="358"/>
        <v>nebija plānots</v>
      </c>
      <c r="CV155" s="88">
        <f t="shared" si="359"/>
        <v>217472.5</v>
      </c>
      <c r="CW155" s="88">
        <f t="shared" si="360"/>
        <v>77203.649999999994</v>
      </c>
      <c r="CX155" s="88">
        <f t="shared" si="361"/>
        <v>0</v>
      </c>
      <c r="CY155" s="88">
        <f t="shared" si="362"/>
        <v>77203.649999999994</v>
      </c>
      <c r="CZ155" s="92">
        <f t="shared" si="363"/>
        <v>0.35500419593281907</v>
      </c>
      <c r="DA155" s="88">
        <f t="shared" si="364"/>
        <v>-140268.85</v>
      </c>
      <c r="DB155" s="92">
        <f t="shared" si="365"/>
        <v>-0.64499580406718093</v>
      </c>
      <c r="DC155" s="88">
        <v>0</v>
      </c>
      <c r="DD155" s="88">
        <v>39205.26</v>
      </c>
      <c r="DE155" s="88">
        <v>0</v>
      </c>
      <c r="DF155" s="88">
        <f t="shared" si="391"/>
        <v>39205.26</v>
      </c>
      <c r="DG155" s="92" t="str">
        <f t="shared" si="366"/>
        <v>nebija plānots</v>
      </c>
      <c r="DH155" s="88">
        <f t="shared" si="382"/>
        <v>39205.26</v>
      </c>
      <c r="DI155" s="92" t="str">
        <f t="shared" si="367"/>
        <v>nebija plānots</v>
      </c>
      <c r="DJ155" s="88">
        <f t="shared" si="368"/>
        <v>217472.5</v>
      </c>
      <c r="DK155" s="88">
        <f t="shared" si="369"/>
        <v>116408.91</v>
      </c>
      <c r="DL155" s="88">
        <f t="shared" si="370"/>
        <v>0</v>
      </c>
      <c r="DM155" s="88">
        <f t="shared" si="384"/>
        <v>116408.91</v>
      </c>
      <c r="DN155" s="92">
        <f t="shared" si="371"/>
        <v>0.53528105852464103</v>
      </c>
      <c r="DO155" s="88">
        <f t="shared" si="372"/>
        <v>-101063.59</v>
      </c>
      <c r="DP155" s="92">
        <f t="shared" si="373"/>
        <v>-0.46471894147535892</v>
      </c>
      <c r="DQ155" s="88">
        <v>0</v>
      </c>
      <c r="DR155" s="88">
        <v>0</v>
      </c>
      <c r="DS155" s="88">
        <v>0</v>
      </c>
      <c r="DT155" s="88">
        <f t="shared" si="392"/>
        <v>0</v>
      </c>
      <c r="DU155" s="92" t="str">
        <f t="shared" si="374"/>
        <v>nebija plānots</v>
      </c>
      <c r="DV155" s="88">
        <f t="shared" si="383"/>
        <v>0</v>
      </c>
      <c r="DW155" s="92" t="str">
        <f t="shared" si="375"/>
        <v>nebija plānots</v>
      </c>
      <c r="DX155" s="88">
        <f t="shared" si="376"/>
        <v>217472.5</v>
      </c>
      <c r="DY155" s="88">
        <f t="shared" si="377"/>
        <v>116408.91</v>
      </c>
      <c r="DZ155" s="88">
        <f t="shared" si="378"/>
        <v>0</v>
      </c>
      <c r="EA155" s="88">
        <f t="shared" si="385"/>
        <v>116408.91</v>
      </c>
      <c r="EB155" s="92">
        <f t="shared" si="379"/>
        <v>0.53528105852464103</v>
      </c>
      <c r="EC155" s="88">
        <f t="shared" si="380"/>
        <v>-101063.59</v>
      </c>
      <c r="ED155" s="92">
        <f t="shared" si="381"/>
        <v>-0.46471894147535892</v>
      </c>
      <c r="EE155" s="88">
        <v>244247.5</v>
      </c>
      <c r="EF155" s="88">
        <v>0</v>
      </c>
      <c r="EG155" s="88">
        <v>0</v>
      </c>
      <c r="EH155" s="23">
        <f t="shared" si="300"/>
        <v>461720</v>
      </c>
      <c r="EJ155" s="9"/>
      <c r="EK155" s="9"/>
    </row>
    <row r="156" spans="1:141" ht="12" customHeight="1" x14ac:dyDescent="0.25">
      <c r="A156" s="8" t="s">
        <v>486</v>
      </c>
      <c r="B156" s="8" t="s">
        <v>486</v>
      </c>
      <c r="C156" s="24">
        <v>4</v>
      </c>
      <c r="D156" s="32" t="s">
        <v>454</v>
      </c>
      <c r="E156" s="26" t="s">
        <v>455</v>
      </c>
      <c r="F156" s="32" t="s">
        <v>487</v>
      </c>
      <c r="G156" s="26" t="s">
        <v>488</v>
      </c>
      <c r="H156" s="24" t="s">
        <v>489</v>
      </c>
      <c r="I156" s="26" t="s">
        <v>490</v>
      </c>
      <c r="J156" s="27" t="s">
        <v>114</v>
      </c>
      <c r="K156" s="35" t="s">
        <v>81</v>
      </c>
      <c r="L156" s="24" t="s">
        <v>101</v>
      </c>
      <c r="M156" s="23">
        <v>0</v>
      </c>
      <c r="N156" s="23">
        <v>0</v>
      </c>
      <c r="O156" s="23">
        <v>50281.09</v>
      </c>
      <c r="P156" s="88">
        <v>0</v>
      </c>
      <c r="Q156" s="88">
        <v>0</v>
      </c>
      <c r="R156" s="88">
        <v>0</v>
      </c>
      <c r="S156" s="88">
        <f t="shared" si="301"/>
        <v>0</v>
      </c>
      <c r="T156" s="92" t="str">
        <f t="shared" si="302"/>
        <v>nebija plānots</v>
      </c>
      <c r="U156" s="88">
        <f t="shared" si="303"/>
        <v>0</v>
      </c>
      <c r="V156" s="92" t="str">
        <f t="shared" si="304"/>
        <v>nebija plānots</v>
      </c>
      <c r="W156" s="88">
        <v>621719.32999999996</v>
      </c>
      <c r="X156" s="88">
        <v>1035873.87</v>
      </c>
      <c r="Y156" s="88">
        <v>0</v>
      </c>
      <c r="Z156" s="88">
        <f t="shared" si="305"/>
        <v>1035873.87</v>
      </c>
      <c r="AA156" s="92">
        <f t="shared" si="306"/>
        <v>1.6661439013002861</v>
      </c>
      <c r="AB156" s="88">
        <f t="shared" si="307"/>
        <v>414154.54000000004</v>
      </c>
      <c r="AC156" s="92">
        <f t="shared" si="308"/>
        <v>0.66614390130028622</v>
      </c>
      <c r="AD156" s="88">
        <f t="shared" si="309"/>
        <v>621719.32999999996</v>
      </c>
      <c r="AE156" s="88">
        <f t="shared" si="310"/>
        <v>1035873.87</v>
      </c>
      <c r="AF156" s="88">
        <f t="shared" si="311"/>
        <v>0</v>
      </c>
      <c r="AG156" s="88">
        <f t="shared" si="312"/>
        <v>1035873.87</v>
      </c>
      <c r="AH156" s="92">
        <f t="shared" si="313"/>
        <v>1.6661439013002861</v>
      </c>
      <c r="AI156" s="88">
        <f t="shared" si="314"/>
        <v>414154.54000000004</v>
      </c>
      <c r="AJ156" s="92">
        <f t="shared" si="315"/>
        <v>0.66614390130028622</v>
      </c>
      <c r="AK156" s="88">
        <v>0</v>
      </c>
      <c r="AL156" s="88">
        <v>0</v>
      </c>
      <c r="AM156" s="88">
        <v>0</v>
      </c>
      <c r="AN156" s="88">
        <f t="shared" si="386"/>
        <v>0</v>
      </c>
      <c r="AO156" s="92" t="str">
        <f t="shared" si="316"/>
        <v>nebija plānots</v>
      </c>
      <c r="AP156" s="88">
        <f t="shared" si="317"/>
        <v>0</v>
      </c>
      <c r="AQ156" s="92" t="str">
        <f t="shared" si="318"/>
        <v>nebija plānots</v>
      </c>
      <c r="AR156" s="88">
        <f t="shared" si="319"/>
        <v>621719.32999999996</v>
      </c>
      <c r="AS156" s="88">
        <f t="shared" si="320"/>
        <v>1035873.87</v>
      </c>
      <c r="AT156" s="88">
        <f t="shared" si="321"/>
        <v>0</v>
      </c>
      <c r="AU156" s="88">
        <f t="shared" si="322"/>
        <v>1035873.87</v>
      </c>
      <c r="AV156" s="92">
        <f t="shared" si="323"/>
        <v>1.6661439013002861</v>
      </c>
      <c r="AW156" s="88">
        <f t="shared" si="324"/>
        <v>414154.54000000004</v>
      </c>
      <c r="AX156" s="92">
        <f t="shared" si="325"/>
        <v>0.66614390130028622</v>
      </c>
      <c r="AY156" s="88">
        <v>0</v>
      </c>
      <c r="AZ156" s="88">
        <v>0</v>
      </c>
      <c r="BA156" s="88">
        <v>0</v>
      </c>
      <c r="BB156" s="88">
        <f t="shared" si="387"/>
        <v>0</v>
      </c>
      <c r="BC156" s="92" t="str">
        <f t="shared" si="326"/>
        <v>nebija plānots</v>
      </c>
      <c r="BD156" s="88">
        <f t="shared" si="327"/>
        <v>0</v>
      </c>
      <c r="BE156" s="92" t="str">
        <f t="shared" si="328"/>
        <v>nebija plānots</v>
      </c>
      <c r="BF156" s="88">
        <f t="shared" si="329"/>
        <v>621719.32999999996</v>
      </c>
      <c r="BG156" s="88">
        <f t="shared" si="330"/>
        <v>1035873.87</v>
      </c>
      <c r="BH156" s="88">
        <f t="shared" si="331"/>
        <v>0</v>
      </c>
      <c r="BI156" s="88">
        <f t="shared" si="332"/>
        <v>1035873.87</v>
      </c>
      <c r="BJ156" s="92">
        <f t="shared" si="333"/>
        <v>1.6661439013002861</v>
      </c>
      <c r="BK156" s="88">
        <f t="shared" si="334"/>
        <v>414154.54000000004</v>
      </c>
      <c r="BL156" s="92">
        <f t="shared" si="335"/>
        <v>0.66614390130028622</v>
      </c>
      <c r="BM156" s="88">
        <v>0</v>
      </c>
      <c r="BN156" s="88">
        <v>0</v>
      </c>
      <c r="BO156" s="88">
        <v>0</v>
      </c>
      <c r="BP156" s="88">
        <f t="shared" si="388"/>
        <v>0</v>
      </c>
      <c r="BQ156" s="92" t="str">
        <f t="shared" si="336"/>
        <v>nebija plānots</v>
      </c>
      <c r="BR156" s="88">
        <f t="shared" si="337"/>
        <v>0</v>
      </c>
      <c r="BS156" s="92" t="str">
        <f t="shared" si="338"/>
        <v>nebija plānots</v>
      </c>
      <c r="BT156" s="88">
        <f t="shared" si="339"/>
        <v>621719.32999999996</v>
      </c>
      <c r="BU156" s="88">
        <f t="shared" si="340"/>
        <v>1035873.87</v>
      </c>
      <c r="BV156" s="88">
        <f t="shared" si="341"/>
        <v>0</v>
      </c>
      <c r="BW156" s="88">
        <f t="shared" si="342"/>
        <v>1035873.87</v>
      </c>
      <c r="BX156" s="92">
        <f t="shared" si="343"/>
        <v>1.6661439013002861</v>
      </c>
      <c r="BY156" s="88">
        <f t="shared" si="344"/>
        <v>414154.54000000004</v>
      </c>
      <c r="BZ156" s="92">
        <f t="shared" si="345"/>
        <v>0.66614390130028622</v>
      </c>
      <c r="CA156" s="88">
        <v>2910286.31</v>
      </c>
      <c r="CB156" s="88">
        <v>1468489.38</v>
      </c>
      <c r="CC156" s="88">
        <v>0</v>
      </c>
      <c r="CD156" s="88">
        <f t="shared" si="389"/>
        <v>1468489.38</v>
      </c>
      <c r="CE156" s="92">
        <f t="shared" si="346"/>
        <v>0.50458588041806784</v>
      </c>
      <c r="CF156" s="88">
        <f t="shared" si="347"/>
        <v>-1441796.9300000002</v>
      </c>
      <c r="CG156" s="92">
        <f t="shared" si="348"/>
        <v>-0.49541411958193216</v>
      </c>
      <c r="CH156" s="88">
        <f t="shared" si="349"/>
        <v>3532005.64</v>
      </c>
      <c r="CI156" s="88">
        <f t="shared" si="350"/>
        <v>2504363.25</v>
      </c>
      <c r="CJ156" s="88">
        <f t="shared" si="351"/>
        <v>0</v>
      </c>
      <c r="CK156" s="88">
        <f t="shared" si="352"/>
        <v>2504363.25</v>
      </c>
      <c r="CL156" s="92">
        <f t="shared" si="353"/>
        <v>0.70904848555111588</v>
      </c>
      <c r="CM156" s="88">
        <f t="shared" si="354"/>
        <v>-1027642.3900000001</v>
      </c>
      <c r="CN156" s="92">
        <f t="shared" si="355"/>
        <v>-0.29095151444888406</v>
      </c>
      <c r="CO156" s="88">
        <v>0</v>
      </c>
      <c r="CP156" s="88">
        <v>0</v>
      </c>
      <c r="CQ156" s="88">
        <v>0</v>
      </c>
      <c r="CR156" s="88">
        <f t="shared" si="390"/>
        <v>0</v>
      </c>
      <c r="CS156" s="92" t="str">
        <f t="shared" si="356"/>
        <v>nebija plānots</v>
      </c>
      <c r="CT156" s="88">
        <f t="shared" si="357"/>
        <v>0</v>
      </c>
      <c r="CU156" s="92" t="str">
        <f t="shared" si="358"/>
        <v>nebija plānots</v>
      </c>
      <c r="CV156" s="88">
        <f t="shared" si="359"/>
        <v>3532005.64</v>
      </c>
      <c r="CW156" s="88">
        <f t="shared" si="360"/>
        <v>2504363.25</v>
      </c>
      <c r="CX156" s="88">
        <f t="shared" si="361"/>
        <v>0</v>
      </c>
      <c r="CY156" s="88">
        <f t="shared" si="362"/>
        <v>2504363.25</v>
      </c>
      <c r="CZ156" s="92">
        <f t="shared" si="363"/>
        <v>0.70904848555111588</v>
      </c>
      <c r="DA156" s="88">
        <f t="shared" si="364"/>
        <v>-1027642.3900000001</v>
      </c>
      <c r="DB156" s="92">
        <f t="shared" si="365"/>
        <v>-0.29095151444888406</v>
      </c>
      <c r="DC156" s="88">
        <v>0</v>
      </c>
      <c r="DD156" s="88">
        <v>0</v>
      </c>
      <c r="DE156" s="88">
        <v>0</v>
      </c>
      <c r="DF156" s="88">
        <f t="shared" si="391"/>
        <v>0</v>
      </c>
      <c r="DG156" s="92" t="str">
        <f t="shared" si="366"/>
        <v>nebija plānots</v>
      </c>
      <c r="DH156" s="88">
        <f t="shared" si="382"/>
        <v>0</v>
      </c>
      <c r="DI156" s="92" t="str">
        <f t="shared" si="367"/>
        <v>nebija plānots</v>
      </c>
      <c r="DJ156" s="88">
        <f t="shared" si="368"/>
        <v>3532005.64</v>
      </c>
      <c r="DK156" s="88">
        <f t="shared" si="369"/>
        <v>2504363.25</v>
      </c>
      <c r="DL156" s="88">
        <f t="shared" si="370"/>
        <v>0</v>
      </c>
      <c r="DM156" s="88">
        <f t="shared" si="384"/>
        <v>2504363.25</v>
      </c>
      <c r="DN156" s="92">
        <f t="shared" si="371"/>
        <v>0.70904848555111588</v>
      </c>
      <c r="DO156" s="88">
        <f t="shared" si="372"/>
        <v>-1027642.3900000001</v>
      </c>
      <c r="DP156" s="92">
        <f t="shared" si="373"/>
        <v>-0.29095151444888406</v>
      </c>
      <c r="DQ156" s="88">
        <v>0</v>
      </c>
      <c r="DR156" s="88">
        <v>1814983.41</v>
      </c>
      <c r="DS156" s="88">
        <v>0</v>
      </c>
      <c r="DT156" s="88">
        <f t="shared" si="392"/>
        <v>1814983.41</v>
      </c>
      <c r="DU156" s="92" t="str">
        <f t="shared" si="374"/>
        <v>nebija plānots</v>
      </c>
      <c r="DV156" s="88">
        <f t="shared" si="383"/>
        <v>1814983.41</v>
      </c>
      <c r="DW156" s="92" t="str">
        <f t="shared" si="375"/>
        <v>nebija plānots</v>
      </c>
      <c r="DX156" s="88">
        <f t="shared" si="376"/>
        <v>3532005.64</v>
      </c>
      <c r="DY156" s="88">
        <f t="shared" si="377"/>
        <v>4319346.66</v>
      </c>
      <c r="DZ156" s="88">
        <f t="shared" si="378"/>
        <v>0</v>
      </c>
      <c r="EA156" s="88">
        <f t="shared" si="385"/>
        <v>4319346.66</v>
      </c>
      <c r="EB156" s="92">
        <f t="shared" si="379"/>
        <v>1.2229161276197735</v>
      </c>
      <c r="EC156" s="88">
        <f t="shared" si="380"/>
        <v>787341.02</v>
      </c>
      <c r="ED156" s="92">
        <f t="shared" si="381"/>
        <v>0.22291612761977356</v>
      </c>
      <c r="EE156" s="88">
        <v>654226.09</v>
      </c>
      <c r="EF156" s="88">
        <v>0</v>
      </c>
      <c r="EG156" s="88">
        <v>0</v>
      </c>
      <c r="EH156" s="23">
        <f t="shared" si="300"/>
        <v>4186231.73</v>
      </c>
      <c r="EJ156" s="9"/>
      <c r="EK156" s="9"/>
    </row>
    <row r="157" spans="1:141" ht="12" customHeight="1" x14ac:dyDescent="0.25">
      <c r="A157" s="8" t="s">
        <v>491</v>
      </c>
      <c r="B157" s="8" t="s">
        <v>491</v>
      </c>
      <c r="C157" s="24">
        <v>4</v>
      </c>
      <c r="D157" s="32" t="s">
        <v>454</v>
      </c>
      <c r="E157" s="26" t="s">
        <v>455</v>
      </c>
      <c r="F157" s="32" t="s">
        <v>487</v>
      </c>
      <c r="G157" s="26" t="s">
        <v>488</v>
      </c>
      <c r="H157" s="24" t="s">
        <v>492</v>
      </c>
      <c r="I157" s="26" t="s">
        <v>493</v>
      </c>
      <c r="J157" s="27" t="s">
        <v>114</v>
      </c>
      <c r="K157" s="35" t="s">
        <v>81</v>
      </c>
      <c r="L157" s="24" t="s">
        <v>101</v>
      </c>
      <c r="M157" s="23">
        <v>0</v>
      </c>
      <c r="N157" s="23">
        <v>0</v>
      </c>
      <c r="O157" s="23">
        <v>3972761.0200000005</v>
      </c>
      <c r="P157" s="88">
        <v>0</v>
      </c>
      <c r="Q157" s="88">
        <v>0</v>
      </c>
      <c r="R157" s="88">
        <v>0</v>
      </c>
      <c r="S157" s="88">
        <f t="shared" si="301"/>
        <v>0</v>
      </c>
      <c r="T157" s="92" t="str">
        <f t="shared" si="302"/>
        <v>nebija plānots</v>
      </c>
      <c r="U157" s="88">
        <f t="shared" si="303"/>
        <v>0</v>
      </c>
      <c r="V157" s="92" t="str">
        <f t="shared" si="304"/>
        <v>nebija plānots</v>
      </c>
      <c r="W157" s="88">
        <v>0</v>
      </c>
      <c r="X157" s="88">
        <v>0</v>
      </c>
      <c r="Y157" s="88">
        <v>0</v>
      </c>
      <c r="Z157" s="88">
        <f t="shared" si="305"/>
        <v>0</v>
      </c>
      <c r="AA157" s="92" t="str">
        <f t="shared" si="306"/>
        <v>nebija plānots</v>
      </c>
      <c r="AB157" s="88">
        <f t="shared" si="307"/>
        <v>0</v>
      </c>
      <c r="AC157" s="92" t="str">
        <f t="shared" si="308"/>
        <v>nebija plānots</v>
      </c>
      <c r="AD157" s="88">
        <f t="shared" si="309"/>
        <v>0</v>
      </c>
      <c r="AE157" s="88">
        <f t="shared" si="310"/>
        <v>0</v>
      </c>
      <c r="AF157" s="88">
        <f t="shared" si="311"/>
        <v>0</v>
      </c>
      <c r="AG157" s="88">
        <f t="shared" si="312"/>
        <v>0</v>
      </c>
      <c r="AH157" s="92" t="str">
        <f t="shared" si="313"/>
        <v>nebija plānots</v>
      </c>
      <c r="AI157" s="88">
        <f t="shared" si="314"/>
        <v>0</v>
      </c>
      <c r="AJ157" s="92" t="str">
        <f t="shared" si="315"/>
        <v>nebija plānots</v>
      </c>
      <c r="AK157" s="88">
        <v>334869.78000000003</v>
      </c>
      <c r="AL157" s="88">
        <v>1437466.59</v>
      </c>
      <c r="AM157" s="88">
        <v>0</v>
      </c>
      <c r="AN157" s="88">
        <f t="shared" si="386"/>
        <v>1437466.59</v>
      </c>
      <c r="AO157" s="92">
        <f t="shared" si="316"/>
        <v>4.2926136541792452</v>
      </c>
      <c r="AP157" s="88">
        <f t="shared" si="317"/>
        <v>1102596.81</v>
      </c>
      <c r="AQ157" s="92">
        <f t="shared" si="318"/>
        <v>3.2926136541792452</v>
      </c>
      <c r="AR157" s="88">
        <f t="shared" si="319"/>
        <v>334869.78000000003</v>
      </c>
      <c r="AS157" s="88">
        <f t="shared" si="320"/>
        <v>1437466.59</v>
      </c>
      <c r="AT157" s="88">
        <f t="shared" si="321"/>
        <v>0</v>
      </c>
      <c r="AU157" s="88">
        <f t="shared" si="322"/>
        <v>1437466.59</v>
      </c>
      <c r="AV157" s="92">
        <f t="shared" si="323"/>
        <v>4.2926136541792452</v>
      </c>
      <c r="AW157" s="88">
        <f t="shared" si="324"/>
        <v>1102596.81</v>
      </c>
      <c r="AX157" s="92">
        <f t="shared" si="325"/>
        <v>3.2926136541792452</v>
      </c>
      <c r="AY157" s="88">
        <v>0</v>
      </c>
      <c r="AZ157" s="88">
        <v>0</v>
      </c>
      <c r="BA157" s="88">
        <v>0</v>
      </c>
      <c r="BB157" s="88">
        <f t="shared" si="387"/>
        <v>0</v>
      </c>
      <c r="BC157" s="92" t="str">
        <f t="shared" si="326"/>
        <v>nebija plānots</v>
      </c>
      <c r="BD157" s="88">
        <f t="shared" si="327"/>
        <v>0</v>
      </c>
      <c r="BE157" s="92" t="str">
        <f t="shared" si="328"/>
        <v>nebija plānots</v>
      </c>
      <c r="BF157" s="88">
        <f t="shared" si="329"/>
        <v>334869.78000000003</v>
      </c>
      <c r="BG157" s="88">
        <f t="shared" si="330"/>
        <v>1437466.59</v>
      </c>
      <c r="BH157" s="88">
        <f t="shared" si="331"/>
        <v>0</v>
      </c>
      <c r="BI157" s="88">
        <f t="shared" si="332"/>
        <v>1437466.59</v>
      </c>
      <c r="BJ157" s="92">
        <f t="shared" si="333"/>
        <v>4.2926136541792452</v>
      </c>
      <c r="BK157" s="88">
        <f t="shared" si="334"/>
        <v>1102596.81</v>
      </c>
      <c r="BL157" s="92">
        <f t="shared" si="335"/>
        <v>3.2926136541792452</v>
      </c>
      <c r="BM157" s="88">
        <v>0</v>
      </c>
      <c r="BN157" s="88">
        <v>0</v>
      </c>
      <c r="BO157" s="88">
        <v>0</v>
      </c>
      <c r="BP157" s="88">
        <f t="shared" si="388"/>
        <v>0</v>
      </c>
      <c r="BQ157" s="92" t="str">
        <f t="shared" si="336"/>
        <v>nebija plānots</v>
      </c>
      <c r="BR157" s="88">
        <f t="shared" si="337"/>
        <v>0</v>
      </c>
      <c r="BS157" s="92" t="str">
        <f t="shared" si="338"/>
        <v>nebija plānots</v>
      </c>
      <c r="BT157" s="88">
        <f t="shared" si="339"/>
        <v>334869.78000000003</v>
      </c>
      <c r="BU157" s="88">
        <f t="shared" si="340"/>
        <v>1437466.59</v>
      </c>
      <c r="BV157" s="88">
        <f t="shared" si="341"/>
        <v>0</v>
      </c>
      <c r="BW157" s="88">
        <f t="shared" si="342"/>
        <v>1437466.59</v>
      </c>
      <c r="BX157" s="92">
        <f t="shared" si="343"/>
        <v>4.2926136541792452</v>
      </c>
      <c r="BY157" s="88">
        <f t="shared" si="344"/>
        <v>1102596.81</v>
      </c>
      <c r="BZ157" s="92">
        <f t="shared" si="345"/>
        <v>3.2926136541792452</v>
      </c>
      <c r="CA157" s="88">
        <v>1787637.7</v>
      </c>
      <c r="CB157" s="88">
        <v>2758548.38</v>
      </c>
      <c r="CC157" s="88">
        <v>0</v>
      </c>
      <c r="CD157" s="88">
        <f t="shared" si="389"/>
        <v>2758548.38</v>
      </c>
      <c r="CE157" s="92">
        <f t="shared" si="346"/>
        <v>1.5431249743726037</v>
      </c>
      <c r="CF157" s="88">
        <f t="shared" si="347"/>
        <v>970910.67999999993</v>
      </c>
      <c r="CG157" s="92">
        <f t="shared" si="348"/>
        <v>0.54312497437260354</v>
      </c>
      <c r="CH157" s="88">
        <f t="shared" si="349"/>
        <v>2122507.48</v>
      </c>
      <c r="CI157" s="88">
        <f t="shared" si="350"/>
        <v>4196014.97</v>
      </c>
      <c r="CJ157" s="88">
        <f t="shared" si="351"/>
        <v>0</v>
      </c>
      <c r="CK157" s="88">
        <f t="shared" si="352"/>
        <v>4196014.97</v>
      </c>
      <c r="CL157" s="92">
        <f t="shared" si="353"/>
        <v>1.9769141025594876</v>
      </c>
      <c r="CM157" s="88">
        <f t="shared" si="354"/>
        <v>2073507.4899999998</v>
      </c>
      <c r="CN157" s="92">
        <f t="shared" si="355"/>
        <v>0.97691410255948774</v>
      </c>
      <c r="CO157" s="88">
        <v>0</v>
      </c>
      <c r="CP157" s="88">
        <v>0</v>
      </c>
      <c r="CQ157" s="88">
        <v>0</v>
      </c>
      <c r="CR157" s="88">
        <f t="shared" si="390"/>
        <v>0</v>
      </c>
      <c r="CS157" s="92" t="str">
        <f t="shared" si="356"/>
        <v>nebija plānots</v>
      </c>
      <c r="CT157" s="88">
        <f t="shared" si="357"/>
        <v>0</v>
      </c>
      <c r="CU157" s="92" t="str">
        <f t="shared" si="358"/>
        <v>nebija plānots</v>
      </c>
      <c r="CV157" s="88">
        <f t="shared" si="359"/>
        <v>2122507.48</v>
      </c>
      <c r="CW157" s="88">
        <f t="shared" si="360"/>
        <v>4196014.97</v>
      </c>
      <c r="CX157" s="88">
        <f t="shared" si="361"/>
        <v>0</v>
      </c>
      <c r="CY157" s="88">
        <f t="shared" si="362"/>
        <v>4196014.97</v>
      </c>
      <c r="CZ157" s="92">
        <f t="shared" si="363"/>
        <v>1.9769141025594876</v>
      </c>
      <c r="DA157" s="88">
        <f t="shared" si="364"/>
        <v>2073507.4899999998</v>
      </c>
      <c r="DB157" s="92">
        <f t="shared" si="365"/>
        <v>0.97691410255948774</v>
      </c>
      <c r="DC157" s="88">
        <v>0</v>
      </c>
      <c r="DD157" s="88">
        <v>0</v>
      </c>
      <c r="DE157" s="88">
        <v>0</v>
      </c>
      <c r="DF157" s="88">
        <f t="shared" si="391"/>
        <v>0</v>
      </c>
      <c r="DG157" s="92" t="str">
        <f t="shared" si="366"/>
        <v>nebija plānots</v>
      </c>
      <c r="DH157" s="88">
        <f t="shared" si="382"/>
        <v>0</v>
      </c>
      <c r="DI157" s="92" t="str">
        <f t="shared" si="367"/>
        <v>nebija plānots</v>
      </c>
      <c r="DJ157" s="88">
        <f t="shared" si="368"/>
        <v>2122507.48</v>
      </c>
      <c r="DK157" s="88">
        <f t="shared" si="369"/>
        <v>4196014.97</v>
      </c>
      <c r="DL157" s="88">
        <f t="shared" si="370"/>
        <v>0</v>
      </c>
      <c r="DM157" s="88">
        <f t="shared" si="384"/>
        <v>4196014.97</v>
      </c>
      <c r="DN157" s="92">
        <f t="shared" si="371"/>
        <v>1.9769141025594876</v>
      </c>
      <c r="DO157" s="88">
        <f t="shared" si="372"/>
        <v>2073507.4899999998</v>
      </c>
      <c r="DP157" s="92">
        <f t="shared" si="373"/>
        <v>0.97691410255948774</v>
      </c>
      <c r="DQ157" s="88">
        <v>2466464.96</v>
      </c>
      <c r="DR157" s="88">
        <v>3813624.69</v>
      </c>
      <c r="DS157" s="88">
        <v>0</v>
      </c>
      <c r="DT157" s="88">
        <f t="shared" si="392"/>
        <v>3813624.69</v>
      </c>
      <c r="DU157" s="92">
        <f t="shared" si="374"/>
        <v>1.5461905001074898</v>
      </c>
      <c r="DV157" s="88">
        <f t="shared" si="383"/>
        <v>1347159.73</v>
      </c>
      <c r="DW157" s="92">
        <f t="shared" si="375"/>
        <v>0.54619050010748982</v>
      </c>
      <c r="DX157" s="88">
        <f t="shared" si="376"/>
        <v>4588972.4399999995</v>
      </c>
      <c r="DY157" s="88">
        <f t="shared" si="377"/>
        <v>8009639.6600000001</v>
      </c>
      <c r="DZ157" s="88">
        <f t="shared" si="378"/>
        <v>0</v>
      </c>
      <c r="EA157" s="88">
        <f t="shared" si="385"/>
        <v>8009639.6600000001</v>
      </c>
      <c r="EB157" s="92">
        <f t="shared" si="379"/>
        <v>1.74541027751302</v>
      </c>
      <c r="EC157" s="88">
        <f t="shared" si="380"/>
        <v>3420667.2200000007</v>
      </c>
      <c r="ED157" s="92">
        <f t="shared" si="381"/>
        <v>0.74541027751302014</v>
      </c>
      <c r="EE157" s="88">
        <v>2421624.35</v>
      </c>
      <c r="EF157" s="88">
        <v>0</v>
      </c>
      <c r="EG157" s="88">
        <v>0</v>
      </c>
      <c r="EH157" s="23">
        <f t="shared" ref="EH157:EH220" si="466">P157+W157+AK157+AY157+BM157+CA157+CO157+DC157+DQ157+EE157+EF157+EG157</f>
        <v>7010596.7899999991</v>
      </c>
      <c r="EJ157" s="9"/>
      <c r="EK157" s="9"/>
    </row>
    <row r="158" spans="1:141" ht="12" customHeight="1" x14ac:dyDescent="0.25">
      <c r="A158" s="8" t="s">
        <v>494</v>
      </c>
      <c r="B158" s="8" t="s">
        <v>494</v>
      </c>
      <c r="C158" s="24">
        <v>4</v>
      </c>
      <c r="D158" s="32" t="s">
        <v>454</v>
      </c>
      <c r="E158" s="26" t="s">
        <v>455</v>
      </c>
      <c r="F158" s="32" t="s">
        <v>487</v>
      </c>
      <c r="G158" s="26" t="s">
        <v>488</v>
      </c>
      <c r="H158" s="24" t="s">
        <v>495</v>
      </c>
      <c r="I158" s="26" t="s">
        <v>496</v>
      </c>
      <c r="J158" s="27" t="s">
        <v>114</v>
      </c>
      <c r="K158" s="35" t="s">
        <v>81</v>
      </c>
      <c r="L158" s="24" t="s">
        <v>101</v>
      </c>
      <c r="M158" s="23">
        <v>0</v>
      </c>
      <c r="N158" s="23">
        <v>0</v>
      </c>
      <c r="O158" s="23">
        <v>142461.54999999999</v>
      </c>
      <c r="P158" s="88">
        <v>0</v>
      </c>
      <c r="Q158" s="88">
        <v>0</v>
      </c>
      <c r="R158" s="88">
        <v>0</v>
      </c>
      <c r="S158" s="88">
        <f t="shared" ref="S158:S221" si="467">Q158-R158</f>
        <v>0</v>
      </c>
      <c r="T158" s="92" t="str">
        <f t="shared" ref="T158:T221" si="468">IFERROR(S158/P158,"nebija plānots")</f>
        <v>nebija plānots</v>
      </c>
      <c r="U158" s="88">
        <f t="shared" ref="U158:U221" si="469">S158-P158</f>
        <v>0</v>
      </c>
      <c r="V158" s="92" t="str">
        <f t="shared" ref="V158:V221" si="470">IFERROR(U158/P158,"nebija plānots")</f>
        <v>nebija plānots</v>
      </c>
      <c r="W158" s="88">
        <v>0</v>
      </c>
      <c r="X158" s="88">
        <v>0</v>
      </c>
      <c r="Y158" s="88">
        <v>0</v>
      </c>
      <c r="Z158" s="88">
        <f t="shared" ref="Z158:Z221" si="471">X158-Y158</f>
        <v>0</v>
      </c>
      <c r="AA158" s="92" t="str">
        <f t="shared" ref="AA158:AA204" si="472">IFERROR(Z158/W158,"nebija plānots")</f>
        <v>nebija plānots</v>
      </c>
      <c r="AB158" s="88">
        <f t="shared" ref="AB158:AB221" si="473">Z158-W158</f>
        <v>0</v>
      </c>
      <c r="AC158" s="92" t="str">
        <f t="shared" ref="AC158:AC221" si="474">IFERROR(AB158/W158,"nebija plānots")</f>
        <v>nebija plānots</v>
      </c>
      <c r="AD158" s="88">
        <f t="shared" ref="AD158:AD221" si="475">P158+W158</f>
        <v>0</v>
      </c>
      <c r="AE158" s="88">
        <f t="shared" ref="AE158:AE221" si="476">Q158+X158</f>
        <v>0</v>
      </c>
      <c r="AF158" s="88">
        <f t="shared" ref="AF158:AF221" si="477">R158+Y158</f>
        <v>0</v>
      </c>
      <c r="AG158" s="88">
        <f t="shared" ref="AG158:AG221" si="478">S158+Z158</f>
        <v>0</v>
      </c>
      <c r="AH158" s="92" t="str">
        <f t="shared" ref="AH158:AH221" si="479">IFERROR(AG158/AD158,"nebija plānots")</f>
        <v>nebija plānots</v>
      </c>
      <c r="AI158" s="88">
        <f t="shared" ref="AI158:AI221" si="480">AG158-AD158</f>
        <v>0</v>
      </c>
      <c r="AJ158" s="92" t="str">
        <f t="shared" ref="AJ158:AJ221" si="481">IFERROR(AI158/AD158,"nebija plānots")</f>
        <v>nebija plānots</v>
      </c>
      <c r="AK158" s="88">
        <v>0</v>
      </c>
      <c r="AL158" s="88">
        <v>0</v>
      </c>
      <c r="AM158" s="88">
        <v>0</v>
      </c>
      <c r="AN158" s="88">
        <f t="shared" si="386"/>
        <v>0</v>
      </c>
      <c r="AO158" s="92" t="str">
        <f t="shared" ref="AO158:AO204" si="482">IFERROR(AN158/AK158,"nebija plānots")</f>
        <v>nebija plānots</v>
      </c>
      <c r="AP158" s="88">
        <f t="shared" ref="AP158:AP221" si="483">AN158-AK158</f>
        <v>0</v>
      </c>
      <c r="AQ158" s="92" t="str">
        <f t="shared" ref="AQ158:AQ221" si="484">IFERROR(AP158/AK158,"nebija plānots")</f>
        <v>nebija plānots</v>
      </c>
      <c r="AR158" s="88">
        <f t="shared" ref="AR158:AR221" si="485">AD158+AK158</f>
        <v>0</v>
      </c>
      <c r="AS158" s="88">
        <f t="shared" ref="AS158:AS221" si="486">AE158+AL158</f>
        <v>0</v>
      </c>
      <c r="AT158" s="88">
        <f t="shared" ref="AT158:AT221" si="487">AF158+AM158</f>
        <v>0</v>
      </c>
      <c r="AU158" s="88">
        <f t="shared" ref="AU158:AU221" si="488">AG158+AN158</f>
        <v>0</v>
      </c>
      <c r="AV158" s="92" t="str">
        <f t="shared" ref="AV158:AV221" si="489">IFERROR(AU158/AR158,"nebija plānots")</f>
        <v>nebija plānots</v>
      </c>
      <c r="AW158" s="88">
        <f t="shared" ref="AW158:AW221" si="490">AU158-AR158</f>
        <v>0</v>
      </c>
      <c r="AX158" s="92" t="str">
        <f t="shared" ref="AX158:AX221" si="491">IFERROR(AW158/AR158,"nebija plānots")</f>
        <v>nebija plānots</v>
      </c>
      <c r="AY158" s="88">
        <v>0</v>
      </c>
      <c r="AZ158" s="88">
        <v>0</v>
      </c>
      <c r="BA158" s="88">
        <v>0</v>
      </c>
      <c r="BB158" s="88">
        <f t="shared" si="387"/>
        <v>0</v>
      </c>
      <c r="BC158" s="92" t="str">
        <f t="shared" ref="BC158:BC204" si="492">IFERROR(BB158/AY158,"nebija plānots")</f>
        <v>nebija plānots</v>
      </c>
      <c r="BD158" s="88">
        <f t="shared" ref="BD158:BD221" si="493">BB158-AY158</f>
        <v>0</v>
      </c>
      <c r="BE158" s="92" t="str">
        <f t="shared" ref="BE158:BE221" si="494">IFERROR(BD158/AY158,"nebija plānots")</f>
        <v>nebija plānots</v>
      </c>
      <c r="BF158" s="88">
        <f t="shared" ref="BF158:BF221" si="495">AR158+AY158</f>
        <v>0</v>
      </c>
      <c r="BG158" s="88">
        <f t="shared" ref="BG158:BG221" si="496">AS158+AZ158</f>
        <v>0</v>
      </c>
      <c r="BH158" s="88">
        <f t="shared" ref="BH158:BH221" si="497">AT158+BA158</f>
        <v>0</v>
      </c>
      <c r="BI158" s="88">
        <f t="shared" ref="BI158:BI221" si="498">AU158+BB158</f>
        <v>0</v>
      </c>
      <c r="BJ158" s="92" t="str">
        <f t="shared" ref="BJ158:BJ221" si="499">IFERROR(BI158/BF158,"nebija plānots")</f>
        <v>nebija plānots</v>
      </c>
      <c r="BK158" s="88">
        <f t="shared" ref="BK158:BK221" si="500">BI158-BF158</f>
        <v>0</v>
      </c>
      <c r="BL158" s="92" t="str">
        <f t="shared" ref="BL158:BL221" si="501">IFERROR(BK158/BF158,"nebija plānots")</f>
        <v>nebija plānots</v>
      </c>
      <c r="BM158" s="88">
        <v>0</v>
      </c>
      <c r="BN158" s="88">
        <v>0</v>
      </c>
      <c r="BO158" s="88">
        <v>0</v>
      </c>
      <c r="BP158" s="88">
        <f t="shared" si="388"/>
        <v>0</v>
      </c>
      <c r="BQ158" s="92" t="str">
        <f t="shared" ref="BQ158:BQ204" si="502">IFERROR(BP158/BM158,"nebija plānots")</f>
        <v>nebija plānots</v>
      </c>
      <c r="BR158" s="88">
        <f t="shared" ref="BR158:BR221" si="503">BP158-BM158</f>
        <v>0</v>
      </c>
      <c r="BS158" s="92" t="str">
        <f t="shared" ref="BS158:BS221" si="504">IFERROR(BR158/BM158,"nebija plānots")</f>
        <v>nebija plānots</v>
      </c>
      <c r="BT158" s="88">
        <f t="shared" ref="BT158:BT221" si="505">BF158+BM158</f>
        <v>0</v>
      </c>
      <c r="BU158" s="88">
        <f t="shared" ref="BU158:BU221" si="506">BG158+BN158</f>
        <v>0</v>
      </c>
      <c r="BV158" s="88">
        <f t="shared" ref="BV158:BV221" si="507">BH158+BO158</f>
        <v>0</v>
      </c>
      <c r="BW158" s="88">
        <f t="shared" ref="BW158:BW221" si="508">BI158+BP158</f>
        <v>0</v>
      </c>
      <c r="BX158" s="92" t="str">
        <f t="shared" ref="BX158:BX221" si="509">IFERROR(BW158/BT158,"nebija plānots")</f>
        <v>nebija plānots</v>
      </c>
      <c r="BY158" s="88">
        <f t="shared" ref="BY158:BY221" si="510">BW158-BT158</f>
        <v>0</v>
      </c>
      <c r="BZ158" s="92" t="str">
        <f t="shared" ref="BZ158:BZ221" si="511">IFERROR(BY158/BT158,"nebija plānots")</f>
        <v>nebija plānots</v>
      </c>
      <c r="CA158" s="88">
        <v>0</v>
      </c>
      <c r="CB158" s="88">
        <v>0</v>
      </c>
      <c r="CC158" s="88">
        <v>0</v>
      </c>
      <c r="CD158" s="88">
        <f t="shared" si="389"/>
        <v>0</v>
      </c>
      <c r="CE158" s="92" t="str">
        <f t="shared" ref="CE158:CE204" si="512">IFERROR(CD158/CA158,"nebija plānots")</f>
        <v>nebija plānots</v>
      </c>
      <c r="CF158" s="88">
        <f t="shared" ref="CF158:CF221" si="513">CD158-CA158</f>
        <v>0</v>
      </c>
      <c r="CG158" s="92" t="str">
        <f t="shared" ref="CG158:CG221" si="514">IFERROR(CF158/CA158,"nebija plānots")</f>
        <v>nebija plānots</v>
      </c>
      <c r="CH158" s="88">
        <f t="shared" ref="CH158:CH221" si="515">BT158+CA158</f>
        <v>0</v>
      </c>
      <c r="CI158" s="88">
        <f t="shared" ref="CI158:CI221" si="516">BU158+CB158</f>
        <v>0</v>
      </c>
      <c r="CJ158" s="88">
        <f t="shared" ref="CJ158:CJ221" si="517">BV158+CC158</f>
        <v>0</v>
      </c>
      <c r="CK158" s="88">
        <f t="shared" ref="CK158:CK221" si="518">BW158+CD158</f>
        <v>0</v>
      </c>
      <c r="CL158" s="92" t="str">
        <f t="shared" ref="CL158:CL221" si="519">IFERROR(CK158/CH158,"nebija plānots")</f>
        <v>nebija plānots</v>
      </c>
      <c r="CM158" s="88">
        <f t="shared" ref="CM158:CM221" si="520">CK158-CH158</f>
        <v>0</v>
      </c>
      <c r="CN158" s="92" t="str">
        <f t="shared" ref="CN158:CN221" si="521">IFERROR(CM158/CH158,"nebija plānots")</f>
        <v>nebija plānots</v>
      </c>
      <c r="CO158" s="88">
        <v>774108.46</v>
      </c>
      <c r="CP158" s="88">
        <v>376927.05</v>
      </c>
      <c r="CQ158" s="88">
        <v>0</v>
      </c>
      <c r="CR158" s="88">
        <f t="shared" si="390"/>
        <v>376927.05</v>
      </c>
      <c r="CS158" s="92">
        <f t="shared" ref="CS158:CS204" si="522">IFERROR(CR158/CO158,"nebija plānots")</f>
        <v>0.48691762133693772</v>
      </c>
      <c r="CT158" s="88">
        <f t="shared" ref="CT158:CT221" si="523">CR158-CO158</f>
        <v>-397181.41</v>
      </c>
      <c r="CU158" s="92">
        <f t="shared" ref="CU158:CU221" si="524">IFERROR(CT158/CO158,"nebija plānots")</f>
        <v>-0.51308237866306228</v>
      </c>
      <c r="CV158" s="88">
        <f t="shared" ref="CV158:CV221" si="525">CH158+CO158</f>
        <v>774108.46</v>
      </c>
      <c r="CW158" s="88">
        <f t="shared" ref="CW158:CW221" si="526">CI158+CP158</f>
        <v>376927.05</v>
      </c>
      <c r="CX158" s="88">
        <f t="shared" ref="CX158:CX221" si="527">CJ158+CQ158</f>
        <v>0</v>
      </c>
      <c r="CY158" s="88">
        <f t="shared" ref="CY158:CY221" si="528">CK158+CR158</f>
        <v>376927.05</v>
      </c>
      <c r="CZ158" s="92">
        <f t="shared" ref="CZ158:CZ221" si="529">IFERROR(CY158/CV158,"nebija plānots")</f>
        <v>0.48691762133693772</v>
      </c>
      <c r="DA158" s="88">
        <f t="shared" ref="DA158:DA221" si="530">CY158-CV158</f>
        <v>-397181.41</v>
      </c>
      <c r="DB158" s="92">
        <f t="shared" ref="DB158:DB221" si="531">IFERROR(DA158/CV158,"nebija plānots")</f>
        <v>-0.51308237866306228</v>
      </c>
      <c r="DC158" s="88">
        <v>0</v>
      </c>
      <c r="DD158" s="88">
        <v>0</v>
      </c>
      <c r="DE158" s="88">
        <v>0</v>
      </c>
      <c r="DF158" s="88">
        <f t="shared" si="391"/>
        <v>0</v>
      </c>
      <c r="DG158" s="92" t="str">
        <f t="shared" ref="DG158:DG204" si="532">IFERROR(DF158/DC158,"nebija plānots")</f>
        <v>nebija plānots</v>
      </c>
      <c r="DH158" s="88">
        <f t="shared" si="382"/>
        <v>0</v>
      </c>
      <c r="DI158" s="92" t="str">
        <f t="shared" ref="DI158:DI221" si="533">IFERROR(DH158/DC158,"nebija plānots")</f>
        <v>nebija plānots</v>
      </c>
      <c r="DJ158" s="88">
        <f t="shared" ref="DJ158:DJ221" si="534">CV158+DC158</f>
        <v>774108.46</v>
      </c>
      <c r="DK158" s="88">
        <f t="shared" ref="DK158:DK221" si="535">CW158+DD158</f>
        <v>376927.05</v>
      </c>
      <c r="DL158" s="88">
        <f t="shared" ref="DL158:DL221" si="536">CX158+DE158</f>
        <v>0</v>
      </c>
      <c r="DM158" s="88">
        <f t="shared" si="384"/>
        <v>376927.05</v>
      </c>
      <c r="DN158" s="92">
        <f t="shared" ref="DN158:DN221" si="537">IFERROR(DM158/DJ158,"nebija plānots")</f>
        <v>0.48691762133693772</v>
      </c>
      <c r="DO158" s="88">
        <f t="shared" ref="DO158:DO221" si="538">DM158-DJ158</f>
        <v>-397181.41</v>
      </c>
      <c r="DP158" s="92">
        <f t="shared" ref="DP158:DP221" si="539">IFERROR(DO158/DJ158,"nebija plānots")</f>
        <v>-0.51308237866306228</v>
      </c>
      <c r="DQ158" s="88">
        <v>0</v>
      </c>
      <c r="DR158" s="88">
        <v>0</v>
      </c>
      <c r="DS158" s="88">
        <v>0</v>
      </c>
      <c r="DT158" s="88">
        <f t="shared" si="392"/>
        <v>0</v>
      </c>
      <c r="DU158" s="92" t="str">
        <f t="shared" ref="DU158:DU204" si="540">IFERROR(DT158/DQ158,"nebija plānots")</f>
        <v>nebija plānots</v>
      </c>
      <c r="DV158" s="88">
        <f t="shared" si="383"/>
        <v>0</v>
      </c>
      <c r="DW158" s="92" t="str">
        <f t="shared" ref="DW158:DW221" si="541">IFERROR(DV158/DQ158,"nebija plānots")</f>
        <v>nebija plānots</v>
      </c>
      <c r="DX158" s="88">
        <f t="shared" ref="DX158:DX221" si="542">DJ158+DQ158</f>
        <v>774108.46</v>
      </c>
      <c r="DY158" s="88">
        <f t="shared" ref="DY158:DY221" si="543">DK158+DR158</f>
        <v>376927.05</v>
      </c>
      <c r="DZ158" s="88">
        <f t="shared" ref="DZ158:DZ221" si="544">DL158+DS158</f>
        <v>0</v>
      </c>
      <c r="EA158" s="88">
        <f t="shared" si="385"/>
        <v>376927.05</v>
      </c>
      <c r="EB158" s="92">
        <f t="shared" ref="EB158:EB221" si="545">IFERROR(EA158/DX158,"nebija plānots")</f>
        <v>0.48691762133693772</v>
      </c>
      <c r="EC158" s="88">
        <f t="shared" ref="EC158:EC221" si="546">EA158-DX158</f>
        <v>-397181.41</v>
      </c>
      <c r="ED158" s="92">
        <f t="shared" ref="ED158:ED221" si="547">IFERROR(EC158/DX158,"nebija plānots")</f>
        <v>-0.51308237866306228</v>
      </c>
      <c r="EE158" s="88">
        <v>1045460.56</v>
      </c>
      <c r="EF158" s="88">
        <v>0</v>
      </c>
      <c r="EG158" s="88">
        <v>0</v>
      </c>
      <c r="EH158" s="23">
        <f t="shared" si="466"/>
        <v>1819569.02</v>
      </c>
      <c r="EJ158" s="9"/>
      <c r="EK158" s="9"/>
    </row>
    <row r="159" spans="1:141" ht="12" customHeight="1" x14ac:dyDescent="0.25">
      <c r="A159" s="8" t="s">
        <v>497</v>
      </c>
      <c r="B159" s="8" t="s">
        <v>497</v>
      </c>
      <c r="C159" s="24">
        <v>4</v>
      </c>
      <c r="D159" s="32" t="s">
        <v>454</v>
      </c>
      <c r="E159" s="26" t="s">
        <v>455</v>
      </c>
      <c r="F159" s="32" t="s">
        <v>487</v>
      </c>
      <c r="G159" s="26" t="s">
        <v>488</v>
      </c>
      <c r="H159" s="24" t="s">
        <v>498</v>
      </c>
      <c r="I159" s="26" t="s">
        <v>499</v>
      </c>
      <c r="J159" s="27" t="s">
        <v>114</v>
      </c>
      <c r="K159" s="35" t="s">
        <v>81</v>
      </c>
      <c r="L159" s="24" t="s">
        <v>101</v>
      </c>
      <c r="M159" s="23">
        <v>0</v>
      </c>
      <c r="N159" s="23">
        <v>927007.32</v>
      </c>
      <c r="O159" s="23">
        <v>934262.53</v>
      </c>
      <c r="P159" s="88">
        <v>0</v>
      </c>
      <c r="Q159" s="88">
        <v>0</v>
      </c>
      <c r="R159" s="88">
        <v>0</v>
      </c>
      <c r="S159" s="88">
        <f t="shared" si="467"/>
        <v>0</v>
      </c>
      <c r="T159" s="92" t="str">
        <f t="shared" si="468"/>
        <v>nebija plānots</v>
      </c>
      <c r="U159" s="88">
        <f t="shared" si="469"/>
        <v>0</v>
      </c>
      <c r="V159" s="92" t="str">
        <f t="shared" si="470"/>
        <v>nebija plānots</v>
      </c>
      <c r="W159" s="88">
        <v>0</v>
      </c>
      <c r="X159" s="88">
        <v>419013.44</v>
      </c>
      <c r="Y159" s="88">
        <v>0</v>
      </c>
      <c r="Z159" s="88">
        <f t="shared" si="471"/>
        <v>419013.44</v>
      </c>
      <c r="AA159" s="92" t="str">
        <f t="shared" si="472"/>
        <v>nebija plānots</v>
      </c>
      <c r="AB159" s="88">
        <f t="shared" si="473"/>
        <v>419013.44</v>
      </c>
      <c r="AC159" s="92" t="str">
        <f t="shared" si="474"/>
        <v>nebija plānots</v>
      </c>
      <c r="AD159" s="88">
        <f t="shared" si="475"/>
        <v>0</v>
      </c>
      <c r="AE159" s="88">
        <f t="shared" si="476"/>
        <v>419013.44</v>
      </c>
      <c r="AF159" s="88">
        <f t="shared" si="477"/>
        <v>0</v>
      </c>
      <c r="AG159" s="88">
        <f t="shared" si="478"/>
        <v>419013.44</v>
      </c>
      <c r="AH159" s="92" t="str">
        <f t="shared" si="479"/>
        <v>nebija plānots</v>
      </c>
      <c r="AI159" s="88">
        <f t="shared" si="480"/>
        <v>419013.44</v>
      </c>
      <c r="AJ159" s="92" t="str">
        <f t="shared" si="481"/>
        <v>nebija plānots</v>
      </c>
      <c r="AK159" s="88">
        <v>341434.43</v>
      </c>
      <c r="AL159" s="88">
        <v>0</v>
      </c>
      <c r="AM159" s="88">
        <v>0</v>
      </c>
      <c r="AN159" s="88">
        <f t="shared" si="386"/>
        <v>0</v>
      </c>
      <c r="AO159" s="92">
        <f t="shared" si="482"/>
        <v>0</v>
      </c>
      <c r="AP159" s="88">
        <f t="shared" si="483"/>
        <v>-341434.43</v>
      </c>
      <c r="AQ159" s="92">
        <f t="shared" si="484"/>
        <v>-1</v>
      </c>
      <c r="AR159" s="88">
        <f t="shared" si="485"/>
        <v>341434.43</v>
      </c>
      <c r="AS159" s="88">
        <f t="shared" si="486"/>
        <v>419013.44</v>
      </c>
      <c r="AT159" s="88">
        <f t="shared" si="487"/>
        <v>0</v>
      </c>
      <c r="AU159" s="88">
        <f t="shared" si="488"/>
        <v>419013.44</v>
      </c>
      <c r="AV159" s="92">
        <f t="shared" si="489"/>
        <v>1.2272149589600556</v>
      </c>
      <c r="AW159" s="88">
        <f t="shared" si="490"/>
        <v>77579.010000000009</v>
      </c>
      <c r="AX159" s="92">
        <f t="shared" si="491"/>
        <v>0.2272149589600557</v>
      </c>
      <c r="AY159" s="88">
        <v>0</v>
      </c>
      <c r="AZ159" s="88">
        <v>418890.75</v>
      </c>
      <c r="BA159" s="88">
        <v>0</v>
      </c>
      <c r="BB159" s="88">
        <f t="shared" si="387"/>
        <v>418890.75</v>
      </c>
      <c r="BC159" s="92" t="str">
        <f t="shared" si="492"/>
        <v>nebija plānots</v>
      </c>
      <c r="BD159" s="88">
        <f t="shared" si="493"/>
        <v>418890.75</v>
      </c>
      <c r="BE159" s="92" t="str">
        <f t="shared" si="494"/>
        <v>nebija plānots</v>
      </c>
      <c r="BF159" s="88">
        <f t="shared" si="495"/>
        <v>341434.43</v>
      </c>
      <c r="BG159" s="88">
        <f t="shared" si="496"/>
        <v>837904.19</v>
      </c>
      <c r="BH159" s="88">
        <f t="shared" si="497"/>
        <v>0</v>
      </c>
      <c r="BI159" s="88">
        <f t="shared" si="498"/>
        <v>837904.19</v>
      </c>
      <c r="BJ159" s="92">
        <f t="shared" si="499"/>
        <v>2.4540705809897378</v>
      </c>
      <c r="BK159" s="88">
        <f t="shared" si="500"/>
        <v>496469.75999999995</v>
      </c>
      <c r="BL159" s="92">
        <f t="shared" si="501"/>
        <v>1.4540705809897378</v>
      </c>
      <c r="BM159" s="88">
        <v>0</v>
      </c>
      <c r="BN159" s="88">
        <v>0</v>
      </c>
      <c r="BO159" s="88">
        <v>0</v>
      </c>
      <c r="BP159" s="88">
        <f t="shared" si="388"/>
        <v>0</v>
      </c>
      <c r="BQ159" s="92" t="str">
        <f t="shared" si="502"/>
        <v>nebija plānots</v>
      </c>
      <c r="BR159" s="88">
        <f t="shared" si="503"/>
        <v>0</v>
      </c>
      <c r="BS159" s="92" t="str">
        <f t="shared" si="504"/>
        <v>nebija plānots</v>
      </c>
      <c r="BT159" s="88">
        <f t="shared" si="505"/>
        <v>341434.43</v>
      </c>
      <c r="BU159" s="88">
        <f t="shared" si="506"/>
        <v>837904.19</v>
      </c>
      <c r="BV159" s="88">
        <f t="shared" si="507"/>
        <v>0</v>
      </c>
      <c r="BW159" s="88">
        <f t="shared" si="508"/>
        <v>837904.19</v>
      </c>
      <c r="BX159" s="92">
        <f t="shared" si="509"/>
        <v>2.4540705809897378</v>
      </c>
      <c r="BY159" s="88">
        <f t="shared" si="510"/>
        <v>496469.75999999995</v>
      </c>
      <c r="BZ159" s="92">
        <f t="shared" si="511"/>
        <v>1.4540705809897378</v>
      </c>
      <c r="CA159" s="88">
        <v>449561.54</v>
      </c>
      <c r="CB159" s="88">
        <v>0</v>
      </c>
      <c r="CC159" s="88">
        <v>0</v>
      </c>
      <c r="CD159" s="88">
        <f t="shared" si="389"/>
        <v>0</v>
      </c>
      <c r="CE159" s="92">
        <f t="shared" si="512"/>
        <v>0</v>
      </c>
      <c r="CF159" s="88">
        <f t="shared" si="513"/>
        <v>-449561.54</v>
      </c>
      <c r="CG159" s="92">
        <f t="shared" si="514"/>
        <v>-1</v>
      </c>
      <c r="CH159" s="88">
        <f t="shared" si="515"/>
        <v>790995.97</v>
      </c>
      <c r="CI159" s="88">
        <f t="shared" si="516"/>
        <v>837904.19</v>
      </c>
      <c r="CJ159" s="88">
        <f t="shared" si="517"/>
        <v>0</v>
      </c>
      <c r="CK159" s="88">
        <f t="shared" si="518"/>
        <v>837904.19</v>
      </c>
      <c r="CL159" s="92">
        <f t="shared" si="519"/>
        <v>1.0593027294437416</v>
      </c>
      <c r="CM159" s="88">
        <f t="shared" si="520"/>
        <v>46908.219999999972</v>
      </c>
      <c r="CN159" s="92">
        <f t="shared" si="521"/>
        <v>5.9302729443741632E-2</v>
      </c>
      <c r="CO159" s="88">
        <v>0</v>
      </c>
      <c r="CP159" s="88">
        <v>0</v>
      </c>
      <c r="CQ159" s="88">
        <v>0</v>
      </c>
      <c r="CR159" s="88">
        <f t="shared" si="390"/>
        <v>0</v>
      </c>
      <c r="CS159" s="92" t="str">
        <f t="shared" si="522"/>
        <v>nebija plānots</v>
      </c>
      <c r="CT159" s="88">
        <f t="shared" si="523"/>
        <v>0</v>
      </c>
      <c r="CU159" s="92" t="str">
        <f t="shared" si="524"/>
        <v>nebija plānots</v>
      </c>
      <c r="CV159" s="88">
        <f t="shared" si="525"/>
        <v>790995.97</v>
      </c>
      <c r="CW159" s="88">
        <f t="shared" si="526"/>
        <v>837904.19</v>
      </c>
      <c r="CX159" s="88">
        <f t="shared" si="527"/>
        <v>0</v>
      </c>
      <c r="CY159" s="88">
        <f t="shared" si="528"/>
        <v>837904.19</v>
      </c>
      <c r="CZ159" s="92">
        <f t="shared" si="529"/>
        <v>1.0593027294437416</v>
      </c>
      <c r="DA159" s="88">
        <f t="shared" si="530"/>
        <v>46908.219999999972</v>
      </c>
      <c r="DB159" s="92">
        <f t="shared" si="531"/>
        <v>5.9302729443741632E-2</v>
      </c>
      <c r="DC159" s="88">
        <v>0</v>
      </c>
      <c r="DD159" s="88">
        <v>0</v>
      </c>
      <c r="DE159" s="88">
        <v>0</v>
      </c>
      <c r="DF159" s="88">
        <f t="shared" si="391"/>
        <v>0</v>
      </c>
      <c r="DG159" s="92" t="str">
        <f t="shared" si="532"/>
        <v>nebija plānots</v>
      </c>
      <c r="DH159" s="88">
        <f t="shared" ref="DH159:DH222" si="548">DF159-DC159</f>
        <v>0</v>
      </c>
      <c r="DI159" s="92" t="str">
        <f t="shared" si="533"/>
        <v>nebija plānots</v>
      </c>
      <c r="DJ159" s="88">
        <f t="shared" si="534"/>
        <v>790995.97</v>
      </c>
      <c r="DK159" s="88">
        <f t="shared" si="535"/>
        <v>837904.19</v>
      </c>
      <c r="DL159" s="88">
        <f t="shared" si="536"/>
        <v>0</v>
      </c>
      <c r="DM159" s="88">
        <f t="shared" si="384"/>
        <v>837904.19</v>
      </c>
      <c r="DN159" s="92">
        <f t="shared" si="537"/>
        <v>1.0593027294437416</v>
      </c>
      <c r="DO159" s="88">
        <f t="shared" si="538"/>
        <v>46908.219999999972</v>
      </c>
      <c r="DP159" s="92">
        <f t="shared" si="539"/>
        <v>5.9302729443741632E-2</v>
      </c>
      <c r="DQ159" s="88">
        <v>53927.33</v>
      </c>
      <c r="DR159" s="88">
        <v>91889.85</v>
      </c>
      <c r="DS159" s="88">
        <v>0</v>
      </c>
      <c r="DT159" s="88">
        <f t="shared" si="392"/>
        <v>91889.85</v>
      </c>
      <c r="DU159" s="92">
        <f t="shared" si="540"/>
        <v>1.7039569732082045</v>
      </c>
      <c r="DV159" s="88">
        <f t="shared" ref="DV159:DV222" si="549">DT159-DQ159</f>
        <v>37962.520000000004</v>
      </c>
      <c r="DW159" s="92">
        <f t="shared" si="541"/>
        <v>0.7039569732082045</v>
      </c>
      <c r="DX159" s="88">
        <f t="shared" si="542"/>
        <v>844923.29999999993</v>
      </c>
      <c r="DY159" s="88">
        <f t="shared" si="543"/>
        <v>929794.03999999992</v>
      </c>
      <c r="DZ159" s="88">
        <f t="shared" si="544"/>
        <v>0</v>
      </c>
      <c r="EA159" s="88">
        <f t="shared" si="385"/>
        <v>929794.03999999992</v>
      </c>
      <c r="EB159" s="92">
        <f t="shared" si="545"/>
        <v>1.1004478631373995</v>
      </c>
      <c r="EC159" s="88">
        <f t="shared" si="546"/>
        <v>84870.739999999991</v>
      </c>
      <c r="ED159" s="92">
        <f t="shared" si="547"/>
        <v>0.10044786313739958</v>
      </c>
      <c r="EE159" s="88">
        <v>0</v>
      </c>
      <c r="EF159" s="88">
        <v>0</v>
      </c>
      <c r="EG159" s="88">
        <v>50897.31</v>
      </c>
      <c r="EH159" s="23">
        <f t="shared" si="466"/>
        <v>895820.60999999987</v>
      </c>
      <c r="EJ159" s="9"/>
      <c r="EK159" s="9"/>
    </row>
    <row r="160" spans="1:141" ht="12" customHeight="1" x14ac:dyDescent="0.25">
      <c r="A160" s="8" t="s">
        <v>500</v>
      </c>
      <c r="B160" s="8" t="s">
        <v>500</v>
      </c>
      <c r="C160" s="24">
        <v>4</v>
      </c>
      <c r="D160" s="32" t="s">
        <v>454</v>
      </c>
      <c r="E160" s="26" t="s">
        <v>455</v>
      </c>
      <c r="F160" s="32" t="s">
        <v>487</v>
      </c>
      <c r="G160" s="26" t="s">
        <v>488</v>
      </c>
      <c r="H160" s="24" t="s">
        <v>501</v>
      </c>
      <c r="I160" s="26" t="s">
        <v>502</v>
      </c>
      <c r="J160" s="27" t="s">
        <v>114</v>
      </c>
      <c r="K160" s="35" t="s">
        <v>81</v>
      </c>
      <c r="L160" s="24" t="s">
        <v>101</v>
      </c>
      <c r="M160" s="23">
        <v>0</v>
      </c>
      <c r="N160" s="23">
        <v>0</v>
      </c>
      <c r="O160" s="23">
        <v>214102.72</v>
      </c>
      <c r="P160" s="88">
        <v>0</v>
      </c>
      <c r="Q160" s="88">
        <v>0</v>
      </c>
      <c r="R160" s="88">
        <v>0</v>
      </c>
      <c r="S160" s="88">
        <f t="shared" si="467"/>
        <v>0</v>
      </c>
      <c r="T160" s="92" t="str">
        <f t="shared" si="468"/>
        <v>nebija plānots</v>
      </c>
      <c r="U160" s="88">
        <f t="shared" si="469"/>
        <v>0</v>
      </c>
      <c r="V160" s="92" t="str">
        <f t="shared" si="470"/>
        <v>nebija plānots</v>
      </c>
      <c r="W160" s="88">
        <v>0</v>
      </c>
      <c r="X160" s="88">
        <v>0</v>
      </c>
      <c r="Y160" s="88">
        <v>0</v>
      </c>
      <c r="Z160" s="88">
        <f t="shared" si="471"/>
        <v>0</v>
      </c>
      <c r="AA160" s="92" t="str">
        <f t="shared" si="472"/>
        <v>nebija plānots</v>
      </c>
      <c r="AB160" s="88">
        <f t="shared" si="473"/>
        <v>0</v>
      </c>
      <c r="AC160" s="92" t="str">
        <f t="shared" si="474"/>
        <v>nebija plānots</v>
      </c>
      <c r="AD160" s="88">
        <f t="shared" si="475"/>
        <v>0</v>
      </c>
      <c r="AE160" s="88">
        <f t="shared" si="476"/>
        <v>0</v>
      </c>
      <c r="AF160" s="88">
        <f t="shared" si="477"/>
        <v>0</v>
      </c>
      <c r="AG160" s="88">
        <f t="shared" si="478"/>
        <v>0</v>
      </c>
      <c r="AH160" s="92" t="str">
        <f t="shared" si="479"/>
        <v>nebija plānots</v>
      </c>
      <c r="AI160" s="88">
        <f t="shared" si="480"/>
        <v>0</v>
      </c>
      <c r="AJ160" s="92" t="str">
        <f t="shared" si="481"/>
        <v>nebija plānots</v>
      </c>
      <c r="AK160" s="88">
        <v>0</v>
      </c>
      <c r="AL160" s="88">
        <v>0</v>
      </c>
      <c r="AM160" s="88">
        <v>0</v>
      </c>
      <c r="AN160" s="88">
        <f t="shared" si="386"/>
        <v>0</v>
      </c>
      <c r="AO160" s="92" t="str">
        <f t="shared" si="482"/>
        <v>nebija plānots</v>
      </c>
      <c r="AP160" s="88">
        <f t="shared" si="483"/>
        <v>0</v>
      </c>
      <c r="AQ160" s="92" t="str">
        <f t="shared" si="484"/>
        <v>nebija plānots</v>
      </c>
      <c r="AR160" s="88">
        <f t="shared" si="485"/>
        <v>0</v>
      </c>
      <c r="AS160" s="88">
        <f t="shared" si="486"/>
        <v>0</v>
      </c>
      <c r="AT160" s="88">
        <f t="shared" si="487"/>
        <v>0</v>
      </c>
      <c r="AU160" s="88">
        <f t="shared" si="488"/>
        <v>0</v>
      </c>
      <c r="AV160" s="92" t="str">
        <f t="shared" si="489"/>
        <v>nebija plānots</v>
      </c>
      <c r="AW160" s="88">
        <f t="shared" si="490"/>
        <v>0</v>
      </c>
      <c r="AX160" s="92" t="str">
        <f t="shared" si="491"/>
        <v>nebija plānots</v>
      </c>
      <c r="AY160" s="88">
        <v>0</v>
      </c>
      <c r="AZ160" s="88">
        <v>0</v>
      </c>
      <c r="BA160" s="88">
        <v>0</v>
      </c>
      <c r="BB160" s="88">
        <f t="shared" si="387"/>
        <v>0</v>
      </c>
      <c r="BC160" s="92" t="str">
        <f t="shared" si="492"/>
        <v>nebija plānots</v>
      </c>
      <c r="BD160" s="88">
        <f t="shared" si="493"/>
        <v>0</v>
      </c>
      <c r="BE160" s="92" t="str">
        <f t="shared" si="494"/>
        <v>nebija plānots</v>
      </c>
      <c r="BF160" s="88">
        <f t="shared" si="495"/>
        <v>0</v>
      </c>
      <c r="BG160" s="88">
        <f t="shared" si="496"/>
        <v>0</v>
      </c>
      <c r="BH160" s="88">
        <f t="shared" si="497"/>
        <v>0</v>
      </c>
      <c r="BI160" s="88">
        <f t="shared" si="498"/>
        <v>0</v>
      </c>
      <c r="BJ160" s="92" t="str">
        <f t="shared" si="499"/>
        <v>nebija plānots</v>
      </c>
      <c r="BK160" s="88">
        <f t="shared" si="500"/>
        <v>0</v>
      </c>
      <c r="BL160" s="92" t="str">
        <f t="shared" si="501"/>
        <v>nebija plānots</v>
      </c>
      <c r="BM160" s="88">
        <v>122782.5</v>
      </c>
      <c r="BN160" s="88">
        <v>131450.41999999998</v>
      </c>
      <c r="BO160" s="88">
        <v>0</v>
      </c>
      <c r="BP160" s="88">
        <f t="shared" si="388"/>
        <v>131450.41999999998</v>
      </c>
      <c r="BQ160" s="92">
        <f t="shared" si="502"/>
        <v>1.0705957282185978</v>
      </c>
      <c r="BR160" s="88">
        <f t="shared" si="503"/>
        <v>8667.9199999999837</v>
      </c>
      <c r="BS160" s="92">
        <f t="shared" si="504"/>
        <v>7.0595728218597789E-2</v>
      </c>
      <c r="BT160" s="88">
        <f t="shared" si="505"/>
        <v>122782.5</v>
      </c>
      <c r="BU160" s="88">
        <f t="shared" si="506"/>
        <v>131450.41999999998</v>
      </c>
      <c r="BV160" s="88">
        <f t="shared" si="507"/>
        <v>0</v>
      </c>
      <c r="BW160" s="88">
        <f t="shared" si="508"/>
        <v>131450.41999999998</v>
      </c>
      <c r="BX160" s="92">
        <f t="shared" si="509"/>
        <v>1.0705957282185978</v>
      </c>
      <c r="BY160" s="88">
        <f t="shared" si="510"/>
        <v>8667.9199999999837</v>
      </c>
      <c r="BZ160" s="92">
        <f t="shared" si="511"/>
        <v>7.0595728218597789E-2</v>
      </c>
      <c r="CA160" s="88">
        <v>0</v>
      </c>
      <c r="CB160" s="88">
        <v>0</v>
      </c>
      <c r="CC160" s="88">
        <v>0</v>
      </c>
      <c r="CD160" s="88">
        <f t="shared" si="389"/>
        <v>0</v>
      </c>
      <c r="CE160" s="92" t="str">
        <f t="shared" si="512"/>
        <v>nebija plānots</v>
      </c>
      <c r="CF160" s="88">
        <f t="shared" si="513"/>
        <v>0</v>
      </c>
      <c r="CG160" s="92" t="str">
        <f t="shared" si="514"/>
        <v>nebija plānots</v>
      </c>
      <c r="CH160" s="88">
        <f t="shared" si="515"/>
        <v>122782.5</v>
      </c>
      <c r="CI160" s="88">
        <f t="shared" si="516"/>
        <v>131450.41999999998</v>
      </c>
      <c r="CJ160" s="88">
        <f t="shared" si="517"/>
        <v>0</v>
      </c>
      <c r="CK160" s="88">
        <f t="shared" si="518"/>
        <v>131450.41999999998</v>
      </c>
      <c r="CL160" s="92">
        <f t="shared" si="519"/>
        <v>1.0705957282185978</v>
      </c>
      <c r="CM160" s="88">
        <f t="shared" si="520"/>
        <v>8667.9199999999837</v>
      </c>
      <c r="CN160" s="92">
        <f t="shared" si="521"/>
        <v>7.0595728218597789E-2</v>
      </c>
      <c r="CO160" s="88">
        <v>0</v>
      </c>
      <c r="CP160" s="88">
        <v>0</v>
      </c>
      <c r="CQ160" s="88">
        <v>0</v>
      </c>
      <c r="CR160" s="88">
        <f t="shared" si="390"/>
        <v>0</v>
      </c>
      <c r="CS160" s="92" t="str">
        <f t="shared" si="522"/>
        <v>nebija plānots</v>
      </c>
      <c r="CT160" s="88">
        <f t="shared" si="523"/>
        <v>0</v>
      </c>
      <c r="CU160" s="92" t="str">
        <f t="shared" si="524"/>
        <v>nebija plānots</v>
      </c>
      <c r="CV160" s="88">
        <f t="shared" si="525"/>
        <v>122782.5</v>
      </c>
      <c r="CW160" s="88">
        <f t="shared" si="526"/>
        <v>131450.41999999998</v>
      </c>
      <c r="CX160" s="88">
        <f t="shared" si="527"/>
        <v>0</v>
      </c>
      <c r="CY160" s="88">
        <f t="shared" si="528"/>
        <v>131450.41999999998</v>
      </c>
      <c r="CZ160" s="92">
        <f t="shared" si="529"/>
        <v>1.0705957282185978</v>
      </c>
      <c r="DA160" s="88">
        <f t="shared" si="530"/>
        <v>8667.9199999999837</v>
      </c>
      <c r="DB160" s="92">
        <f t="shared" si="531"/>
        <v>7.0595728218597789E-2</v>
      </c>
      <c r="DC160" s="88">
        <v>0</v>
      </c>
      <c r="DD160" s="88">
        <v>0</v>
      </c>
      <c r="DE160" s="88">
        <v>0</v>
      </c>
      <c r="DF160" s="88">
        <f t="shared" si="391"/>
        <v>0</v>
      </c>
      <c r="DG160" s="92" t="str">
        <f t="shared" si="532"/>
        <v>nebija plānots</v>
      </c>
      <c r="DH160" s="88">
        <f t="shared" si="548"/>
        <v>0</v>
      </c>
      <c r="DI160" s="92" t="str">
        <f t="shared" si="533"/>
        <v>nebija plānots</v>
      </c>
      <c r="DJ160" s="88">
        <f t="shared" si="534"/>
        <v>122782.5</v>
      </c>
      <c r="DK160" s="88">
        <f t="shared" si="535"/>
        <v>131450.41999999998</v>
      </c>
      <c r="DL160" s="88">
        <f t="shared" si="536"/>
        <v>0</v>
      </c>
      <c r="DM160" s="88">
        <f t="shared" si="384"/>
        <v>131450.41999999998</v>
      </c>
      <c r="DN160" s="92">
        <f t="shared" si="537"/>
        <v>1.0705957282185978</v>
      </c>
      <c r="DO160" s="88">
        <f t="shared" si="538"/>
        <v>8667.9199999999837</v>
      </c>
      <c r="DP160" s="92">
        <f t="shared" si="539"/>
        <v>7.0595728218597789E-2</v>
      </c>
      <c r="DQ160" s="88">
        <v>0</v>
      </c>
      <c r="DR160" s="88">
        <v>0</v>
      </c>
      <c r="DS160" s="88">
        <v>0</v>
      </c>
      <c r="DT160" s="88">
        <f t="shared" si="392"/>
        <v>0</v>
      </c>
      <c r="DU160" s="92" t="str">
        <f t="shared" si="540"/>
        <v>nebija plānots</v>
      </c>
      <c r="DV160" s="88">
        <f t="shared" si="549"/>
        <v>0</v>
      </c>
      <c r="DW160" s="92" t="str">
        <f t="shared" si="541"/>
        <v>nebija plānots</v>
      </c>
      <c r="DX160" s="88">
        <f t="shared" si="542"/>
        <v>122782.5</v>
      </c>
      <c r="DY160" s="88">
        <f t="shared" si="543"/>
        <v>131450.41999999998</v>
      </c>
      <c r="DZ160" s="88">
        <f t="shared" si="544"/>
        <v>0</v>
      </c>
      <c r="EA160" s="88">
        <f t="shared" si="385"/>
        <v>131450.41999999998</v>
      </c>
      <c r="EB160" s="92">
        <f t="shared" si="545"/>
        <v>1.0705957282185978</v>
      </c>
      <c r="EC160" s="88">
        <f t="shared" si="546"/>
        <v>8667.9199999999837</v>
      </c>
      <c r="ED160" s="92">
        <f t="shared" si="547"/>
        <v>7.0595728218597789E-2</v>
      </c>
      <c r="EE160" s="88">
        <v>0</v>
      </c>
      <c r="EF160" s="88">
        <v>68467.5</v>
      </c>
      <c r="EG160" s="88">
        <v>29899.27</v>
      </c>
      <c r="EH160" s="23">
        <f t="shared" si="466"/>
        <v>221149.27</v>
      </c>
      <c r="EJ160" s="9"/>
      <c r="EK160" s="9"/>
    </row>
    <row r="161" spans="1:141" ht="12" customHeight="1" x14ac:dyDescent="0.25">
      <c r="A161" s="8" t="s">
        <v>503</v>
      </c>
      <c r="B161" s="8" t="s">
        <v>503</v>
      </c>
      <c r="C161" s="24">
        <v>4</v>
      </c>
      <c r="D161" s="32" t="s">
        <v>454</v>
      </c>
      <c r="E161" s="26" t="s">
        <v>455</v>
      </c>
      <c r="F161" s="32" t="s">
        <v>487</v>
      </c>
      <c r="G161" s="26" t="s">
        <v>488</v>
      </c>
      <c r="H161" s="24" t="s">
        <v>504</v>
      </c>
      <c r="I161" s="26" t="s">
        <v>505</v>
      </c>
      <c r="J161" s="27" t="s">
        <v>114</v>
      </c>
      <c r="K161" s="35" t="s">
        <v>81</v>
      </c>
      <c r="L161" s="24" t="s">
        <v>101</v>
      </c>
      <c r="M161" s="23">
        <v>115102.51</v>
      </c>
      <c r="N161" s="23">
        <v>435140.48</v>
      </c>
      <c r="O161" s="23">
        <v>319948.26</v>
      </c>
      <c r="P161" s="88">
        <v>0</v>
      </c>
      <c r="Q161" s="88">
        <v>0</v>
      </c>
      <c r="R161" s="88">
        <v>0</v>
      </c>
      <c r="S161" s="88">
        <f t="shared" si="467"/>
        <v>0</v>
      </c>
      <c r="T161" s="92" t="str">
        <f t="shared" si="468"/>
        <v>nebija plānots</v>
      </c>
      <c r="U161" s="88">
        <f t="shared" si="469"/>
        <v>0</v>
      </c>
      <c r="V161" s="92" t="str">
        <f t="shared" si="470"/>
        <v>nebija plānots</v>
      </c>
      <c r="W161" s="88">
        <v>0</v>
      </c>
      <c r="X161" s="88">
        <v>55252.59</v>
      </c>
      <c r="Y161" s="88">
        <v>0</v>
      </c>
      <c r="Z161" s="88">
        <f t="shared" si="471"/>
        <v>55252.59</v>
      </c>
      <c r="AA161" s="92" t="str">
        <f t="shared" si="472"/>
        <v>nebija plānots</v>
      </c>
      <c r="AB161" s="88">
        <f t="shared" si="473"/>
        <v>55252.59</v>
      </c>
      <c r="AC161" s="92" t="str">
        <f t="shared" si="474"/>
        <v>nebija plānots</v>
      </c>
      <c r="AD161" s="88">
        <f t="shared" si="475"/>
        <v>0</v>
      </c>
      <c r="AE161" s="88">
        <f t="shared" si="476"/>
        <v>55252.59</v>
      </c>
      <c r="AF161" s="88">
        <f t="shared" si="477"/>
        <v>0</v>
      </c>
      <c r="AG161" s="88">
        <f t="shared" si="478"/>
        <v>55252.59</v>
      </c>
      <c r="AH161" s="92" t="str">
        <f t="shared" si="479"/>
        <v>nebija plānots</v>
      </c>
      <c r="AI161" s="88">
        <f t="shared" si="480"/>
        <v>55252.59</v>
      </c>
      <c r="AJ161" s="92" t="str">
        <f t="shared" si="481"/>
        <v>nebija plānots</v>
      </c>
      <c r="AK161" s="88">
        <v>25337.83</v>
      </c>
      <c r="AL161" s="88">
        <v>0</v>
      </c>
      <c r="AM161" s="88">
        <v>0</v>
      </c>
      <c r="AN161" s="88">
        <f t="shared" si="386"/>
        <v>0</v>
      </c>
      <c r="AO161" s="92">
        <f t="shared" si="482"/>
        <v>0</v>
      </c>
      <c r="AP161" s="88">
        <f t="shared" si="483"/>
        <v>-25337.83</v>
      </c>
      <c r="AQ161" s="92">
        <f t="shared" si="484"/>
        <v>-1</v>
      </c>
      <c r="AR161" s="88">
        <f t="shared" si="485"/>
        <v>25337.83</v>
      </c>
      <c r="AS161" s="88">
        <f t="shared" si="486"/>
        <v>55252.59</v>
      </c>
      <c r="AT161" s="88">
        <f t="shared" si="487"/>
        <v>0</v>
      </c>
      <c r="AU161" s="88">
        <f t="shared" si="488"/>
        <v>55252.59</v>
      </c>
      <c r="AV161" s="92">
        <f t="shared" si="489"/>
        <v>2.1806362265434727</v>
      </c>
      <c r="AW161" s="88">
        <f t="shared" si="490"/>
        <v>29914.759999999995</v>
      </c>
      <c r="AX161" s="92">
        <f t="shared" si="491"/>
        <v>1.1806362265434724</v>
      </c>
      <c r="AY161" s="88">
        <v>0</v>
      </c>
      <c r="AZ161" s="88">
        <v>0</v>
      </c>
      <c r="BA161" s="88">
        <v>0</v>
      </c>
      <c r="BB161" s="88">
        <f t="shared" si="387"/>
        <v>0</v>
      </c>
      <c r="BC161" s="92" t="str">
        <f t="shared" si="492"/>
        <v>nebija plānots</v>
      </c>
      <c r="BD161" s="88">
        <f t="shared" si="493"/>
        <v>0</v>
      </c>
      <c r="BE161" s="92" t="str">
        <f t="shared" si="494"/>
        <v>nebija plānots</v>
      </c>
      <c r="BF161" s="88">
        <f t="shared" si="495"/>
        <v>25337.83</v>
      </c>
      <c r="BG161" s="88">
        <f t="shared" si="496"/>
        <v>55252.59</v>
      </c>
      <c r="BH161" s="88">
        <f t="shared" si="497"/>
        <v>0</v>
      </c>
      <c r="BI161" s="88">
        <f t="shared" si="498"/>
        <v>55252.59</v>
      </c>
      <c r="BJ161" s="92">
        <f t="shared" si="499"/>
        <v>2.1806362265434727</v>
      </c>
      <c r="BK161" s="88">
        <f t="shared" si="500"/>
        <v>29914.759999999995</v>
      </c>
      <c r="BL161" s="92">
        <f t="shared" si="501"/>
        <v>1.1806362265434724</v>
      </c>
      <c r="BM161" s="88">
        <v>32555.87</v>
      </c>
      <c r="BN161" s="88">
        <v>53945.189999999995</v>
      </c>
      <c r="BO161" s="88">
        <v>0</v>
      </c>
      <c r="BP161" s="88">
        <f t="shared" si="388"/>
        <v>53945.189999999995</v>
      </c>
      <c r="BQ161" s="92">
        <f t="shared" si="502"/>
        <v>1.6570034835499712</v>
      </c>
      <c r="BR161" s="88">
        <f t="shared" si="503"/>
        <v>21389.319999999996</v>
      </c>
      <c r="BS161" s="92">
        <f t="shared" si="504"/>
        <v>0.65700348354997107</v>
      </c>
      <c r="BT161" s="88">
        <f t="shared" si="505"/>
        <v>57893.7</v>
      </c>
      <c r="BU161" s="88">
        <f t="shared" si="506"/>
        <v>109197.78</v>
      </c>
      <c r="BV161" s="88">
        <f t="shared" si="507"/>
        <v>0</v>
      </c>
      <c r="BW161" s="88">
        <f t="shared" si="508"/>
        <v>109197.78</v>
      </c>
      <c r="BX161" s="92">
        <f t="shared" si="509"/>
        <v>1.8861772524471576</v>
      </c>
      <c r="BY161" s="88">
        <f t="shared" si="510"/>
        <v>51304.08</v>
      </c>
      <c r="BZ161" s="92">
        <f t="shared" si="511"/>
        <v>0.8861772524471575</v>
      </c>
      <c r="CA161" s="88">
        <v>0</v>
      </c>
      <c r="CB161" s="88">
        <v>0</v>
      </c>
      <c r="CC161" s="88">
        <v>0</v>
      </c>
      <c r="CD161" s="88">
        <f t="shared" si="389"/>
        <v>0</v>
      </c>
      <c r="CE161" s="92" t="str">
        <f t="shared" si="512"/>
        <v>nebija plānots</v>
      </c>
      <c r="CF161" s="88">
        <f t="shared" si="513"/>
        <v>0</v>
      </c>
      <c r="CG161" s="92" t="str">
        <f t="shared" si="514"/>
        <v>nebija plānots</v>
      </c>
      <c r="CH161" s="88">
        <f t="shared" si="515"/>
        <v>57893.7</v>
      </c>
      <c r="CI161" s="88">
        <f t="shared" si="516"/>
        <v>109197.78</v>
      </c>
      <c r="CJ161" s="88">
        <f t="shared" si="517"/>
        <v>0</v>
      </c>
      <c r="CK161" s="88">
        <f t="shared" si="518"/>
        <v>109197.78</v>
      </c>
      <c r="CL161" s="92">
        <f t="shared" si="519"/>
        <v>1.8861772524471576</v>
      </c>
      <c r="CM161" s="88">
        <f t="shared" si="520"/>
        <v>51304.08</v>
      </c>
      <c r="CN161" s="92">
        <f t="shared" si="521"/>
        <v>0.8861772524471575</v>
      </c>
      <c r="CO161" s="88">
        <v>0</v>
      </c>
      <c r="CP161" s="88">
        <v>0</v>
      </c>
      <c r="CQ161" s="88">
        <v>0</v>
      </c>
      <c r="CR161" s="88">
        <f t="shared" si="390"/>
        <v>0</v>
      </c>
      <c r="CS161" s="92" t="str">
        <f t="shared" si="522"/>
        <v>nebija plānots</v>
      </c>
      <c r="CT161" s="88">
        <f t="shared" si="523"/>
        <v>0</v>
      </c>
      <c r="CU161" s="92" t="str">
        <f t="shared" si="524"/>
        <v>nebija plānots</v>
      </c>
      <c r="CV161" s="88">
        <f t="shared" si="525"/>
        <v>57893.7</v>
      </c>
      <c r="CW161" s="88">
        <f t="shared" si="526"/>
        <v>109197.78</v>
      </c>
      <c r="CX161" s="88">
        <f t="shared" si="527"/>
        <v>0</v>
      </c>
      <c r="CY161" s="88">
        <f t="shared" si="528"/>
        <v>109197.78</v>
      </c>
      <c r="CZ161" s="92">
        <f t="shared" si="529"/>
        <v>1.8861772524471576</v>
      </c>
      <c r="DA161" s="88">
        <f t="shared" si="530"/>
        <v>51304.08</v>
      </c>
      <c r="DB161" s="92">
        <f t="shared" si="531"/>
        <v>0.8861772524471575</v>
      </c>
      <c r="DC161" s="88">
        <v>76291.95</v>
      </c>
      <c r="DD161" s="88">
        <v>92076.160000000003</v>
      </c>
      <c r="DE161" s="88">
        <v>0</v>
      </c>
      <c r="DF161" s="88">
        <f t="shared" si="391"/>
        <v>92076.160000000003</v>
      </c>
      <c r="DG161" s="92">
        <f t="shared" si="532"/>
        <v>1.2068922081556444</v>
      </c>
      <c r="DH161" s="88">
        <f t="shared" si="548"/>
        <v>15784.210000000006</v>
      </c>
      <c r="DI161" s="92">
        <f t="shared" si="533"/>
        <v>0.2068922081556443</v>
      </c>
      <c r="DJ161" s="88">
        <f t="shared" si="534"/>
        <v>134185.65</v>
      </c>
      <c r="DK161" s="88">
        <f t="shared" si="535"/>
        <v>201273.94</v>
      </c>
      <c r="DL161" s="88">
        <f t="shared" si="536"/>
        <v>0</v>
      </c>
      <c r="DM161" s="88">
        <f t="shared" si="384"/>
        <v>201273.94</v>
      </c>
      <c r="DN161" s="92">
        <f t="shared" si="537"/>
        <v>1.4999662035396484</v>
      </c>
      <c r="DO161" s="88">
        <f t="shared" si="538"/>
        <v>67088.290000000008</v>
      </c>
      <c r="DP161" s="92">
        <f t="shared" si="539"/>
        <v>0.49996620353964832</v>
      </c>
      <c r="DQ161" s="88">
        <v>0</v>
      </c>
      <c r="DR161" s="88">
        <v>0</v>
      </c>
      <c r="DS161" s="88">
        <v>0</v>
      </c>
      <c r="DT161" s="88">
        <f t="shared" si="392"/>
        <v>0</v>
      </c>
      <c r="DU161" s="92" t="str">
        <f t="shared" si="540"/>
        <v>nebija plānots</v>
      </c>
      <c r="DV161" s="88">
        <f t="shared" si="549"/>
        <v>0</v>
      </c>
      <c r="DW161" s="92" t="str">
        <f t="shared" si="541"/>
        <v>nebija plānots</v>
      </c>
      <c r="DX161" s="88">
        <f t="shared" si="542"/>
        <v>134185.65</v>
      </c>
      <c r="DY161" s="88">
        <f t="shared" si="543"/>
        <v>201273.94</v>
      </c>
      <c r="DZ161" s="88">
        <f t="shared" si="544"/>
        <v>0</v>
      </c>
      <c r="EA161" s="88">
        <f t="shared" si="385"/>
        <v>201273.94</v>
      </c>
      <c r="EB161" s="92">
        <f t="shared" si="545"/>
        <v>1.4999662035396484</v>
      </c>
      <c r="EC161" s="88">
        <f t="shared" si="546"/>
        <v>67088.290000000008</v>
      </c>
      <c r="ED161" s="92">
        <f t="shared" si="547"/>
        <v>0.49996620353964832</v>
      </c>
      <c r="EE161" s="88">
        <v>0</v>
      </c>
      <c r="EF161" s="88">
        <v>80084.240000000005</v>
      </c>
      <c r="EG161" s="88">
        <v>0</v>
      </c>
      <c r="EH161" s="23">
        <f t="shared" si="466"/>
        <v>214269.89</v>
      </c>
      <c r="EJ161" s="9"/>
      <c r="EK161" s="9"/>
    </row>
    <row r="162" spans="1:141" ht="12" customHeight="1" x14ac:dyDescent="0.25">
      <c r="A162" s="8" t="s">
        <v>506</v>
      </c>
      <c r="B162" s="8" t="s">
        <v>506</v>
      </c>
      <c r="C162" s="24">
        <v>4</v>
      </c>
      <c r="D162" s="32" t="s">
        <v>454</v>
      </c>
      <c r="E162" s="26" t="s">
        <v>455</v>
      </c>
      <c r="F162" s="32" t="s">
        <v>487</v>
      </c>
      <c r="G162" s="26" t="s">
        <v>507</v>
      </c>
      <c r="H162" s="24" t="s">
        <v>508</v>
      </c>
      <c r="I162" s="26" t="s">
        <v>509</v>
      </c>
      <c r="J162" s="27" t="s">
        <v>114</v>
      </c>
      <c r="K162" s="35" t="s">
        <v>81</v>
      </c>
      <c r="L162" s="24" t="s">
        <v>101</v>
      </c>
      <c r="M162" s="23">
        <v>0</v>
      </c>
      <c r="N162" s="23">
        <v>105807.39</v>
      </c>
      <c r="O162" s="23">
        <v>117113.06000000001</v>
      </c>
      <c r="P162" s="88">
        <v>0</v>
      </c>
      <c r="Q162" s="88">
        <v>9003.73</v>
      </c>
      <c r="R162" s="88">
        <v>0</v>
      </c>
      <c r="S162" s="88">
        <f t="shared" si="467"/>
        <v>9003.73</v>
      </c>
      <c r="T162" s="92" t="str">
        <f t="shared" si="468"/>
        <v>nebija plānots</v>
      </c>
      <c r="U162" s="88">
        <f t="shared" si="469"/>
        <v>9003.73</v>
      </c>
      <c r="V162" s="92" t="str">
        <f t="shared" si="470"/>
        <v>nebija plānots</v>
      </c>
      <c r="W162" s="88">
        <v>9003.73</v>
      </c>
      <c r="X162" s="88">
        <v>0</v>
      </c>
      <c r="Y162" s="88">
        <v>0</v>
      </c>
      <c r="Z162" s="88">
        <f t="shared" si="471"/>
        <v>0</v>
      </c>
      <c r="AA162" s="92">
        <f t="shared" si="472"/>
        <v>0</v>
      </c>
      <c r="AB162" s="88">
        <f t="shared" si="473"/>
        <v>-9003.73</v>
      </c>
      <c r="AC162" s="92">
        <f t="shared" si="474"/>
        <v>-1</v>
      </c>
      <c r="AD162" s="88">
        <f t="shared" si="475"/>
        <v>9003.73</v>
      </c>
      <c r="AE162" s="88">
        <f t="shared" si="476"/>
        <v>9003.73</v>
      </c>
      <c r="AF162" s="88">
        <f t="shared" si="477"/>
        <v>0</v>
      </c>
      <c r="AG162" s="88">
        <f t="shared" si="478"/>
        <v>9003.73</v>
      </c>
      <c r="AH162" s="92">
        <f t="shared" si="479"/>
        <v>1</v>
      </c>
      <c r="AI162" s="88">
        <f t="shared" si="480"/>
        <v>0</v>
      </c>
      <c r="AJ162" s="92">
        <f t="shared" si="481"/>
        <v>0</v>
      </c>
      <c r="AK162" s="88">
        <v>0</v>
      </c>
      <c r="AL162" s="88">
        <v>0</v>
      </c>
      <c r="AM162" s="88">
        <v>0</v>
      </c>
      <c r="AN162" s="88">
        <f t="shared" si="386"/>
        <v>0</v>
      </c>
      <c r="AO162" s="92" t="str">
        <f t="shared" si="482"/>
        <v>nebija plānots</v>
      </c>
      <c r="AP162" s="88">
        <f t="shared" si="483"/>
        <v>0</v>
      </c>
      <c r="AQ162" s="92" t="str">
        <f t="shared" si="484"/>
        <v>nebija plānots</v>
      </c>
      <c r="AR162" s="88">
        <f t="shared" si="485"/>
        <v>9003.73</v>
      </c>
      <c r="AS162" s="88">
        <f t="shared" si="486"/>
        <v>9003.73</v>
      </c>
      <c r="AT162" s="88">
        <f t="shared" si="487"/>
        <v>0</v>
      </c>
      <c r="AU162" s="88">
        <f t="shared" si="488"/>
        <v>9003.73</v>
      </c>
      <c r="AV162" s="92">
        <f t="shared" si="489"/>
        <v>1</v>
      </c>
      <c r="AW162" s="88">
        <f t="shared" si="490"/>
        <v>0</v>
      </c>
      <c r="AX162" s="92">
        <f t="shared" si="491"/>
        <v>0</v>
      </c>
      <c r="AY162" s="88">
        <v>0</v>
      </c>
      <c r="AZ162" s="88">
        <v>15855.019999999999</v>
      </c>
      <c r="BA162" s="88">
        <v>0</v>
      </c>
      <c r="BB162" s="88">
        <f t="shared" si="387"/>
        <v>15855.019999999999</v>
      </c>
      <c r="BC162" s="92" t="str">
        <f t="shared" si="492"/>
        <v>nebija plānots</v>
      </c>
      <c r="BD162" s="88">
        <f t="shared" si="493"/>
        <v>15855.019999999999</v>
      </c>
      <c r="BE162" s="92" t="str">
        <f t="shared" si="494"/>
        <v>nebija plānots</v>
      </c>
      <c r="BF162" s="88">
        <f t="shared" si="495"/>
        <v>9003.73</v>
      </c>
      <c r="BG162" s="88">
        <f t="shared" si="496"/>
        <v>24858.75</v>
      </c>
      <c r="BH162" s="88">
        <f t="shared" si="497"/>
        <v>0</v>
      </c>
      <c r="BI162" s="88">
        <f t="shared" si="498"/>
        <v>24858.75</v>
      </c>
      <c r="BJ162" s="92">
        <f t="shared" si="499"/>
        <v>2.7609390774712259</v>
      </c>
      <c r="BK162" s="88">
        <f t="shared" si="500"/>
        <v>15855.02</v>
      </c>
      <c r="BL162" s="92">
        <f t="shared" si="501"/>
        <v>1.7609390774712259</v>
      </c>
      <c r="BM162" s="88">
        <v>0</v>
      </c>
      <c r="BN162" s="88">
        <v>0</v>
      </c>
      <c r="BO162" s="88">
        <v>0</v>
      </c>
      <c r="BP162" s="88">
        <f t="shared" si="388"/>
        <v>0</v>
      </c>
      <c r="BQ162" s="92" t="str">
        <f t="shared" si="502"/>
        <v>nebija plānots</v>
      </c>
      <c r="BR162" s="88">
        <f t="shared" si="503"/>
        <v>0</v>
      </c>
      <c r="BS162" s="92" t="str">
        <f t="shared" si="504"/>
        <v>nebija plānots</v>
      </c>
      <c r="BT162" s="88">
        <f t="shared" si="505"/>
        <v>9003.73</v>
      </c>
      <c r="BU162" s="88">
        <f t="shared" si="506"/>
        <v>24858.75</v>
      </c>
      <c r="BV162" s="88">
        <f t="shared" si="507"/>
        <v>0</v>
      </c>
      <c r="BW162" s="88">
        <f t="shared" si="508"/>
        <v>24858.75</v>
      </c>
      <c r="BX162" s="92">
        <f t="shared" si="509"/>
        <v>2.7609390774712259</v>
      </c>
      <c r="BY162" s="88">
        <f t="shared" si="510"/>
        <v>15855.02</v>
      </c>
      <c r="BZ162" s="92">
        <f t="shared" si="511"/>
        <v>1.7609390774712259</v>
      </c>
      <c r="CA162" s="88">
        <v>12238.59</v>
      </c>
      <c r="CB162" s="88">
        <v>0</v>
      </c>
      <c r="CC162" s="88">
        <v>0</v>
      </c>
      <c r="CD162" s="88">
        <f t="shared" si="389"/>
        <v>0</v>
      </c>
      <c r="CE162" s="92">
        <f t="shared" si="512"/>
        <v>0</v>
      </c>
      <c r="CF162" s="88">
        <f t="shared" si="513"/>
        <v>-12238.59</v>
      </c>
      <c r="CG162" s="92">
        <f t="shared" si="514"/>
        <v>-1</v>
      </c>
      <c r="CH162" s="88">
        <f t="shared" si="515"/>
        <v>21242.32</v>
      </c>
      <c r="CI162" s="88">
        <f t="shared" si="516"/>
        <v>24858.75</v>
      </c>
      <c r="CJ162" s="88">
        <f t="shared" si="517"/>
        <v>0</v>
      </c>
      <c r="CK162" s="88">
        <f t="shared" si="518"/>
        <v>24858.75</v>
      </c>
      <c r="CL162" s="92">
        <f t="shared" si="519"/>
        <v>1.1702464702537199</v>
      </c>
      <c r="CM162" s="88">
        <f t="shared" si="520"/>
        <v>3616.4300000000003</v>
      </c>
      <c r="CN162" s="92">
        <f t="shared" si="521"/>
        <v>0.17024647025371994</v>
      </c>
      <c r="CO162" s="88">
        <v>0</v>
      </c>
      <c r="CP162" s="88">
        <v>0</v>
      </c>
      <c r="CQ162" s="88">
        <v>0</v>
      </c>
      <c r="CR162" s="88">
        <f t="shared" si="390"/>
        <v>0</v>
      </c>
      <c r="CS162" s="92" t="str">
        <f t="shared" si="522"/>
        <v>nebija plānots</v>
      </c>
      <c r="CT162" s="88">
        <f t="shared" si="523"/>
        <v>0</v>
      </c>
      <c r="CU162" s="92" t="str">
        <f t="shared" si="524"/>
        <v>nebija plānots</v>
      </c>
      <c r="CV162" s="88">
        <f t="shared" si="525"/>
        <v>21242.32</v>
      </c>
      <c r="CW162" s="88">
        <f t="shared" si="526"/>
        <v>24858.75</v>
      </c>
      <c r="CX162" s="88">
        <f t="shared" si="527"/>
        <v>0</v>
      </c>
      <c r="CY162" s="88">
        <f t="shared" si="528"/>
        <v>24858.75</v>
      </c>
      <c r="CZ162" s="92">
        <f t="shared" si="529"/>
        <v>1.1702464702537199</v>
      </c>
      <c r="DA162" s="88">
        <f t="shared" si="530"/>
        <v>3616.4300000000003</v>
      </c>
      <c r="DB162" s="92">
        <f t="shared" si="531"/>
        <v>0.17024647025371994</v>
      </c>
      <c r="DC162" s="88">
        <v>0</v>
      </c>
      <c r="DD162" s="88">
        <v>24323.829999999998</v>
      </c>
      <c r="DE162" s="88">
        <v>0</v>
      </c>
      <c r="DF162" s="88">
        <f t="shared" si="391"/>
        <v>24323.829999999998</v>
      </c>
      <c r="DG162" s="92" t="str">
        <f t="shared" si="532"/>
        <v>nebija plānots</v>
      </c>
      <c r="DH162" s="88">
        <f t="shared" si="548"/>
        <v>24323.829999999998</v>
      </c>
      <c r="DI162" s="92" t="str">
        <f t="shared" si="533"/>
        <v>nebija plānots</v>
      </c>
      <c r="DJ162" s="88">
        <f t="shared" si="534"/>
        <v>21242.32</v>
      </c>
      <c r="DK162" s="88">
        <f t="shared" si="535"/>
        <v>49182.58</v>
      </c>
      <c r="DL162" s="88">
        <f t="shared" si="536"/>
        <v>0</v>
      </c>
      <c r="DM162" s="88">
        <f t="shared" si="384"/>
        <v>49182.58</v>
      </c>
      <c r="DN162" s="92">
        <f t="shared" si="537"/>
        <v>2.3153111336238226</v>
      </c>
      <c r="DO162" s="88">
        <f t="shared" si="538"/>
        <v>27940.260000000002</v>
      </c>
      <c r="DP162" s="92">
        <f t="shared" si="539"/>
        <v>1.3153111336238228</v>
      </c>
      <c r="DQ162" s="88">
        <v>18389.97</v>
      </c>
      <c r="DR162" s="88">
        <v>0</v>
      </c>
      <c r="DS162" s="88">
        <v>0</v>
      </c>
      <c r="DT162" s="88">
        <f t="shared" si="392"/>
        <v>0</v>
      </c>
      <c r="DU162" s="92">
        <f t="shared" si="540"/>
        <v>0</v>
      </c>
      <c r="DV162" s="88">
        <f t="shared" si="549"/>
        <v>-18389.97</v>
      </c>
      <c r="DW162" s="92">
        <f t="shared" si="541"/>
        <v>-1</v>
      </c>
      <c r="DX162" s="88">
        <f t="shared" si="542"/>
        <v>39632.29</v>
      </c>
      <c r="DY162" s="88">
        <f t="shared" si="543"/>
        <v>49182.58</v>
      </c>
      <c r="DZ162" s="88">
        <f t="shared" si="544"/>
        <v>0</v>
      </c>
      <c r="EA162" s="88">
        <f t="shared" si="385"/>
        <v>49182.58</v>
      </c>
      <c r="EB162" s="92">
        <f t="shared" si="545"/>
        <v>1.2409724494850032</v>
      </c>
      <c r="EC162" s="88">
        <f t="shared" si="546"/>
        <v>9550.2900000000009</v>
      </c>
      <c r="ED162" s="92">
        <f t="shared" si="547"/>
        <v>0.24097244948500329</v>
      </c>
      <c r="EE162" s="88">
        <v>24916.75</v>
      </c>
      <c r="EF162" s="88">
        <v>0</v>
      </c>
      <c r="EG162" s="88">
        <v>0</v>
      </c>
      <c r="EH162" s="23">
        <f t="shared" si="466"/>
        <v>64549.04</v>
      </c>
      <c r="EJ162" s="9"/>
      <c r="EK162" s="9"/>
    </row>
    <row r="163" spans="1:141" ht="12" customHeight="1" x14ac:dyDescent="0.25">
      <c r="A163" s="8" t="s">
        <v>510</v>
      </c>
      <c r="B163" s="8" t="s">
        <v>510</v>
      </c>
      <c r="C163" s="24">
        <v>4</v>
      </c>
      <c r="D163" s="32" t="s">
        <v>454</v>
      </c>
      <c r="E163" s="26" t="s">
        <v>455</v>
      </c>
      <c r="F163" s="32" t="s">
        <v>487</v>
      </c>
      <c r="G163" s="26" t="s">
        <v>507</v>
      </c>
      <c r="H163" s="24" t="s">
        <v>511</v>
      </c>
      <c r="I163" s="26" t="s">
        <v>512</v>
      </c>
      <c r="J163" s="27">
        <v>1</v>
      </c>
      <c r="K163" s="35" t="s">
        <v>81</v>
      </c>
      <c r="L163" s="24" t="s">
        <v>101</v>
      </c>
      <c r="M163" s="23">
        <v>0</v>
      </c>
      <c r="N163" s="23">
        <v>317973.63</v>
      </c>
      <c r="O163" s="23">
        <v>1178608.5</v>
      </c>
      <c r="P163" s="88">
        <v>0</v>
      </c>
      <c r="Q163" s="88">
        <v>0</v>
      </c>
      <c r="R163" s="88">
        <v>0</v>
      </c>
      <c r="S163" s="88">
        <f t="shared" si="467"/>
        <v>0</v>
      </c>
      <c r="T163" s="92" t="str">
        <f t="shared" si="468"/>
        <v>nebija plānots</v>
      </c>
      <c r="U163" s="88">
        <f t="shared" si="469"/>
        <v>0</v>
      </c>
      <c r="V163" s="92" t="str">
        <f t="shared" si="470"/>
        <v>nebija plānots</v>
      </c>
      <c r="W163" s="88">
        <v>0</v>
      </c>
      <c r="X163" s="88">
        <v>418150.96</v>
      </c>
      <c r="Y163" s="88">
        <v>0</v>
      </c>
      <c r="Z163" s="88">
        <f t="shared" si="471"/>
        <v>418150.96</v>
      </c>
      <c r="AA163" s="92" t="str">
        <f t="shared" si="472"/>
        <v>nebija plānots</v>
      </c>
      <c r="AB163" s="88">
        <f t="shared" si="473"/>
        <v>418150.96</v>
      </c>
      <c r="AC163" s="92" t="str">
        <f t="shared" si="474"/>
        <v>nebija plānots</v>
      </c>
      <c r="AD163" s="88">
        <f t="shared" si="475"/>
        <v>0</v>
      </c>
      <c r="AE163" s="88">
        <f t="shared" si="476"/>
        <v>418150.96</v>
      </c>
      <c r="AF163" s="88">
        <f t="shared" si="477"/>
        <v>0</v>
      </c>
      <c r="AG163" s="88">
        <f t="shared" si="478"/>
        <v>418150.96</v>
      </c>
      <c r="AH163" s="92" t="str">
        <f t="shared" si="479"/>
        <v>nebija plānots</v>
      </c>
      <c r="AI163" s="88">
        <f t="shared" si="480"/>
        <v>418150.96</v>
      </c>
      <c r="AJ163" s="92" t="str">
        <f t="shared" si="481"/>
        <v>nebija plānots</v>
      </c>
      <c r="AK163" s="88">
        <v>340528.6</v>
      </c>
      <c r="AL163" s="88">
        <v>0</v>
      </c>
      <c r="AM163" s="88">
        <v>0</v>
      </c>
      <c r="AN163" s="88">
        <f t="shared" si="386"/>
        <v>0</v>
      </c>
      <c r="AO163" s="92">
        <f t="shared" si="482"/>
        <v>0</v>
      </c>
      <c r="AP163" s="88">
        <f t="shared" si="483"/>
        <v>-340528.6</v>
      </c>
      <c r="AQ163" s="92">
        <f t="shared" si="484"/>
        <v>-1</v>
      </c>
      <c r="AR163" s="88">
        <f t="shared" si="485"/>
        <v>340528.6</v>
      </c>
      <c r="AS163" s="88">
        <f t="shared" si="486"/>
        <v>418150.96</v>
      </c>
      <c r="AT163" s="88">
        <f t="shared" si="487"/>
        <v>0</v>
      </c>
      <c r="AU163" s="88">
        <f t="shared" si="488"/>
        <v>418150.96</v>
      </c>
      <c r="AV163" s="92">
        <f t="shared" si="489"/>
        <v>1.2279466687966887</v>
      </c>
      <c r="AW163" s="88">
        <f t="shared" si="490"/>
        <v>77622.360000000044</v>
      </c>
      <c r="AX163" s="92">
        <f t="shared" si="491"/>
        <v>0.2279466687966886</v>
      </c>
      <c r="AY163" s="88">
        <v>0</v>
      </c>
      <c r="AZ163" s="88">
        <v>0</v>
      </c>
      <c r="BA163" s="88">
        <v>0</v>
      </c>
      <c r="BB163" s="88">
        <f t="shared" si="387"/>
        <v>0</v>
      </c>
      <c r="BC163" s="92" t="str">
        <f t="shared" si="492"/>
        <v>nebija plānots</v>
      </c>
      <c r="BD163" s="88">
        <f t="shared" si="493"/>
        <v>0</v>
      </c>
      <c r="BE163" s="92" t="str">
        <f t="shared" si="494"/>
        <v>nebija plānots</v>
      </c>
      <c r="BF163" s="88">
        <f t="shared" si="495"/>
        <v>340528.6</v>
      </c>
      <c r="BG163" s="88">
        <f t="shared" si="496"/>
        <v>418150.96</v>
      </c>
      <c r="BH163" s="88">
        <f t="shared" si="497"/>
        <v>0</v>
      </c>
      <c r="BI163" s="88">
        <f t="shared" si="498"/>
        <v>418150.96</v>
      </c>
      <c r="BJ163" s="92">
        <f t="shared" si="499"/>
        <v>1.2279466687966887</v>
      </c>
      <c r="BK163" s="88">
        <f t="shared" si="500"/>
        <v>77622.360000000044</v>
      </c>
      <c r="BL163" s="92">
        <f t="shared" si="501"/>
        <v>0.2279466687966886</v>
      </c>
      <c r="BM163" s="88">
        <v>0</v>
      </c>
      <c r="BN163" s="88">
        <v>236560.83</v>
      </c>
      <c r="BO163" s="88">
        <v>0</v>
      </c>
      <c r="BP163" s="88">
        <f t="shared" si="388"/>
        <v>236560.83</v>
      </c>
      <c r="BQ163" s="92" t="str">
        <f t="shared" si="502"/>
        <v>nebija plānots</v>
      </c>
      <c r="BR163" s="88">
        <f t="shared" si="503"/>
        <v>236560.83</v>
      </c>
      <c r="BS163" s="92" t="str">
        <f t="shared" si="504"/>
        <v>nebija plānots</v>
      </c>
      <c r="BT163" s="88">
        <f t="shared" si="505"/>
        <v>340528.6</v>
      </c>
      <c r="BU163" s="88">
        <f t="shared" si="506"/>
        <v>654711.79</v>
      </c>
      <c r="BV163" s="88">
        <f t="shared" si="507"/>
        <v>0</v>
      </c>
      <c r="BW163" s="88">
        <f t="shared" si="508"/>
        <v>654711.79</v>
      </c>
      <c r="BX163" s="92">
        <f t="shared" si="509"/>
        <v>1.9226337817146639</v>
      </c>
      <c r="BY163" s="88">
        <f t="shared" si="510"/>
        <v>314183.19000000006</v>
      </c>
      <c r="BZ163" s="92">
        <f t="shared" si="511"/>
        <v>0.92263378171466381</v>
      </c>
      <c r="CA163" s="88">
        <v>325808.49</v>
      </c>
      <c r="CB163" s="88">
        <v>0</v>
      </c>
      <c r="CC163" s="88">
        <v>0</v>
      </c>
      <c r="CD163" s="88">
        <f t="shared" si="389"/>
        <v>0</v>
      </c>
      <c r="CE163" s="92">
        <f t="shared" si="512"/>
        <v>0</v>
      </c>
      <c r="CF163" s="88">
        <f t="shared" si="513"/>
        <v>-325808.49</v>
      </c>
      <c r="CG163" s="92">
        <f t="shared" si="514"/>
        <v>-1</v>
      </c>
      <c r="CH163" s="88">
        <f t="shared" si="515"/>
        <v>666337.09</v>
      </c>
      <c r="CI163" s="88">
        <f t="shared" si="516"/>
        <v>654711.79</v>
      </c>
      <c r="CJ163" s="88">
        <f t="shared" si="517"/>
        <v>0</v>
      </c>
      <c r="CK163" s="88">
        <f t="shared" si="518"/>
        <v>654711.79</v>
      </c>
      <c r="CL163" s="92">
        <f t="shared" si="519"/>
        <v>0.98255342502396203</v>
      </c>
      <c r="CM163" s="88">
        <f t="shared" si="520"/>
        <v>-11625.29999999993</v>
      </c>
      <c r="CN163" s="92">
        <f t="shared" si="521"/>
        <v>-1.7446574976037924E-2</v>
      </c>
      <c r="CO163" s="88">
        <v>0</v>
      </c>
      <c r="CP163" s="88">
        <v>0</v>
      </c>
      <c r="CQ163" s="88">
        <v>0</v>
      </c>
      <c r="CR163" s="88">
        <f t="shared" si="390"/>
        <v>0</v>
      </c>
      <c r="CS163" s="92" t="str">
        <f t="shared" si="522"/>
        <v>nebija plānots</v>
      </c>
      <c r="CT163" s="88">
        <f t="shared" si="523"/>
        <v>0</v>
      </c>
      <c r="CU163" s="92" t="str">
        <f t="shared" si="524"/>
        <v>nebija plānots</v>
      </c>
      <c r="CV163" s="88">
        <f t="shared" si="525"/>
        <v>666337.09</v>
      </c>
      <c r="CW163" s="88">
        <f t="shared" si="526"/>
        <v>654711.79</v>
      </c>
      <c r="CX163" s="88">
        <f t="shared" si="527"/>
        <v>0</v>
      </c>
      <c r="CY163" s="88">
        <f t="shared" si="528"/>
        <v>654711.79</v>
      </c>
      <c r="CZ163" s="92">
        <f t="shared" si="529"/>
        <v>0.98255342502396203</v>
      </c>
      <c r="DA163" s="88">
        <f t="shared" si="530"/>
        <v>-11625.29999999993</v>
      </c>
      <c r="DB163" s="92">
        <f t="shared" si="531"/>
        <v>-1.7446574976037924E-2</v>
      </c>
      <c r="DC163" s="88">
        <v>0</v>
      </c>
      <c r="DD163" s="88">
        <v>414412.74</v>
      </c>
      <c r="DE163" s="88">
        <v>0</v>
      </c>
      <c r="DF163" s="88">
        <f t="shared" si="391"/>
        <v>414412.74</v>
      </c>
      <c r="DG163" s="92" t="str">
        <f t="shared" si="532"/>
        <v>nebija plānots</v>
      </c>
      <c r="DH163" s="88">
        <f t="shared" si="548"/>
        <v>414412.74</v>
      </c>
      <c r="DI163" s="92" t="str">
        <f t="shared" si="533"/>
        <v>nebija plānots</v>
      </c>
      <c r="DJ163" s="88">
        <f t="shared" si="534"/>
        <v>666337.09</v>
      </c>
      <c r="DK163" s="88">
        <f t="shared" si="535"/>
        <v>1069124.53</v>
      </c>
      <c r="DL163" s="88">
        <f t="shared" si="536"/>
        <v>0</v>
      </c>
      <c r="DM163" s="88">
        <f t="shared" si="384"/>
        <v>1069124.53</v>
      </c>
      <c r="DN163" s="92">
        <f t="shared" si="537"/>
        <v>1.6044799937521115</v>
      </c>
      <c r="DO163" s="88">
        <f t="shared" si="538"/>
        <v>402787.44000000006</v>
      </c>
      <c r="DP163" s="92">
        <f t="shared" si="539"/>
        <v>0.60447999375211137</v>
      </c>
      <c r="DQ163" s="88">
        <v>708342.61</v>
      </c>
      <c r="DR163" s="88">
        <v>0</v>
      </c>
      <c r="DS163" s="88">
        <v>0</v>
      </c>
      <c r="DT163" s="88">
        <f t="shared" si="392"/>
        <v>0</v>
      </c>
      <c r="DU163" s="92">
        <f t="shared" si="540"/>
        <v>0</v>
      </c>
      <c r="DV163" s="88">
        <f t="shared" si="549"/>
        <v>-708342.61</v>
      </c>
      <c r="DW163" s="92">
        <f t="shared" si="541"/>
        <v>-1</v>
      </c>
      <c r="DX163" s="88">
        <f t="shared" si="542"/>
        <v>1374679.7</v>
      </c>
      <c r="DY163" s="88">
        <f t="shared" si="543"/>
        <v>1069124.53</v>
      </c>
      <c r="DZ163" s="88">
        <f t="shared" si="544"/>
        <v>0</v>
      </c>
      <c r="EA163" s="88">
        <f t="shared" si="385"/>
        <v>1069124.53</v>
      </c>
      <c r="EB163" s="92">
        <f t="shared" si="545"/>
        <v>0.77772628052920256</v>
      </c>
      <c r="EC163" s="88">
        <f t="shared" si="546"/>
        <v>-305555.16999999993</v>
      </c>
      <c r="ED163" s="92">
        <f t="shared" si="547"/>
        <v>-0.22227371947079741</v>
      </c>
      <c r="EE163" s="88">
        <v>316102.93</v>
      </c>
      <c r="EF163" s="88">
        <v>0</v>
      </c>
      <c r="EG163" s="88">
        <v>123212.63</v>
      </c>
      <c r="EH163" s="23">
        <f t="shared" si="466"/>
        <v>1813995.2599999998</v>
      </c>
      <c r="EJ163" s="9"/>
      <c r="EK163" s="9"/>
    </row>
    <row r="164" spans="1:141" ht="12" customHeight="1" x14ac:dyDescent="0.25">
      <c r="A164" s="8" t="s">
        <v>513</v>
      </c>
      <c r="B164" s="8" t="s">
        <v>513</v>
      </c>
      <c r="C164" s="24">
        <v>4</v>
      </c>
      <c r="D164" s="32" t="s">
        <v>454</v>
      </c>
      <c r="E164" s="26" t="s">
        <v>455</v>
      </c>
      <c r="F164" s="32" t="s">
        <v>487</v>
      </c>
      <c r="G164" s="26" t="s">
        <v>507</v>
      </c>
      <c r="H164" s="24" t="s">
        <v>511</v>
      </c>
      <c r="I164" s="26" t="s">
        <v>512</v>
      </c>
      <c r="J164" s="27">
        <v>2</v>
      </c>
      <c r="K164" s="35" t="s">
        <v>81</v>
      </c>
      <c r="L164" s="24" t="s">
        <v>101</v>
      </c>
      <c r="M164" s="23">
        <v>0</v>
      </c>
      <c r="N164" s="23">
        <v>680125.5</v>
      </c>
      <c r="O164" s="23">
        <v>799340.33000000007</v>
      </c>
      <c r="P164" s="88">
        <v>0</v>
      </c>
      <c r="Q164" s="88">
        <v>0</v>
      </c>
      <c r="R164" s="88">
        <v>0</v>
      </c>
      <c r="S164" s="88">
        <f t="shared" si="467"/>
        <v>0</v>
      </c>
      <c r="T164" s="92" t="str">
        <f t="shared" si="468"/>
        <v>nebija plānots</v>
      </c>
      <c r="U164" s="88">
        <f t="shared" si="469"/>
        <v>0</v>
      </c>
      <c r="V164" s="92" t="str">
        <f t="shared" si="470"/>
        <v>nebija plānots</v>
      </c>
      <c r="W164" s="88">
        <v>0</v>
      </c>
      <c r="X164" s="88">
        <v>127485.71</v>
      </c>
      <c r="Y164" s="88">
        <v>0</v>
      </c>
      <c r="Z164" s="88">
        <f t="shared" si="471"/>
        <v>127485.71</v>
      </c>
      <c r="AA164" s="92" t="str">
        <f t="shared" si="472"/>
        <v>nebija plānots</v>
      </c>
      <c r="AB164" s="88">
        <f t="shared" si="473"/>
        <v>127485.71</v>
      </c>
      <c r="AC164" s="92" t="str">
        <f t="shared" si="474"/>
        <v>nebija plānots</v>
      </c>
      <c r="AD164" s="88">
        <f t="shared" si="475"/>
        <v>0</v>
      </c>
      <c r="AE164" s="88">
        <f t="shared" si="476"/>
        <v>127485.71</v>
      </c>
      <c r="AF164" s="88">
        <f t="shared" si="477"/>
        <v>0</v>
      </c>
      <c r="AG164" s="88">
        <f t="shared" si="478"/>
        <v>127485.71</v>
      </c>
      <c r="AH164" s="92" t="str">
        <f t="shared" si="479"/>
        <v>nebija plānots</v>
      </c>
      <c r="AI164" s="88">
        <f t="shared" si="480"/>
        <v>127485.71</v>
      </c>
      <c r="AJ164" s="92" t="str">
        <f t="shared" si="481"/>
        <v>nebija plānots</v>
      </c>
      <c r="AK164" s="88">
        <v>117901.8</v>
      </c>
      <c r="AL164" s="88">
        <v>0</v>
      </c>
      <c r="AM164" s="88">
        <v>0</v>
      </c>
      <c r="AN164" s="88">
        <f t="shared" si="386"/>
        <v>0</v>
      </c>
      <c r="AO164" s="92">
        <f t="shared" si="482"/>
        <v>0</v>
      </c>
      <c r="AP164" s="88">
        <f t="shared" si="483"/>
        <v>-117901.8</v>
      </c>
      <c r="AQ164" s="92">
        <f t="shared" si="484"/>
        <v>-1</v>
      </c>
      <c r="AR164" s="88">
        <f t="shared" si="485"/>
        <v>117901.8</v>
      </c>
      <c r="AS164" s="88">
        <f t="shared" si="486"/>
        <v>127485.71</v>
      </c>
      <c r="AT164" s="88">
        <f t="shared" si="487"/>
        <v>0</v>
      </c>
      <c r="AU164" s="88">
        <f t="shared" si="488"/>
        <v>127485.71</v>
      </c>
      <c r="AV164" s="92">
        <f t="shared" si="489"/>
        <v>1.0812872237743614</v>
      </c>
      <c r="AW164" s="88">
        <f t="shared" si="490"/>
        <v>9583.9100000000035</v>
      </c>
      <c r="AX164" s="92">
        <f t="shared" si="491"/>
        <v>8.12872237743614E-2</v>
      </c>
      <c r="AY164" s="88">
        <v>0</v>
      </c>
      <c r="AZ164" s="88">
        <v>0</v>
      </c>
      <c r="BA164" s="88">
        <v>0</v>
      </c>
      <c r="BB164" s="88">
        <f t="shared" si="387"/>
        <v>0</v>
      </c>
      <c r="BC164" s="92" t="str">
        <f t="shared" si="492"/>
        <v>nebija plānots</v>
      </c>
      <c r="BD164" s="88">
        <f t="shared" si="493"/>
        <v>0</v>
      </c>
      <c r="BE164" s="92" t="str">
        <f t="shared" si="494"/>
        <v>nebija plānots</v>
      </c>
      <c r="BF164" s="88">
        <f t="shared" si="495"/>
        <v>117901.8</v>
      </c>
      <c r="BG164" s="88">
        <f t="shared" si="496"/>
        <v>127485.71</v>
      </c>
      <c r="BH164" s="88">
        <f t="shared" si="497"/>
        <v>0</v>
      </c>
      <c r="BI164" s="88">
        <f t="shared" si="498"/>
        <v>127485.71</v>
      </c>
      <c r="BJ164" s="92">
        <f t="shared" si="499"/>
        <v>1.0812872237743614</v>
      </c>
      <c r="BK164" s="88">
        <f t="shared" si="500"/>
        <v>9583.9100000000035</v>
      </c>
      <c r="BL164" s="92">
        <f t="shared" si="501"/>
        <v>8.12872237743614E-2</v>
      </c>
      <c r="BM164" s="88">
        <v>0</v>
      </c>
      <c r="BN164" s="88">
        <v>0</v>
      </c>
      <c r="BO164" s="88">
        <v>0</v>
      </c>
      <c r="BP164" s="88">
        <f t="shared" si="388"/>
        <v>0</v>
      </c>
      <c r="BQ164" s="92" t="str">
        <f t="shared" si="502"/>
        <v>nebija plānots</v>
      </c>
      <c r="BR164" s="88">
        <f t="shared" si="503"/>
        <v>0</v>
      </c>
      <c r="BS164" s="92" t="str">
        <f t="shared" si="504"/>
        <v>nebija plānots</v>
      </c>
      <c r="BT164" s="88">
        <f t="shared" si="505"/>
        <v>117901.8</v>
      </c>
      <c r="BU164" s="88">
        <f t="shared" si="506"/>
        <v>127485.71</v>
      </c>
      <c r="BV164" s="88">
        <f t="shared" si="507"/>
        <v>0</v>
      </c>
      <c r="BW164" s="88">
        <f t="shared" si="508"/>
        <v>127485.71</v>
      </c>
      <c r="BX164" s="92">
        <f t="shared" si="509"/>
        <v>1.0812872237743614</v>
      </c>
      <c r="BY164" s="88">
        <f t="shared" si="510"/>
        <v>9583.9100000000035</v>
      </c>
      <c r="BZ164" s="92">
        <f t="shared" si="511"/>
        <v>8.12872237743614E-2</v>
      </c>
      <c r="CA164" s="88">
        <v>0</v>
      </c>
      <c r="CB164" s="88">
        <v>0</v>
      </c>
      <c r="CC164" s="88">
        <v>0</v>
      </c>
      <c r="CD164" s="88">
        <f t="shared" si="389"/>
        <v>0</v>
      </c>
      <c r="CE164" s="92" t="str">
        <f t="shared" si="512"/>
        <v>nebija plānots</v>
      </c>
      <c r="CF164" s="88">
        <f t="shared" si="513"/>
        <v>0</v>
      </c>
      <c r="CG164" s="92" t="str">
        <f t="shared" si="514"/>
        <v>nebija plānots</v>
      </c>
      <c r="CH164" s="88">
        <f t="shared" si="515"/>
        <v>117901.8</v>
      </c>
      <c r="CI164" s="88">
        <f t="shared" si="516"/>
        <v>127485.71</v>
      </c>
      <c r="CJ164" s="88">
        <f t="shared" si="517"/>
        <v>0</v>
      </c>
      <c r="CK164" s="88">
        <f t="shared" si="518"/>
        <v>127485.71</v>
      </c>
      <c r="CL164" s="92">
        <f t="shared" si="519"/>
        <v>1.0812872237743614</v>
      </c>
      <c r="CM164" s="88">
        <f t="shared" si="520"/>
        <v>9583.9100000000035</v>
      </c>
      <c r="CN164" s="92">
        <f t="shared" si="521"/>
        <v>8.12872237743614E-2</v>
      </c>
      <c r="CO164" s="88">
        <v>0</v>
      </c>
      <c r="CP164" s="88">
        <v>406115.12</v>
      </c>
      <c r="CQ164" s="88">
        <v>0</v>
      </c>
      <c r="CR164" s="88">
        <f t="shared" si="390"/>
        <v>406115.12</v>
      </c>
      <c r="CS164" s="92" t="str">
        <f t="shared" si="522"/>
        <v>nebija plānots</v>
      </c>
      <c r="CT164" s="88">
        <f t="shared" si="523"/>
        <v>406115.12</v>
      </c>
      <c r="CU164" s="92" t="str">
        <f t="shared" si="524"/>
        <v>nebija plānots</v>
      </c>
      <c r="CV164" s="88">
        <f t="shared" si="525"/>
        <v>117901.8</v>
      </c>
      <c r="CW164" s="88">
        <f t="shared" si="526"/>
        <v>533600.82999999996</v>
      </c>
      <c r="CX164" s="88">
        <f t="shared" si="527"/>
        <v>0</v>
      </c>
      <c r="CY164" s="88">
        <f t="shared" si="528"/>
        <v>533600.82999999996</v>
      </c>
      <c r="CZ164" s="92">
        <f t="shared" si="529"/>
        <v>4.5258073244004748</v>
      </c>
      <c r="DA164" s="88">
        <f t="shared" si="530"/>
        <v>415699.02999999997</v>
      </c>
      <c r="DB164" s="92">
        <f t="shared" si="531"/>
        <v>3.5258073244004753</v>
      </c>
      <c r="DC164" s="88">
        <v>419220</v>
      </c>
      <c r="DD164" s="88">
        <v>0</v>
      </c>
      <c r="DE164" s="88">
        <v>0</v>
      </c>
      <c r="DF164" s="88">
        <f t="shared" si="391"/>
        <v>0</v>
      </c>
      <c r="DG164" s="92">
        <f t="shared" si="532"/>
        <v>0</v>
      </c>
      <c r="DH164" s="88">
        <f t="shared" si="548"/>
        <v>-419220</v>
      </c>
      <c r="DI164" s="92">
        <f t="shared" si="533"/>
        <v>-1</v>
      </c>
      <c r="DJ164" s="88">
        <f t="shared" si="534"/>
        <v>537121.80000000005</v>
      </c>
      <c r="DK164" s="88">
        <f t="shared" si="535"/>
        <v>533600.82999999996</v>
      </c>
      <c r="DL164" s="88">
        <f t="shared" si="536"/>
        <v>0</v>
      </c>
      <c r="DM164" s="88">
        <f t="shared" si="384"/>
        <v>533600.82999999996</v>
      </c>
      <c r="DN164" s="92">
        <f t="shared" si="537"/>
        <v>0.99344474567965757</v>
      </c>
      <c r="DO164" s="88">
        <f t="shared" si="538"/>
        <v>-3520.9700000000885</v>
      </c>
      <c r="DP164" s="92">
        <f t="shared" si="539"/>
        <v>-6.5552543203424027E-3</v>
      </c>
      <c r="DQ164" s="88">
        <v>0</v>
      </c>
      <c r="DR164" s="88">
        <v>0</v>
      </c>
      <c r="DS164" s="88">
        <v>0</v>
      </c>
      <c r="DT164" s="88">
        <f t="shared" si="392"/>
        <v>0</v>
      </c>
      <c r="DU164" s="92" t="str">
        <f t="shared" si="540"/>
        <v>nebija plānots</v>
      </c>
      <c r="DV164" s="88">
        <f t="shared" si="549"/>
        <v>0</v>
      </c>
      <c r="DW164" s="92" t="str">
        <f t="shared" si="541"/>
        <v>nebija plānots</v>
      </c>
      <c r="DX164" s="88">
        <f t="shared" si="542"/>
        <v>537121.80000000005</v>
      </c>
      <c r="DY164" s="88">
        <f t="shared" si="543"/>
        <v>533600.82999999996</v>
      </c>
      <c r="DZ164" s="88">
        <f t="shared" si="544"/>
        <v>0</v>
      </c>
      <c r="EA164" s="88">
        <f t="shared" si="385"/>
        <v>533600.82999999996</v>
      </c>
      <c r="EB164" s="92">
        <f t="shared" si="545"/>
        <v>0.99344474567965757</v>
      </c>
      <c r="EC164" s="88">
        <f t="shared" si="546"/>
        <v>-3520.9700000000885</v>
      </c>
      <c r="ED164" s="92">
        <f t="shared" si="547"/>
        <v>-6.5552543203424027E-3</v>
      </c>
      <c r="EE164" s="88">
        <v>157284</v>
      </c>
      <c r="EF164" s="88">
        <v>0</v>
      </c>
      <c r="EG164" s="88">
        <v>0</v>
      </c>
      <c r="EH164" s="23">
        <f t="shared" si="466"/>
        <v>694405.8</v>
      </c>
      <c r="EJ164" s="9"/>
      <c r="EK164" s="9"/>
    </row>
    <row r="165" spans="1:141" ht="12" customHeight="1" x14ac:dyDescent="0.25">
      <c r="A165" s="8" t="s">
        <v>514</v>
      </c>
      <c r="B165" s="8" t="s">
        <v>514</v>
      </c>
      <c r="C165" s="24">
        <v>4</v>
      </c>
      <c r="D165" s="32" t="s">
        <v>454</v>
      </c>
      <c r="E165" s="26" t="s">
        <v>455</v>
      </c>
      <c r="F165" s="32" t="s">
        <v>487</v>
      </c>
      <c r="G165" s="26" t="s">
        <v>507</v>
      </c>
      <c r="H165" s="24" t="s">
        <v>515</v>
      </c>
      <c r="I165" s="26" t="s">
        <v>516</v>
      </c>
      <c r="J165" s="27">
        <v>1</v>
      </c>
      <c r="K165" s="35" t="s">
        <v>81</v>
      </c>
      <c r="L165" s="24" t="s">
        <v>101</v>
      </c>
      <c r="M165" s="23">
        <v>0</v>
      </c>
      <c r="N165" s="23">
        <v>0</v>
      </c>
      <c r="O165" s="23">
        <v>0</v>
      </c>
      <c r="P165" s="88">
        <v>0</v>
      </c>
      <c r="Q165" s="88">
        <v>0</v>
      </c>
      <c r="R165" s="88">
        <v>0</v>
      </c>
      <c r="S165" s="88">
        <f t="shared" si="467"/>
        <v>0</v>
      </c>
      <c r="T165" s="92" t="str">
        <f t="shared" si="468"/>
        <v>nebija plānots</v>
      </c>
      <c r="U165" s="88">
        <f t="shared" si="469"/>
        <v>0</v>
      </c>
      <c r="V165" s="92" t="str">
        <f t="shared" si="470"/>
        <v>nebija plānots</v>
      </c>
      <c r="W165" s="88">
        <v>0</v>
      </c>
      <c r="X165" s="88">
        <v>569240.75</v>
      </c>
      <c r="Y165" s="88">
        <v>0</v>
      </c>
      <c r="Z165" s="88">
        <f t="shared" si="471"/>
        <v>569240.75</v>
      </c>
      <c r="AA165" s="92" t="str">
        <f t="shared" si="472"/>
        <v>nebija plānots</v>
      </c>
      <c r="AB165" s="88">
        <f t="shared" si="473"/>
        <v>569240.75</v>
      </c>
      <c r="AC165" s="92" t="str">
        <f t="shared" si="474"/>
        <v>nebija plānots</v>
      </c>
      <c r="AD165" s="88">
        <f t="shared" si="475"/>
        <v>0</v>
      </c>
      <c r="AE165" s="88">
        <f t="shared" si="476"/>
        <v>569240.75</v>
      </c>
      <c r="AF165" s="88">
        <f t="shared" si="477"/>
        <v>0</v>
      </c>
      <c r="AG165" s="88">
        <f t="shared" si="478"/>
        <v>569240.75</v>
      </c>
      <c r="AH165" s="92" t="str">
        <f t="shared" si="479"/>
        <v>nebija plānots</v>
      </c>
      <c r="AI165" s="88">
        <f t="shared" si="480"/>
        <v>569240.75</v>
      </c>
      <c r="AJ165" s="92" t="str">
        <f t="shared" si="481"/>
        <v>nebija plānots</v>
      </c>
      <c r="AK165" s="88">
        <v>498073.68</v>
      </c>
      <c r="AL165" s="88">
        <v>0</v>
      </c>
      <c r="AM165" s="88">
        <v>0</v>
      </c>
      <c r="AN165" s="88">
        <f t="shared" si="386"/>
        <v>0</v>
      </c>
      <c r="AO165" s="92">
        <f t="shared" si="482"/>
        <v>0</v>
      </c>
      <c r="AP165" s="88">
        <f t="shared" si="483"/>
        <v>-498073.68</v>
      </c>
      <c r="AQ165" s="92">
        <f t="shared" si="484"/>
        <v>-1</v>
      </c>
      <c r="AR165" s="88">
        <f t="shared" si="485"/>
        <v>498073.68</v>
      </c>
      <c r="AS165" s="88">
        <f t="shared" si="486"/>
        <v>569240.75</v>
      </c>
      <c r="AT165" s="88">
        <f t="shared" si="487"/>
        <v>0</v>
      </c>
      <c r="AU165" s="88">
        <f t="shared" si="488"/>
        <v>569240.75</v>
      </c>
      <c r="AV165" s="92">
        <f t="shared" si="489"/>
        <v>1.1428846230140086</v>
      </c>
      <c r="AW165" s="88">
        <f t="shared" si="490"/>
        <v>71167.070000000007</v>
      </c>
      <c r="AX165" s="92">
        <f t="shared" si="491"/>
        <v>0.1428846230140087</v>
      </c>
      <c r="AY165" s="88">
        <v>0</v>
      </c>
      <c r="AZ165" s="88">
        <v>26211.360000000001</v>
      </c>
      <c r="BA165" s="88">
        <v>0</v>
      </c>
      <c r="BB165" s="88">
        <f t="shared" si="387"/>
        <v>26211.360000000001</v>
      </c>
      <c r="BC165" s="92" t="str">
        <f t="shared" si="492"/>
        <v>nebija plānots</v>
      </c>
      <c r="BD165" s="88">
        <f t="shared" si="493"/>
        <v>26211.360000000001</v>
      </c>
      <c r="BE165" s="92" t="str">
        <f t="shared" si="494"/>
        <v>nebija plānots</v>
      </c>
      <c r="BF165" s="88">
        <f t="shared" si="495"/>
        <v>498073.68</v>
      </c>
      <c r="BG165" s="88">
        <f t="shared" si="496"/>
        <v>595452.11</v>
      </c>
      <c r="BH165" s="88">
        <f t="shared" si="497"/>
        <v>0</v>
      </c>
      <c r="BI165" s="88">
        <f t="shared" si="498"/>
        <v>595452.11</v>
      </c>
      <c r="BJ165" s="92">
        <f t="shared" si="499"/>
        <v>1.195510089993111</v>
      </c>
      <c r="BK165" s="88">
        <f t="shared" si="500"/>
        <v>97378.43</v>
      </c>
      <c r="BL165" s="92">
        <f t="shared" si="501"/>
        <v>0.19551008999311104</v>
      </c>
      <c r="BM165" s="88">
        <v>0</v>
      </c>
      <c r="BN165" s="88">
        <v>0</v>
      </c>
      <c r="BO165" s="88">
        <v>0</v>
      </c>
      <c r="BP165" s="88">
        <f t="shared" si="388"/>
        <v>0</v>
      </c>
      <c r="BQ165" s="92" t="str">
        <f t="shared" si="502"/>
        <v>nebija plānots</v>
      </c>
      <c r="BR165" s="88">
        <f t="shared" si="503"/>
        <v>0</v>
      </c>
      <c r="BS165" s="92" t="str">
        <f t="shared" si="504"/>
        <v>nebija plānots</v>
      </c>
      <c r="BT165" s="88">
        <f t="shared" si="505"/>
        <v>498073.68</v>
      </c>
      <c r="BU165" s="88">
        <f t="shared" si="506"/>
        <v>595452.11</v>
      </c>
      <c r="BV165" s="88">
        <f t="shared" si="507"/>
        <v>0</v>
      </c>
      <c r="BW165" s="88">
        <f t="shared" si="508"/>
        <v>595452.11</v>
      </c>
      <c r="BX165" s="92">
        <f t="shared" si="509"/>
        <v>1.195510089993111</v>
      </c>
      <c r="BY165" s="88">
        <f t="shared" si="510"/>
        <v>97378.43</v>
      </c>
      <c r="BZ165" s="92">
        <f t="shared" si="511"/>
        <v>0.19551008999311104</v>
      </c>
      <c r="CA165" s="88">
        <v>298844.21000000002</v>
      </c>
      <c r="CB165" s="88">
        <v>0</v>
      </c>
      <c r="CC165" s="88">
        <v>0</v>
      </c>
      <c r="CD165" s="88">
        <f t="shared" si="389"/>
        <v>0</v>
      </c>
      <c r="CE165" s="92">
        <f t="shared" si="512"/>
        <v>0</v>
      </c>
      <c r="CF165" s="88">
        <f t="shared" si="513"/>
        <v>-298844.21000000002</v>
      </c>
      <c r="CG165" s="92">
        <f t="shared" si="514"/>
        <v>-1</v>
      </c>
      <c r="CH165" s="88">
        <f t="shared" si="515"/>
        <v>796917.89</v>
      </c>
      <c r="CI165" s="88">
        <f t="shared" si="516"/>
        <v>595452.11</v>
      </c>
      <c r="CJ165" s="88">
        <f t="shared" si="517"/>
        <v>0</v>
      </c>
      <c r="CK165" s="88">
        <f t="shared" si="518"/>
        <v>595452.11</v>
      </c>
      <c r="CL165" s="92">
        <f t="shared" si="519"/>
        <v>0.74719380437048533</v>
      </c>
      <c r="CM165" s="88">
        <f t="shared" si="520"/>
        <v>-201465.78000000003</v>
      </c>
      <c r="CN165" s="92">
        <f t="shared" si="521"/>
        <v>-0.25280619562951462</v>
      </c>
      <c r="CO165" s="88">
        <v>0</v>
      </c>
      <c r="CP165" s="88">
        <v>128975.87</v>
      </c>
      <c r="CQ165" s="88">
        <v>0</v>
      </c>
      <c r="CR165" s="88">
        <f t="shared" si="390"/>
        <v>128975.87</v>
      </c>
      <c r="CS165" s="92" t="str">
        <f t="shared" si="522"/>
        <v>nebija plānots</v>
      </c>
      <c r="CT165" s="88">
        <f t="shared" si="523"/>
        <v>128975.87</v>
      </c>
      <c r="CU165" s="92" t="str">
        <f t="shared" si="524"/>
        <v>nebija plānots</v>
      </c>
      <c r="CV165" s="88">
        <f t="shared" si="525"/>
        <v>796917.89</v>
      </c>
      <c r="CW165" s="88">
        <f t="shared" si="526"/>
        <v>724427.98</v>
      </c>
      <c r="CX165" s="88">
        <f t="shared" si="527"/>
        <v>0</v>
      </c>
      <c r="CY165" s="88">
        <f t="shared" si="528"/>
        <v>724427.98</v>
      </c>
      <c r="CZ165" s="92">
        <f t="shared" si="529"/>
        <v>0.9090371656733669</v>
      </c>
      <c r="DA165" s="88">
        <f t="shared" si="530"/>
        <v>-72489.910000000033</v>
      </c>
      <c r="DB165" s="92">
        <f t="shared" si="531"/>
        <v>-9.0962834326633116E-2</v>
      </c>
      <c r="DC165" s="88">
        <v>0</v>
      </c>
      <c r="DD165" s="88">
        <v>0</v>
      </c>
      <c r="DE165" s="88">
        <v>0</v>
      </c>
      <c r="DF165" s="88">
        <f t="shared" si="391"/>
        <v>0</v>
      </c>
      <c r="DG165" s="92" t="str">
        <f t="shared" si="532"/>
        <v>nebija plānots</v>
      </c>
      <c r="DH165" s="88">
        <f t="shared" si="548"/>
        <v>0</v>
      </c>
      <c r="DI165" s="92" t="str">
        <f t="shared" si="533"/>
        <v>nebija plānots</v>
      </c>
      <c r="DJ165" s="88">
        <f t="shared" si="534"/>
        <v>796917.89</v>
      </c>
      <c r="DK165" s="88">
        <f t="shared" si="535"/>
        <v>724427.98</v>
      </c>
      <c r="DL165" s="88">
        <f t="shared" si="536"/>
        <v>0</v>
      </c>
      <c r="DM165" s="88">
        <f t="shared" ref="DM165:DM228" si="550">CY165+DF165</f>
        <v>724427.98</v>
      </c>
      <c r="DN165" s="92">
        <f t="shared" si="537"/>
        <v>0.9090371656733669</v>
      </c>
      <c r="DO165" s="88">
        <f t="shared" si="538"/>
        <v>-72489.910000000033</v>
      </c>
      <c r="DP165" s="92">
        <f t="shared" si="539"/>
        <v>-9.0962834326633116E-2</v>
      </c>
      <c r="DQ165" s="88">
        <v>298844.2</v>
      </c>
      <c r="DR165" s="88">
        <v>0</v>
      </c>
      <c r="DS165" s="88">
        <v>0</v>
      </c>
      <c r="DT165" s="88">
        <f t="shared" si="392"/>
        <v>0</v>
      </c>
      <c r="DU165" s="92">
        <f t="shared" si="540"/>
        <v>0</v>
      </c>
      <c r="DV165" s="88">
        <f t="shared" si="549"/>
        <v>-298844.2</v>
      </c>
      <c r="DW165" s="92">
        <f t="shared" si="541"/>
        <v>-1</v>
      </c>
      <c r="DX165" s="88">
        <f t="shared" si="542"/>
        <v>1095762.0900000001</v>
      </c>
      <c r="DY165" s="88">
        <f t="shared" si="543"/>
        <v>724427.98</v>
      </c>
      <c r="DZ165" s="88">
        <f t="shared" si="544"/>
        <v>0</v>
      </c>
      <c r="EA165" s="88">
        <f t="shared" ref="EA165:EA228" si="551">DM165+DT165</f>
        <v>724427.98</v>
      </c>
      <c r="EB165" s="92">
        <f t="shared" si="545"/>
        <v>0.66111794395077117</v>
      </c>
      <c r="EC165" s="88">
        <f t="shared" si="546"/>
        <v>-371334.1100000001</v>
      </c>
      <c r="ED165" s="92">
        <f t="shared" si="547"/>
        <v>-0.33888205604922877</v>
      </c>
      <c r="EE165" s="88">
        <v>0</v>
      </c>
      <c r="EF165" s="88">
        <v>0</v>
      </c>
      <c r="EG165" s="88">
        <v>99614.73</v>
      </c>
      <c r="EH165" s="23">
        <f t="shared" si="466"/>
        <v>1195376.82</v>
      </c>
      <c r="EJ165" s="9"/>
      <c r="EK165" s="9"/>
    </row>
    <row r="166" spans="1:141" ht="12" customHeight="1" x14ac:dyDescent="0.25">
      <c r="A166" s="8" t="s">
        <v>517</v>
      </c>
      <c r="B166" s="8" t="s">
        <v>517</v>
      </c>
      <c r="C166" s="24">
        <v>4</v>
      </c>
      <c r="D166" s="32" t="s">
        <v>454</v>
      </c>
      <c r="E166" s="26" t="s">
        <v>455</v>
      </c>
      <c r="F166" s="32" t="s">
        <v>487</v>
      </c>
      <c r="G166" s="26" t="s">
        <v>507</v>
      </c>
      <c r="H166" s="24" t="s">
        <v>515</v>
      </c>
      <c r="I166" s="26" t="s">
        <v>516</v>
      </c>
      <c r="J166" s="27">
        <v>2</v>
      </c>
      <c r="K166" s="35" t="s">
        <v>81</v>
      </c>
      <c r="L166" s="24" t="s">
        <v>101</v>
      </c>
      <c r="M166" s="23">
        <v>0</v>
      </c>
      <c r="N166" s="23">
        <v>0</v>
      </c>
      <c r="O166" s="23">
        <v>0</v>
      </c>
      <c r="P166" s="88">
        <v>0</v>
      </c>
      <c r="Q166" s="88">
        <v>0</v>
      </c>
      <c r="R166" s="88">
        <v>0</v>
      </c>
      <c r="S166" s="88">
        <f t="shared" si="467"/>
        <v>0</v>
      </c>
      <c r="T166" s="92" t="str">
        <f t="shared" si="468"/>
        <v>nebija plānots</v>
      </c>
      <c r="U166" s="88">
        <f t="shared" si="469"/>
        <v>0</v>
      </c>
      <c r="V166" s="92" t="str">
        <f t="shared" si="470"/>
        <v>nebija plānots</v>
      </c>
      <c r="W166" s="88">
        <v>0</v>
      </c>
      <c r="X166" s="88">
        <v>0</v>
      </c>
      <c r="Y166" s="88">
        <v>0</v>
      </c>
      <c r="Z166" s="88">
        <f t="shared" si="471"/>
        <v>0</v>
      </c>
      <c r="AA166" s="92" t="str">
        <f t="shared" si="472"/>
        <v>nebija plānots</v>
      </c>
      <c r="AB166" s="88">
        <f t="shared" si="473"/>
        <v>0</v>
      </c>
      <c r="AC166" s="92" t="str">
        <f t="shared" si="474"/>
        <v>nebija plānots</v>
      </c>
      <c r="AD166" s="88">
        <f t="shared" si="475"/>
        <v>0</v>
      </c>
      <c r="AE166" s="88">
        <f t="shared" si="476"/>
        <v>0</v>
      </c>
      <c r="AF166" s="88">
        <f t="shared" si="477"/>
        <v>0</v>
      </c>
      <c r="AG166" s="88">
        <f t="shared" si="478"/>
        <v>0</v>
      </c>
      <c r="AH166" s="92" t="str">
        <f t="shared" si="479"/>
        <v>nebija plānots</v>
      </c>
      <c r="AI166" s="88">
        <f t="shared" si="480"/>
        <v>0</v>
      </c>
      <c r="AJ166" s="92" t="str">
        <f t="shared" si="481"/>
        <v>nebija plānots</v>
      </c>
      <c r="AK166" s="88">
        <v>0</v>
      </c>
      <c r="AL166" s="88">
        <v>0</v>
      </c>
      <c r="AM166" s="88">
        <v>0</v>
      </c>
      <c r="AN166" s="88">
        <f t="shared" si="386"/>
        <v>0</v>
      </c>
      <c r="AO166" s="92" t="str">
        <f t="shared" si="482"/>
        <v>nebija plānots</v>
      </c>
      <c r="AP166" s="88">
        <f t="shared" si="483"/>
        <v>0</v>
      </c>
      <c r="AQ166" s="92" t="str">
        <f t="shared" si="484"/>
        <v>nebija plānots</v>
      </c>
      <c r="AR166" s="88">
        <f t="shared" si="485"/>
        <v>0</v>
      </c>
      <c r="AS166" s="88">
        <f t="shared" si="486"/>
        <v>0</v>
      </c>
      <c r="AT166" s="88">
        <f t="shared" si="487"/>
        <v>0</v>
      </c>
      <c r="AU166" s="88">
        <f t="shared" si="488"/>
        <v>0</v>
      </c>
      <c r="AV166" s="92" t="str">
        <f t="shared" si="489"/>
        <v>nebija plānots</v>
      </c>
      <c r="AW166" s="88">
        <f t="shared" si="490"/>
        <v>0</v>
      </c>
      <c r="AX166" s="92" t="str">
        <f t="shared" si="491"/>
        <v>nebija plānots</v>
      </c>
      <c r="AY166" s="88">
        <v>0</v>
      </c>
      <c r="AZ166" s="88">
        <v>0</v>
      </c>
      <c r="BA166" s="88">
        <v>0</v>
      </c>
      <c r="BB166" s="88">
        <f t="shared" si="387"/>
        <v>0</v>
      </c>
      <c r="BC166" s="92" t="str">
        <f t="shared" si="492"/>
        <v>nebija plānots</v>
      </c>
      <c r="BD166" s="88">
        <f t="shared" si="493"/>
        <v>0</v>
      </c>
      <c r="BE166" s="92" t="str">
        <f t="shared" si="494"/>
        <v>nebija plānots</v>
      </c>
      <c r="BF166" s="88">
        <f t="shared" si="495"/>
        <v>0</v>
      </c>
      <c r="BG166" s="88">
        <f t="shared" si="496"/>
        <v>0</v>
      </c>
      <c r="BH166" s="88">
        <f t="shared" si="497"/>
        <v>0</v>
      </c>
      <c r="BI166" s="88">
        <f t="shared" si="498"/>
        <v>0</v>
      </c>
      <c r="BJ166" s="92" t="str">
        <f t="shared" si="499"/>
        <v>nebija plānots</v>
      </c>
      <c r="BK166" s="88">
        <f t="shared" si="500"/>
        <v>0</v>
      </c>
      <c r="BL166" s="92" t="str">
        <f t="shared" si="501"/>
        <v>nebija plānots</v>
      </c>
      <c r="BM166" s="88">
        <v>0</v>
      </c>
      <c r="BN166" s="88">
        <v>0</v>
      </c>
      <c r="BO166" s="88">
        <v>0</v>
      </c>
      <c r="BP166" s="88">
        <f t="shared" si="388"/>
        <v>0</v>
      </c>
      <c r="BQ166" s="92" t="str">
        <f t="shared" si="502"/>
        <v>nebija plānots</v>
      </c>
      <c r="BR166" s="88">
        <f t="shared" si="503"/>
        <v>0</v>
      </c>
      <c r="BS166" s="92" t="str">
        <f t="shared" si="504"/>
        <v>nebija plānots</v>
      </c>
      <c r="BT166" s="88">
        <f t="shared" si="505"/>
        <v>0</v>
      </c>
      <c r="BU166" s="88">
        <f t="shared" si="506"/>
        <v>0</v>
      </c>
      <c r="BV166" s="88">
        <f t="shared" si="507"/>
        <v>0</v>
      </c>
      <c r="BW166" s="88">
        <f t="shared" si="508"/>
        <v>0</v>
      </c>
      <c r="BX166" s="92" t="str">
        <f t="shared" si="509"/>
        <v>nebija plānots</v>
      </c>
      <c r="BY166" s="88">
        <f t="shared" si="510"/>
        <v>0</v>
      </c>
      <c r="BZ166" s="92" t="str">
        <f t="shared" si="511"/>
        <v>nebija plānots</v>
      </c>
      <c r="CA166" s="88">
        <v>0</v>
      </c>
      <c r="CB166" s="88">
        <v>0</v>
      </c>
      <c r="CC166" s="88">
        <v>0</v>
      </c>
      <c r="CD166" s="88">
        <f t="shared" si="389"/>
        <v>0</v>
      </c>
      <c r="CE166" s="92" t="str">
        <f t="shared" si="512"/>
        <v>nebija plānots</v>
      </c>
      <c r="CF166" s="88">
        <f t="shared" si="513"/>
        <v>0</v>
      </c>
      <c r="CG166" s="92" t="str">
        <f t="shared" si="514"/>
        <v>nebija plānots</v>
      </c>
      <c r="CH166" s="88">
        <f t="shared" si="515"/>
        <v>0</v>
      </c>
      <c r="CI166" s="88">
        <f t="shared" si="516"/>
        <v>0</v>
      </c>
      <c r="CJ166" s="88">
        <f t="shared" si="517"/>
        <v>0</v>
      </c>
      <c r="CK166" s="88">
        <f t="shared" si="518"/>
        <v>0</v>
      </c>
      <c r="CL166" s="92" t="str">
        <f t="shared" si="519"/>
        <v>nebija plānots</v>
      </c>
      <c r="CM166" s="88">
        <f t="shared" si="520"/>
        <v>0</v>
      </c>
      <c r="CN166" s="92" t="str">
        <f t="shared" si="521"/>
        <v>nebija plānots</v>
      </c>
      <c r="CO166" s="88">
        <v>0</v>
      </c>
      <c r="CP166" s="88">
        <v>0</v>
      </c>
      <c r="CQ166" s="88">
        <v>0</v>
      </c>
      <c r="CR166" s="88">
        <f t="shared" si="390"/>
        <v>0</v>
      </c>
      <c r="CS166" s="92" t="str">
        <f t="shared" si="522"/>
        <v>nebija plānots</v>
      </c>
      <c r="CT166" s="88">
        <f t="shared" si="523"/>
        <v>0</v>
      </c>
      <c r="CU166" s="92" t="str">
        <f t="shared" si="524"/>
        <v>nebija plānots</v>
      </c>
      <c r="CV166" s="88">
        <f t="shared" si="525"/>
        <v>0</v>
      </c>
      <c r="CW166" s="88">
        <f t="shared" si="526"/>
        <v>0</v>
      </c>
      <c r="CX166" s="88">
        <f t="shared" si="527"/>
        <v>0</v>
      </c>
      <c r="CY166" s="88">
        <f t="shared" si="528"/>
        <v>0</v>
      </c>
      <c r="CZ166" s="92" t="str">
        <f t="shared" si="529"/>
        <v>nebija plānots</v>
      </c>
      <c r="DA166" s="88">
        <f t="shared" si="530"/>
        <v>0</v>
      </c>
      <c r="DB166" s="92" t="str">
        <f t="shared" si="531"/>
        <v>nebija plānots</v>
      </c>
      <c r="DC166" s="88">
        <v>0</v>
      </c>
      <c r="DD166" s="88">
        <v>0</v>
      </c>
      <c r="DE166" s="88">
        <v>0</v>
      </c>
      <c r="DF166" s="88">
        <f t="shared" si="391"/>
        <v>0</v>
      </c>
      <c r="DG166" s="92" t="str">
        <f t="shared" si="532"/>
        <v>nebija plānots</v>
      </c>
      <c r="DH166" s="88">
        <f t="shared" si="548"/>
        <v>0</v>
      </c>
      <c r="DI166" s="92" t="str">
        <f t="shared" si="533"/>
        <v>nebija plānots</v>
      </c>
      <c r="DJ166" s="88">
        <f t="shared" si="534"/>
        <v>0</v>
      </c>
      <c r="DK166" s="88">
        <f t="shared" si="535"/>
        <v>0</v>
      </c>
      <c r="DL166" s="88">
        <f t="shared" si="536"/>
        <v>0</v>
      </c>
      <c r="DM166" s="88">
        <f t="shared" si="550"/>
        <v>0</v>
      </c>
      <c r="DN166" s="92" t="str">
        <f t="shared" si="537"/>
        <v>nebija plānots</v>
      </c>
      <c r="DO166" s="88">
        <f t="shared" si="538"/>
        <v>0</v>
      </c>
      <c r="DP166" s="92" t="str">
        <f t="shared" si="539"/>
        <v>nebija plānots</v>
      </c>
      <c r="DQ166" s="88">
        <v>0</v>
      </c>
      <c r="DR166" s="88">
        <v>0</v>
      </c>
      <c r="DS166" s="88">
        <v>0</v>
      </c>
      <c r="DT166" s="88">
        <f t="shared" si="392"/>
        <v>0</v>
      </c>
      <c r="DU166" s="92" t="str">
        <f t="shared" si="540"/>
        <v>nebija plānots</v>
      </c>
      <c r="DV166" s="88">
        <f t="shared" si="549"/>
        <v>0</v>
      </c>
      <c r="DW166" s="92" t="str">
        <f t="shared" si="541"/>
        <v>nebija plānots</v>
      </c>
      <c r="DX166" s="88">
        <f t="shared" si="542"/>
        <v>0</v>
      </c>
      <c r="DY166" s="88">
        <f t="shared" si="543"/>
        <v>0</v>
      </c>
      <c r="DZ166" s="88">
        <f t="shared" si="544"/>
        <v>0</v>
      </c>
      <c r="EA166" s="88">
        <f t="shared" si="551"/>
        <v>0</v>
      </c>
      <c r="EB166" s="92" t="str">
        <f t="shared" si="545"/>
        <v>nebija plānots</v>
      </c>
      <c r="EC166" s="88">
        <f t="shared" si="546"/>
        <v>0</v>
      </c>
      <c r="ED166" s="92" t="str">
        <f t="shared" si="547"/>
        <v>nebija plānots</v>
      </c>
      <c r="EE166" s="88">
        <v>0</v>
      </c>
      <c r="EF166" s="88">
        <v>0</v>
      </c>
      <c r="EG166" s="88">
        <v>0</v>
      </c>
      <c r="EH166" s="23">
        <f t="shared" si="466"/>
        <v>0</v>
      </c>
      <c r="EJ166" s="9"/>
      <c r="EK166" s="9"/>
    </row>
    <row r="167" spans="1:141" ht="12" customHeight="1" x14ac:dyDescent="0.25">
      <c r="A167" s="8" t="s">
        <v>518</v>
      </c>
      <c r="B167" s="8" t="s">
        <v>518</v>
      </c>
      <c r="C167" s="24">
        <v>4</v>
      </c>
      <c r="D167" s="32" t="s">
        <v>454</v>
      </c>
      <c r="E167" s="26" t="s">
        <v>455</v>
      </c>
      <c r="F167" s="32" t="s">
        <v>519</v>
      </c>
      <c r="G167" s="26" t="s">
        <v>520</v>
      </c>
      <c r="H167" s="24" t="s">
        <v>521</v>
      </c>
      <c r="I167" s="26" t="s">
        <v>522</v>
      </c>
      <c r="J167" s="27" t="s">
        <v>114</v>
      </c>
      <c r="K167" s="28" t="s">
        <v>81</v>
      </c>
      <c r="L167" s="24" t="s">
        <v>101</v>
      </c>
      <c r="M167" s="23">
        <v>0</v>
      </c>
      <c r="N167" s="23">
        <v>0</v>
      </c>
      <c r="O167" s="23">
        <v>932912.76</v>
      </c>
      <c r="P167" s="88">
        <v>0</v>
      </c>
      <c r="Q167" s="88">
        <v>0</v>
      </c>
      <c r="R167" s="88">
        <v>0</v>
      </c>
      <c r="S167" s="88">
        <f t="shared" si="467"/>
        <v>0</v>
      </c>
      <c r="T167" s="92" t="str">
        <f t="shared" si="468"/>
        <v>nebija plānots</v>
      </c>
      <c r="U167" s="88">
        <f t="shared" si="469"/>
        <v>0</v>
      </c>
      <c r="V167" s="92" t="str">
        <f t="shared" si="470"/>
        <v>nebija plānots</v>
      </c>
      <c r="W167" s="88">
        <v>0</v>
      </c>
      <c r="X167" s="88">
        <v>0</v>
      </c>
      <c r="Y167" s="88">
        <v>0</v>
      </c>
      <c r="Z167" s="88">
        <f t="shared" si="471"/>
        <v>0</v>
      </c>
      <c r="AA167" s="92" t="str">
        <f t="shared" si="472"/>
        <v>nebija plānots</v>
      </c>
      <c r="AB167" s="88">
        <f t="shared" si="473"/>
        <v>0</v>
      </c>
      <c r="AC167" s="92" t="str">
        <f t="shared" si="474"/>
        <v>nebija plānots</v>
      </c>
      <c r="AD167" s="88">
        <f t="shared" si="475"/>
        <v>0</v>
      </c>
      <c r="AE167" s="88">
        <f t="shared" si="476"/>
        <v>0</v>
      </c>
      <c r="AF167" s="88">
        <f t="shared" si="477"/>
        <v>0</v>
      </c>
      <c r="AG167" s="88">
        <f t="shared" si="478"/>
        <v>0</v>
      </c>
      <c r="AH167" s="92" t="str">
        <f t="shared" si="479"/>
        <v>nebija plānots</v>
      </c>
      <c r="AI167" s="88">
        <f t="shared" si="480"/>
        <v>0</v>
      </c>
      <c r="AJ167" s="92" t="str">
        <f t="shared" si="481"/>
        <v>nebija plānots</v>
      </c>
      <c r="AK167" s="88">
        <v>192991.21</v>
      </c>
      <c r="AL167" s="88">
        <v>366581.09</v>
      </c>
      <c r="AM167" s="88">
        <v>0</v>
      </c>
      <c r="AN167" s="88">
        <f t="shared" si="386"/>
        <v>366581.09</v>
      </c>
      <c r="AO167" s="92">
        <f t="shared" si="482"/>
        <v>1.8994703955687933</v>
      </c>
      <c r="AP167" s="88">
        <f t="shared" si="483"/>
        <v>173589.88000000003</v>
      </c>
      <c r="AQ167" s="92">
        <f t="shared" si="484"/>
        <v>0.89947039556879327</v>
      </c>
      <c r="AR167" s="88">
        <f t="shared" si="485"/>
        <v>192991.21</v>
      </c>
      <c r="AS167" s="88">
        <f t="shared" si="486"/>
        <v>366581.09</v>
      </c>
      <c r="AT167" s="88">
        <f t="shared" si="487"/>
        <v>0</v>
      </c>
      <c r="AU167" s="88">
        <f t="shared" si="488"/>
        <v>366581.09</v>
      </c>
      <c r="AV167" s="92">
        <f t="shared" si="489"/>
        <v>1.8994703955687933</v>
      </c>
      <c r="AW167" s="88">
        <f t="shared" si="490"/>
        <v>173589.88000000003</v>
      </c>
      <c r="AX167" s="92">
        <f t="shared" si="491"/>
        <v>0.89947039556879327</v>
      </c>
      <c r="AY167" s="88">
        <v>0</v>
      </c>
      <c r="AZ167" s="88">
        <v>0</v>
      </c>
      <c r="BA167" s="88">
        <v>0</v>
      </c>
      <c r="BB167" s="88">
        <f t="shared" si="387"/>
        <v>0</v>
      </c>
      <c r="BC167" s="92" t="str">
        <f t="shared" si="492"/>
        <v>nebija plānots</v>
      </c>
      <c r="BD167" s="88">
        <f t="shared" si="493"/>
        <v>0</v>
      </c>
      <c r="BE167" s="92" t="str">
        <f t="shared" si="494"/>
        <v>nebija plānots</v>
      </c>
      <c r="BF167" s="88">
        <f t="shared" si="495"/>
        <v>192991.21</v>
      </c>
      <c r="BG167" s="88">
        <f t="shared" si="496"/>
        <v>366581.09</v>
      </c>
      <c r="BH167" s="88">
        <f t="shared" si="497"/>
        <v>0</v>
      </c>
      <c r="BI167" s="88">
        <f t="shared" si="498"/>
        <v>366581.09</v>
      </c>
      <c r="BJ167" s="92">
        <f t="shared" si="499"/>
        <v>1.8994703955687933</v>
      </c>
      <c r="BK167" s="88">
        <f t="shared" si="500"/>
        <v>173589.88000000003</v>
      </c>
      <c r="BL167" s="92">
        <f t="shared" si="501"/>
        <v>0.89947039556879327</v>
      </c>
      <c r="BM167" s="88">
        <v>0</v>
      </c>
      <c r="BN167" s="88">
        <v>0</v>
      </c>
      <c r="BO167" s="88">
        <v>0</v>
      </c>
      <c r="BP167" s="88">
        <f t="shared" si="388"/>
        <v>0</v>
      </c>
      <c r="BQ167" s="92" t="str">
        <f t="shared" si="502"/>
        <v>nebija plānots</v>
      </c>
      <c r="BR167" s="88">
        <f t="shared" si="503"/>
        <v>0</v>
      </c>
      <c r="BS167" s="92" t="str">
        <f t="shared" si="504"/>
        <v>nebija plānots</v>
      </c>
      <c r="BT167" s="88">
        <f t="shared" si="505"/>
        <v>192991.21</v>
      </c>
      <c r="BU167" s="88">
        <f t="shared" si="506"/>
        <v>366581.09</v>
      </c>
      <c r="BV167" s="88">
        <f t="shared" si="507"/>
        <v>0</v>
      </c>
      <c r="BW167" s="88">
        <f t="shared" si="508"/>
        <v>366581.09</v>
      </c>
      <c r="BX167" s="92">
        <f t="shared" si="509"/>
        <v>1.8994703955687933</v>
      </c>
      <c r="BY167" s="88">
        <f t="shared" si="510"/>
        <v>173589.88000000003</v>
      </c>
      <c r="BZ167" s="92">
        <f t="shared" si="511"/>
        <v>0.89947039556879327</v>
      </c>
      <c r="CA167" s="88">
        <v>532065.79</v>
      </c>
      <c r="CB167" s="88">
        <v>456800.12</v>
      </c>
      <c r="CC167" s="88">
        <v>0</v>
      </c>
      <c r="CD167" s="88">
        <f t="shared" si="389"/>
        <v>456800.12</v>
      </c>
      <c r="CE167" s="92">
        <f t="shared" si="512"/>
        <v>0.85854067031823256</v>
      </c>
      <c r="CF167" s="88">
        <f t="shared" si="513"/>
        <v>-75265.670000000042</v>
      </c>
      <c r="CG167" s="92">
        <f t="shared" si="514"/>
        <v>-0.14145932968176744</v>
      </c>
      <c r="CH167" s="88">
        <f t="shared" si="515"/>
        <v>725057</v>
      </c>
      <c r="CI167" s="88">
        <f t="shared" si="516"/>
        <v>823381.21</v>
      </c>
      <c r="CJ167" s="88">
        <f t="shared" si="517"/>
        <v>0</v>
      </c>
      <c r="CK167" s="88">
        <f t="shared" si="518"/>
        <v>823381.21</v>
      </c>
      <c r="CL167" s="92">
        <f t="shared" si="519"/>
        <v>1.1356089383317449</v>
      </c>
      <c r="CM167" s="88">
        <f t="shared" si="520"/>
        <v>98324.209999999963</v>
      </c>
      <c r="CN167" s="92">
        <f t="shared" si="521"/>
        <v>0.13560893833174489</v>
      </c>
      <c r="CO167" s="88">
        <v>0</v>
      </c>
      <c r="CP167" s="88">
        <v>0</v>
      </c>
      <c r="CQ167" s="88">
        <v>0</v>
      </c>
      <c r="CR167" s="88">
        <f t="shared" si="390"/>
        <v>0</v>
      </c>
      <c r="CS167" s="92" t="str">
        <f t="shared" si="522"/>
        <v>nebija plānots</v>
      </c>
      <c r="CT167" s="88">
        <f t="shared" si="523"/>
        <v>0</v>
      </c>
      <c r="CU167" s="92" t="str">
        <f t="shared" si="524"/>
        <v>nebija plānots</v>
      </c>
      <c r="CV167" s="88">
        <f t="shared" si="525"/>
        <v>725057</v>
      </c>
      <c r="CW167" s="88">
        <f t="shared" si="526"/>
        <v>823381.21</v>
      </c>
      <c r="CX167" s="88">
        <f t="shared" si="527"/>
        <v>0</v>
      </c>
      <c r="CY167" s="88">
        <f t="shared" si="528"/>
        <v>823381.21</v>
      </c>
      <c r="CZ167" s="92">
        <f t="shared" si="529"/>
        <v>1.1356089383317449</v>
      </c>
      <c r="DA167" s="88">
        <f t="shared" si="530"/>
        <v>98324.209999999963</v>
      </c>
      <c r="DB167" s="92">
        <f t="shared" si="531"/>
        <v>0.13560893833174489</v>
      </c>
      <c r="DC167" s="88">
        <v>0</v>
      </c>
      <c r="DD167" s="88">
        <v>748820.11</v>
      </c>
      <c r="DE167" s="88">
        <v>0</v>
      </c>
      <c r="DF167" s="88">
        <f t="shared" si="391"/>
        <v>748820.11</v>
      </c>
      <c r="DG167" s="92" t="str">
        <f t="shared" si="532"/>
        <v>nebija plānots</v>
      </c>
      <c r="DH167" s="88">
        <f t="shared" si="548"/>
        <v>748820.11</v>
      </c>
      <c r="DI167" s="92" t="str">
        <f t="shared" si="533"/>
        <v>nebija plānots</v>
      </c>
      <c r="DJ167" s="88">
        <f t="shared" si="534"/>
        <v>725057</v>
      </c>
      <c r="DK167" s="88">
        <f t="shared" si="535"/>
        <v>1572201.3199999998</v>
      </c>
      <c r="DL167" s="88">
        <f t="shared" si="536"/>
        <v>0</v>
      </c>
      <c r="DM167" s="88">
        <f t="shared" si="550"/>
        <v>1572201.3199999998</v>
      </c>
      <c r="DN167" s="92">
        <f t="shared" si="537"/>
        <v>2.1683830650555747</v>
      </c>
      <c r="DO167" s="88">
        <f t="shared" si="538"/>
        <v>847144.31999999983</v>
      </c>
      <c r="DP167" s="92">
        <f t="shared" si="539"/>
        <v>1.1683830650555747</v>
      </c>
      <c r="DQ167" s="88">
        <v>581057.66</v>
      </c>
      <c r="DR167" s="88">
        <v>0</v>
      </c>
      <c r="DS167" s="88">
        <v>0</v>
      </c>
      <c r="DT167" s="88">
        <f t="shared" si="392"/>
        <v>0</v>
      </c>
      <c r="DU167" s="92">
        <f t="shared" si="540"/>
        <v>0</v>
      </c>
      <c r="DV167" s="88">
        <f t="shared" si="549"/>
        <v>-581057.66</v>
      </c>
      <c r="DW167" s="92">
        <f t="shared" si="541"/>
        <v>-1</v>
      </c>
      <c r="DX167" s="88">
        <f t="shared" si="542"/>
        <v>1306114.6600000001</v>
      </c>
      <c r="DY167" s="88">
        <f t="shared" si="543"/>
        <v>1572201.3199999998</v>
      </c>
      <c r="DZ167" s="88">
        <f t="shared" si="544"/>
        <v>0</v>
      </c>
      <c r="EA167" s="88">
        <f t="shared" si="551"/>
        <v>1572201.3199999998</v>
      </c>
      <c r="EB167" s="92">
        <f t="shared" si="545"/>
        <v>1.2037238139567314</v>
      </c>
      <c r="EC167" s="88">
        <f t="shared" si="546"/>
        <v>266086.65999999968</v>
      </c>
      <c r="ED167" s="92">
        <f t="shared" si="547"/>
        <v>0.20372381395673153</v>
      </c>
      <c r="EE167" s="88">
        <v>0</v>
      </c>
      <c r="EF167" s="88">
        <v>0</v>
      </c>
      <c r="EG167" s="88">
        <v>394335.54</v>
      </c>
      <c r="EH167" s="23">
        <f t="shared" si="466"/>
        <v>1700450.2000000002</v>
      </c>
      <c r="EJ167" s="9"/>
      <c r="EK167" s="9"/>
    </row>
    <row r="168" spans="1:141" ht="12" customHeight="1" x14ac:dyDescent="0.25">
      <c r="A168" s="8" t="s">
        <v>523</v>
      </c>
      <c r="B168" s="8" t="s">
        <v>523</v>
      </c>
      <c r="C168" s="24">
        <v>4</v>
      </c>
      <c r="D168" s="32" t="s">
        <v>454</v>
      </c>
      <c r="E168" s="26" t="s">
        <v>455</v>
      </c>
      <c r="F168" s="32" t="s">
        <v>519</v>
      </c>
      <c r="G168" s="26" t="s">
        <v>520</v>
      </c>
      <c r="H168" s="27" t="s">
        <v>524</v>
      </c>
      <c r="I168" s="26" t="s">
        <v>525</v>
      </c>
      <c r="J168" s="27" t="s">
        <v>114</v>
      </c>
      <c r="K168" s="35" t="s">
        <v>85</v>
      </c>
      <c r="L168" s="24" t="s">
        <v>101</v>
      </c>
      <c r="M168" s="23">
        <v>0</v>
      </c>
      <c r="N168" s="23">
        <v>0</v>
      </c>
      <c r="O168" s="23">
        <v>18099.11</v>
      </c>
      <c r="P168" s="88">
        <v>0</v>
      </c>
      <c r="Q168" s="88">
        <v>0</v>
      </c>
      <c r="R168" s="88">
        <v>0</v>
      </c>
      <c r="S168" s="88">
        <f t="shared" si="467"/>
        <v>0</v>
      </c>
      <c r="T168" s="92" t="str">
        <f t="shared" si="468"/>
        <v>nebija plānots</v>
      </c>
      <c r="U168" s="88">
        <f t="shared" si="469"/>
        <v>0</v>
      </c>
      <c r="V168" s="92" t="str">
        <f t="shared" si="470"/>
        <v>nebija plānots</v>
      </c>
      <c r="W168" s="88">
        <v>0</v>
      </c>
      <c r="X168" s="88">
        <v>0</v>
      </c>
      <c r="Y168" s="88">
        <v>0</v>
      </c>
      <c r="Z168" s="88">
        <f t="shared" si="471"/>
        <v>0</v>
      </c>
      <c r="AA168" s="92" t="str">
        <f t="shared" si="472"/>
        <v>nebija plānots</v>
      </c>
      <c r="AB168" s="88">
        <f t="shared" si="473"/>
        <v>0</v>
      </c>
      <c r="AC168" s="92" t="str">
        <f t="shared" si="474"/>
        <v>nebija plānots</v>
      </c>
      <c r="AD168" s="88">
        <f t="shared" si="475"/>
        <v>0</v>
      </c>
      <c r="AE168" s="88">
        <f t="shared" si="476"/>
        <v>0</v>
      </c>
      <c r="AF168" s="88">
        <f t="shared" si="477"/>
        <v>0</v>
      </c>
      <c r="AG168" s="88">
        <f t="shared" si="478"/>
        <v>0</v>
      </c>
      <c r="AH168" s="92" t="str">
        <f t="shared" si="479"/>
        <v>nebija plānots</v>
      </c>
      <c r="AI168" s="88">
        <f t="shared" si="480"/>
        <v>0</v>
      </c>
      <c r="AJ168" s="92" t="str">
        <f t="shared" si="481"/>
        <v>nebija plānots</v>
      </c>
      <c r="AK168" s="88">
        <v>0</v>
      </c>
      <c r="AL168" s="88">
        <v>0</v>
      </c>
      <c r="AM168" s="88">
        <v>0</v>
      </c>
      <c r="AN168" s="88">
        <f t="shared" si="386"/>
        <v>0</v>
      </c>
      <c r="AO168" s="92" t="str">
        <f t="shared" si="482"/>
        <v>nebija plānots</v>
      </c>
      <c r="AP168" s="88">
        <f t="shared" si="483"/>
        <v>0</v>
      </c>
      <c r="AQ168" s="92" t="str">
        <f t="shared" si="484"/>
        <v>nebija plānots</v>
      </c>
      <c r="AR168" s="88">
        <f t="shared" si="485"/>
        <v>0</v>
      </c>
      <c r="AS168" s="88">
        <f t="shared" si="486"/>
        <v>0</v>
      </c>
      <c r="AT168" s="88">
        <f t="shared" si="487"/>
        <v>0</v>
      </c>
      <c r="AU168" s="88">
        <f t="shared" si="488"/>
        <v>0</v>
      </c>
      <c r="AV168" s="92" t="str">
        <f t="shared" si="489"/>
        <v>nebija plānots</v>
      </c>
      <c r="AW168" s="88">
        <f t="shared" si="490"/>
        <v>0</v>
      </c>
      <c r="AX168" s="92" t="str">
        <f t="shared" si="491"/>
        <v>nebija plānots</v>
      </c>
      <c r="AY168" s="88">
        <v>0</v>
      </c>
      <c r="AZ168" s="88">
        <v>28949.56</v>
      </c>
      <c r="BA168" s="88">
        <v>0</v>
      </c>
      <c r="BB168" s="88">
        <f t="shared" si="387"/>
        <v>28949.56</v>
      </c>
      <c r="BC168" s="92" t="str">
        <f t="shared" si="492"/>
        <v>nebija plānots</v>
      </c>
      <c r="BD168" s="88">
        <f t="shared" si="493"/>
        <v>28949.56</v>
      </c>
      <c r="BE168" s="92" t="str">
        <f t="shared" si="494"/>
        <v>nebija plānots</v>
      </c>
      <c r="BF168" s="88">
        <f t="shared" si="495"/>
        <v>0</v>
      </c>
      <c r="BG168" s="88">
        <f t="shared" si="496"/>
        <v>28949.56</v>
      </c>
      <c r="BH168" s="88">
        <f t="shared" si="497"/>
        <v>0</v>
      </c>
      <c r="BI168" s="88">
        <f t="shared" si="498"/>
        <v>28949.56</v>
      </c>
      <c r="BJ168" s="92" t="str">
        <f t="shared" si="499"/>
        <v>nebija plānots</v>
      </c>
      <c r="BK168" s="88">
        <f t="shared" si="500"/>
        <v>28949.56</v>
      </c>
      <c r="BL168" s="92" t="str">
        <f t="shared" si="501"/>
        <v>nebija plānots</v>
      </c>
      <c r="BM168" s="88">
        <v>0</v>
      </c>
      <c r="BN168" s="88">
        <v>0</v>
      </c>
      <c r="BO168" s="88">
        <v>0</v>
      </c>
      <c r="BP168" s="88">
        <f t="shared" si="388"/>
        <v>0</v>
      </c>
      <c r="BQ168" s="92" t="str">
        <f t="shared" si="502"/>
        <v>nebija plānots</v>
      </c>
      <c r="BR168" s="88">
        <f t="shared" si="503"/>
        <v>0</v>
      </c>
      <c r="BS168" s="92" t="str">
        <f t="shared" si="504"/>
        <v>nebija plānots</v>
      </c>
      <c r="BT168" s="88">
        <f t="shared" si="505"/>
        <v>0</v>
      </c>
      <c r="BU168" s="88">
        <f t="shared" si="506"/>
        <v>28949.56</v>
      </c>
      <c r="BV168" s="88">
        <f t="shared" si="507"/>
        <v>0</v>
      </c>
      <c r="BW168" s="88">
        <f t="shared" si="508"/>
        <v>28949.56</v>
      </c>
      <c r="BX168" s="92" t="str">
        <f t="shared" si="509"/>
        <v>nebija plānots</v>
      </c>
      <c r="BY168" s="88">
        <f t="shared" si="510"/>
        <v>28949.56</v>
      </c>
      <c r="BZ168" s="92" t="str">
        <f t="shared" si="511"/>
        <v>nebija plānots</v>
      </c>
      <c r="CA168" s="88">
        <v>61295.6</v>
      </c>
      <c r="CB168" s="88">
        <v>0</v>
      </c>
      <c r="CC168" s="88">
        <v>0</v>
      </c>
      <c r="CD168" s="88">
        <f t="shared" si="389"/>
        <v>0</v>
      </c>
      <c r="CE168" s="92">
        <f t="shared" si="512"/>
        <v>0</v>
      </c>
      <c r="CF168" s="88">
        <f t="shared" si="513"/>
        <v>-61295.6</v>
      </c>
      <c r="CG168" s="92">
        <f t="shared" si="514"/>
        <v>-1</v>
      </c>
      <c r="CH168" s="88">
        <f t="shared" si="515"/>
        <v>61295.6</v>
      </c>
      <c r="CI168" s="88">
        <f t="shared" si="516"/>
        <v>28949.56</v>
      </c>
      <c r="CJ168" s="88">
        <f t="shared" si="517"/>
        <v>0</v>
      </c>
      <c r="CK168" s="88">
        <f t="shared" si="518"/>
        <v>28949.56</v>
      </c>
      <c r="CL168" s="92">
        <f t="shared" si="519"/>
        <v>0.47229425929430502</v>
      </c>
      <c r="CM168" s="88">
        <f t="shared" si="520"/>
        <v>-32346.039999999997</v>
      </c>
      <c r="CN168" s="92">
        <f t="shared" si="521"/>
        <v>-0.52770574070569498</v>
      </c>
      <c r="CO168" s="88">
        <v>0</v>
      </c>
      <c r="CP168" s="88">
        <v>67541.67</v>
      </c>
      <c r="CQ168" s="88">
        <v>0</v>
      </c>
      <c r="CR168" s="88">
        <f t="shared" si="390"/>
        <v>67541.67</v>
      </c>
      <c r="CS168" s="92" t="str">
        <f t="shared" si="522"/>
        <v>nebija plānots</v>
      </c>
      <c r="CT168" s="88">
        <f t="shared" si="523"/>
        <v>67541.67</v>
      </c>
      <c r="CU168" s="92" t="str">
        <f t="shared" si="524"/>
        <v>nebija plānots</v>
      </c>
      <c r="CV168" s="88">
        <f t="shared" si="525"/>
        <v>61295.6</v>
      </c>
      <c r="CW168" s="88">
        <f t="shared" si="526"/>
        <v>96491.23</v>
      </c>
      <c r="CX168" s="88">
        <f t="shared" si="527"/>
        <v>0</v>
      </c>
      <c r="CY168" s="88">
        <f t="shared" si="528"/>
        <v>96491.23</v>
      </c>
      <c r="CZ168" s="92">
        <f t="shared" si="529"/>
        <v>1.5741950482579499</v>
      </c>
      <c r="DA168" s="88">
        <f t="shared" si="530"/>
        <v>35195.629999999997</v>
      </c>
      <c r="DB168" s="92">
        <f t="shared" si="531"/>
        <v>0.57419504825794998</v>
      </c>
      <c r="DC168" s="88">
        <v>0</v>
      </c>
      <c r="DD168" s="88">
        <v>0</v>
      </c>
      <c r="DE168" s="88">
        <v>0</v>
      </c>
      <c r="DF168" s="88">
        <f t="shared" si="391"/>
        <v>0</v>
      </c>
      <c r="DG168" s="92" t="str">
        <f t="shared" si="532"/>
        <v>nebija plānots</v>
      </c>
      <c r="DH168" s="88">
        <f t="shared" si="548"/>
        <v>0</v>
      </c>
      <c r="DI168" s="92" t="str">
        <f t="shared" si="533"/>
        <v>nebija plānots</v>
      </c>
      <c r="DJ168" s="88">
        <f t="shared" si="534"/>
        <v>61295.6</v>
      </c>
      <c r="DK168" s="88">
        <f t="shared" si="535"/>
        <v>96491.23</v>
      </c>
      <c r="DL168" s="88">
        <f t="shared" si="536"/>
        <v>0</v>
      </c>
      <c r="DM168" s="88">
        <f t="shared" si="550"/>
        <v>96491.23</v>
      </c>
      <c r="DN168" s="92">
        <f t="shared" si="537"/>
        <v>1.5741950482579499</v>
      </c>
      <c r="DO168" s="88">
        <f t="shared" si="538"/>
        <v>35195.629999999997</v>
      </c>
      <c r="DP168" s="92">
        <f t="shared" si="539"/>
        <v>0.57419504825794998</v>
      </c>
      <c r="DQ168" s="88">
        <v>45443.11</v>
      </c>
      <c r="DR168" s="88">
        <v>0</v>
      </c>
      <c r="DS168" s="88">
        <v>0</v>
      </c>
      <c r="DT168" s="88">
        <f t="shared" si="392"/>
        <v>0</v>
      </c>
      <c r="DU168" s="92">
        <f t="shared" si="540"/>
        <v>0</v>
      </c>
      <c r="DV168" s="88">
        <f t="shared" si="549"/>
        <v>-45443.11</v>
      </c>
      <c r="DW168" s="92">
        <f t="shared" si="541"/>
        <v>-1</v>
      </c>
      <c r="DX168" s="88">
        <f t="shared" si="542"/>
        <v>106738.70999999999</v>
      </c>
      <c r="DY168" s="88">
        <f t="shared" si="543"/>
        <v>96491.23</v>
      </c>
      <c r="DZ168" s="88">
        <f t="shared" si="544"/>
        <v>0</v>
      </c>
      <c r="EA168" s="88">
        <f t="shared" si="551"/>
        <v>96491.23</v>
      </c>
      <c r="EB168" s="92">
        <f t="shared" si="545"/>
        <v>0.90399471756778771</v>
      </c>
      <c r="EC168" s="88">
        <f t="shared" si="546"/>
        <v>-10247.479999999996</v>
      </c>
      <c r="ED168" s="92">
        <f t="shared" si="547"/>
        <v>-9.6005282432212236E-2</v>
      </c>
      <c r="EE168" s="88">
        <v>0</v>
      </c>
      <c r="EF168" s="88">
        <v>0</v>
      </c>
      <c r="EG168" s="88">
        <v>55191.12</v>
      </c>
      <c r="EH168" s="23">
        <f t="shared" si="466"/>
        <v>161929.82999999999</v>
      </c>
      <c r="EJ168" s="9"/>
      <c r="EK168" s="9"/>
    </row>
    <row r="169" spans="1:141" ht="12" customHeight="1" x14ac:dyDescent="0.25">
      <c r="A169" s="8" t="s">
        <v>526</v>
      </c>
      <c r="B169" s="8" t="s">
        <v>526</v>
      </c>
      <c r="C169" s="24">
        <v>4</v>
      </c>
      <c r="D169" s="32" t="s">
        <v>454</v>
      </c>
      <c r="E169" s="26" t="s">
        <v>455</v>
      </c>
      <c r="F169" s="32" t="s">
        <v>519</v>
      </c>
      <c r="G169" s="26" t="s">
        <v>527</v>
      </c>
      <c r="H169" s="24" t="s">
        <v>528</v>
      </c>
      <c r="I169" s="26" t="s">
        <v>529</v>
      </c>
      <c r="J169" s="27" t="s">
        <v>114</v>
      </c>
      <c r="K169" s="28" t="s">
        <v>81</v>
      </c>
      <c r="L169" s="24" t="s">
        <v>101</v>
      </c>
      <c r="M169" s="23">
        <v>0</v>
      </c>
      <c r="N169" s="23">
        <v>316811.34999999998</v>
      </c>
      <c r="O169" s="23">
        <v>733155.9</v>
      </c>
      <c r="P169" s="88">
        <v>0</v>
      </c>
      <c r="Q169" s="88">
        <v>0</v>
      </c>
      <c r="R169" s="88">
        <v>0</v>
      </c>
      <c r="S169" s="88">
        <f t="shared" si="467"/>
        <v>0</v>
      </c>
      <c r="T169" s="92" t="str">
        <f t="shared" si="468"/>
        <v>nebija plānots</v>
      </c>
      <c r="U169" s="88">
        <f t="shared" si="469"/>
        <v>0</v>
      </c>
      <c r="V169" s="92" t="str">
        <f t="shared" si="470"/>
        <v>nebija plānots</v>
      </c>
      <c r="W169" s="88">
        <v>0</v>
      </c>
      <c r="X169" s="88">
        <v>386065.36</v>
      </c>
      <c r="Y169" s="88">
        <v>0</v>
      </c>
      <c r="Z169" s="88">
        <f t="shared" si="471"/>
        <v>386065.36</v>
      </c>
      <c r="AA169" s="92" t="str">
        <f t="shared" si="472"/>
        <v>nebija plānots</v>
      </c>
      <c r="AB169" s="88">
        <f t="shared" si="473"/>
        <v>386065.36</v>
      </c>
      <c r="AC169" s="92" t="str">
        <f t="shared" si="474"/>
        <v>nebija plānots</v>
      </c>
      <c r="AD169" s="88">
        <f t="shared" si="475"/>
        <v>0</v>
      </c>
      <c r="AE169" s="88">
        <f t="shared" si="476"/>
        <v>386065.36</v>
      </c>
      <c r="AF169" s="88">
        <f t="shared" si="477"/>
        <v>0</v>
      </c>
      <c r="AG169" s="88">
        <f t="shared" si="478"/>
        <v>386065.36</v>
      </c>
      <c r="AH169" s="92" t="str">
        <f t="shared" si="479"/>
        <v>nebija plānots</v>
      </c>
      <c r="AI169" s="88">
        <f t="shared" si="480"/>
        <v>386065.36</v>
      </c>
      <c r="AJ169" s="92" t="str">
        <f t="shared" si="481"/>
        <v>nebija plānots</v>
      </c>
      <c r="AK169" s="88">
        <v>273897.89</v>
      </c>
      <c r="AL169" s="88">
        <v>0</v>
      </c>
      <c r="AM169" s="88">
        <v>0</v>
      </c>
      <c r="AN169" s="88">
        <f t="shared" si="386"/>
        <v>0</v>
      </c>
      <c r="AO169" s="92">
        <f t="shared" si="482"/>
        <v>0</v>
      </c>
      <c r="AP169" s="88">
        <f t="shared" si="483"/>
        <v>-273897.89</v>
      </c>
      <c r="AQ169" s="92">
        <f t="shared" si="484"/>
        <v>-1</v>
      </c>
      <c r="AR169" s="88">
        <f t="shared" si="485"/>
        <v>273897.89</v>
      </c>
      <c r="AS169" s="88">
        <f t="shared" si="486"/>
        <v>386065.36</v>
      </c>
      <c r="AT169" s="88">
        <f t="shared" si="487"/>
        <v>0</v>
      </c>
      <c r="AU169" s="88">
        <f t="shared" si="488"/>
        <v>386065.36</v>
      </c>
      <c r="AV169" s="92">
        <f t="shared" si="489"/>
        <v>1.409522943020846</v>
      </c>
      <c r="AW169" s="88">
        <f t="shared" si="490"/>
        <v>112167.46999999997</v>
      </c>
      <c r="AX169" s="92">
        <f t="shared" si="491"/>
        <v>0.40952294302084608</v>
      </c>
      <c r="AY169" s="88">
        <v>0</v>
      </c>
      <c r="AZ169" s="88">
        <v>0</v>
      </c>
      <c r="BA169" s="88">
        <v>0</v>
      </c>
      <c r="BB169" s="88">
        <f t="shared" si="387"/>
        <v>0</v>
      </c>
      <c r="BC169" s="92" t="str">
        <f t="shared" si="492"/>
        <v>nebija plānots</v>
      </c>
      <c r="BD169" s="88">
        <f t="shared" si="493"/>
        <v>0</v>
      </c>
      <c r="BE169" s="92" t="str">
        <f t="shared" si="494"/>
        <v>nebija plānots</v>
      </c>
      <c r="BF169" s="88">
        <f t="shared" si="495"/>
        <v>273897.89</v>
      </c>
      <c r="BG169" s="88">
        <f t="shared" si="496"/>
        <v>386065.36</v>
      </c>
      <c r="BH169" s="88">
        <f t="shared" si="497"/>
        <v>0</v>
      </c>
      <c r="BI169" s="88">
        <f t="shared" si="498"/>
        <v>386065.36</v>
      </c>
      <c r="BJ169" s="92">
        <f t="shared" si="499"/>
        <v>1.409522943020846</v>
      </c>
      <c r="BK169" s="88">
        <f t="shared" si="500"/>
        <v>112167.46999999997</v>
      </c>
      <c r="BL169" s="92">
        <f t="shared" si="501"/>
        <v>0.40952294302084608</v>
      </c>
      <c r="BM169" s="88">
        <v>0</v>
      </c>
      <c r="BN169" s="88">
        <v>0</v>
      </c>
      <c r="BO169" s="88">
        <v>0</v>
      </c>
      <c r="BP169" s="88">
        <f t="shared" si="388"/>
        <v>0</v>
      </c>
      <c r="BQ169" s="92" t="str">
        <f t="shared" si="502"/>
        <v>nebija plānots</v>
      </c>
      <c r="BR169" s="88">
        <f t="shared" si="503"/>
        <v>0</v>
      </c>
      <c r="BS169" s="92" t="str">
        <f t="shared" si="504"/>
        <v>nebija plānots</v>
      </c>
      <c r="BT169" s="88">
        <f t="shared" si="505"/>
        <v>273897.89</v>
      </c>
      <c r="BU169" s="88">
        <f t="shared" si="506"/>
        <v>386065.36</v>
      </c>
      <c r="BV169" s="88">
        <f t="shared" si="507"/>
        <v>0</v>
      </c>
      <c r="BW169" s="88">
        <f t="shared" si="508"/>
        <v>386065.36</v>
      </c>
      <c r="BX169" s="92">
        <f t="shared" si="509"/>
        <v>1.409522943020846</v>
      </c>
      <c r="BY169" s="88">
        <f t="shared" si="510"/>
        <v>112167.46999999997</v>
      </c>
      <c r="BZ169" s="92">
        <f t="shared" si="511"/>
        <v>0.40952294302084608</v>
      </c>
      <c r="CA169" s="88">
        <v>252875</v>
      </c>
      <c r="CB169" s="88">
        <v>314377.01</v>
      </c>
      <c r="CC169" s="88">
        <v>0</v>
      </c>
      <c r="CD169" s="88">
        <f t="shared" si="389"/>
        <v>314377.01</v>
      </c>
      <c r="CE169" s="92">
        <f t="shared" si="512"/>
        <v>1.2432111122095897</v>
      </c>
      <c r="CF169" s="88">
        <f t="shared" si="513"/>
        <v>61502.010000000009</v>
      </c>
      <c r="CG169" s="92">
        <f t="shared" si="514"/>
        <v>0.24321111220958974</v>
      </c>
      <c r="CH169" s="88">
        <f t="shared" si="515"/>
        <v>526772.89</v>
      </c>
      <c r="CI169" s="88">
        <f t="shared" si="516"/>
        <v>700442.37</v>
      </c>
      <c r="CJ169" s="88">
        <f t="shared" si="517"/>
        <v>0</v>
      </c>
      <c r="CK169" s="88">
        <f t="shared" si="518"/>
        <v>700442.37</v>
      </c>
      <c r="CL169" s="92">
        <f t="shared" si="519"/>
        <v>1.3296856829515278</v>
      </c>
      <c r="CM169" s="88">
        <f t="shared" si="520"/>
        <v>173669.47999999998</v>
      </c>
      <c r="CN169" s="92">
        <f t="shared" si="521"/>
        <v>0.32968568295152773</v>
      </c>
      <c r="CO169" s="88">
        <v>0</v>
      </c>
      <c r="CP169" s="88">
        <v>0</v>
      </c>
      <c r="CQ169" s="88">
        <v>0</v>
      </c>
      <c r="CR169" s="88">
        <f t="shared" si="390"/>
        <v>0</v>
      </c>
      <c r="CS169" s="92" t="str">
        <f t="shared" si="522"/>
        <v>nebija plānots</v>
      </c>
      <c r="CT169" s="88">
        <f t="shared" si="523"/>
        <v>0</v>
      </c>
      <c r="CU169" s="92" t="str">
        <f t="shared" si="524"/>
        <v>nebija plānots</v>
      </c>
      <c r="CV169" s="88">
        <f t="shared" si="525"/>
        <v>526772.89</v>
      </c>
      <c r="CW169" s="88">
        <f t="shared" si="526"/>
        <v>700442.37</v>
      </c>
      <c r="CX169" s="88">
        <f t="shared" si="527"/>
        <v>0</v>
      </c>
      <c r="CY169" s="88">
        <f t="shared" si="528"/>
        <v>700442.37</v>
      </c>
      <c r="CZ169" s="92">
        <f t="shared" si="529"/>
        <v>1.3296856829515278</v>
      </c>
      <c r="DA169" s="88">
        <f t="shared" si="530"/>
        <v>173669.47999999998</v>
      </c>
      <c r="DB169" s="92">
        <f t="shared" si="531"/>
        <v>0.32968568295152773</v>
      </c>
      <c r="DC169" s="88">
        <v>0</v>
      </c>
      <c r="DD169" s="88">
        <v>267259.84000000003</v>
      </c>
      <c r="DE169" s="88">
        <v>0</v>
      </c>
      <c r="DF169" s="88">
        <f t="shared" si="391"/>
        <v>267259.84000000003</v>
      </c>
      <c r="DG169" s="92" t="str">
        <f t="shared" si="532"/>
        <v>nebija plānots</v>
      </c>
      <c r="DH169" s="88">
        <f t="shared" si="548"/>
        <v>267259.84000000003</v>
      </c>
      <c r="DI169" s="92" t="str">
        <f t="shared" si="533"/>
        <v>nebija plānots</v>
      </c>
      <c r="DJ169" s="88">
        <f t="shared" si="534"/>
        <v>526772.89</v>
      </c>
      <c r="DK169" s="88">
        <f t="shared" si="535"/>
        <v>967702.21</v>
      </c>
      <c r="DL169" s="88">
        <f t="shared" si="536"/>
        <v>0</v>
      </c>
      <c r="DM169" s="88">
        <f t="shared" si="550"/>
        <v>967702.21</v>
      </c>
      <c r="DN169" s="92">
        <f t="shared" si="537"/>
        <v>1.8370387473812479</v>
      </c>
      <c r="DO169" s="88">
        <f t="shared" si="538"/>
        <v>440929.31999999995</v>
      </c>
      <c r="DP169" s="92">
        <f t="shared" si="539"/>
        <v>0.83703874738124795</v>
      </c>
      <c r="DQ169" s="88">
        <v>267325</v>
      </c>
      <c r="DR169" s="88">
        <v>0</v>
      </c>
      <c r="DS169" s="88">
        <v>0</v>
      </c>
      <c r="DT169" s="88">
        <f t="shared" si="392"/>
        <v>0</v>
      </c>
      <c r="DU169" s="92">
        <f t="shared" si="540"/>
        <v>0</v>
      </c>
      <c r="DV169" s="88">
        <f t="shared" si="549"/>
        <v>-267325</v>
      </c>
      <c r="DW169" s="92">
        <f t="shared" si="541"/>
        <v>-1</v>
      </c>
      <c r="DX169" s="88">
        <f t="shared" si="542"/>
        <v>794097.89</v>
      </c>
      <c r="DY169" s="88">
        <f t="shared" si="543"/>
        <v>967702.21</v>
      </c>
      <c r="DZ169" s="88">
        <f t="shared" si="544"/>
        <v>0</v>
      </c>
      <c r="EA169" s="88">
        <f t="shared" si="551"/>
        <v>967702.21</v>
      </c>
      <c r="EB169" s="92">
        <f t="shared" si="545"/>
        <v>1.2186182864684352</v>
      </c>
      <c r="EC169" s="88">
        <f t="shared" si="546"/>
        <v>173604.31999999995</v>
      </c>
      <c r="ED169" s="92">
        <f t="shared" si="547"/>
        <v>0.2186182864684352</v>
      </c>
      <c r="EE169" s="88">
        <v>177012.5</v>
      </c>
      <c r="EF169" s="88">
        <v>0</v>
      </c>
      <c r="EG169" s="88">
        <v>0</v>
      </c>
      <c r="EH169" s="23">
        <f t="shared" si="466"/>
        <v>971110.39</v>
      </c>
      <c r="EJ169" s="9"/>
      <c r="EK169" s="9"/>
    </row>
    <row r="170" spans="1:141" ht="12" customHeight="1" x14ac:dyDescent="0.25">
      <c r="A170" s="8" t="s">
        <v>530</v>
      </c>
      <c r="B170" s="8" t="s">
        <v>530</v>
      </c>
      <c r="C170" s="24">
        <v>4</v>
      </c>
      <c r="D170" s="32" t="s">
        <v>454</v>
      </c>
      <c r="E170" s="26" t="s">
        <v>455</v>
      </c>
      <c r="F170" s="32" t="s">
        <v>531</v>
      </c>
      <c r="G170" s="26" t="s">
        <v>532</v>
      </c>
      <c r="H170" s="24" t="s">
        <v>533</v>
      </c>
      <c r="I170" s="26" t="s">
        <v>534</v>
      </c>
      <c r="J170" s="27">
        <v>1</v>
      </c>
      <c r="K170" s="38" t="s">
        <v>78</v>
      </c>
      <c r="L170" s="24" t="s">
        <v>101</v>
      </c>
      <c r="M170" s="23">
        <v>0</v>
      </c>
      <c r="N170" s="23">
        <v>0</v>
      </c>
      <c r="O170" s="23">
        <v>898814.27999999991</v>
      </c>
      <c r="P170" s="88">
        <v>38782.089999999997</v>
      </c>
      <c r="Q170" s="88">
        <v>87139.38</v>
      </c>
      <c r="R170" s="88">
        <v>0</v>
      </c>
      <c r="S170" s="88">
        <f t="shared" si="467"/>
        <v>87139.38</v>
      </c>
      <c r="T170" s="92">
        <f t="shared" si="468"/>
        <v>2.2468974725188873</v>
      </c>
      <c r="U170" s="88">
        <f t="shared" si="469"/>
        <v>48357.290000000008</v>
      </c>
      <c r="V170" s="92">
        <f t="shared" si="470"/>
        <v>1.2468974725188873</v>
      </c>
      <c r="W170" s="88">
        <v>0</v>
      </c>
      <c r="X170" s="88">
        <v>91634.84</v>
      </c>
      <c r="Y170" s="88">
        <v>0</v>
      </c>
      <c r="Z170" s="88">
        <f t="shared" si="471"/>
        <v>91634.84</v>
      </c>
      <c r="AA170" s="92" t="str">
        <f t="shared" si="472"/>
        <v>nebija plānots</v>
      </c>
      <c r="AB170" s="88">
        <f t="shared" si="473"/>
        <v>91634.84</v>
      </c>
      <c r="AC170" s="92" t="str">
        <f t="shared" si="474"/>
        <v>nebija plānots</v>
      </c>
      <c r="AD170" s="88">
        <f t="shared" si="475"/>
        <v>38782.089999999997</v>
      </c>
      <c r="AE170" s="88">
        <f t="shared" si="476"/>
        <v>178774.22</v>
      </c>
      <c r="AF170" s="88">
        <f t="shared" si="477"/>
        <v>0</v>
      </c>
      <c r="AG170" s="88">
        <f t="shared" si="478"/>
        <v>178774.22</v>
      </c>
      <c r="AH170" s="92">
        <f t="shared" si="479"/>
        <v>4.6097108227019232</v>
      </c>
      <c r="AI170" s="88">
        <f t="shared" si="480"/>
        <v>139992.13</v>
      </c>
      <c r="AJ170" s="92">
        <f t="shared" si="481"/>
        <v>3.6097108227019228</v>
      </c>
      <c r="AK170" s="88">
        <v>132558.69999999998</v>
      </c>
      <c r="AL170" s="88">
        <v>723951.28</v>
      </c>
      <c r="AM170" s="88">
        <v>0</v>
      </c>
      <c r="AN170" s="88">
        <f t="shared" si="386"/>
        <v>723951.28</v>
      </c>
      <c r="AO170" s="92">
        <f t="shared" si="482"/>
        <v>5.4613637580935848</v>
      </c>
      <c r="AP170" s="88">
        <f t="shared" si="483"/>
        <v>591392.58000000007</v>
      </c>
      <c r="AQ170" s="92">
        <f t="shared" si="484"/>
        <v>4.4613637580935857</v>
      </c>
      <c r="AR170" s="88">
        <f t="shared" si="485"/>
        <v>171340.78999999998</v>
      </c>
      <c r="AS170" s="88">
        <f t="shared" si="486"/>
        <v>902725.5</v>
      </c>
      <c r="AT170" s="88">
        <f t="shared" si="487"/>
        <v>0</v>
      </c>
      <c r="AU170" s="88">
        <f t="shared" si="488"/>
        <v>902725.5</v>
      </c>
      <c r="AV170" s="92">
        <f t="shared" si="489"/>
        <v>5.2685965787831384</v>
      </c>
      <c r="AW170" s="88">
        <f t="shared" si="490"/>
        <v>731384.71</v>
      </c>
      <c r="AX170" s="92">
        <f t="shared" si="491"/>
        <v>4.2685965787831375</v>
      </c>
      <c r="AY170" s="88">
        <v>59965.23000000001</v>
      </c>
      <c r="AZ170" s="88">
        <v>393157.5</v>
      </c>
      <c r="BA170" s="88">
        <v>0</v>
      </c>
      <c r="BB170" s="88">
        <f t="shared" si="387"/>
        <v>393157.5</v>
      </c>
      <c r="BC170" s="92">
        <f t="shared" si="492"/>
        <v>6.5564244479675962</v>
      </c>
      <c r="BD170" s="88">
        <f t="shared" si="493"/>
        <v>333192.27</v>
      </c>
      <c r="BE170" s="92">
        <f t="shared" si="494"/>
        <v>5.5564244479675962</v>
      </c>
      <c r="BF170" s="88">
        <f t="shared" si="495"/>
        <v>231306.02</v>
      </c>
      <c r="BG170" s="88">
        <f t="shared" si="496"/>
        <v>1295883</v>
      </c>
      <c r="BH170" s="88">
        <f t="shared" si="497"/>
        <v>0</v>
      </c>
      <c r="BI170" s="88">
        <f t="shared" si="498"/>
        <v>1295883</v>
      </c>
      <c r="BJ170" s="92">
        <f t="shared" si="499"/>
        <v>5.6024611897260606</v>
      </c>
      <c r="BK170" s="88">
        <f t="shared" si="500"/>
        <v>1064576.98</v>
      </c>
      <c r="BL170" s="92">
        <f t="shared" si="501"/>
        <v>4.6024611897260606</v>
      </c>
      <c r="BM170" s="88">
        <v>19413.490000000002</v>
      </c>
      <c r="BN170" s="88">
        <v>213475.33000000002</v>
      </c>
      <c r="BO170" s="88">
        <v>0</v>
      </c>
      <c r="BP170" s="88">
        <f t="shared" si="388"/>
        <v>213475.33000000002</v>
      </c>
      <c r="BQ170" s="92">
        <f t="shared" si="502"/>
        <v>10.9962366375134</v>
      </c>
      <c r="BR170" s="88">
        <f t="shared" si="503"/>
        <v>194061.84000000003</v>
      </c>
      <c r="BS170" s="92">
        <f t="shared" si="504"/>
        <v>9.9962366375134</v>
      </c>
      <c r="BT170" s="88">
        <f t="shared" si="505"/>
        <v>250719.50999999998</v>
      </c>
      <c r="BU170" s="88">
        <f t="shared" si="506"/>
        <v>1509358.33</v>
      </c>
      <c r="BV170" s="88">
        <f t="shared" si="507"/>
        <v>0</v>
      </c>
      <c r="BW170" s="88">
        <f t="shared" si="508"/>
        <v>1509358.33</v>
      </c>
      <c r="BX170" s="92">
        <f t="shared" si="509"/>
        <v>6.0201072106434808</v>
      </c>
      <c r="BY170" s="88">
        <f t="shared" si="510"/>
        <v>1258638.82</v>
      </c>
      <c r="BZ170" s="92">
        <f t="shared" si="511"/>
        <v>5.0201072106434799</v>
      </c>
      <c r="CA170" s="88">
        <v>63241.319999999992</v>
      </c>
      <c r="CB170" s="88">
        <v>373452.04</v>
      </c>
      <c r="CC170" s="88">
        <v>0</v>
      </c>
      <c r="CD170" s="88">
        <f t="shared" si="389"/>
        <v>373452.04</v>
      </c>
      <c r="CE170" s="92">
        <f t="shared" si="512"/>
        <v>5.9051904672451494</v>
      </c>
      <c r="CF170" s="88">
        <f t="shared" si="513"/>
        <v>310210.71999999997</v>
      </c>
      <c r="CG170" s="92">
        <f t="shared" si="514"/>
        <v>4.9051904672451494</v>
      </c>
      <c r="CH170" s="88">
        <f t="shared" si="515"/>
        <v>313960.82999999996</v>
      </c>
      <c r="CI170" s="88">
        <f t="shared" si="516"/>
        <v>1882810.37</v>
      </c>
      <c r="CJ170" s="88">
        <f t="shared" si="517"/>
        <v>0</v>
      </c>
      <c r="CK170" s="88">
        <f t="shared" si="518"/>
        <v>1882810.37</v>
      </c>
      <c r="CL170" s="92">
        <f t="shared" si="519"/>
        <v>5.9969594614716755</v>
      </c>
      <c r="CM170" s="88">
        <f t="shared" si="520"/>
        <v>1568849.54</v>
      </c>
      <c r="CN170" s="92">
        <f t="shared" si="521"/>
        <v>4.9969594614716755</v>
      </c>
      <c r="CO170" s="88">
        <v>0</v>
      </c>
      <c r="CP170" s="88">
        <v>357833.67000000004</v>
      </c>
      <c r="CQ170" s="88">
        <v>0</v>
      </c>
      <c r="CR170" s="88">
        <f t="shared" si="390"/>
        <v>357833.67000000004</v>
      </c>
      <c r="CS170" s="92" t="str">
        <f t="shared" si="522"/>
        <v>nebija plānots</v>
      </c>
      <c r="CT170" s="88">
        <f t="shared" si="523"/>
        <v>357833.67000000004</v>
      </c>
      <c r="CU170" s="92" t="str">
        <f t="shared" si="524"/>
        <v>nebija plānots</v>
      </c>
      <c r="CV170" s="88">
        <f t="shared" si="525"/>
        <v>313960.82999999996</v>
      </c>
      <c r="CW170" s="88">
        <f t="shared" si="526"/>
        <v>2240644.04</v>
      </c>
      <c r="CX170" s="88">
        <f t="shared" si="527"/>
        <v>0</v>
      </c>
      <c r="CY170" s="88">
        <f t="shared" si="528"/>
        <v>2240644.04</v>
      </c>
      <c r="CZ170" s="92">
        <f t="shared" si="529"/>
        <v>7.1366993137328638</v>
      </c>
      <c r="DA170" s="88">
        <f t="shared" si="530"/>
        <v>1926683.21</v>
      </c>
      <c r="DB170" s="92">
        <f t="shared" si="531"/>
        <v>6.1366993137328638</v>
      </c>
      <c r="DC170" s="88">
        <v>19413.490000000002</v>
      </c>
      <c r="DD170" s="88">
        <v>116029.24</v>
      </c>
      <c r="DE170" s="88">
        <v>0</v>
      </c>
      <c r="DF170" s="88">
        <f t="shared" si="391"/>
        <v>116029.24</v>
      </c>
      <c r="DG170" s="92">
        <f t="shared" si="532"/>
        <v>5.976732674032335</v>
      </c>
      <c r="DH170" s="88">
        <f t="shared" si="548"/>
        <v>96615.75</v>
      </c>
      <c r="DI170" s="92">
        <f t="shared" si="533"/>
        <v>4.976732674032335</v>
      </c>
      <c r="DJ170" s="88">
        <f t="shared" si="534"/>
        <v>333374.31999999995</v>
      </c>
      <c r="DK170" s="88">
        <f t="shared" si="535"/>
        <v>2356673.2800000003</v>
      </c>
      <c r="DL170" s="88">
        <f t="shared" si="536"/>
        <v>0</v>
      </c>
      <c r="DM170" s="88">
        <f t="shared" si="550"/>
        <v>2356673.2800000003</v>
      </c>
      <c r="DN170" s="92">
        <f t="shared" si="537"/>
        <v>7.0691506172401057</v>
      </c>
      <c r="DO170" s="88">
        <f t="shared" si="538"/>
        <v>2023298.9600000004</v>
      </c>
      <c r="DP170" s="92">
        <f t="shared" si="539"/>
        <v>6.0691506172401066</v>
      </c>
      <c r="DQ170" s="88">
        <v>112311.39</v>
      </c>
      <c r="DR170" s="88">
        <v>14493.26</v>
      </c>
      <c r="DS170" s="88">
        <v>0</v>
      </c>
      <c r="DT170" s="88">
        <f t="shared" si="392"/>
        <v>14493.26</v>
      </c>
      <c r="DU170" s="92">
        <f t="shared" si="540"/>
        <v>0.12904532656928205</v>
      </c>
      <c r="DV170" s="88">
        <f t="shared" si="549"/>
        <v>-97818.13</v>
      </c>
      <c r="DW170" s="92">
        <f t="shared" si="541"/>
        <v>-0.87095467343071797</v>
      </c>
      <c r="DX170" s="88">
        <f t="shared" si="542"/>
        <v>445685.70999999996</v>
      </c>
      <c r="DY170" s="88">
        <f t="shared" si="543"/>
        <v>2371166.54</v>
      </c>
      <c r="DZ170" s="88">
        <f t="shared" si="544"/>
        <v>0</v>
      </c>
      <c r="EA170" s="88">
        <f t="shared" si="551"/>
        <v>2371166.54</v>
      </c>
      <c r="EB170" s="92">
        <f t="shared" si="545"/>
        <v>5.3202660233373882</v>
      </c>
      <c r="EC170" s="88">
        <f t="shared" si="546"/>
        <v>1925480.83</v>
      </c>
      <c r="ED170" s="92">
        <f t="shared" si="547"/>
        <v>4.3202660233373882</v>
      </c>
      <c r="EE170" s="88">
        <v>279081.59999999998</v>
      </c>
      <c r="EF170" s="88">
        <v>19413.490000000002</v>
      </c>
      <c r="EG170" s="88">
        <v>36417.24</v>
      </c>
      <c r="EH170" s="23">
        <f t="shared" si="466"/>
        <v>780598.03999999992</v>
      </c>
      <c r="EJ170" s="9"/>
      <c r="EK170" s="9"/>
    </row>
    <row r="171" spans="1:141" ht="12" customHeight="1" x14ac:dyDescent="0.25">
      <c r="A171" s="8" t="s">
        <v>535</v>
      </c>
      <c r="B171" s="8" t="s">
        <v>535</v>
      </c>
      <c r="C171" s="24">
        <v>4</v>
      </c>
      <c r="D171" s="32" t="s">
        <v>454</v>
      </c>
      <c r="E171" s="26" t="s">
        <v>455</v>
      </c>
      <c r="F171" s="32" t="s">
        <v>531</v>
      </c>
      <c r="G171" s="26" t="s">
        <v>532</v>
      </c>
      <c r="H171" s="24" t="s">
        <v>533</v>
      </c>
      <c r="I171" s="26" t="s">
        <v>534</v>
      </c>
      <c r="J171" s="27">
        <v>2</v>
      </c>
      <c r="K171" s="38" t="s">
        <v>81</v>
      </c>
      <c r="L171" s="24" t="s">
        <v>101</v>
      </c>
      <c r="M171" s="23">
        <v>0</v>
      </c>
      <c r="N171" s="23">
        <v>0</v>
      </c>
      <c r="O171" s="23">
        <v>0</v>
      </c>
      <c r="P171" s="88">
        <v>0</v>
      </c>
      <c r="Q171" s="88">
        <v>0</v>
      </c>
      <c r="R171" s="88">
        <v>0</v>
      </c>
      <c r="S171" s="88">
        <f t="shared" si="467"/>
        <v>0</v>
      </c>
      <c r="T171" s="92" t="str">
        <f t="shared" si="468"/>
        <v>nebija plānots</v>
      </c>
      <c r="U171" s="88">
        <f t="shared" si="469"/>
        <v>0</v>
      </c>
      <c r="V171" s="92" t="str">
        <f t="shared" si="470"/>
        <v>nebija plānots</v>
      </c>
      <c r="W171" s="88">
        <v>0</v>
      </c>
      <c r="X171" s="88">
        <v>0</v>
      </c>
      <c r="Y171" s="88">
        <v>0</v>
      </c>
      <c r="Z171" s="88">
        <f t="shared" si="471"/>
        <v>0</v>
      </c>
      <c r="AA171" s="92" t="str">
        <f t="shared" si="472"/>
        <v>nebija plānots</v>
      </c>
      <c r="AB171" s="88">
        <f t="shared" si="473"/>
        <v>0</v>
      </c>
      <c r="AC171" s="92" t="str">
        <f t="shared" si="474"/>
        <v>nebija plānots</v>
      </c>
      <c r="AD171" s="88">
        <f t="shared" si="475"/>
        <v>0</v>
      </c>
      <c r="AE171" s="88">
        <f t="shared" si="476"/>
        <v>0</v>
      </c>
      <c r="AF171" s="88">
        <f t="shared" si="477"/>
        <v>0</v>
      </c>
      <c r="AG171" s="88">
        <f t="shared" si="478"/>
        <v>0</v>
      </c>
      <c r="AH171" s="92" t="str">
        <f t="shared" si="479"/>
        <v>nebija plānots</v>
      </c>
      <c r="AI171" s="88">
        <f t="shared" si="480"/>
        <v>0</v>
      </c>
      <c r="AJ171" s="92" t="str">
        <f t="shared" si="481"/>
        <v>nebija plānots</v>
      </c>
      <c r="AK171" s="88">
        <v>0</v>
      </c>
      <c r="AL171" s="88">
        <v>0</v>
      </c>
      <c r="AM171" s="88">
        <v>0</v>
      </c>
      <c r="AN171" s="88">
        <f t="shared" si="386"/>
        <v>0</v>
      </c>
      <c r="AO171" s="92" t="str">
        <f t="shared" si="482"/>
        <v>nebija plānots</v>
      </c>
      <c r="AP171" s="88">
        <f t="shared" si="483"/>
        <v>0</v>
      </c>
      <c r="AQ171" s="92" t="str">
        <f t="shared" si="484"/>
        <v>nebija plānots</v>
      </c>
      <c r="AR171" s="88">
        <f t="shared" si="485"/>
        <v>0</v>
      </c>
      <c r="AS171" s="88">
        <f t="shared" si="486"/>
        <v>0</v>
      </c>
      <c r="AT171" s="88">
        <f t="shared" si="487"/>
        <v>0</v>
      </c>
      <c r="AU171" s="88">
        <f t="shared" si="488"/>
        <v>0</v>
      </c>
      <c r="AV171" s="92" t="str">
        <f t="shared" si="489"/>
        <v>nebija plānots</v>
      </c>
      <c r="AW171" s="88">
        <f t="shared" si="490"/>
        <v>0</v>
      </c>
      <c r="AX171" s="92" t="str">
        <f t="shared" si="491"/>
        <v>nebija plānots</v>
      </c>
      <c r="AY171" s="88">
        <v>0</v>
      </c>
      <c r="AZ171" s="88">
        <v>0</v>
      </c>
      <c r="BA171" s="88">
        <v>0</v>
      </c>
      <c r="BB171" s="88">
        <f t="shared" si="387"/>
        <v>0</v>
      </c>
      <c r="BC171" s="92" t="str">
        <f t="shared" si="492"/>
        <v>nebija plānots</v>
      </c>
      <c r="BD171" s="88">
        <f t="shared" si="493"/>
        <v>0</v>
      </c>
      <c r="BE171" s="92" t="str">
        <f t="shared" si="494"/>
        <v>nebija plānots</v>
      </c>
      <c r="BF171" s="88">
        <f t="shared" si="495"/>
        <v>0</v>
      </c>
      <c r="BG171" s="88">
        <f t="shared" si="496"/>
        <v>0</v>
      </c>
      <c r="BH171" s="88">
        <f t="shared" si="497"/>
        <v>0</v>
      </c>
      <c r="BI171" s="88">
        <f t="shared" si="498"/>
        <v>0</v>
      </c>
      <c r="BJ171" s="92" t="str">
        <f t="shared" si="499"/>
        <v>nebija plānots</v>
      </c>
      <c r="BK171" s="88">
        <f t="shared" si="500"/>
        <v>0</v>
      </c>
      <c r="BL171" s="92" t="str">
        <f t="shared" si="501"/>
        <v>nebija plānots</v>
      </c>
      <c r="BM171" s="88">
        <v>0</v>
      </c>
      <c r="BN171" s="88">
        <v>0</v>
      </c>
      <c r="BO171" s="88">
        <v>0</v>
      </c>
      <c r="BP171" s="88">
        <f t="shared" si="388"/>
        <v>0</v>
      </c>
      <c r="BQ171" s="92" t="str">
        <f t="shared" si="502"/>
        <v>nebija plānots</v>
      </c>
      <c r="BR171" s="88">
        <f t="shared" si="503"/>
        <v>0</v>
      </c>
      <c r="BS171" s="92" t="str">
        <f t="shared" si="504"/>
        <v>nebija plānots</v>
      </c>
      <c r="BT171" s="88">
        <f t="shared" si="505"/>
        <v>0</v>
      </c>
      <c r="BU171" s="88">
        <f t="shared" si="506"/>
        <v>0</v>
      </c>
      <c r="BV171" s="88">
        <f t="shared" si="507"/>
        <v>0</v>
      </c>
      <c r="BW171" s="88">
        <f t="shared" si="508"/>
        <v>0</v>
      </c>
      <c r="BX171" s="92" t="str">
        <f t="shared" si="509"/>
        <v>nebija plānots</v>
      </c>
      <c r="BY171" s="88">
        <f t="shared" si="510"/>
        <v>0</v>
      </c>
      <c r="BZ171" s="92" t="str">
        <f t="shared" si="511"/>
        <v>nebija plānots</v>
      </c>
      <c r="CA171" s="88">
        <v>0</v>
      </c>
      <c r="CB171" s="88">
        <v>104189.3</v>
      </c>
      <c r="CC171" s="88">
        <v>0</v>
      </c>
      <c r="CD171" s="88">
        <f t="shared" si="389"/>
        <v>104189.3</v>
      </c>
      <c r="CE171" s="92" t="str">
        <f t="shared" si="512"/>
        <v>nebija plānots</v>
      </c>
      <c r="CF171" s="88">
        <f t="shared" si="513"/>
        <v>104189.3</v>
      </c>
      <c r="CG171" s="92" t="str">
        <f t="shared" si="514"/>
        <v>nebija plānots</v>
      </c>
      <c r="CH171" s="88">
        <f t="shared" si="515"/>
        <v>0</v>
      </c>
      <c r="CI171" s="88">
        <f t="shared" si="516"/>
        <v>104189.3</v>
      </c>
      <c r="CJ171" s="88">
        <f t="shared" si="517"/>
        <v>0</v>
      </c>
      <c r="CK171" s="88">
        <f t="shared" si="518"/>
        <v>104189.3</v>
      </c>
      <c r="CL171" s="92" t="str">
        <f t="shared" si="519"/>
        <v>nebija plānots</v>
      </c>
      <c r="CM171" s="88">
        <f t="shared" si="520"/>
        <v>104189.3</v>
      </c>
      <c r="CN171" s="92" t="str">
        <f t="shared" si="521"/>
        <v>nebija plānots</v>
      </c>
      <c r="CO171" s="88">
        <v>0</v>
      </c>
      <c r="CP171" s="88">
        <v>68523.070000000007</v>
      </c>
      <c r="CQ171" s="88">
        <v>0</v>
      </c>
      <c r="CR171" s="88">
        <f t="shared" si="390"/>
        <v>68523.070000000007</v>
      </c>
      <c r="CS171" s="92" t="str">
        <f t="shared" si="522"/>
        <v>nebija plānots</v>
      </c>
      <c r="CT171" s="88">
        <f t="shared" si="523"/>
        <v>68523.070000000007</v>
      </c>
      <c r="CU171" s="92" t="str">
        <f t="shared" si="524"/>
        <v>nebija plānots</v>
      </c>
      <c r="CV171" s="88">
        <f t="shared" si="525"/>
        <v>0</v>
      </c>
      <c r="CW171" s="88">
        <f t="shared" si="526"/>
        <v>172712.37</v>
      </c>
      <c r="CX171" s="88">
        <f t="shared" si="527"/>
        <v>0</v>
      </c>
      <c r="CY171" s="88">
        <f t="shared" si="528"/>
        <v>172712.37</v>
      </c>
      <c r="CZ171" s="92" t="str">
        <f t="shared" si="529"/>
        <v>nebija plānots</v>
      </c>
      <c r="DA171" s="88">
        <f t="shared" si="530"/>
        <v>172712.37</v>
      </c>
      <c r="DB171" s="92" t="str">
        <f t="shared" si="531"/>
        <v>nebija plānots</v>
      </c>
      <c r="DC171" s="88">
        <v>0</v>
      </c>
      <c r="DD171" s="88">
        <v>85605.01</v>
      </c>
      <c r="DE171" s="88">
        <v>0</v>
      </c>
      <c r="DF171" s="88">
        <f t="shared" si="391"/>
        <v>85605.01</v>
      </c>
      <c r="DG171" s="92" t="str">
        <f t="shared" si="532"/>
        <v>nebija plānots</v>
      </c>
      <c r="DH171" s="88">
        <f t="shared" si="548"/>
        <v>85605.01</v>
      </c>
      <c r="DI171" s="92" t="str">
        <f t="shared" si="533"/>
        <v>nebija plānots</v>
      </c>
      <c r="DJ171" s="88">
        <f t="shared" si="534"/>
        <v>0</v>
      </c>
      <c r="DK171" s="88">
        <f t="shared" si="535"/>
        <v>258317.38</v>
      </c>
      <c r="DL171" s="88">
        <f t="shared" si="536"/>
        <v>0</v>
      </c>
      <c r="DM171" s="88">
        <f t="shared" si="550"/>
        <v>258317.38</v>
      </c>
      <c r="DN171" s="92" t="str">
        <f t="shared" si="537"/>
        <v>nebija plānots</v>
      </c>
      <c r="DO171" s="88">
        <f t="shared" si="538"/>
        <v>258317.38</v>
      </c>
      <c r="DP171" s="92" t="str">
        <f t="shared" si="539"/>
        <v>nebija plānots</v>
      </c>
      <c r="DQ171" s="88">
        <v>0</v>
      </c>
      <c r="DR171" s="88">
        <v>0</v>
      </c>
      <c r="DS171" s="88">
        <v>0</v>
      </c>
      <c r="DT171" s="88">
        <f t="shared" si="392"/>
        <v>0</v>
      </c>
      <c r="DU171" s="92" t="str">
        <f t="shared" si="540"/>
        <v>nebija plānots</v>
      </c>
      <c r="DV171" s="88">
        <f t="shared" si="549"/>
        <v>0</v>
      </c>
      <c r="DW171" s="92" t="str">
        <f t="shared" si="541"/>
        <v>nebija plānots</v>
      </c>
      <c r="DX171" s="88">
        <f t="shared" si="542"/>
        <v>0</v>
      </c>
      <c r="DY171" s="88">
        <f t="shared" si="543"/>
        <v>258317.38</v>
      </c>
      <c r="DZ171" s="88">
        <f t="shared" si="544"/>
        <v>0</v>
      </c>
      <c r="EA171" s="88">
        <f t="shared" si="551"/>
        <v>258317.38</v>
      </c>
      <c r="EB171" s="92" t="str">
        <f t="shared" si="545"/>
        <v>nebija plānots</v>
      </c>
      <c r="EC171" s="88">
        <f t="shared" si="546"/>
        <v>258317.38</v>
      </c>
      <c r="ED171" s="92" t="str">
        <f t="shared" si="547"/>
        <v>nebija plānots</v>
      </c>
      <c r="EE171" s="88">
        <v>0</v>
      </c>
      <c r="EF171" s="88">
        <v>0</v>
      </c>
      <c r="EG171" s="88">
        <v>0</v>
      </c>
      <c r="EH171" s="23">
        <f t="shared" si="466"/>
        <v>0</v>
      </c>
      <c r="EJ171" s="9"/>
      <c r="EK171" s="9"/>
    </row>
    <row r="172" spans="1:141" ht="12" customHeight="1" x14ac:dyDescent="0.25">
      <c r="A172" s="8" t="s">
        <v>536</v>
      </c>
      <c r="B172" s="8" t="s">
        <v>536</v>
      </c>
      <c r="C172" s="24">
        <v>4</v>
      </c>
      <c r="D172" s="32" t="s">
        <v>454</v>
      </c>
      <c r="E172" s="26" t="s">
        <v>455</v>
      </c>
      <c r="F172" s="32" t="s">
        <v>531</v>
      </c>
      <c r="G172" s="26" t="s">
        <v>532</v>
      </c>
      <c r="H172" s="24" t="s">
        <v>537</v>
      </c>
      <c r="I172" s="26" t="s">
        <v>538</v>
      </c>
      <c r="J172" s="27" t="s">
        <v>114</v>
      </c>
      <c r="K172" s="38" t="s">
        <v>81</v>
      </c>
      <c r="L172" s="24" t="s">
        <v>101</v>
      </c>
      <c r="M172" s="23">
        <v>0</v>
      </c>
      <c r="N172" s="23">
        <v>2275.1</v>
      </c>
      <c r="O172" s="23">
        <v>1698907.12</v>
      </c>
      <c r="P172" s="88">
        <v>0</v>
      </c>
      <c r="Q172" s="88">
        <v>0</v>
      </c>
      <c r="R172" s="88">
        <v>0</v>
      </c>
      <c r="S172" s="88">
        <f t="shared" si="467"/>
        <v>0</v>
      </c>
      <c r="T172" s="92" t="str">
        <f t="shared" si="468"/>
        <v>nebija plānots</v>
      </c>
      <c r="U172" s="88">
        <f t="shared" si="469"/>
        <v>0</v>
      </c>
      <c r="V172" s="92" t="str">
        <f t="shared" si="470"/>
        <v>nebija plānots</v>
      </c>
      <c r="W172" s="88">
        <v>0</v>
      </c>
      <c r="X172" s="88">
        <v>0</v>
      </c>
      <c r="Y172" s="88">
        <v>0</v>
      </c>
      <c r="Z172" s="88">
        <f t="shared" si="471"/>
        <v>0</v>
      </c>
      <c r="AA172" s="92" t="str">
        <f t="shared" si="472"/>
        <v>nebija plānots</v>
      </c>
      <c r="AB172" s="88">
        <f t="shared" si="473"/>
        <v>0</v>
      </c>
      <c r="AC172" s="92" t="str">
        <f t="shared" si="474"/>
        <v>nebija plānots</v>
      </c>
      <c r="AD172" s="88">
        <f t="shared" si="475"/>
        <v>0</v>
      </c>
      <c r="AE172" s="88">
        <f t="shared" si="476"/>
        <v>0</v>
      </c>
      <c r="AF172" s="88">
        <f t="shared" si="477"/>
        <v>0</v>
      </c>
      <c r="AG172" s="88">
        <f t="shared" si="478"/>
        <v>0</v>
      </c>
      <c r="AH172" s="92" t="str">
        <f t="shared" si="479"/>
        <v>nebija plānots</v>
      </c>
      <c r="AI172" s="88">
        <f t="shared" si="480"/>
        <v>0</v>
      </c>
      <c r="AJ172" s="92" t="str">
        <f t="shared" si="481"/>
        <v>nebija plānots</v>
      </c>
      <c r="AK172" s="88">
        <v>614125</v>
      </c>
      <c r="AL172" s="88">
        <v>729766.6</v>
      </c>
      <c r="AM172" s="88">
        <v>0</v>
      </c>
      <c r="AN172" s="88">
        <f t="shared" ref="AN172:AN235" si="552">AL172-AM172</f>
        <v>729766.6</v>
      </c>
      <c r="AO172" s="92">
        <f t="shared" si="482"/>
        <v>1.1883030327702016</v>
      </c>
      <c r="AP172" s="88">
        <f t="shared" si="483"/>
        <v>115641.59999999998</v>
      </c>
      <c r="AQ172" s="92">
        <f t="shared" si="484"/>
        <v>0.18830303277020147</v>
      </c>
      <c r="AR172" s="88">
        <f t="shared" si="485"/>
        <v>614125</v>
      </c>
      <c r="AS172" s="88">
        <f t="shared" si="486"/>
        <v>729766.6</v>
      </c>
      <c r="AT172" s="88">
        <f t="shared" si="487"/>
        <v>0</v>
      </c>
      <c r="AU172" s="88">
        <f t="shared" si="488"/>
        <v>729766.6</v>
      </c>
      <c r="AV172" s="92">
        <f t="shared" si="489"/>
        <v>1.1883030327702016</v>
      </c>
      <c r="AW172" s="88">
        <f t="shared" si="490"/>
        <v>115641.59999999998</v>
      </c>
      <c r="AX172" s="92">
        <f t="shared" si="491"/>
        <v>0.18830303277020147</v>
      </c>
      <c r="AY172" s="88">
        <v>0</v>
      </c>
      <c r="AZ172" s="88">
        <v>0</v>
      </c>
      <c r="BA172" s="88">
        <v>0</v>
      </c>
      <c r="BB172" s="88">
        <f t="shared" ref="BB172:BB235" si="553">AZ172-BA172</f>
        <v>0</v>
      </c>
      <c r="BC172" s="92" t="str">
        <f t="shared" si="492"/>
        <v>nebija plānots</v>
      </c>
      <c r="BD172" s="88">
        <f t="shared" si="493"/>
        <v>0</v>
      </c>
      <c r="BE172" s="92" t="str">
        <f t="shared" si="494"/>
        <v>nebija plānots</v>
      </c>
      <c r="BF172" s="88">
        <f t="shared" si="495"/>
        <v>614125</v>
      </c>
      <c r="BG172" s="88">
        <f t="shared" si="496"/>
        <v>729766.6</v>
      </c>
      <c r="BH172" s="88">
        <f t="shared" si="497"/>
        <v>0</v>
      </c>
      <c r="BI172" s="88">
        <f t="shared" si="498"/>
        <v>729766.6</v>
      </c>
      <c r="BJ172" s="92">
        <f t="shared" si="499"/>
        <v>1.1883030327702016</v>
      </c>
      <c r="BK172" s="88">
        <f t="shared" si="500"/>
        <v>115641.59999999998</v>
      </c>
      <c r="BL172" s="92">
        <f t="shared" si="501"/>
        <v>0.18830303277020147</v>
      </c>
      <c r="BM172" s="88">
        <v>0</v>
      </c>
      <c r="BN172" s="88">
        <v>0</v>
      </c>
      <c r="BO172" s="88">
        <v>0</v>
      </c>
      <c r="BP172" s="88">
        <f t="shared" ref="BP172:BP235" si="554">BN172-BO172</f>
        <v>0</v>
      </c>
      <c r="BQ172" s="92" t="str">
        <f t="shared" si="502"/>
        <v>nebija plānots</v>
      </c>
      <c r="BR172" s="88">
        <f t="shared" si="503"/>
        <v>0</v>
      </c>
      <c r="BS172" s="92" t="str">
        <f t="shared" si="504"/>
        <v>nebija plānots</v>
      </c>
      <c r="BT172" s="88">
        <f t="shared" si="505"/>
        <v>614125</v>
      </c>
      <c r="BU172" s="88">
        <f t="shared" si="506"/>
        <v>729766.6</v>
      </c>
      <c r="BV172" s="88">
        <f t="shared" si="507"/>
        <v>0</v>
      </c>
      <c r="BW172" s="88">
        <f t="shared" si="508"/>
        <v>729766.6</v>
      </c>
      <c r="BX172" s="92">
        <f t="shared" si="509"/>
        <v>1.1883030327702016</v>
      </c>
      <c r="BY172" s="88">
        <f t="shared" si="510"/>
        <v>115641.59999999998</v>
      </c>
      <c r="BZ172" s="92">
        <f t="shared" si="511"/>
        <v>0.18830303277020147</v>
      </c>
      <c r="CA172" s="88">
        <v>0</v>
      </c>
      <c r="CB172" s="88">
        <v>1327755.1100000001</v>
      </c>
      <c r="CC172" s="88">
        <v>0</v>
      </c>
      <c r="CD172" s="88">
        <f t="shared" ref="CD172:CD235" si="555">CB172-CC172</f>
        <v>1327755.1100000001</v>
      </c>
      <c r="CE172" s="92" t="str">
        <f t="shared" si="512"/>
        <v>nebija plānots</v>
      </c>
      <c r="CF172" s="88">
        <f t="shared" si="513"/>
        <v>1327755.1100000001</v>
      </c>
      <c r="CG172" s="92" t="str">
        <f t="shared" si="514"/>
        <v>nebija plānots</v>
      </c>
      <c r="CH172" s="88">
        <f t="shared" si="515"/>
        <v>614125</v>
      </c>
      <c r="CI172" s="88">
        <f t="shared" si="516"/>
        <v>2057521.71</v>
      </c>
      <c r="CJ172" s="88">
        <f t="shared" si="517"/>
        <v>0</v>
      </c>
      <c r="CK172" s="88">
        <f t="shared" si="518"/>
        <v>2057521.71</v>
      </c>
      <c r="CL172" s="92">
        <f t="shared" si="519"/>
        <v>3.3503304864644821</v>
      </c>
      <c r="CM172" s="88">
        <f t="shared" si="520"/>
        <v>1443396.71</v>
      </c>
      <c r="CN172" s="92">
        <f t="shared" si="521"/>
        <v>2.3503304864644821</v>
      </c>
      <c r="CO172" s="88">
        <v>867000</v>
      </c>
      <c r="CP172" s="88">
        <v>0</v>
      </c>
      <c r="CQ172" s="88">
        <v>0</v>
      </c>
      <c r="CR172" s="88">
        <f t="shared" ref="CR172:CR235" si="556">CP172-CQ172</f>
        <v>0</v>
      </c>
      <c r="CS172" s="92">
        <f t="shared" si="522"/>
        <v>0</v>
      </c>
      <c r="CT172" s="88">
        <f t="shared" si="523"/>
        <v>-867000</v>
      </c>
      <c r="CU172" s="92">
        <f t="shared" si="524"/>
        <v>-1</v>
      </c>
      <c r="CV172" s="88">
        <f t="shared" si="525"/>
        <v>1481125</v>
      </c>
      <c r="CW172" s="88">
        <f t="shared" si="526"/>
        <v>2057521.71</v>
      </c>
      <c r="CX172" s="88">
        <f t="shared" si="527"/>
        <v>0</v>
      </c>
      <c r="CY172" s="88">
        <f t="shared" si="528"/>
        <v>2057521.71</v>
      </c>
      <c r="CZ172" s="92">
        <f t="shared" si="529"/>
        <v>1.3891614212169803</v>
      </c>
      <c r="DA172" s="88">
        <f t="shared" si="530"/>
        <v>576396.71</v>
      </c>
      <c r="DB172" s="92">
        <f t="shared" si="531"/>
        <v>0.38916142121698033</v>
      </c>
      <c r="DC172" s="88">
        <v>0</v>
      </c>
      <c r="DD172" s="88">
        <v>0</v>
      </c>
      <c r="DE172" s="88">
        <v>0</v>
      </c>
      <c r="DF172" s="88">
        <f t="shared" ref="DF172:DF235" si="557">DD172-DE172</f>
        <v>0</v>
      </c>
      <c r="DG172" s="92" t="str">
        <f t="shared" si="532"/>
        <v>nebija plānots</v>
      </c>
      <c r="DH172" s="88">
        <f t="shared" si="548"/>
        <v>0</v>
      </c>
      <c r="DI172" s="92" t="str">
        <f t="shared" si="533"/>
        <v>nebija plānots</v>
      </c>
      <c r="DJ172" s="88">
        <f t="shared" si="534"/>
        <v>1481125</v>
      </c>
      <c r="DK172" s="88">
        <f t="shared" si="535"/>
        <v>2057521.71</v>
      </c>
      <c r="DL172" s="88">
        <f t="shared" si="536"/>
        <v>0</v>
      </c>
      <c r="DM172" s="88">
        <f t="shared" si="550"/>
        <v>2057521.71</v>
      </c>
      <c r="DN172" s="92">
        <f t="shared" si="537"/>
        <v>1.3891614212169803</v>
      </c>
      <c r="DO172" s="88">
        <f t="shared" si="538"/>
        <v>576396.71</v>
      </c>
      <c r="DP172" s="92">
        <f t="shared" si="539"/>
        <v>0.38916142121698033</v>
      </c>
      <c r="DQ172" s="88">
        <v>0</v>
      </c>
      <c r="DR172" s="88">
        <v>0</v>
      </c>
      <c r="DS172" s="88">
        <v>0</v>
      </c>
      <c r="DT172" s="88">
        <f t="shared" ref="DT172:DT235" si="558">DR172-DS172</f>
        <v>0</v>
      </c>
      <c r="DU172" s="92" t="str">
        <f t="shared" si="540"/>
        <v>nebija plānots</v>
      </c>
      <c r="DV172" s="88">
        <f t="shared" si="549"/>
        <v>0</v>
      </c>
      <c r="DW172" s="92" t="str">
        <f t="shared" si="541"/>
        <v>nebija plānots</v>
      </c>
      <c r="DX172" s="88">
        <f t="shared" si="542"/>
        <v>1481125</v>
      </c>
      <c r="DY172" s="88">
        <f t="shared" si="543"/>
        <v>2057521.71</v>
      </c>
      <c r="DZ172" s="88">
        <f t="shared" si="544"/>
        <v>0</v>
      </c>
      <c r="EA172" s="88">
        <f t="shared" si="551"/>
        <v>2057521.71</v>
      </c>
      <c r="EB172" s="92">
        <f t="shared" si="545"/>
        <v>1.3891614212169803</v>
      </c>
      <c r="EC172" s="88">
        <f t="shared" si="546"/>
        <v>576396.71</v>
      </c>
      <c r="ED172" s="92">
        <f t="shared" si="547"/>
        <v>0.38916142121698033</v>
      </c>
      <c r="EE172" s="88">
        <v>0</v>
      </c>
      <c r="EF172" s="88">
        <v>787525</v>
      </c>
      <c r="EG172" s="88">
        <v>0</v>
      </c>
      <c r="EH172" s="23">
        <f t="shared" si="466"/>
        <v>2268650</v>
      </c>
      <c r="EJ172" s="9"/>
      <c r="EK172" s="9"/>
    </row>
    <row r="173" spans="1:141" ht="12" customHeight="1" x14ac:dyDescent="0.25">
      <c r="A173" s="8" t="s">
        <v>539</v>
      </c>
      <c r="B173" s="8" t="s">
        <v>539</v>
      </c>
      <c r="C173" s="24">
        <v>4</v>
      </c>
      <c r="D173" s="32" t="s">
        <v>454</v>
      </c>
      <c r="E173" s="26" t="s">
        <v>455</v>
      </c>
      <c r="F173" s="32" t="s">
        <v>531</v>
      </c>
      <c r="G173" s="26" t="s">
        <v>532</v>
      </c>
      <c r="H173" s="33" t="s">
        <v>540</v>
      </c>
      <c r="I173" s="26" t="s">
        <v>541</v>
      </c>
      <c r="J173" s="27" t="s">
        <v>114</v>
      </c>
      <c r="K173" s="31" t="s">
        <v>79</v>
      </c>
      <c r="L173" s="24" t="s">
        <v>101</v>
      </c>
      <c r="M173" s="23">
        <v>0</v>
      </c>
      <c r="N173" s="23">
        <v>0</v>
      </c>
      <c r="O173" s="23">
        <v>0</v>
      </c>
      <c r="P173" s="88">
        <v>0</v>
      </c>
      <c r="Q173" s="88">
        <v>0</v>
      </c>
      <c r="R173" s="88">
        <v>0</v>
      </c>
      <c r="S173" s="88">
        <f t="shared" si="467"/>
        <v>0</v>
      </c>
      <c r="T173" s="92" t="str">
        <f t="shared" si="468"/>
        <v>nebija plānots</v>
      </c>
      <c r="U173" s="88">
        <f t="shared" si="469"/>
        <v>0</v>
      </c>
      <c r="V173" s="92" t="str">
        <f t="shared" si="470"/>
        <v>nebija plānots</v>
      </c>
      <c r="W173" s="88">
        <v>0</v>
      </c>
      <c r="X173" s="88">
        <v>0</v>
      </c>
      <c r="Y173" s="88">
        <v>0</v>
      </c>
      <c r="Z173" s="88">
        <f t="shared" si="471"/>
        <v>0</v>
      </c>
      <c r="AA173" s="92" t="str">
        <f t="shared" si="472"/>
        <v>nebija plānots</v>
      </c>
      <c r="AB173" s="88">
        <f t="shared" si="473"/>
        <v>0</v>
      </c>
      <c r="AC173" s="92" t="str">
        <f t="shared" si="474"/>
        <v>nebija plānots</v>
      </c>
      <c r="AD173" s="88">
        <f t="shared" si="475"/>
        <v>0</v>
      </c>
      <c r="AE173" s="88">
        <f t="shared" si="476"/>
        <v>0</v>
      </c>
      <c r="AF173" s="88">
        <f t="shared" si="477"/>
        <v>0</v>
      </c>
      <c r="AG173" s="88">
        <f t="shared" si="478"/>
        <v>0</v>
      </c>
      <c r="AH173" s="92" t="str">
        <f t="shared" si="479"/>
        <v>nebija plānots</v>
      </c>
      <c r="AI173" s="88">
        <f t="shared" si="480"/>
        <v>0</v>
      </c>
      <c r="AJ173" s="92" t="str">
        <f t="shared" si="481"/>
        <v>nebija plānots</v>
      </c>
      <c r="AK173" s="88">
        <v>0</v>
      </c>
      <c r="AL173" s="88">
        <v>0</v>
      </c>
      <c r="AM173" s="88">
        <v>0</v>
      </c>
      <c r="AN173" s="88">
        <f t="shared" si="552"/>
        <v>0</v>
      </c>
      <c r="AO173" s="92" t="str">
        <f t="shared" si="482"/>
        <v>nebija plānots</v>
      </c>
      <c r="AP173" s="88">
        <f t="shared" si="483"/>
        <v>0</v>
      </c>
      <c r="AQ173" s="92" t="str">
        <f t="shared" si="484"/>
        <v>nebija plānots</v>
      </c>
      <c r="AR173" s="88">
        <f t="shared" si="485"/>
        <v>0</v>
      </c>
      <c r="AS173" s="88">
        <f t="shared" si="486"/>
        <v>0</v>
      </c>
      <c r="AT173" s="88">
        <f t="shared" si="487"/>
        <v>0</v>
      </c>
      <c r="AU173" s="88">
        <f t="shared" si="488"/>
        <v>0</v>
      </c>
      <c r="AV173" s="92" t="str">
        <f t="shared" si="489"/>
        <v>nebija plānots</v>
      </c>
      <c r="AW173" s="88">
        <f t="shared" si="490"/>
        <v>0</v>
      </c>
      <c r="AX173" s="92" t="str">
        <f t="shared" si="491"/>
        <v>nebija plānots</v>
      </c>
      <c r="AY173" s="88">
        <v>0</v>
      </c>
      <c r="AZ173" s="88">
        <v>0</v>
      </c>
      <c r="BA173" s="88">
        <v>0</v>
      </c>
      <c r="BB173" s="88">
        <f t="shared" si="553"/>
        <v>0</v>
      </c>
      <c r="BC173" s="92" t="str">
        <f t="shared" si="492"/>
        <v>nebija plānots</v>
      </c>
      <c r="BD173" s="88">
        <f t="shared" si="493"/>
        <v>0</v>
      </c>
      <c r="BE173" s="92" t="str">
        <f t="shared" si="494"/>
        <v>nebija plānots</v>
      </c>
      <c r="BF173" s="88">
        <f t="shared" si="495"/>
        <v>0</v>
      </c>
      <c r="BG173" s="88">
        <f t="shared" si="496"/>
        <v>0</v>
      </c>
      <c r="BH173" s="88">
        <f t="shared" si="497"/>
        <v>0</v>
      </c>
      <c r="BI173" s="88">
        <f t="shared" si="498"/>
        <v>0</v>
      </c>
      <c r="BJ173" s="92" t="str">
        <f t="shared" si="499"/>
        <v>nebija plānots</v>
      </c>
      <c r="BK173" s="88">
        <f t="shared" si="500"/>
        <v>0</v>
      </c>
      <c r="BL173" s="92" t="str">
        <f t="shared" si="501"/>
        <v>nebija plānots</v>
      </c>
      <c r="BM173" s="88">
        <v>0</v>
      </c>
      <c r="BN173" s="88">
        <v>0</v>
      </c>
      <c r="BO173" s="88">
        <v>0</v>
      </c>
      <c r="BP173" s="88">
        <f t="shared" si="554"/>
        <v>0</v>
      </c>
      <c r="BQ173" s="92" t="str">
        <f t="shared" si="502"/>
        <v>nebija plānots</v>
      </c>
      <c r="BR173" s="88">
        <f t="shared" si="503"/>
        <v>0</v>
      </c>
      <c r="BS173" s="92" t="str">
        <f t="shared" si="504"/>
        <v>nebija plānots</v>
      </c>
      <c r="BT173" s="88">
        <f t="shared" si="505"/>
        <v>0</v>
      </c>
      <c r="BU173" s="88">
        <f t="shared" si="506"/>
        <v>0</v>
      </c>
      <c r="BV173" s="88">
        <f t="shared" si="507"/>
        <v>0</v>
      </c>
      <c r="BW173" s="88">
        <f t="shared" si="508"/>
        <v>0</v>
      </c>
      <c r="BX173" s="92" t="str">
        <f t="shared" si="509"/>
        <v>nebija plānots</v>
      </c>
      <c r="BY173" s="88">
        <f t="shared" si="510"/>
        <v>0</v>
      </c>
      <c r="BZ173" s="92" t="str">
        <f t="shared" si="511"/>
        <v>nebija plānots</v>
      </c>
      <c r="CA173" s="88">
        <v>0</v>
      </c>
      <c r="CB173" s="88">
        <v>0</v>
      </c>
      <c r="CC173" s="88">
        <v>0</v>
      </c>
      <c r="CD173" s="88">
        <f t="shared" si="555"/>
        <v>0</v>
      </c>
      <c r="CE173" s="92" t="str">
        <f t="shared" si="512"/>
        <v>nebija plānots</v>
      </c>
      <c r="CF173" s="88">
        <f t="shared" si="513"/>
        <v>0</v>
      </c>
      <c r="CG173" s="92" t="str">
        <f t="shared" si="514"/>
        <v>nebija plānots</v>
      </c>
      <c r="CH173" s="88">
        <f t="shared" si="515"/>
        <v>0</v>
      </c>
      <c r="CI173" s="88">
        <f t="shared" si="516"/>
        <v>0</v>
      </c>
      <c r="CJ173" s="88">
        <f t="shared" si="517"/>
        <v>0</v>
      </c>
      <c r="CK173" s="88">
        <f t="shared" si="518"/>
        <v>0</v>
      </c>
      <c r="CL173" s="92" t="str">
        <f t="shared" si="519"/>
        <v>nebija plānots</v>
      </c>
      <c r="CM173" s="88">
        <f t="shared" si="520"/>
        <v>0</v>
      </c>
      <c r="CN173" s="92" t="str">
        <f t="shared" si="521"/>
        <v>nebija plānots</v>
      </c>
      <c r="CO173" s="88">
        <v>0</v>
      </c>
      <c r="CP173" s="88">
        <v>0</v>
      </c>
      <c r="CQ173" s="88">
        <v>0</v>
      </c>
      <c r="CR173" s="88">
        <f t="shared" si="556"/>
        <v>0</v>
      </c>
      <c r="CS173" s="92" t="str">
        <f t="shared" si="522"/>
        <v>nebija plānots</v>
      </c>
      <c r="CT173" s="88">
        <f t="shared" si="523"/>
        <v>0</v>
      </c>
      <c r="CU173" s="92" t="str">
        <f t="shared" si="524"/>
        <v>nebija plānots</v>
      </c>
      <c r="CV173" s="88">
        <f t="shared" si="525"/>
        <v>0</v>
      </c>
      <c r="CW173" s="88">
        <f t="shared" si="526"/>
        <v>0</v>
      </c>
      <c r="CX173" s="88">
        <f t="shared" si="527"/>
        <v>0</v>
      </c>
      <c r="CY173" s="88">
        <f t="shared" si="528"/>
        <v>0</v>
      </c>
      <c r="CZ173" s="92" t="str">
        <f t="shared" si="529"/>
        <v>nebija plānots</v>
      </c>
      <c r="DA173" s="88">
        <f t="shared" si="530"/>
        <v>0</v>
      </c>
      <c r="DB173" s="92" t="str">
        <f t="shared" si="531"/>
        <v>nebija plānots</v>
      </c>
      <c r="DC173" s="88">
        <v>184251.85</v>
      </c>
      <c r="DD173" s="88">
        <v>0</v>
      </c>
      <c r="DE173" s="88">
        <v>0</v>
      </c>
      <c r="DF173" s="88">
        <f t="shared" si="557"/>
        <v>0</v>
      </c>
      <c r="DG173" s="92">
        <f t="shared" si="532"/>
        <v>0</v>
      </c>
      <c r="DH173" s="88">
        <f t="shared" si="548"/>
        <v>-184251.85</v>
      </c>
      <c r="DI173" s="92">
        <f t="shared" si="533"/>
        <v>-1</v>
      </c>
      <c r="DJ173" s="88">
        <f t="shared" si="534"/>
        <v>184251.85</v>
      </c>
      <c r="DK173" s="88">
        <f t="shared" si="535"/>
        <v>0</v>
      </c>
      <c r="DL173" s="88">
        <f t="shared" si="536"/>
        <v>0</v>
      </c>
      <c r="DM173" s="88">
        <f t="shared" si="550"/>
        <v>0</v>
      </c>
      <c r="DN173" s="92">
        <f t="shared" si="537"/>
        <v>0</v>
      </c>
      <c r="DO173" s="88">
        <f t="shared" si="538"/>
        <v>-184251.85</v>
      </c>
      <c r="DP173" s="92">
        <f t="shared" si="539"/>
        <v>-1</v>
      </c>
      <c r="DQ173" s="88">
        <v>0</v>
      </c>
      <c r="DR173" s="88">
        <v>260.95999999999998</v>
      </c>
      <c r="DS173" s="88">
        <v>0</v>
      </c>
      <c r="DT173" s="88">
        <f t="shared" si="558"/>
        <v>260.95999999999998</v>
      </c>
      <c r="DU173" s="92" t="str">
        <f t="shared" si="540"/>
        <v>nebija plānots</v>
      </c>
      <c r="DV173" s="88">
        <f t="shared" si="549"/>
        <v>260.95999999999998</v>
      </c>
      <c r="DW173" s="92" t="str">
        <f t="shared" si="541"/>
        <v>nebija plānots</v>
      </c>
      <c r="DX173" s="88">
        <f t="shared" si="542"/>
        <v>184251.85</v>
      </c>
      <c r="DY173" s="88">
        <f t="shared" si="543"/>
        <v>260.95999999999998</v>
      </c>
      <c r="DZ173" s="88">
        <f t="shared" si="544"/>
        <v>0</v>
      </c>
      <c r="EA173" s="88">
        <f t="shared" si="551"/>
        <v>260.95999999999998</v>
      </c>
      <c r="EB173" s="92">
        <f t="shared" si="545"/>
        <v>1.4163222784465935E-3</v>
      </c>
      <c r="EC173" s="88">
        <f t="shared" si="546"/>
        <v>-183990.89</v>
      </c>
      <c r="ED173" s="92">
        <f t="shared" si="547"/>
        <v>-0.99858367772155343</v>
      </c>
      <c r="EE173" s="88">
        <v>0</v>
      </c>
      <c r="EF173" s="88">
        <v>0</v>
      </c>
      <c r="EG173" s="88">
        <v>0</v>
      </c>
      <c r="EH173" s="23">
        <f t="shared" si="466"/>
        <v>184251.85</v>
      </c>
      <c r="EJ173" s="9"/>
      <c r="EK173" s="9"/>
    </row>
    <row r="174" spans="1:141" ht="12" customHeight="1" x14ac:dyDescent="0.25">
      <c r="A174" s="8" t="s">
        <v>542</v>
      </c>
      <c r="B174" s="8" t="s">
        <v>542</v>
      </c>
      <c r="C174" s="24">
        <v>4</v>
      </c>
      <c r="D174" s="32" t="s">
        <v>543</v>
      </c>
      <c r="E174" s="26" t="s">
        <v>544</v>
      </c>
      <c r="F174" s="32" t="s">
        <v>545</v>
      </c>
      <c r="G174" s="26" t="s">
        <v>546</v>
      </c>
      <c r="H174" s="24" t="s">
        <v>547</v>
      </c>
      <c r="I174" s="26" t="s">
        <v>548</v>
      </c>
      <c r="J174" s="27" t="s">
        <v>114</v>
      </c>
      <c r="K174" s="28" t="s">
        <v>84</v>
      </c>
      <c r="L174" s="24" t="s">
        <v>103</v>
      </c>
      <c r="M174" s="23">
        <v>0</v>
      </c>
      <c r="N174" s="23">
        <v>57799.21</v>
      </c>
      <c r="O174" s="23">
        <v>1022952.79</v>
      </c>
      <c r="P174" s="88">
        <v>0</v>
      </c>
      <c r="Q174" s="88">
        <v>0</v>
      </c>
      <c r="R174" s="88">
        <v>0</v>
      </c>
      <c r="S174" s="88">
        <f t="shared" si="467"/>
        <v>0</v>
      </c>
      <c r="T174" s="92" t="str">
        <f t="shared" si="468"/>
        <v>nebija plānots</v>
      </c>
      <c r="U174" s="88">
        <f t="shared" si="469"/>
        <v>0</v>
      </c>
      <c r="V174" s="92" t="str">
        <f t="shared" si="470"/>
        <v>nebija plānots</v>
      </c>
      <c r="W174" s="88">
        <v>0</v>
      </c>
      <c r="X174" s="88">
        <v>0</v>
      </c>
      <c r="Y174" s="88">
        <v>0</v>
      </c>
      <c r="Z174" s="88">
        <f t="shared" si="471"/>
        <v>0</v>
      </c>
      <c r="AA174" s="92" t="str">
        <f t="shared" si="472"/>
        <v>nebija plānots</v>
      </c>
      <c r="AB174" s="88">
        <f t="shared" si="473"/>
        <v>0</v>
      </c>
      <c r="AC174" s="92" t="str">
        <f t="shared" si="474"/>
        <v>nebija plānots</v>
      </c>
      <c r="AD174" s="88">
        <f t="shared" si="475"/>
        <v>0</v>
      </c>
      <c r="AE174" s="88">
        <f t="shared" si="476"/>
        <v>0</v>
      </c>
      <c r="AF174" s="88">
        <f t="shared" si="477"/>
        <v>0</v>
      </c>
      <c r="AG174" s="88">
        <f t="shared" si="478"/>
        <v>0</v>
      </c>
      <c r="AH174" s="92" t="str">
        <f t="shared" si="479"/>
        <v>nebija plānots</v>
      </c>
      <c r="AI174" s="88">
        <f t="shared" si="480"/>
        <v>0</v>
      </c>
      <c r="AJ174" s="92" t="str">
        <f t="shared" si="481"/>
        <v>nebija plānots</v>
      </c>
      <c r="AK174" s="88">
        <v>0</v>
      </c>
      <c r="AL174" s="88">
        <v>0</v>
      </c>
      <c r="AM174" s="88">
        <v>0</v>
      </c>
      <c r="AN174" s="88">
        <f t="shared" si="552"/>
        <v>0</v>
      </c>
      <c r="AO174" s="92" t="str">
        <f t="shared" si="482"/>
        <v>nebija plānots</v>
      </c>
      <c r="AP174" s="88">
        <f t="shared" si="483"/>
        <v>0</v>
      </c>
      <c r="AQ174" s="92" t="str">
        <f t="shared" si="484"/>
        <v>nebija plānots</v>
      </c>
      <c r="AR174" s="88">
        <f t="shared" si="485"/>
        <v>0</v>
      </c>
      <c r="AS174" s="88">
        <f t="shared" si="486"/>
        <v>0</v>
      </c>
      <c r="AT174" s="88">
        <f t="shared" si="487"/>
        <v>0</v>
      </c>
      <c r="AU174" s="88">
        <f t="shared" si="488"/>
        <v>0</v>
      </c>
      <c r="AV174" s="92" t="str">
        <f t="shared" si="489"/>
        <v>nebija plānots</v>
      </c>
      <c r="AW174" s="88">
        <f t="shared" si="490"/>
        <v>0</v>
      </c>
      <c r="AX174" s="92" t="str">
        <f t="shared" si="491"/>
        <v>nebija plānots</v>
      </c>
      <c r="AY174" s="88">
        <v>0</v>
      </c>
      <c r="AZ174" s="88">
        <v>0</v>
      </c>
      <c r="BA174" s="88">
        <v>0</v>
      </c>
      <c r="BB174" s="88">
        <f t="shared" si="553"/>
        <v>0</v>
      </c>
      <c r="BC174" s="92" t="str">
        <f t="shared" si="492"/>
        <v>nebija plānots</v>
      </c>
      <c r="BD174" s="88">
        <f t="shared" si="493"/>
        <v>0</v>
      </c>
      <c r="BE174" s="92" t="str">
        <f t="shared" si="494"/>
        <v>nebija plānots</v>
      </c>
      <c r="BF174" s="88">
        <f t="shared" si="495"/>
        <v>0</v>
      </c>
      <c r="BG174" s="88">
        <f t="shared" si="496"/>
        <v>0</v>
      </c>
      <c r="BH174" s="88">
        <f t="shared" si="497"/>
        <v>0</v>
      </c>
      <c r="BI174" s="88">
        <f t="shared" si="498"/>
        <v>0</v>
      </c>
      <c r="BJ174" s="92" t="str">
        <f t="shared" si="499"/>
        <v>nebija plānots</v>
      </c>
      <c r="BK174" s="88">
        <f t="shared" si="500"/>
        <v>0</v>
      </c>
      <c r="BL174" s="92" t="str">
        <f t="shared" si="501"/>
        <v>nebija plānots</v>
      </c>
      <c r="BM174" s="88">
        <v>510000</v>
      </c>
      <c r="BN174" s="88">
        <v>680000</v>
      </c>
      <c r="BO174" s="88">
        <v>0</v>
      </c>
      <c r="BP174" s="88">
        <f t="shared" si="554"/>
        <v>680000</v>
      </c>
      <c r="BQ174" s="92">
        <f t="shared" si="502"/>
        <v>1.3333333333333333</v>
      </c>
      <c r="BR174" s="88">
        <f t="shared" si="503"/>
        <v>170000</v>
      </c>
      <c r="BS174" s="92">
        <f t="shared" si="504"/>
        <v>0.33333333333333331</v>
      </c>
      <c r="BT174" s="88">
        <f t="shared" si="505"/>
        <v>510000</v>
      </c>
      <c r="BU174" s="88">
        <f t="shared" si="506"/>
        <v>680000</v>
      </c>
      <c r="BV174" s="88">
        <f t="shared" si="507"/>
        <v>0</v>
      </c>
      <c r="BW174" s="88">
        <f t="shared" si="508"/>
        <v>680000</v>
      </c>
      <c r="BX174" s="92">
        <f t="shared" si="509"/>
        <v>1.3333333333333333</v>
      </c>
      <c r="BY174" s="88">
        <f t="shared" si="510"/>
        <v>170000</v>
      </c>
      <c r="BZ174" s="92">
        <f t="shared" si="511"/>
        <v>0.33333333333333331</v>
      </c>
      <c r="CA174" s="88">
        <v>190612.5</v>
      </c>
      <c r="CB174" s="88">
        <v>0</v>
      </c>
      <c r="CC174" s="88">
        <v>0</v>
      </c>
      <c r="CD174" s="88">
        <f t="shared" si="555"/>
        <v>0</v>
      </c>
      <c r="CE174" s="92">
        <f t="shared" si="512"/>
        <v>0</v>
      </c>
      <c r="CF174" s="88">
        <f t="shared" si="513"/>
        <v>-190612.5</v>
      </c>
      <c r="CG174" s="92">
        <f t="shared" si="514"/>
        <v>-1</v>
      </c>
      <c r="CH174" s="88">
        <f t="shared" si="515"/>
        <v>700612.5</v>
      </c>
      <c r="CI174" s="88">
        <f t="shared" si="516"/>
        <v>680000</v>
      </c>
      <c r="CJ174" s="88">
        <f t="shared" si="517"/>
        <v>0</v>
      </c>
      <c r="CK174" s="88">
        <f t="shared" si="518"/>
        <v>680000</v>
      </c>
      <c r="CL174" s="92">
        <f t="shared" si="519"/>
        <v>0.97057931452835911</v>
      </c>
      <c r="CM174" s="88">
        <f t="shared" si="520"/>
        <v>-20612.5</v>
      </c>
      <c r="CN174" s="92">
        <f t="shared" si="521"/>
        <v>-2.9420685471640885E-2</v>
      </c>
      <c r="CO174" s="88">
        <v>0</v>
      </c>
      <c r="CP174" s="88">
        <v>244163.93</v>
      </c>
      <c r="CQ174" s="88">
        <v>0</v>
      </c>
      <c r="CR174" s="88">
        <f t="shared" si="556"/>
        <v>244163.93</v>
      </c>
      <c r="CS174" s="92" t="str">
        <f t="shared" si="522"/>
        <v>nebija plānots</v>
      </c>
      <c r="CT174" s="88">
        <f t="shared" si="523"/>
        <v>244163.93</v>
      </c>
      <c r="CU174" s="92" t="str">
        <f t="shared" si="524"/>
        <v>nebija plānots</v>
      </c>
      <c r="CV174" s="88">
        <f t="shared" si="525"/>
        <v>700612.5</v>
      </c>
      <c r="CW174" s="88">
        <f t="shared" si="526"/>
        <v>924163.92999999993</v>
      </c>
      <c r="CX174" s="88">
        <f t="shared" si="527"/>
        <v>0</v>
      </c>
      <c r="CY174" s="88">
        <f t="shared" si="528"/>
        <v>924163.92999999993</v>
      </c>
      <c r="CZ174" s="92">
        <f t="shared" si="529"/>
        <v>1.3190799907224036</v>
      </c>
      <c r="DA174" s="88">
        <f t="shared" si="530"/>
        <v>223551.42999999993</v>
      </c>
      <c r="DB174" s="92">
        <f t="shared" si="531"/>
        <v>0.31907999072240351</v>
      </c>
      <c r="DC174" s="88">
        <v>0</v>
      </c>
      <c r="DD174" s="88">
        <v>0</v>
      </c>
      <c r="DE174" s="88">
        <v>0</v>
      </c>
      <c r="DF174" s="88">
        <f t="shared" si="557"/>
        <v>0</v>
      </c>
      <c r="DG174" s="92" t="str">
        <f t="shared" si="532"/>
        <v>nebija plānots</v>
      </c>
      <c r="DH174" s="88">
        <f t="shared" si="548"/>
        <v>0</v>
      </c>
      <c r="DI174" s="92" t="str">
        <f t="shared" si="533"/>
        <v>nebija plānots</v>
      </c>
      <c r="DJ174" s="88">
        <f t="shared" si="534"/>
        <v>700612.5</v>
      </c>
      <c r="DK174" s="88">
        <f t="shared" si="535"/>
        <v>924163.92999999993</v>
      </c>
      <c r="DL174" s="88">
        <f t="shared" si="536"/>
        <v>0</v>
      </c>
      <c r="DM174" s="88">
        <f t="shared" si="550"/>
        <v>924163.92999999993</v>
      </c>
      <c r="DN174" s="92">
        <f t="shared" si="537"/>
        <v>1.3190799907224036</v>
      </c>
      <c r="DO174" s="88">
        <f t="shared" si="538"/>
        <v>223551.42999999993</v>
      </c>
      <c r="DP174" s="92">
        <f t="shared" si="539"/>
        <v>0.31907999072240351</v>
      </c>
      <c r="DQ174" s="88">
        <v>0</v>
      </c>
      <c r="DR174" s="88">
        <v>0</v>
      </c>
      <c r="DS174" s="88">
        <v>0</v>
      </c>
      <c r="DT174" s="88">
        <f t="shared" si="558"/>
        <v>0</v>
      </c>
      <c r="DU174" s="92" t="str">
        <f t="shared" si="540"/>
        <v>nebija plānots</v>
      </c>
      <c r="DV174" s="88">
        <f t="shared" si="549"/>
        <v>0</v>
      </c>
      <c r="DW174" s="92" t="str">
        <f t="shared" si="541"/>
        <v>nebija plānots</v>
      </c>
      <c r="DX174" s="88">
        <f t="shared" si="542"/>
        <v>700612.5</v>
      </c>
      <c r="DY174" s="88">
        <f t="shared" si="543"/>
        <v>924163.92999999993</v>
      </c>
      <c r="DZ174" s="88">
        <f t="shared" si="544"/>
        <v>0</v>
      </c>
      <c r="EA174" s="88">
        <f t="shared" si="551"/>
        <v>924163.92999999993</v>
      </c>
      <c r="EB174" s="92">
        <f t="shared" si="545"/>
        <v>1.3190799907224036</v>
      </c>
      <c r="EC174" s="88">
        <f t="shared" si="546"/>
        <v>223551.42999999993</v>
      </c>
      <c r="ED174" s="92">
        <f t="shared" si="547"/>
        <v>0.31907999072240351</v>
      </c>
      <c r="EE174" s="88">
        <v>0</v>
      </c>
      <c r="EF174" s="88">
        <v>1160250</v>
      </c>
      <c r="EG174" s="88">
        <v>0</v>
      </c>
      <c r="EH174" s="23">
        <f t="shared" si="466"/>
        <v>1860862.5</v>
      </c>
      <c r="EJ174" s="9"/>
      <c r="EK174" s="9"/>
    </row>
    <row r="175" spans="1:141" ht="12" customHeight="1" x14ac:dyDescent="0.25">
      <c r="A175" s="8" t="s">
        <v>549</v>
      </c>
      <c r="B175" s="8" t="s">
        <v>549</v>
      </c>
      <c r="C175" s="24">
        <v>4</v>
      </c>
      <c r="D175" s="32" t="s">
        <v>543</v>
      </c>
      <c r="E175" s="26" t="s">
        <v>544</v>
      </c>
      <c r="F175" s="32" t="s">
        <v>545</v>
      </c>
      <c r="G175" s="26" t="s">
        <v>546</v>
      </c>
      <c r="H175" s="24" t="s">
        <v>550</v>
      </c>
      <c r="I175" s="26" t="s">
        <v>551</v>
      </c>
      <c r="J175" s="24">
        <v>1</v>
      </c>
      <c r="K175" s="28" t="s">
        <v>78</v>
      </c>
      <c r="L175" s="24" t="s">
        <v>103</v>
      </c>
      <c r="M175" s="23">
        <v>0</v>
      </c>
      <c r="N175" s="23">
        <v>623543.91999999993</v>
      </c>
      <c r="O175" s="23">
        <v>6218561.6299999999</v>
      </c>
      <c r="P175" s="88">
        <v>623377.16999999993</v>
      </c>
      <c r="Q175" s="88">
        <v>242564.58000000002</v>
      </c>
      <c r="R175" s="88">
        <v>30300</v>
      </c>
      <c r="S175" s="88">
        <f t="shared" si="467"/>
        <v>212264.58000000002</v>
      </c>
      <c r="T175" s="92">
        <f t="shared" si="468"/>
        <v>0.34050746516751657</v>
      </c>
      <c r="U175" s="88">
        <f t="shared" si="469"/>
        <v>-411112.58999999991</v>
      </c>
      <c r="V175" s="92">
        <f t="shared" si="470"/>
        <v>-0.65949253483248349</v>
      </c>
      <c r="W175" s="88">
        <v>300238.04000000004</v>
      </c>
      <c r="X175" s="88">
        <v>958554.54</v>
      </c>
      <c r="Y175" s="88">
        <v>0</v>
      </c>
      <c r="Z175" s="88">
        <f t="shared" si="471"/>
        <v>958554.54</v>
      </c>
      <c r="AA175" s="92">
        <f t="shared" si="472"/>
        <v>3.1926485398052824</v>
      </c>
      <c r="AB175" s="88">
        <f t="shared" si="473"/>
        <v>658316.5</v>
      </c>
      <c r="AC175" s="92">
        <f t="shared" si="474"/>
        <v>2.1926485398052824</v>
      </c>
      <c r="AD175" s="88">
        <f t="shared" si="475"/>
        <v>923615.21</v>
      </c>
      <c r="AE175" s="88">
        <f t="shared" si="476"/>
        <v>1201119.1200000001</v>
      </c>
      <c r="AF175" s="88">
        <f t="shared" si="477"/>
        <v>30300</v>
      </c>
      <c r="AG175" s="88">
        <f t="shared" si="478"/>
        <v>1170819.1200000001</v>
      </c>
      <c r="AH175" s="92">
        <f t="shared" si="479"/>
        <v>1.2676481583710604</v>
      </c>
      <c r="AI175" s="88">
        <f t="shared" si="480"/>
        <v>247203.91000000015</v>
      </c>
      <c r="AJ175" s="92">
        <f t="shared" si="481"/>
        <v>0.26764815837106032</v>
      </c>
      <c r="AK175" s="88">
        <v>156813.03999999998</v>
      </c>
      <c r="AL175" s="88">
        <v>1451820.68</v>
      </c>
      <c r="AM175" s="88">
        <v>0</v>
      </c>
      <c r="AN175" s="88">
        <f t="shared" si="552"/>
        <v>1451820.68</v>
      </c>
      <c r="AO175" s="92">
        <f t="shared" si="482"/>
        <v>9.2582905095137509</v>
      </c>
      <c r="AP175" s="88">
        <f t="shared" si="483"/>
        <v>1295007.6399999999</v>
      </c>
      <c r="AQ175" s="92">
        <f t="shared" si="484"/>
        <v>8.2582905095137509</v>
      </c>
      <c r="AR175" s="88">
        <f t="shared" si="485"/>
        <v>1080428.25</v>
      </c>
      <c r="AS175" s="88">
        <f t="shared" si="486"/>
        <v>2652939.7999999998</v>
      </c>
      <c r="AT175" s="88">
        <f t="shared" si="487"/>
        <v>30300</v>
      </c>
      <c r="AU175" s="88">
        <f t="shared" si="488"/>
        <v>2622639.7999999998</v>
      </c>
      <c r="AV175" s="92">
        <f t="shared" si="489"/>
        <v>2.4274076506237225</v>
      </c>
      <c r="AW175" s="88">
        <f t="shared" si="490"/>
        <v>1542211.5499999998</v>
      </c>
      <c r="AX175" s="92">
        <f t="shared" si="491"/>
        <v>1.4274076506237223</v>
      </c>
      <c r="AY175" s="88">
        <v>563929.65</v>
      </c>
      <c r="AZ175" s="88">
        <v>600028.27</v>
      </c>
      <c r="BA175" s="88">
        <v>0</v>
      </c>
      <c r="BB175" s="88">
        <f t="shared" si="553"/>
        <v>600028.27</v>
      </c>
      <c r="BC175" s="92">
        <f t="shared" si="492"/>
        <v>1.0640126299441783</v>
      </c>
      <c r="BD175" s="88">
        <f t="shared" si="493"/>
        <v>36098.619999999995</v>
      </c>
      <c r="BE175" s="92">
        <f t="shared" si="494"/>
        <v>6.4012629944178306E-2</v>
      </c>
      <c r="BF175" s="88">
        <f t="shared" si="495"/>
        <v>1644357.9</v>
      </c>
      <c r="BG175" s="88">
        <f t="shared" si="496"/>
        <v>3252968.07</v>
      </c>
      <c r="BH175" s="88">
        <f t="shared" si="497"/>
        <v>30300</v>
      </c>
      <c r="BI175" s="88">
        <f t="shared" si="498"/>
        <v>3222668.07</v>
      </c>
      <c r="BJ175" s="92">
        <f t="shared" si="499"/>
        <v>1.9598337259789977</v>
      </c>
      <c r="BK175" s="88">
        <f t="shared" si="500"/>
        <v>1578310.17</v>
      </c>
      <c r="BL175" s="92">
        <f t="shared" si="501"/>
        <v>0.95983372597899763</v>
      </c>
      <c r="BM175" s="88">
        <v>1961642.57</v>
      </c>
      <c r="BN175" s="88">
        <v>82260.609999999986</v>
      </c>
      <c r="BO175" s="88">
        <v>0</v>
      </c>
      <c r="BP175" s="88">
        <f t="shared" si="554"/>
        <v>82260.609999999986</v>
      </c>
      <c r="BQ175" s="92">
        <f t="shared" si="502"/>
        <v>4.1934555896184486E-2</v>
      </c>
      <c r="BR175" s="88">
        <f t="shared" si="503"/>
        <v>-1879381.96</v>
      </c>
      <c r="BS175" s="92">
        <f t="shared" si="504"/>
        <v>-0.95806544410381544</v>
      </c>
      <c r="BT175" s="88">
        <f t="shared" si="505"/>
        <v>3606000.4699999997</v>
      </c>
      <c r="BU175" s="88">
        <f t="shared" si="506"/>
        <v>3335228.6799999997</v>
      </c>
      <c r="BV175" s="88">
        <f t="shared" si="507"/>
        <v>30300</v>
      </c>
      <c r="BW175" s="88">
        <f t="shared" si="508"/>
        <v>3304928.6799999997</v>
      </c>
      <c r="BX175" s="92">
        <f t="shared" si="509"/>
        <v>0.91650811127043474</v>
      </c>
      <c r="BY175" s="88">
        <f t="shared" si="510"/>
        <v>-301071.79000000004</v>
      </c>
      <c r="BZ175" s="92">
        <f t="shared" si="511"/>
        <v>-8.349188872956527E-2</v>
      </c>
      <c r="CA175" s="88">
        <v>94840.560000000012</v>
      </c>
      <c r="CB175" s="88">
        <v>738231.73</v>
      </c>
      <c r="CC175" s="88">
        <v>0</v>
      </c>
      <c r="CD175" s="88">
        <f t="shared" si="555"/>
        <v>738231.73</v>
      </c>
      <c r="CE175" s="92">
        <f t="shared" si="512"/>
        <v>7.7839241986761767</v>
      </c>
      <c r="CF175" s="88">
        <f t="shared" si="513"/>
        <v>643391.16999999993</v>
      </c>
      <c r="CG175" s="92">
        <f t="shared" si="514"/>
        <v>6.7839241986761767</v>
      </c>
      <c r="CH175" s="88">
        <f t="shared" si="515"/>
        <v>3700841.03</v>
      </c>
      <c r="CI175" s="88">
        <f t="shared" si="516"/>
        <v>4073460.4099999997</v>
      </c>
      <c r="CJ175" s="88">
        <f t="shared" si="517"/>
        <v>30300</v>
      </c>
      <c r="CK175" s="88">
        <f t="shared" si="518"/>
        <v>4043160.4099999997</v>
      </c>
      <c r="CL175" s="92">
        <f t="shared" si="519"/>
        <v>1.0924977261182169</v>
      </c>
      <c r="CM175" s="88">
        <f t="shared" si="520"/>
        <v>342319.37999999989</v>
      </c>
      <c r="CN175" s="92">
        <f t="shared" si="521"/>
        <v>9.2497726118216952E-2</v>
      </c>
      <c r="CO175" s="88">
        <v>676905.27</v>
      </c>
      <c r="CP175" s="88">
        <v>969155.22</v>
      </c>
      <c r="CQ175" s="88">
        <v>0</v>
      </c>
      <c r="CR175" s="88">
        <f t="shared" si="556"/>
        <v>969155.22</v>
      </c>
      <c r="CS175" s="92">
        <f t="shared" si="522"/>
        <v>1.43174423800837</v>
      </c>
      <c r="CT175" s="88">
        <f t="shared" si="523"/>
        <v>292249.94999999995</v>
      </c>
      <c r="CU175" s="92">
        <f t="shared" si="524"/>
        <v>0.43174423800836997</v>
      </c>
      <c r="CV175" s="88">
        <f t="shared" si="525"/>
        <v>4377746.3</v>
      </c>
      <c r="CW175" s="88">
        <f t="shared" si="526"/>
        <v>5042615.63</v>
      </c>
      <c r="CX175" s="88">
        <f t="shared" si="527"/>
        <v>30300</v>
      </c>
      <c r="CY175" s="88">
        <f t="shared" si="528"/>
        <v>5012315.63</v>
      </c>
      <c r="CZ175" s="92">
        <f t="shared" si="529"/>
        <v>1.1449534272920292</v>
      </c>
      <c r="DA175" s="88">
        <f t="shared" si="530"/>
        <v>634569.33000000007</v>
      </c>
      <c r="DB175" s="92">
        <f t="shared" si="531"/>
        <v>0.14495342729202926</v>
      </c>
      <c r="DC175" s="88">
        <v>243963.76</v>
      </c>
      <c r="DD175" s="88">
        <v>156183.19</v>
      </c>
      <c r="DE175" s="88">
        <v>0</v>
      </c>
      <c r="DF175" s="88">
        <f t="shared" si="557"/>
        <v>156183.19</v>
      </c>
      <c r="DG175" s="92">
        <f t="shared" si="532"/>
        <v>0.64019012495954319</v>
      </c>
      <c r="DH175" s="88">
        <f t="shared" si="548"/>
        <v>-87780.57</v>
      </c>
      <c r="DI175" s="92">
        <f t="shared" si="533"/>
        <v>-0.35980987504045686</v>
      </c>
      <c r="DJ175" s="88">
        <f t="shared" si="534"/>
        <v>4621710.0599999996</v>
      </c>
      <c r="DK175" s="88">
        <f t="shared" si="535"/>
        <v>5198798.82</v>
      </c>
      <c r="DL175" s="88">
        <f t="shared" si="536"/>
        <v>30300</v>
      </c>
      <c r="DM175" s="88">
        <f t="shared" si="550"/>
        <v>5168498.82</v>
      </c>
      <c r="DN175" s="92">
        <f t="shared" si="537"/>
        <v>1.1183087543141987</v>
      </c>
      <c r="DO175" s="88">
        <f t="shared" si="538"/>
        <v>546788.76000000071</v>
      </c>
      <c r="DP175" s="92">
        <f t="shared" si="539"/>
        <v>0.11830875431419875</v>
      </c>
      <c r="DQ175" s="88">
        <v>942847.49999999965</v>
      </c>
      <c r="DR175" s="88">
        <v>2190020.59</v>
      </c>
      <c r="DS175" s="88">
        <v>0</v>
      </c>
      <c r="DT175" s="88">
        <f t="shared" si="558"/>
        <v>2190020.59</v>
      </c>
      <c r="DU175" s="92">
        <f t="shared" si="540"/>
        <v>2.3227728662376479</v>
      </c>
      <c r="DV175" s="88">
        <f t="shared" si="549"/>
        <v>1247173.0900000003</v>
      </c>
      <c r="DW175" s="92">
        <f t="shared" si="541"/>
        <v>1.3227728662376479</v>
      </c>
      <c r="DX175" s="88">
        <f t="shared" si="542"/>
        <v>5564557.5599999996</v>
      </c>
      <c r="DY175" s="88">
        <f t="shared" si="543"/>
        <v>7388819.4100000001</v>
      </c>
      <c r="DZ175" s="88">
        <f t="shared" si="544"/>
        <v>30300</v>
      </c>
      <c r="EA175" s="88">
        <f t="shared" si="551"/>
        <v>7358519.4100000001</v>
      </c>
      <c r="EB175" s="92">
        <f t="shared" si="545"/>
        <v>1.3223907436766635</v>
      </c>
      <c r="EC175" s="88">
        <f t="shared" si="546"/>
        <v>1793961.8500000006</v>
      </c>
      <c r="ED175" s="92">
        <f t="shared" si="547"/>
        <v>0.32239074367666359</v>
      </c>
      <c r="EE175" s="88">
        <v>592895.09000000008</v>
      </c>
      <c r="EF175" s="88">
        <v>1433351.32</v>
      </c>
      <c r="EG175" s="88">
        <v>402932.97999999986</v>
      </c>
      <c r="EH175" s="23">
        <f t="shared" si="466"/>
        <v>7993736.9499999993</v>
      </c>
      <c r="EJ175" s="9"/>
      <c r="EK175" s="9"/>
    </row>
    <row r="176" spans="1:141" ht="12" customHeight="1" x14ac:dyDescent="0.25">
      <c r="A176" s="8" t="s">
        <v>552</v>
      </c>
      <c r="B176" s="8" t="s">
        <v>552</v>
      </c>
      <c r="C176" s="24">
        <v>4</v>
      </c>
      <c r="D176" s="32" t="s">
        <v>543</v>
      </c>
      <c r="E176" s="26" t="s">
        <v>544</v>
      </c>
      <c r="F176" s="32" t="s">
        <v>545</v>
      </c>
      <c r="G176" s="26" t="s">
        <v>546</v>
      </c>
      <c r="H176" s="24" t="s">
        <v>550</v>
      </c>
      <c r="I176" s="26" t="s">
        <v>551</v>
      </c>
      <c r="J176" s="24">
        <v>2</v>
      </c>
      <c r="K176" s="28" t="s">
        <v>78</v>
      </c>
      <c r="L176" s="24" t="s">
        <v>103</v>
      </c>
      <c r="M176" s="23">
        <v>0</v>
      </c>
      <c r="N176" s="23">
        <v>0</v>
      </c>
      <c r="O176" s="23">
        <v>0</v>
      </c>
      <c r="P176" s="88">
        <v>0</v>
      </c>
      <c r="Q176" s="88">
        <v>0</v>
      </c>
      <c r="R176" s="88">
        <v>0</v>
      </c>
      <c r="S176" s="88">
        <f t="shared" si="467"/>
        <v>0</v>
      </c>
      <c r="T176" s="92" t="str">
        <f t="shared" si="468"/>
        <v>nebija plānots</v>
      </c>
      <c r="U176" s="88">
        <f t="shared" si="469"/>
        <v>0</v>
      </c>
      <c r="V176" s="92" t="str">
        <f t="shared" si="470"/>
        <v>nebija plānots</v>
      </c>
      <c r="W176" s="88">
        <v>0</v>
      </c>
      <c r="X176" s="88">
        <v>0</v>
      </c>
      <c r="Y176" s="88">
        <v>0</v>
      </c>
      <c r="Z176" s="88">
        <f t="shared" si="471"/>
        <v>0</v>
      </c>
      <c r="AA176" s="92" t="str">
        <f t="shared" si="472"/>
        <v>nebija plānots</v>
      </c>
      <c r="AB176" s="88">
        <f t="shared" si="473"/>
        <v>0</v>
      </c>
      <c r="AC176" s="92" t="str">
        <f t="shared" si="474"/>
        <v>nebija plānots</v>
      </c>
      <c r="AD176" s="88">
        <f t="shared" si="475"/>
        <v>0</v>
      </c>
      <c r="AE176" s="88">
        <f t="shared" si="476"/>
        <v>0</v>
      </c>
      <c r="AF176" s="88">
        <f t="shared" si="477"/>
        <v>0</v>
      </c>
      <c r="AG176" s="88">
        <f t="shared" si="478"/>
        <v>0</v>
      </c>
      <c r="AH176" s="92" t="str">
        <f t="shared" si="479"/>
        <v>nebija plānots</v>
      </c>
      <c r="AI176" s="88">
        <f t="shared" si="480"/>
        <v>0</v>
      </c>
      <c r="AJ176" s="92" t="str">
        <f t="shared" si="481"/>
        <v>nebija plānots</v>
      </c>
      <c r="AK176" s="88">
        <v>0</v>
      </c>
      <c r="AL176" s="88">
        <v>0</v>
      </c>
      <c r="AM176" s="88">
        <v>0</v>
      </c>
      <c r="AN176" s="88">
        <f t="shared" si="552"/>
        <v>0</v>
      </c>
      <c r="AO176" s="92" t="str">
        <f t="shared" si="482"/>
        <v>nebija plānots</v>
      </c>
      <c r="AP176" s="88">
        <f t="shared" si="483"/>
        <v>0</v>
      </c>
      <c r="AQ176" s="92" t="str">
        <f t="shared" si="484"/>
        <v>nebija plānots</v>
      </c>
      <c r="AR176" s="88">
        <f t="shared" si="485"/>
        <v>0</v>
      </c>
      <c r="AS176" s="88">
        <f t="shared" si="486"/>
        <v>0</v>
      </c>
      <c r="AT176" s="88">
        <f t="shared" si="487"/>
        <v>0</v>
      </c>
      <c r="AU176" s="88">
        <f t="shared" si="488"/>
        <v>0</v>
      </c>
      <c r="AV176" s="92" t="str">
        <f t="shared" si="489"/>
        <v>nebija plānots</v>
      </c>
      <c r="AW176" s="88">
        <f t="shared" si="490"/>
        <v>0</v>
      </c>
      <c r="AX176" s="92" t="str">
        <f t="shared" si="491"/>
        <v>nebija plānots</v>
      </c>
      <c r="AY176" s="88">
        <v>27853.9</v>
      </c>
      <c r="AZ176" s="88">
        <v>0</v>
      </c>
      <c r="BA176" s="88">
        <v>0</v>
      </c>
      <c r="BB176" s="88">
        <f t="shared" si="553"/>
        <v>0</v>
      </c>
      <c r="BC176" s="92">
        <f t="shared" si="492"/>
        <v>0</v>
      </c>
      <c r="BD176" s="88">
        <f t="shared" si="493"/>
        <v>-27853.9</v>
      </c>
      <c r="BE176" s="92">
        <f t="shared" si="494"/>
        <v>-1</v>
      </c>
      <c r="BF176" s="88">
        <f t="shared" si="495"/>
        <v>27853.9</v>
      </c>
      <c r="BG176" s="88">
        <f t="shared" si="496"/>
        <v>0</v>
      </c>
      <c r="BH176" s="88">
        <f t="shared" si="497"/>
        <v>0</v>
      </c>
      <c r="BI176" s="88">
        <f t="shared" si="498"/>
        <v>0</v>
      </c>
      <c r="BJ176" s="92">
        <f t="shared" si="499"/>
        <v>0</v>
      </c>
      <c r="BK176" s="88">
        <f t="shared" si="500"/>
        <v>-27853.9</v>
      </c>
      <c r="BL176" s="92">
        <f t="shared" si="501"/>
        <v>-1</v>
      </c>
      <c r="BM176" s="88">
        <v>1649950.05</v>
      </c>
      <c r="BN176" s="88">
        <v>0</v>
      </c>
      <c r="BO176" s="88">
        <v>0</v>
      </c>
      <c r="BP176" s="88">
        <f t="shared" si="554"/>
        <v>0</v>
      </c>
      <c r="BQ176" s="92">
        <f t="shared" si="502"/>
        <v>0</v>
      </c>
      <c r="BR176" s="88">
        <f t="shared" si="503"/>
        <v>-1649950.05</v>
      </c>
      <c r="BS176" s="92">
        <f t="shared" si="504"/>
        <v>-1</v>
      </c>
      <c r="BT176" s="88">
        <f t="shared" si="505"/>
        <v>1677803.95</v>
      </c>
      <c r="BU176" s="88">
        <f t="shared" si="506"/>
        <v>0</v>
      </c>
      <c r="BV176" s="88">
        <f t="shared" si="507"/>
        <v>0</v>
      </c>
      <c r="BW176" s="88">
        <f t="shared" si="508"/>
        <v>0</v>
      </c>
      <c r="BX176" s="92">
        <f t="shared" si="509"/>
        <v>0</v>
      </c>
      <c r="BY176" s="88">
        <f t="shared" si="510"/>
        <v>-1677803.95</v>
      </c>
      <c r="BZ176" s="92">
        <f t="shared" si="511"/>
        <v>-1</v>
      </c>
      <c r="CA176" s="88">
        <v>45000</v>
      </c>
      <c r="CB176" s="88">
        <v>0</v>
      </c>
      <c r="CC176" s="88">
        <v>0</v>
      </c>
      <c r="CD176" s="88">
        <f t="shared" si="555"/>
        <v>0</v>
      </c>
      <c r="CE176" s="92">
        <f t="shared" si="512"/>
        <v>0</v>
      </c>
      <c r="CF176" s="88">
        <f t="shared" si="513"/>
        <v>-45000</v>
      </c>
      <c r="CG176" s="92">
        <f t="shared" si="514"/>
        <v>-1</v>
      </c>
      <c r="CH176" s="88">
        <f t="shared" si="515"/>
        <v>1722803.95</v>
      </c>
      <c r="CI176" s="88">
        <f t="shared" si="516"/>
        <v>0</v>
      </c>
      <c r="CJ176" s="88">
        <f t="shared" si="517"/>
        <v>0</v>
      </c>
      <c r="CK176" s="88">
        <f t="shared" si="518"/>
        <v>0</v>
      </c>
      <c r="CL176" s="92">
        <f t="shared" si="519"/>
        <v>0</v>
      </c>
      <c r="CM176" s="88">
        <f t="shared" si="520"/>
        <v>-1722803.95</v>
      </c>
      <c r="CN176" s="92">
        <f t="shared" si="521"/>
        <v>-1</v>
      </c>
      <c r="CO176" s="88">
        <v>36432.5</v>
      </c>
      <c r="CP176" s="88">
        <v>0</v>
      </c>
      <c r="CQ176" s="88">
        <v>0</v>
      </c>
      <c r="CR176" s="88">
        <f t="shared" si="556"/>
        <v>0</v>
      </c>
      <c r="CS176" s="92">
        <f t="shared" si="522"/>
        <v>0</v>
      </c>
      <c r="CT176" s="88">
        <f t="shared" si="523"/>
        <v>-36432.5</v>
      </c>
      <c r="CU176" s="92">
        <f t="shared" si="524"/>
        <v>-1</v>
      </c>
      <c r="CV176" s="88">
        <f t="shared" si="525"/>
        <v>1759236.45</v>
      </c>
      <c r="CW176" s="88">
        <f t="shared" si="526"/>
        <v>0</v>
      </c>
      <c r="CX176" s="88">
        <f t="shared" si="527"/>
        <v>0</v>
      </c>
      <c r="CY176" s="88">
        <f t="shared" si="528"/>
        <v>0</v>
      </c>
      <c r="CZ176" s="92">
        <f t="shared" si="529"/>
        <v>0</v>
      </c>
      <c r="DA176" s="88">
        <f t="shared" si="530"/>
        <v>-1759236.45</v>
      </c>
      <c r="DB176" s="92">
        <f t="shared" si="531"/>
        <v>-1</v>
      </c>
      <c r="DC176" s="88">
        <v>0</v>
      </c>
      <c r="DD176" s="88">
        <v>21045.17</v>
      </c>
      <c r="DE176" s="88">
        <v>0</v>
      </c>
      <c r="DF176" s="88">
        <f t="shared" si="557"/>
        <v>21045.17</v>
      </c>
      <c r="DG176" s="92" t="str">
        <f t="shared" si="532"/>
        <v>nebija plānots</v>
      </c>
      <c r="DH176" s="88">
        <f t="shared" si="548"/>
        <v>21045.17</v>
      </c>
      <c r="DI176" s="92" t="str">
        <f t="shared" si="533"/>
        <v>nebija plānots</v>
      </c>
      <c r="DJ176" s="88">
        <f t="shared" si="534"/>
        <v>1759236.45</v>
      </c>
      <c r="DK176" s="88">
        <f t="shared" si="535"/>
        <v>21045.17</v>
      </c>
      <c r="DL176" s="88">
        <f t="shared" si="536"/>
        <v>0</v>
      </c>
      <c r="DM176" s="88">
        <f t="shared" si="550"/>
        <v>21045.17</v>
      </c>
      <c r="DN176" s="92">
        <f t="shared" si="537"/>
        <v>1.1962672783411234E-2</v>
      </c>
      <c r="DO176" s="88">
        <f t="shared" si="538"/>
        <v>-1738191.28</v>
      </c>
      <c r="DP176" s="92">
        <f t="shared" si="539"/>
        <v>-0.98803732721658877</v>
      </c>
      <c r="DQ176" s="88">
        <v>55243.56</v>
      </c>
      <c r="DR176" s="88">
        <v>0</v>
      </c>
      <c r="DS176" s="88">
        <v>0</v>
      </c>
      <c r="DT176" s="88">
        <f t="shared" si="558"/>
        <v>0</v>
      </c>
      <c r="DU176" s="92">
        <f t="shared" si="540"/>
        <v>0</v>
      </c>
      <c r="DV176" s="88">
        <f t="shared" si="549"/>
        <v>-55243.56</v>
      </c>
      <c r="DW176" s="92">
        <f t="shared" si="541"/>
        <v>-1</v>
      </c>
      <c r="DX176" s="88">
        <f t="shared" si="542"/>
        <v>1814480.01</v>
      </c>
      <c r="DY176" s="88">
        <f t="shared" si="543"/>
        <v>21045.17</v>
      </c>
      <c r="DZ176" s="88">
        <f t="shared" si="544"/>
        <v>0</v>
      </c>
      <c r="EA176" s="88">
        <f t="shared" si="551"/>
        <v>21045.17</v>
      </c>
      <c r="EB176" s="92">
        <f t="shared" si="545"/>
        <v>1.1598457896485725E-2</v>
      </c>
      <c r="EC176" s="88">
        <f t="shared" si="546"/>
        <v>-1793434.84</v>
      </c>
      <c r="ED176" s="92">
        <f t="shared" si="547"/>
        <v>-0.98840154210351427</v>
      </c>
      <c r="EE176" s="88">
        <v>19917.63</v>
      </c>
      <c r="EF176" s="88">
        <v>1634949.7</v>
      </c>
      <c r="EG176" s="88">
        <v>48258</v>
      </c>
      <c r="EH176" s="23">
        <f t="shared" si="466"/>
        <v>3517605.34</v>
      </c>
      <c r="EJ176" s="9"/>
      <c r="EK176" s="9"/>
    </row>
    <row r="177" spans="1:141" ht="12" customHeight="1" x14ac:dyDescent="0.25">
      <c r="A177" s="8" t="s">
        <v>553</v>
      </c>
      <c r="B177" s="8" t="s">
        <v>553</v>
      </c>
      <c r="C177" s="24">
        <v>4</v>
      </c>
      <c r="D177" s="32" t="s">
        <v>543</v>
      </c>
      <c r="E177" s="26" t="s">
        <v>544</v>
      </c>
      <c r="F177" s="32" t="s">
        <v>545</v>
      </c>
      <c r="G177" s="26" t="s">
        <v>546</v>
      </c>
      <c r="H177" s="24" t="s">
        <v>554</v>
      </c>
      <c r="I177" s="26" t="s">
        <v>555</v>
      </c>
      <c r="J177" s="24" t="s">
        <v>114</v>
      </c>
      <c r="K177" s="28" t="s">
        <v>84</v>
      </c>
      <c r="L177" s="24" t="s">
        <v>103</v>
      </c>
      <c r="M177" s="23">
        <v>0</v>
      </c>
      <c r="N177" s="23">
        <v>0</v>
      </c>
      <c r="O177" s="23">
        <v>23138.28</v>
      </c>
      <c r="P177" s="88">
        <v>0</v>
      </c>
      <c r="Q177" s="88">
        <v>0</v>
      </c>
      <c r="R177" s="88">
        <v>0</v>
      </c>
      <c r="S177" s="88">
        <f t="shared" si="467"/>
        <v>0</v>
      </c>
      <c r="T177" s="92" t="str">
        <f t="shared" si="468"/>
        <v>nebija plānots</v>
      </c>
      <c r="U177" s="88">
        <f t="shared" si="469"/>
        <v>0</v>
      </c>
      <c r="V177" s="92" t="str">
        <f t="shared" si="470"/>
        <v>nebija plānots</v>
      </c>
      <c r="W177" s="88">
        <v>99046.95</v>
      </c>
      <c r="X177" s="88">
        <v>0</v>
      </c>
      <c r="Y177" s="88">
        <v>0</v>
      </c>
      <c r="Z177" s="88">
        <f t="shared" si="471"/>
        <v>0</v>
      </c>
      <c r="AA177" s="92">
        <f t="shared" si="472"/>
        <v>0</v>
      </c>
      <c r="AB177" s="88">
        <f t="shared" si="473"/>
        <v>-99046.95</v>
      </c>
      <c r="AC177" s="92">
        <f t="shared" si="474"/>
        <v>-1</v>
      </c>
      <c r="AD177" s="88">
        <f t="shared" si="475"/>
        <v>99046.95</v>
      </c>
      <c r="AE177" s="88">
        <f t="shared" si="476"/>
        <v>0</v>
      </c>
      <c r="AF177" s="88">
        <f t="shared" si="477"/>
        <v>0</v>
      </c>
      <c r="AG177" s="88">
        <f t="shared" si="478"/>
        <v>0</v>
      </c>
      <c r="AH177" s="92">
        <f t="shared" si="479"/>
        <v>0</v>
      </c>
      <c r="AI177" s="88">
        <f t="shared" si="480"/>
        <v>-99046.95</v>
      </c>
      <c r="AJ177" s="92">
        <f t="shared" si="481"/>
        <v>-1</v>
      </c>
      <c r="AK177" s="88">
        <v>0</v>
      </c>
      <c r="AL177" s="88">
        <v>0</v>
      </c>
      <c r="AM177" s="88">
        <v>0</v>
      </c>
      <c r="AN177" s="88">
        <f t="shared" si="552"/>
        <v>0</v>
      </c>
      <c r="AO177" s="92" t="str">
        <f t="shared" si="482"/>
        <v>nebija plānots</v>
      </c>
      <c r="AP177" s="88">
        <f t="shared" si="483"/>
        <v>0</v>
      </c>
      <c r="AQ177" s="92" t="str">
        <f t="shared" si="484"/>
        <v>nebija plānots</v>
      </c>
      <c r="AR177" s="88">
        <f t="shared" si="485"/>
        <v>99046.95</v>
      </c>
      <c r="AS177" s="88">
        <f t="shared" si="486"/>
        <v>0</v>
      </c>
      <c r="AT177" s="88">
        <f t="shared" si="487"/>
        <v>0</v>
      </c>
      <c r="AU177" s="88">
        <f t="shared" si="488"/>
        <v>0</v>
      </c>
      <c r="AV177" s="92">
        <f t="shared" si="489"/>
        <v>0</v>
      </c>
      <c r="AW177" s="88">
        <f t="shared" si="490"/>
        <v>-99046.95</v>
      </c>
      <c r="AX177" s="92">
        <f t="shared" si="491"/>
        <v>-1</v>
      </c>
      <c r="AY177" s="88">
        <v>40160</v>
      </c>
      <c r="AZ177" s="88">
        <v>0</v>
      </c>
      <c r="BA177" s="88">
        <v>0</v>
      </c>
      <c r="BB177" s="88">
        <f t="shared" si="553"/>
        <v>0</v>
      </c>
      <c r="BC177" s="92">
        <f t="shared" si="492"/>
        <v>0</v>
      </c>
      <c r="BD177" s="88">
        <f t="shared" si="493"/>
        <v>-40160</v>
      </c>
      <c r="BE177" s="92">
        <f t="shared" si="494"/>
        <v>-1</v>
      </c>
      <c r="BF177" s="88">
        <f t="shared" si="495"/>
        <v>139206.95000000001</v>
      </c>
      <c r="BG177" s="88">
        <f t="shared" si="496"/>
        <v>0</v>
      </c>
      <c r="BH177" s="88">
        <f t="shared" si="497"/>
        <v>0</v>
      </c>
      <c r="BI177" s="88">
        <f t="shared" si="498"/>
        <v>0</v>
      </c>
      <c r="BJ177" s="92">
        <f t="shared" si="499"/>
        <v>0</v>
      </c>
      <c r="BK177" s="88">
        <f t="shared" si="500"/>
        <v>-139206.95000000001</v>
      </c>
      <c r="BL177" s="92">
        <f t="shared" si="501"/>
        <v>-1</v>
      </c>
      <c r="BM177" s="88">
        <v>0</v>
      </c>
      <c r="BN177" s="88">
        <v>0</v>
      </c>
      <c r="BO177" s="88">
        <v>0</v>
      </c>
      <c r="BP177" s="88">
        <f t="shared" si="554"/>
        <v>0</v>
      </c>
      <c r="BQ177" s="92" t="str">
        <f t="shared" si="502"/>
        <v>nebija plānots</v>
      </c>
      <c r="BR177" s="88">
        <f t="shared" si="503"/>
        <v>0</v>
      </c>
      <c r="BS177" s="92" t="str">
        <f t="shared" si="504"/>
        <v>nebija plānots</v>
      </c>
      <c r="BT177" s="88">
        <f t="shared" si="505"/>
        <v>139206.95000000001</v>
      </c>
      <c r="BU177" s="88">
        <f t="shared" si="506"/>
        <v>0</v>
      </c>
      <c r="BV177" s="88">
        <f t="shared" si="507"/>
        <v>0</v>
      </c>
      <c r="BW177" s="88">
        <f t="shared" si="508"/>
        <v>0</v>
      </c>
      <c r="BX177" s="92">
        <f t="shared" si="509"/>
        <v>0</v>
      </c>
      <c r="BY177" s="88">
        <f t="shared" si="510"/>
        <v>-139206.95000000001</v>
      </c>
      <c r="BZ177" s="92">
        <f t="shared" si="511"/>
        <v>-1</v>
      </c>
      <c r="CA177" s="88">
        <v>0</v>
      </c>
      <c r="CB177" s="88">
        <v>50000</v>
      </c>
      <c r="CC177" s="88">
        <v>0</v>
      </c>
      <c r="CD177" s="88">
        <f t="shared" si="555"/>
        <v>50000</v>
      </c>
      <c r="CE177" s="92" t="str">
        <f t="shared" si="512"/>
        <v>nebija plānots</v>
      </c>
      <c r="CF177" s="88">
        <f t="shared" si="513"/>
        <v>50000</v>
      </c>
      <c r="CG177" s="92" t="str">
        <f t="shared" si="514"/>
        <v>nebija plānots</v>
      </c>
      <c r="CH177" s="88">
        <f t="shared" si="515"/>
        <v>139206.95000000001</v>
      </c>
      <c r="CI177" s="88">
        <f t="shared" si="516"/>
        <v>50000</v>
      </c>
      <c r="CJ177" s="88">
        <f t="shared" si="517"/>
        <v>0</v>
      </c>
      <c r="CK177" s="88">
        <f t="shared" si="518"/>
        <v>50000</v>
      </c>
      <c r="CL177" s="92">
        <f t="shared" si="519"/>
        <v>0.35917746922836824</v>
      </c>
      <c r="CM177" s="88">
        <f t="shared" si="520"/>
        <v>-89206.950000000012</v>
      </c>
      <c r="CN177" s="92">
        <f t="shared" si="521"/>
        <v>-0.64082253077163176</v>
      </c>
      <c r="CO177" s="88">
        <v>88853</v>
      </c>
      <c r="CP177" s="88">
        <v>37615.67</v>
      </c>
      <c r="CQ177" s="88">
        <v>0</v>
      </c>
      <c r="CR177" s="88">
        <f t="shared" si="556"/>
        <v>37615.67</v>
      </c>
      <c r="CS177" s="92">
        <f t="shared" si="522"/>
        <v>0.42334721393762731</v>
      </c>
      <c r="CT177" s="88">
        <f t="shared" si="523"/>
        <v>-51237.33</v>
      </c>
      <c r="CU177" s="92">
        <f t="shared" si="524"/>
        <v>-0.57665278606237269</v>
      </c>
      <c r="CV177" s="88">
        <f t="shared" si="525"/>
        <v>228059.95</v>
      </c>
      <c r="CW177" s="88">
        <f t="shared" si="526"/>
        <v>87615.67</v>
      </c>
      <c r="CX177" s="88">
        <f t="shared" si="527"/>
        <v>0</v>
      </c>
      <c r="CY177" s="88">
        <f t="shared" si="528"/>
        <v>87615.67</v>
      </c>
      <c r="CZ177" s="92">
        <f t="shared" si="529"/>
        <v>0.38417823909897375</v>
      </c>
      <c r="DA177" s="88">
        <f t="shared" si="530"/>
        <v>-140444.28000000003</v>
      </c>
      <c r="DB177" s="92">
        <f t="shared" si="531"/>
        <v>-0.61582176090102636</v>
      </c>
      <c r="DC177" s="88">
        <v>0</v>
      </c>
      <c r="DD177" s="88">
        <v>0</v>
      </c>
      <c r="DE177" s="88">
        <v>0</v>
      </c>
      <c r="DF177" s="88">
        <f t="shared" si="557"/>
        <v>0</v>
      </c>
      <c r="DG177" s="92" t="str">
        <f t="shared" si="532"/>
        <v>nebija plānots</v>
      </c>
      <c r="DH177" s="88">
        <f t="shared" si="548"/>
        <v>0</v>
      </c>
      <c r="DI177" s="92" t="str">
        <f t="shared" si="533"/>
        <v>nebija plānots</v>
      </c>
      <c r="DJ177" s="88">
        <f t="shared" si="534"/>
        <v>228059.95</v>
      </c>
      <c r="DK177" s="88">
        <f t="shared" si="535"/>
        <v>87615.67</v>
      </c>
      <c r="DL177" s="88">
        <f t="shared" si="536"/>
        <v>0</v>
      </c>
      <c r="DM177" s="88">
        <f t="shared" si="550"/>
        <v>87615.67</v>
      </c>
      <c r="DN177" s="92">
        <f t="shared" si="537"/>
        <v>0.38417823909897375</v>
      </c>
      <c r="DO177" s="88">
        <f t="shared" si="538"/>
        <v>-140444.28000000003</v>
      </c>
      <c r="DP177" s="92">
        <f t="shared" si="539"/>
        <v>-0.61582176090102636</v>
      </c>
      <c r="DQ177" s="88">
        <v>398208</v>
      </c>
      <c r="DR177" s="88">
        <v>0</v>
      </c>
      <c r="DS177" s="88">
        <v>0</v>
      </c>
      <c r="DT177" s="88">
        <f t="shared" si="558"/>
        <v>0</v>
      </c>
      <c r="DU177" s="92">
        <f t="shared" si="540"/>
        <v>0</v>
      </c>
      <c r="DV177" s="88">
        <f t="shared" si="549"/>
        <v>-398208</v>
      </c>
      <c r="DW177" s="92">
        <f t="shared" si="541"/>
        <v>-1</v>
      </c>
      <c r="DX177" s="88">
        <f t="shared" si="542"/>
        <v>626267.94999999995</v>
      </c>
      <c r="DY177" s="88">
        <f t="shared" si="543"/>
        <v>87615.67</v>
      </c>
      <c r="DZ177" s="88">
        <f t="shared" si="544"/>
        <v>0</v>
      </c>
      <c r="EA177" s="88">
        <f t="shared" si="551"/>
        <v>87615.67</v>
      </c>
      <c r="EB177" s="92">
        <f t="shared" si="545"/>
        <v>0.13990125153298999</v>
      </c>
      <c r="EC177" s="88">
        <f t="shared" si="546"/>
        <v>-538652.27999999991</v>
      </c>
      <c r="ED177" s="92">
        <f t="shared" si="547"/>
        <v>-0.86009874846700995</v>
      </c>
      <c r="EE177" s="88">
        <v>29463</v>
      </c>
      <c r="EF177" s="88">
        <v>912708.79</v>
      </c>
      <c r="EG177" s="88">
        <v>0</v>
      </c>
      <c r="EH177" s="23">
        <f t="shared" si="466"/>
        <v>1568439.74</v>
      </c>
      <c r="EJ177" s="9"/>
      <c r="EK177" s="9"/>
    </row>
    <row r="178" spans="1:141" ht="12" customHeight="1" x14ac:dyDescent="0.25">
      <c r="A178" s="8" t="s">
        <v>556</v>
      </c>
      <c r="B178" s="8" t="s">
        <v>556</v>
      </c>
      <c r="C178" s="24">
        <v>4</v>
      </c>
      <c r="D178" s="32" t="s">
        <v>543</v>
      </c>
      <c r="E178" s="26" t="s">
        <v>544</v>
      </c>
      <c r="F178" s="32" t="s">
        <v>557</v>
      </c>
      <c r="G178" s="26" t="s">
        <v>558</v>
      </c>
      <c r="H178" s="27" t="s">
        <v>559</v>
      </c>
      <c r="I178" s="26" t="s">
        <v>558</v>
      </c>
      <c r="J178" s="27" t="s">
        <v>114</v>
      </c>
      <c r="K178" s="28" t="s">
        <v>85</v>
      </c>
      <c r="L178" s="24" t="s">
        <v>103</v>
      </c>
      <c r="M178" s="23">
        <v>0</v>
      </c>
      <c r="N178" s="23">
        <v>0</v>
      </c>
      <c r="O178" s="23">
        <v>0</v>
      </c>
      <c r="P178" s="88">
        <v>0</v>
      </c>
      <c r="Q178" s="88">
        <v>0</v>
      </c>
      <c r="R178" s="88">
        <v>0</v>
      </c>
      <c r="S178" s="88">
        <f t="shared" si="467"/>
        <v>0</v>
      </c>
      <c r="T178" s="92" t="str">
        <f t="shared" si="468"/>
        <v>nebija plānots</v>
      </c>
      <c r="U178" s="88">
        <f t="shared" si="469"/>
        <v>0</v>
      </c>
      <c r="V178" s="92" t="str">
        <f t="shared" si="470"/>
        <v>nebija plānots</v>
      </c>
      <c r="W178" s="88">
        <v>0</v>
      </c>
      <c r="X178" s="88">
        <v>0</v>
      </c>
      <c r="Y178" s="88">
        <v>0</v>
      </c>
      <c r="Z178" s="88">
        <f t="shared" si="471"/>
        <v>0</v>
      </c>
      <c r="AA178" s="92" t="str">
        <f t="shared" si="472"/>
        <v>nebija plānots</v>
      </c>
      <c r="AB178" s="88">
        <f t="shared" si="473"/>
        <v>0</v>
      </c>
      <c r="AC178" s="92" t="str">
        <f t="shared" si="474"/>
        <v>nebija plānots</v>
      </c>
      <c r="AD178" s="88">
        <f t="shared" si="475"/>
        <v>0</v>
      </c>
      <c r="AE178" s="88">
        <f t="shared" si="476"/>
        <v>0</v>
      </c>
      <c r="AF178" s="88">
        <f t="shared" si="477"/>
        <v>0</v>
      </c>
      <c r="AG178" s="88">
        <f t="shared" si="478"/>
        <v>0</v>
      </c>
      <c r="AH178" s="92" t="str">
        <f t="shared" si="479"/>
        <v>nebija plānots</v>
      </c>
      <c r="AI178" s="88">
        <f t="shared" si="480"/>
        <v>0</v>
      </c>
      <c r="AJ178" s="92" t="str">
        <f t="shared" si="481"/>
        <v>nebija plānots</v>
      </c>
      <c r="AK178" s="88">
        <v>0</v>
      </c>
      <c r="AL178" s="88">
        <v>0</v>
      </c>
      <c r="AM178" s="88">
        <v>0</v>
      </c>
      <c r="AN178" s="88">
        <f t="shared" si="552"/>
        <v>0</v>
      </c>
      <c r="AO178" s="92" t="str">
        <f t="shared" si="482"/>
        <v>nebija plānots</v>
      </c>
      <c r="AP178" s="88">
        <f t="shared" si="483"/>
        <v>0</v>
      </c>
      <c r="AQ178" s="92" t="str">
        <f t="shared" si="484"/>
        <v>nebija plānots</v>
      </c>
      <c r="AR178" s="88">
        <f t="shared" si="485"/>
        <v>0</v>
      </c>
      <c r="AS178" s="88">
        <f t="shared" si="486"/>
        <v>0</v>
      </c>
      <c r="AT178" s="88">
        <f t="shared" si="487"/>
        <v>0</v>
      </c>
      <c r="AU178" s="88">
        <f t="shared" si="488"/>
        <v>0</v>
      </c>
      <c r="AV178" s="92" t="str">
        <f t="shared" si="489"/>
        <v>nebija plānots</v>
      </c>
      <c r="AW178" s="88">
        <f t="shared" si="490"/>
        <v>0</v>
      </c>
      <c r="AX178" s="92" t="str">
        <f t="shared" si="491"/>
        <v>nebija plānots</v>
      </c>
      <c r="AY178" s="88">
        <v>0</v>
      </c>
      <c r="AZ178" s="88">
        <v>0</v>
      </c>
      <c r="BA178" s="88">
        <v>0</v>
      </c>
      <c r="BB178" s="88">
        <f t="shared" si="553"/>
        <v>0</v>
      </c>
      <c r="BC178" s="92" t="str">
        <f t="shared" si="492"/>
        <v>nebija plānots</v>
      </c>
      <c r="BD178" s="88">
        <f t="shared" si="493"/>
        <v>0</v>
      </c>
      <c r="BE178" s="92" t="str">
        <f t="shared" si="494"/>
        <v>nebija plānots</v>
      </c>
      <c r="BF178" s="88">
        <f t="shared" si="495"/>
        <v>0</v>
      </c>
      <c r="BG178" s="88">
        <f t="shared" si="496"/>
        <v>0</v>
      </c>
      <c r="BH178" s="88">
        <f t="shared" si="497"/>
        <v>0</v>
      </c>
      <c r="BI178" s="88">
        <f t="shared" si="498"/>
        <v>0</v>
      </c>
      <c r="BJ178" s="92" t="str">
        <f t="shared" si="499"/>
        <v>nebija plānots</v>
      </c>
      <c r="BK178" s="88">
        <f t="shared" si="500"/>
        <v>0</v>
      </c>
      <c r="BL178" s="92" t="str">
        <f t="shared" si="501"/>
        <v>nebija plānots</v>
      </c>
      <c r="BM178" s="88">
        <v>0</v>
      </c>
      <c r="BN178" s="88">
        <v>0</v>
      </c>
      <c r="BO178" s="88">
        <v>0</v>
      </c>
      <c r="BP178" s="88">
        <f t="shared" si="554"/>
        <v>0</v>
      </c>
      <c r="BQ178" s="92" t="str">
        <f t="shared" si="502"/>
        <v>nebija plānots</v>
      </c>
      <c r="BR178" s="88">
        <f t="shared" si="503"/>
        <v>0</v>
      </c>
      <c r="BS178" s="92" t="str">
        <f t="shared" si="504"/>
        <v>nebija plānots</v>
      </c>
      <c r="BT178" s="88">
        <f t="shared" si="505"/>
        <v>0</v>
      </c>
      <c r="BU178" s="88">
        <f t="shared" si="506"/>
        <v>0</v>
      </c>
      <c r="BV178" s="88">
        <f t="shared" si="507"/>
        <v>0</v>
      </c>
      <c r="BW178" s="88">
        <f t="shared" si="508"/>
        <v>0</v>
      </c>
      <c r="BX178" s="92" t="str">
        <f t="shared" si="509"/>
        <v>nebija plānots</v>
      </c>
      <c r="BY178" s="88">
        <f t="shared" si="510"/>
        <v>0</v>
      </c>
      <c r="BZ178" s="92" t="str">
        <f t="shared" si="511"/>
        <v>nebija plānots</v>
      </c>
      <c r="CA178" s="88">
        <v>0</v>
      </c>
      <c r="CB178" s="88">
        <v>102000</v>
      </c>
      <c r="CC178" s="88">
        <v>0</v>
      </c>
      <c r="CD178" s="88">
        <f t="shared" si="555"/>
        <v>102000</v>
      </c>
      <c r="CE178" s="92" t="str">
        <f t="shared" si="512"/>
        <v>nebija plānots</v>
      </c>
      <c r="CF178" s="88">
        <f t="shared" si="513"/>
        <v>102000</v>
      </c>
      <c r="CG178" s="92" t="str">
        <f t="shared" si="514"/>
        <v>nebija plānots</v>
      </c>
      <c r="CH178" s="88">
        <f t="shared" si="515"/>
        <v>0</v>
      </c>
      <c r="CI178" s="88">
        <f t="shared" si="516"/>
        <v>102000</v>
      </c>
      <c r="CJ178" s="88">
        <f t="shared" si="517"/>
        <v>0</v>
      </c>
      <c r="CK178" s="88">
        <f t="shared" si="518"/>
        <v>102000</v>
      </c>
      <c r="CL178" s="92" t="str">
        <f t="shared" si="519"/>
        <v>nebija plānots</v>
      </c>
      <c r="CM178" s="88">
        <f t="shared" si="520"/>
        <v>102000</v>
      </c>
      <c r="CN178" s="92" t="str">
        <f t="shared" si="521"/>
        <v>nebija plānots</v>
      </c>
      <c r="CO178" s="88">
        <v>0</v>
      </c>
      <c r="CP178" s="88">
        <v>73279.88</v>
      </c>
      <c r="CQ178" s="88">
        <v>0</v>
      </c>
      <c r="CR178" s="88">
        <f t="shared" si="556"/>
        <v>73279.88</v>
      </c>
      <c r="CS178" s="92" t="str">
        <f t="shared" si="522"/>
        <v>nebija plānots</v>
      </c>
      <c r="CT178" s="88">
        <f t="shared" si="523"/>
        <v>73279.88</v>
      </c>
      <c r="CU178" s="92" t="str">
        <f t="shared" si="524"/>
        <v>nebija plānots</v>
      </c>
      <c r="CV178" s="88">
        <f t="shared" si="525"/>
        <v>0</v>
      </c>
      <c r="CW178" s="88">
        <f t="shared" si="526"/>
        <v>175279.88</v>
      </c>
      <c r="CX178" s="88">
        <f t="shared" si="527"/>
        <v>0</v>
      </c>
      <c r="CY178" s="88">
        <f t="shared" si="528"/>
        <v>175279.88</v>
      </c>
      <c r="CZ178" s="92" t="str">
        <f t="shared" si="529"/>
        <v>nebija plānots</v>
      </c>
      <c r="DA178" s="88">
        <f t="shared" si="530"/>
        <v>175279.88</v>
      </c>
      <c r="DB178" s="92" t="str">
        <f t="shared" si="531"/>
        <v>nebija plānots</v>
      </c>
      <c r="DC178" s="88">
        <v>0</v>
      </c>
      <c r="DD178" s="88">
        <v>281352.22000000003</v>
      </c>
      <c r="DE178" s="88">
        <v>0</v>
      </c>
      <c r="DF178" s="88">
        <f t="shared" si="557"/>
        <v>281352.22000000003</v>
      </c>
      <c r="DG178" s="92" t="str">
        <f t="shared" si="532"/>
        <v>nebija plānots</v>
      </c>
      <c r="DH178" s="88">
        <f t="shared" si="548"/>
        <v>281352.22000000003</v>
      </c>
      <c r="DI178" s="92" t="str">
        <f t="shared" si="533"/>
        <v>nebija plānots</v>
      </c>
      <c r="DJ178" s="88">
        <f t="shared" si="534"/>
        <v>0</v>
      </c>
      <c r="DK178" s="88">
        <f t="shared" si="535"/>
        <v>456632.10000000003</v>
      </c>
      <c r="DL178" s="88">
        <f t="shared" si="536"/>
        <v>0</v>
      </c>
      <c r="DM178" s="88">
        <f t="shared" si="550"/>
        <v>456632.10000000003</v>
      </c>
      <c r="DN178" s="92" t="str">
        <f t="shared" si="537"/>
        <v>nebija plānots</v>
      </c>
      <c r="DO178" s="88">
        <f t="shared" si="538"/>
        <v>456632.10000000003</v>
      </c>
      <c r="DP178" s="92" t="str">
        <f t="shared" si="539"/>
        <v>nebija plānots</v>
      </c>
      <c r="DQ178" s="88">
        <v>857056.60000000009</v>
      </c>
      <c r="DR178" s="88">
        <v>47505.41</v>
      </c>
      <c r="DS178" s="88">
        <v>0</v>
      </c>
      <c r="DT178" s="88">
        <f t="shared" si="558"/>
        <v>47505.41</v>
      </c>
      <c r="DU178" s="92">
        <f t="shared" si="540"/>
        <v>5.5428556293715021E-2</v>
      </c>
      <c r="DV178" s="88">
        <f t="shared" si="549"/>
        <v>-809551.19000000006</v>
      </c>
      <c r="DW178" s="92">
        <f t="shared" si="541"/>
        <v>-0.94457144370628499</v>
      </c>
      <c r="DX178" s="88">
        <f t="shared" si="542"/>
        <v>857056.60000000009</v>
      </c>
      <c r="DY178" s="88">
        <f t="shared" si="543"/>
        <v>504137.51</v>
      </c>
      <c r="DZ178" s="88">
        <f t="shared" si="544"/>
        <v>0</v>
      </c>
      <c r="EA178" s="88">
        <f t="shared" si="551"/>
        <v>504137.51</v>
      </c>
      <c r="EB178" s="92">
        <f t="shared" si="545"/>
        <v>0.58821962283471119</v>
      </c>
      <c r="EC178" s="88">
        <f t="shared" si="546"/>
        <v>-352919.09000000008</v>
      </c>
      <c r="ED178" s="92">
        <f t="shared" si="547"/>
        <v>-0.41178037716528881</v>
      </c>
      <c r="EE178" s="88">
        <v>0</v>
      </c>
      <c r="EF178" s="88">
        <v>0</v>
      </c>
      <c r="EG178" s="88">
        <v>0</v>
      </c>
      <c r="EH178" s="23">
        <f t="shared" si="466"/>
        <v>857056.60000000009</v>
      </c>
      <c r="EJ178" s="9"/>
      <c r="EK178" s="9"/>
    </row>
    <row r="179" spans="1:141" ht="12" customHeight="1" x14ac:dyDescent="0.25">
      <c r="A179" s="8" t="s">
        <v>560</v>
      </c>
      <c r="B179" s="8" t="s">
        <v>560</v>
      </c>
      <c r="C179" s="24">
        <v>4</v>
      </c>
      <c r="D179" s="32" t="s">
        <v>543</v>
      </c>
      <c r="E179" s="26" t="s">
        <v>544</v>
      </c>
      <c r="F179" s="32" t="s">
        <v>561</v>
      </c>
      <c r="G179" s="26" t="s">
        <v>562</v>
      </c>
      <c r="H179" s="24" t="s">
        <v>563</v>
      </c>
      <c r="I179" s="26" t="s">
        <v>564</v>
      </c>
      <c r="J179" s="27" t="s">
        <v>114</v>
      </c>
      <c r="K179" s="28" t="s">
        <v>84</v>
      </c>
      <c r="L179" s="24" t="s">
        <v>101</v>
      </c>
      <c r="M179" s="23">
        <v>0</v>
      </c>
      <c r="N179" s="23">
        <v>0</v>
      </c>
      <c r="O179" s="23">
        <v>0</v>
      </c>
      <c r="P179" s="88">
        <v>0</v>
      </c>
      <c r="Q179" s="88">
        <v>0</v>
      </c>
      <c r="R179" s="88">
        <v>0</v>
      </c>
      <c r="S179" s="88">
        <f t="shared" si="467"/>
        <v>0</v>
      </c>
      <c r="T179" s="92" t="str">
        <f t="shared" si="468"/>
        <v>nebija plānots</v>
      </c>
      <c r="U179" s="88">
        <f t="shared" si="469"/>
        <v>0</v>
      </c>
      <c r="V179" s="92" t="str">
        <f t="shared" si="470"/>
        <v>nebija plānots</v>
      </c>
      <c r="W179" s="88">
        <v>0</v>
      </c>
      <c r="X179" s="88">
        <v>0</v>
      </c>
      <c r="Y179" s="88">
        <v>0</v>
      </c>
      <c r="Z179" s="88">
        <f t="shared" si="471"/>
        <v>0</v>
      </c>
      <c r="AA179" s="92" t="str">
        <f t="shared" si="472"/>
        <v>nebija plānots</v>
      </c>
      <c r="AB179" s="88">
        <f t="shared" si="473"/>
        <v>0</v>
      </c>
      <c r="AC179" s="92" t="str">
        <f t="shared" si="474"/>
        <v>nebija plānots</v>
      </c>
      <c r="AD179" s="88">
        <f t="shared" si="475"/>
        <v>0</v>
      </c>
      <c r="AE179" s="88">
        <f t="shared" si="476"/>
        <v>0</v>
      </c>
      <c r="AF179" s="88">
        <f t="shared" si="477"/>
        <v>0</v>
      </c>
      <c r="AG179" s="88">
        <f t="shared" si="478"/>
        <v>0</v>
      </c>
      <c r="AH179" s="92" t="str">
        <f t="shared" si="479"/>
        <v>nebija plānots</v>
      </c>
      <c r="AI179" s="88">
        <f t="shared" si="480"/>
        <v>0</v>
      </c>
      <c r="AJ179" s="92" t="str">
        <f t="shared" si="481"/>
        <v>nebija plānots</v>
      </c>
      <c r="AK179" s="88">
        <v>0</v>
      </c>
      <c r="AL179" s="88">
        <v>0</v>
      </c>
      <c r="AM179" s="88">
        <v>0</v>
      </c>
      <c r="AN179" s="88">
        <f t="shared" si="552"/>
        <v>0</v>
      </c>
      <c r="AO179" s="92" t="str">
        <f t="shared" si="482"/>
        <v>nebija plānots</v>
      </c>
      <c r="AP179" s="88">
        <f t="shared" si="483"/>
        <v>0</v>
      </c>
      <c r="AQ179" s="92" t="str">
        <f t="shared" si="484"/>
        <v>nebija plānots</v>
      </c>
      <c r="AR179" s="88">
        <f t="shared" si="485"/>
        <v>0</v>
      </c>
      <c r="AS179" s="88">
        <f t="shared" si="486"/>
        <v>0</v>
      </c>
      <c r="AT179" s="88">
        <f t="shared" si="487"/>
        <v>0</v>
      </c>
      <c r="AU179" s="88">
        <f t="shared" si="488"/>
        <v>0</v>
      </c>
      <c r="AV179" s="92" t="str">
        <f t="shared" si="489"/>
        <v>nebija plānots</v>
      </c>
      <c r="AW179" s="88">
        <f t="shared" si="490"/>
        <v>0</v>
      </c>
      <c r="AX179" s="92" t="str">
        <f t="shared" si="491"/>
        <v>nebija plānots</v>
      </c>
      <c r="AY179" s="88">
        <v>0</v>
      </c>
      <c r="AZ179" s="88">
        <v>0</v>
      </c>
      <c r="BA179" s="88">
        <v>0</v>
      </c>
      <c r="BB179" s="88">
        <f t="shared" si="553"/>
        <v>0</v>
      </c>
      <c r="BC179" s="92" t="str">
        <f t="shared" si="492"/>
        <v>nebija plānots</v>
      </c>
      <c r="BD179" s="88">
        <f t="shared" si="493"/>
        <v>0</v>
      </c>
      <c r="BE179" s="92" t="str">
        <f t="shared" si="494"/>
        <v>nebija plānots</v>
      </c>
      <c r="BF179" s="88">
        <f t="shared" si="495"/>
        <v>0</v>
      </c>
      <c r="BG179" s="88">
        <f t="shared" si="496"/>
        <v>0</v>
      </c>
      <c r="BH179" s="88">
        <f t="shared" si="497"/>
        <v>0</v>
      </c>
      <c r="BI179" s="88">
        <f t="shared" si="498"/>
        <v>0</v>
      </c>
      <c r="BJ179" s="92" t="str">
        <f t="shared" si="499"/>
        <v>nebija plānots</v>
      </c>
      <c r="BK179" s="88">
        <f t="shared" si="500"/>
        <v>0</v>
      </c>
      <c r="BL179" s="92" t="str">
        <f t="shared" si="501"/>
        <v>nebija plānots</v>
      </c>
      <c r="BM179" s="88">
        <v>0</v>
      </c>
      <c r="BN179" s="88">
        <v>0</v>
      </c>
      <c r="BO179" s="88">
        <v>0</v>
      </c>
      <c r="BP179" s="88">
        <f t="shared" si="554"/>
        <v>0</v>
      </c>
      <c r="BQ179" s="92" t="str">
        <f t="shared" si="502"/>
        <v>nebija plānots</v>
      </c>
      <c r="BR179" s="88">
        <f t="shared" si="503"/>
        <v>0</v>
      </c>
      <c r="BS179" s="92" t="str">
        <f t="shared" si="504"/>
        <v>nebija plānots</v>
      </c>
      <c r="BT179" s="88">
        <f t="shared" si="505"/>
        <v>0</v>
      </c>
      <c r="BU179" s="88">
        <f t="shared" si="506"/>
        <v>0</v>
      </c>
      <c r="BV179" s="88">
        <f t="shared" si="507"/>
        <v>0</v>
      </c>
      <c r="BW179" s="88">
        <f t="shared" si="508"/>
        <v>0</v>
      </c>
      <c r="BX179" s="92" t="str">
        <f t="shared" si="509"/>
        <v>nebija plānots</v>
      </c>
      <c r="BY179" s="88">
        <f t="shared" si="510"/>
        <v>0</v>
      </c>
      <c r="BZ179" s="92" t="str">
        <f t="shared" si="511"/>
        <v>nebija plānots</v>
      </c>
      <c r="CA179" s="88">
        <v>0</v>
      </c>
      <c r="CB179" s="88">
        <v>0</v>
      </c>
      <c r="CC179" s="88">
        <v>0</v>
      </c>
      <c r="CD179" s="88">
        <f t="shared" si="555"/>
        <v>0</v>
      </c>
      <c r="CE179" s="92" t="str">
        <f t="shared" si="512"/>
        <v>nebija plānots</v>
      </c>
      <c r="CF179" s="88">
        <f t="shared" si="513"/>
        <v>0</v>
      </c>
      <c r="CG179" s="92" t="str">
        <f t="shared" si="514"/>
        <v>nebija plānots</v>
      </c>
      <c r="CH179" s="88">
        <f t="shared" si="515"/>
        <v>0</v>
      </c>
      <c r="CI179" s="88">
        <f t="shared" si="516"/>
        <v>0</v>
      </c>
      <c r="CJ179" s="88">
        <f t="shared" si="517"/>
        <v>0</v>
      </c>
      <c r="CK179" s="88">
        <f t="shared" si="518"/>
        <v>0</v>
      </c>
      <c r="CL179" s="92" t="str">
        <f t="shared" si="519"/>
        <v>nebija plānots</v>
      </c>
      <c r="CM179" s="88">
        <f t="shared" si="520"/>
        <v>0</v>
      </c>
      <c r="CN179" s="92" t="str">
        <f t="shared" si="521"/>
        <v>nebija plānots</v>
      </c>
      <c r="CO179" s="88">
        <v>0</v>
      </c>
      <c r="CP179" s="88">
        <v>0</v>
      </c>
      <c r="CQ179" s="88">
        <v>0</v>
      </c>
      <c r="CR179" s="88">
        <f t="shared" si="556"/>
        <v>0</v>
      </c>
      <c r="CS179" s="92" t="str">
        <f t="shared" si="522"/>
        <v>nebija plānots</v>
      </c>
      <c r="CT179" s="88">
        <f t="shared" si="523"/>
        <v>0</v>
      </c>
      <c r="CU179" s="92" t="str">
        <f t="shared" si="524"/>
        <v>nebija plānots</v>
      </c>
      <c r="CV179" s="88">
        <f t="shared" si="525"/>
        <v>0</v>
      </c>
      <c r="CW179" s="88">
        <f t="shared" si="526"/>
        <v>0</v>
      </c>
      <c r="CX179" s="88">
        <f t="shared" si="527"/>
        <v>0</v>
      </c>
      <c r="CY179" s="88">
        <f t="shared" si="528"/>
        <v>0</v>
      </c>
      <c r="CZ179" s="92" t="str">
        <f t="shared" si="529"/>
        <v>nebija plānots</v>
      </c>
      <c r="DA179" s="88">
        <f t="shared" si="530"/>
        <v>0</v>
      </c>
      <c r="DB179" s="92" t="str">
        <f t="shared" si="531"/>
        <v>nebija plānots</v>
      </c>
      <c r="DC179" s="88">
        <v>0</v>
      </c>
      <c r="DD179" s="88">
        <v>0</v>
      </c>
      <c r="DE179" s="88">
        <v>0</v>
      </c>
      <c r="DF179" s="88">
        <f t="shared" si="557"/>
        <v>0</v>
      </c>
      <c r="DG179" s="92" t="str">
        <f t="shared" si="532"/>
        <v>nebija plānots</v>
      </c>
      <c r="DH179" s="88">
        <f t="shared" si="548"/>
        <v>0</v>
      </c>
      <c r="DI179" s="92" t="str">
        <f t="shared" si="533"/>
        <v>nebija plānots</v>
      </c>
      <c r="DJ179" s="88">
        <f t="shared" si="534"/>
        <v>0</v>
      </c>
      <c r="DK179" s="88">
        <f t="shared" si="535"/>
        <v>0</v>
      </c>
      <c r="DL179" s="88">
        <f t="shared" si="536"/>
        <v>0</v>
      </c>
      <c r="DM179" s="88">
        <f t="shared" si="550"/>
        <v>0</v>
      </c>
      <c r="DN179" s="92" t="str">
        <f t="shared" si="537"/>
        <v>nebija plānots</v>
      </c>
      <c r="DO179" s="88">
        <f t="shared" si="538"/>
        <v>0</v>
      </c>
      <c r="DP179" s="92" t="str">
        <f t="shared" si="539"/>
        <v>nebija plānots</v>
      </c>
      <c r="DQ179" s="88">
        <v>0</v>
      </c>
      <c r="DR179" s="88">
        <v>0</v>
      </c>
      <c r="DS179" s="88">
        <v>0</v>
      </c>
      <c r="DT179" s="88">
        <f t="shared" si="558"/>
        <v>0</v>
      </c>
      <c r="DU179" s="92" t="str">
        <f t="shared" si="540"/>
        <v>nebija plānots</v>
      </c>
      <c r="DV179" s="88">
        <f t="shared" si="549"/>
        <v>0</v>
      </c>
      <c r="DW179" s="92" t="str">
        <f t="shared" si="541"/>
        <v>nebija plānots</v>
      </c>
      <c r="DX179" s="88">
        <f t="shared" si="542"/>
        <v>0</v>
      </c>
      <c r="DY179" s="88">
        <f t="shared" si="543"/>
        <v>0</v>
      </c>
      <c r="DZ179" s="88">
        <f t="shared" si="544"/>
        <v>0</v>
      </c>
      <c r="EA179" s="88">
        <f t="shared" si="551"/>
        <v>0</v>
      </c>
      <c r="EB179" s="92" t="str">
        <f t="shared" si="545"/>
        <v>nebija plānots</v>
      </c>
      <c r="EC179" s="88">
        <f t="shared" si="546"/>
        <v>0</v>
      </c>
      <c r="ED179" s="92" t="str">
        <f t="shared" si="547"/>
        <v>nebija plānots</v>
      </c>
      <c r="EE179" s="88">
        <v>0</v>
      </c>
      <c r="EF179" s="88">
        <v>0</v>
      </c>
      <c r="EG179" s="88">
        <v>2777800</v>
      </c>
      <c r="EH179" s="23">
        <f t="shared" si="466"/>
        <v>2777800</v>
      </c>
      <c r="EJ179" s="9"/>
      <c r="EK179" s="9"/>
    </row>
    <row r="180" spans="1:141" ht="12" customHeight="1" x14ac:dyDescent="0.25">
      <c r="A180" s="8" t="s">
        <v>565</v>
      </c>
      <c r="B180" s="8" t="s">
        <v>565</v>
      </c>
      <c r="C180" s="24">
        <v>4</v>
      </c>
      <c r="D180" s="32" t="s">
        <v>543</v>
      </c>
      <c r="E180" s="26" t="s">
        <v>544</v>
      </c>
      <c r="F180" s="32" t="s">
        <v>561</v>
      </c>
      <c r="G180" s="26" t="s">
        <v>562</v>
      </c>
      <c r="H180" s="24" t="s">
        <v>566</v>
      </c>
      <c r="I180" s="26" t="s">
        <v>567</v>
      </c>
      <c r="J180" s="27" t="s">
        <v>114</v>
      </c>
      <c r="K180" s="28" t="s">
        <v>84</v>
      </c>
      <c r="L180" s="24" t="s">
        <v>101</v>
      </c>
      <c r="M180" s="23">
        <v>0</v>
      </c>
      <c r="N180" s="23">
        <v>2578603.9</v>
      </c>
      <c r="O180" s="23">
        <v>11223974.15</v>
      </c>
      <c r="P180" s="88">
        <v>0</v>
      </c>
      <c r="Q180" s="88">
        <v>0</v>
      </c>
      <c r="R180" s="88">
        <v>0</v>
      </c>
      <c r="S180" s="88">
        <f t="shared" si="467"/>
        <v>0</v>
      </c>
      <c r="T180" s="92" t="str">
        <f t="shared" si="468"/>
        <v>nebija plānots</v>
      </c>
      <c r="U180" s="88">
        <f t="shared" si="469"/>
        <v>0</v>
      </c>
      <c r="V180" s="92" t="str">
        <f t="shared" si="470"/>
        <v>nebija plānots</v>
      </c>
      <c r="W180" s="88">
        <v>0</v>
      </c>
      <c r="X180" s="88">
        <v>0</v>
      </c>
      <c r="Y180" s="88">
        <v>0</v>
      </c>
      <c r="Z180" s="88">
        <f t="shared" si="471"/>
        <v>0</v>
      </c>
      <c r="AA180" s="92" t="str">
        <f t="shared" si="472"/>
        <v>nebija plānots</v>
      </c>
      <c r="AB180" s="88">
        <f t="shared" si="473"/>
        <v>0</v>
      </c>
      <c r="AC180" s="92" t="str">
        <f t="shared" si="474"/>
        <v>nebija plānots</v>
      </c>
      <c r="AD180" s="88">
        <f t="shared" si="475"/>
        <v>0</v>
      </c>
      <c r="AE180" s="88">
        <f t="shared" si="476"/>
        <v>0</v>
      </c>
      <c r="AF180" s="88">
        <f t="shared" si="477"/>
        <v>0</v>
      </c>
      <c r="AG180" s="88">
        <f t="shared" si="478"/>
        <v>0</v>
      </c>
      <c r="AH180" s="92" t="str">
        <f t="shared" si="479"/>
        <v>nebija plānots</v>
      </c>
      <c r="AI180" s="88">
        <f t="shared" si="480"/>
        <v>0</v>
      </c>
      <c r="AJ180" s="92" t="str">
        <f t="shared" si="481"/>
        <v>nebija plānots</v>
      </c>
      <c r="AK180" s="88">
        <v>3706726.14</v>
      </c>
      <c r="AL180" s="88">
        <v>3706726.14</v>
      </c>
      <c r="AM180" s="88">
        <v>0</v>
      </c>
      <c r="AN180" s="88">
        <f t="shared" si="552"/>
        <v>3706726.14</v>
      </c>
      <c r="AO180" s="92">
        <f t="shared" si="482"/>
        <v>1</v>
      </c>
      <c r="AP180" s="88">
        <f t="shared" si="483"/>
        <v>0</v>
      </c>
      <c r="AQ180" s="92">
        <f t="shared" si="484"/>
        <v>0</v>
      </c>
      <c r="AR180" s="88">
        <f t="shared" si="485"/>
        <v>3706726.14</v>
      </c>
      <c r="AS180" s="88">
        <f t="shared" si="486"/>
        <v>3706726.14</v>
      </c>
      <c r="AT180" s="88">
        <f t="shared" si="487"/>
        <v>0</v>
      </c>
      <c r="AU180" s="88">
        <f t="shared" si="488"/>
        <v>3706726.14</v>
      </c>
      <c r="AV180" s="92">
        <f t="shared" si="489"/>
        <v>1</v>
      </c>
      <c r="AW180" s="88">
        <f t="shared" si="490"/>
        <v>0</v>
      </c>
      <c r="AX180" s="92">
        <f t="shared" si="491"/>
        <v>0</v>
      </c>
      <c r="AY180" s="88">
        <v>0</v>
      </c>
      <c r="AZ180" s="88">
        <v>0</v>
      </c>
      <c r="BA180" s="88">
        <v>0</v>
      </c>
      <c r="BB180" s="88">
        <f t="shared" si="553"/>
        <v>0</v>
      </c>
      <c r="BC180" s="92" t="str">
        <f t="shared" si="492"/>
        <v>nebija plānots</v>
      </c>
      <c r="BD180" s="88">
        <f t="shared" si="493"/>
        <v>0</v>
      </c>
      <c r="BE180" s="92" t="str">
        <f t="shared" si="494"/>
        <v>nebija plānots</v>
      </c>
      <c r="BF180" s="88">
        <f t="shared" si="495"/>
        <v>3706726.14</v>
      </c>
      <c r="BG180" s="88">
        <f t="shared" si="496"/>
        <v>3706726.14</v>
      </c>
      <c r="BH180" s="88">
        <f t="shared" si="497"/>
        <v>0</v>
      </c>
      <c r="BI180" s="88">
        <f t="shared" si="498"/>
        <v>3706726.14</v>
      </c>
      <c r="BJ180" s="92">
        <f t="shared" si="499"/>
        <v>1</v>
      </c>
      <c r="BK180" s="88">
        <f t="shared" si="500"/>
        <v>0</v>
      </c>
      <c r="BL180" s="92">
        <f t="shared" si="501"/>
        <v>0</v>
      </c>
      <c r="BM180" s="88">
        <v>0</v>
      </c>
      <c r="BN180" s="88">
        <v>0</v>
      </c>
      <c r="BO180" s="88">
        <v>0</v>
      </c>
      <c r="BP180" s="88">
        <f t="shared" si="554"/>
        <v>0</v>
      </c>
      <c r="BQ180" s="92" t="str">
        <f t="shared" si="502"/>
        <v>nebija plānots</v>
      </c>
      <c r="BR180" s="88">
        <f t="shared" si="503"/>
        <v>0</v>
      </c>
      <c r="BS180" s="92" t="str">
        <f t="shared" si="504"/>
        <v>nebija plānots</v>
      </c>
      <c r="BT180" s="88">
        <f t="shared" si="505"/>
        <v>3706726.14</v>
      </c>
      <c r="BU180" s="88">
        <f t="shared" si="506"/>
        <v>3706726.14</v>
      </c>
      <c r="BV180" s="88">
        <f t="shared" si="507"/>
        <v>0</v>
      </c>
      <c r="BW180" s="88">
        <f t="shared" si="508"/>
        <v>3706726.14</v>
      </c>
      <c r="BX180" s="92">
        <f t="shared" si="509"/>
        <v>1</v>
      </c>
      <c r="BY180" s="88">
        <f t="shared" si="510"/>
        <v>0</v>
      </c>
      <c r="BZ180" s="92">
        <f t="shared" si="511"/>
        <v>0</v>
      </c>
      <c r="CA180" s="88">
        <v>2312000</v>
      </c>
      <c r="CB180" s="88">
        <v>3340015.22</v>
      </c>
      <c r="CC180" s="88">
        <v>0</v>
      </c>
      <c r="CD180" s="88">
        <f t="shared" si="555"/>
        <v>3340015.22</v>
      </c>
      <c r="CE180" s="92">
        <f t="shared" si="512"/>
        <v>1.4446432612456748</v>
      </c>
      <c r="CF180" s="88">
        <f t="shared" si="513"/>
        <v>1028015.2200000002</v>
      </c>
      <c r="CG180" s="92">
        <f t="shared" si="514"/>
        <v>0.44464326124567483</v>
      </c>
      <c r="CH180" s="88">
        <f t="shared" si="515"/>
        <v>6018726.1400000006</v>
      </c>
      <c r="CI180" s="88">
        <f t="shared" si="516"/>
        <v>7046741.3600000003</v>
      </c>
      <c r="CJ180" s="88">
        <f t="shared" si="517"/>
        <v>0</v>
      </c>
      <c r="CK180" s="88">
        <f t="shared" si="518"/>
        <v>7046741.3600000003</v>
      </c>
      <c r="CL180" s="92">
        <f t="shared" si="519"/>
        <v>1.1708027905054341</v>
      </c>
      <c r="CM180" s="88">
        <f t="shared" si="520"/>
        <v>1028015.2199999997</v>
      </c>
      <c r="CN180" s="92">
        <f t="shared" si="521"/>
        <v>0.17080279050543404</v>
      </c>
      <c r="CO180" s="88">
        <v>0</v>
      </c>
      <c r="CP180" s="88">
        <v>0</v>
      </c>
      <c r="CQ180" s="88">
        <v>0</v>
      </c>
      <c r="CR180" s="88">
        <f t="shared" si="556"/>
        <v>0</v>
      </c>
      <c r="CS180" s="92" t="str">
        <f t="shared" si="522"/>
        <v>nebija plānots</v>
      </c>
      <c r="CT180" s="88">
        <f t="shared" si="523"/>
        <v>0</v>
      </c>
      <c r="CU180" s="92" t="str">
        <f t="shared" si="524"/>
        <v>nebija plānots</v>
      </c>
      <c r="CV180" s="88">
        <f t="shared" si="525"/>
        <v>6018726.1400000006</v>
      </c>
      <c r="CW180" s="88">
        <f t="shared" si="526"/>
        <v>7046741.3600000003</v>
      </c>
      <c r="CX180" s="88">
        <f t="shared" si="527"/>
        <v>0</v>
      </c>
      <c r="CY180" s="88">
        <f t="shared" si="528"/>
        <v>7046741.3600000003</v>
      </c>
      <c r="CZ180" s="92">
        <f t="shared" si="529"/>
        <v>1.1708027905054341</v>
      </c>
      <c r="DA180" s="88">
        <f t="shared" si="530"/>
        <v>1028015.2199999997</v>
      </c>
      <c r="DB180" s="92">
        <f t="shared" si="531"/>
        <v>0.17080279050543404</v>
      </c>
      <c r="DC180" s="88">
        <v>0</v>
      </c>
      <c r="DD180" s="88">
        <v>0</v>
      </c>
      <c r="DE180" s="88">
        <v>0</v>
      </c>
      <c r="DF180" s="88">
        <f t="shared" si="557"/>
        <v>0</v>
      </c>
      <c r="DG180" s="92" t="str">
        <f t="shared" si="532"/>
        <v>nebija plānots</v>
      </c>
      <c r="DH180" s="88">
        <f t="shared" si="548"/>
        <v>0</v>
      </c>
      <c r="DI180" s="92" t="str">
        <f t="shared" si="533"/>
        <v>nebija plānots</v>
      </c>
      <c r="DJ180" s="88">
        <f t="shared" si="534"/>
        <v>6018726.1400000006</v>
      </c>
      <c r="DK180" s="88">
        <f t="shared" si="535"/>
        <v>7046741.3600000003</v>
      </c>
      <c r="DL180" s="88">
        <f t="shared" si="536"/>
        <v>0</v>
      </c>
      <c r="DM180" s="88">
        <f t="shared" si="550"/>
        <v>7046741.3600000003</v>
      </c>
      <c r="DN180" s="92">
        <f t="shared" si="537"/>
        <v>1.1708027905054341</v>
      </c>
      <c r="DO180" s="88">
        <f t="shared" si="538"/>
        <v>1028015.2199999997</v>
      </c>
      <c r="DP180" s="92">
        <f t="shared" si="539"/>
        <v>0.17080279050543404</v>
      </c>
      <c r="DQ180" s="88">
        <v>2384250</v>
      </c>
      <c r="DR180" s="88">
        <v>3606478.01</v>
      </c>
      <c r="DS180" s="88">
        <v>0</v>
      </c>
      <c r="DT180" s="88">
        <f t="shared" si="558"/>
        <v>3606478.01</v>
      </c>
      <c r="DU180" s="92">
        <f t="shared" si="540"/>
        <v>1.5126257774981648</v>
      </c>
      <c r="DV180" s="88">
        <f t="shared" si="549"/>
        <v>1222228.0099999998</v>
      </c>
      <c r="DW180" s="92">
        <f t="shared" si="541"/>
        <v>0.51262577749816496</v>
      </c>
      <c r="DX180" s="88">
        <f t="shared" si="542"/>
        <v>8402976.1400000006</v>
      </c>
      <c r="DY180" s="88">
        <f t="shared" si="543"/>
        <v>10653219.370000001</v>
      </c>
      <c r="DZ180" s="88">
        <f t="shared" si="544"/>
        <v>0</v>
      </c>
      <c r="EA180" s="88">
        <f t="shared" si="551"/>
        <v>10653219.370000001</v>
      </c>
      <c r="EB180" s="92">
        <f t="shared" si="545"/>
        <v>1.2677912197427708</v>
      </c>
      <c r="EC180" s="88">
        <f t="shared" si="546"/>
        <v>2250243.2300000004</v>
      </c>
      <c r="ED180" s="92">
        <f t="shared" si="547"/>
        <v>0.26779121974277081</v>
      </c>
      <c r="EE180" s="88">
        <v>0</v>
      </c>
      <c r="EF180" s="88">
        <v>1589500</v>
      </c>
      <c r="EG180" s="88">
        <v>0</v>
      </c>
      <c r="EH180" s="23">
        <f t="shared" si="466"/>
        <v>9992476.1400000006</v>
      </c>
      <c r="EJ180" s="9"/>
      <c r="EK180" s="9"/>
    </row>
    <row r="181" spans="1:141" ht="12" customHeight="1" x14ac:dyDescent="0.25">
      <c r="A181" s="8" t="s">
        <v>568</v>
      </c>
      <c r="B181" s="8" t="s">
        <v>568</v>
      </c>
      <c r="C181" s="24">
        <v>4</v>
      </c>
      <c r="D181" s="32" t="s">
        <v>543</v>
      </c>
      <c r="E181" s="26" t="s">
        <v>544</v>
      </c>
      <c r="F181" s="32" t="s">
        <v>561</v>
      </c>
      <c r="G181" s="26" t="s">
        <v>562</v>
      </c>
      <c r="H181" s="24" t="s">
        <v>569</v>
      </c>
      <c r="I181" s="26" t="s">
        <v>570</v>
      </c>
      <c r="J181" s="27" t="s">
        <v>114</v>
      </c>
      <c r="K181" s="28" t="s">
        <v>84</v>
      </c>
      <c r="L181" s="24" t="s">
        <v>101</v>
      </c>
      <c r="M181" s="23">
        <v>0</v>
      </c>
      <c r="N181" s="23">
        <v>521567.02</v>
      </c>
      <c r="O181" s="23">
        <v>1947859.57</v>
      </c>
      <c r="P181" s="88">
        <v>0</v>
      </c>
      <c r="Q181" s="88">
        <v>0</v>
      </c>
      <c r="R181" s="88">
        <v>0</v>
      </c>
      <c r="S181" s="88">
        <f t="shared" si="467"/>
        <v>0</v>
      </c>
      <c r="T181" s="92" t="str">
        <f t="shared" si="468"/>
        <v>nebija plānots</v>
      </c>
      <c r="U181" s="88">
        <f t="shared" si="469"/>
        <v>0</v>
      </c>
      <c r="V181" s="92" t="str">
        <f t="shared" si="470"/>
        <v>nebija plānots</v>
      </c>
      <c r="W181" s="88">
        <v>0</v>
      </c>
      <c r="X181" s="88">
        <v>0</v>
      </c>
      <c r="Y181" s="88">
        <v>0</v>
      </c>
      <c r="Z181" s="88">
        <f t="shared" si="471"/>
        <v>0</v>
      </c>
      <c r="AA181" s="92" t="str">
        <f t="shared" si="472"/>
        <v>nebija plānots</v>
      </c>
      <c r="AB181" s="88">
        <f t="shared" si="473"/>
        <v>0</v>
      </c>
      <c r="AC181" s="92" t="str">
        <f t="shared" si="474"/>
        <v>nebija plānots</v>
      </c>
      <c r="AD181" s="88">
        <f t="shared" si="475"/>
        <v>0</v>
      </c>
      <c r="AE181" s="88">
        <f t="shared" si="476"/>
        <v>0</v>
      </c>
      <c r="AF181" s="88">
        <f t="shared" si="477"/>
        <v>0</v>
      </c>
      <c r="AG181" s="88">
        <f t="shared" si="478"/>
        <v>0</v>
      </c>
      <c r="AH181" s="92" t="str">
        <f t="shared" si="479"/>
        <v>nebija plānots</v>
      </c>
      <c r="AI181" s="88">
        <f t="shared" si="480"/>
        <v>0</v>
      </c>
      <c r="AJ181" s="92" t="str">
        <f t="shared" si="481"/>
        <v>nebija plānots</v>
      </c>
      <c r="AK181" s="88">
        <v>0</v>
      </c>
      <c r="AL181" s="88">
        <v>0</v>
      </c>
      <c r="AM181" s="88">
        <v>0</v>
      </c>
      <c r="AN181" s="88">
        <f t="shared" si="552"/>
        <v>0</v>
      </c>
      <c r="AO181" s="92" t="str">
        <f t="shared" si="482"/>
        <v>nebija plānots</v>
      </c>
      <c r="AP181" s="88">
        <f t="shared" si="483"/>
        <v>0</v>
      </c>
      <c r="AQ181" s="92" t="str">
        <f t="shared" si="484"/>
        <v>nebija plānots</v>
      </c>
      <c r="AR181" s="88">
        <f t="shared" si="485"/>
        <v>0</v>
      </c>
      <c r="AS181" s="88">
        <f t="shared" si="486"/>
        <v>0</v>
      </c>
      <c r="AT181" s="88">
        <f t="shared" si="487"/>
        <v>0</v>
      </c>
      <c r="AU181" s="88">
        <f t="shared" si="488"/>
        <v>0</v>
      </c>
      <c r="AV181" s="92" t="str">
        <f t="shared" si="489"/>
        <v>nebija plānots</v>
      </c>
      <c r="AW181" s="88">
        <f t="shared" si="490"/>
        <v>0</v>
      </c>
      <c r="AX181" s="92" t="str">
        <f t="shared" si="491"/>
        <v>nebija plānots</v>
      </c>
      <c r="AY181" s="88">
        <v>0</v>
      </c>
      <c r="AZ181" s="88">
        <v>0</v>
      </c>
      <c r="BA181" s="88">
        <v>0</v>
      </c>
      <c r="BB181" s="88">
        <f t="shared" si="553"/>
        <v>0</v>
      </c>
      <c r="BC181" s="92" t="str">
        <f t="shared" si="492"/>
        <v>nebija plānots</v>
      </c>
      <c r="BD181" s="88">
        <f t="shared" si="493"/>
        <v>0</v>
      </c>
      <c r="BE181" s="92" t="str">
        <f t="shared" si="494"/>
        <v>nebija plānots</v>
      </c>
      <c r="BF181" s="88">
        <f t="shared" si="495"/>
        <v>0</v>
      </c>
      <c r="BG181" s="88">
        <f t="shared" si="496"/>
        <v>0</v>
      </c>
      <c r="BH181" s="88">
        <f t="shared" si="497"/>
        <v>0</v>
      </c>
      <c r="BI181" s="88">
        <f t="shared" si="498"/>
        <v>0</v>
      </c>
      <c r="BJ181" s="92" t="str">
        <f t="shared" si="499"/>
        <v>nebija plānots</v>
      </c>
      <c r="BK181" s="88">
        <f t="shared" si="500"/>
        <v>0</v>
      </c>
      <c r="BL181" s="92" t="str">
        <f t="shared" si="501"/>
        <v>nebija plānots</v>
      </c>
      <c r="BM181" s="88">
        <v>0</v>
      </c>
      <c r="BN181" s="88">
        <v>0</v>
      </c>
      <c r="BO181" s="88">
        <v>0</v>
      </c>
      <c r="BP181" s="88">
        <f t="shared" si="554"/>
        <v>0</v>
      </c>
      <c r="BQ181" s="92" t="str">
        <f t="shared" si="502"/>
        <v>nebija plānots</v>
      </c>
      <c r="BR181" s="88">
        <f t="shared" si="503"/>
        <v>0</v>
      </c>
      <c r="BS181" s="92" t="str">
        <f t="shared" si="504"/>
        <v>nebija plānots</v>
      </c>
      <c r="BT181" s="88">
        <f t="shared" si="505"/>
        <v>0</v>
      </c>
      <c r="BU181" s="88">
        <f t="shared" si="506"/>
        <v>0</v>
      </c>
      <c r="BV181" s="88">
        <f t="shared" si="507"/>
        <v>0</v>
      </c>
      <c r="BW181" s="88">
        <f t="shared" si="508"/>
        <v>0</v>
      </c>
      <c r="BX181" s="92" t="str">
        <f t="shared" si="509"/>
        <v>nebija plānots</v>
      </c>
      <c r="BY181" s="88">
        <f t="shared" si="510"/>
        <v>0</v>
      </c>
      <c r="BZ181" s="92" t="str">
        <f t="shared" si="511"/>
        <v>nebija plānots</v>
      </c>
      <c r="CA181" s="88">
        <v>1350022.05</v>
      </c>
      <c r="CB181" s="88">
        <v>0</v>
      </c>
      <c r="CC181" s="88">
        <v>0</v>
      </c>
      <c r="CD181" s="88">
        <f t="shared" si="555"/>
        <v>0</v>
      </c>
      <c r="CE181" s="92">
        <f t="shared" si="512"/>
        <v>0</v>
      </c>
      <c r="CF181" s="88">
        <f t="shared" si="513"/>
        <v>-1350022.05</v>
      </c>
      <c r="CG181" s="92">
        <f t="shared" si="514"/>
        <v>-1</v>
      </c>
      <c r="CH181" s="88">
        <f t="shared" si="515"/>
        <v>1350022.05</v>
      </c>
      <c r="CI181" s="88">
        <f t="shared" si="516"/>
        <v>0</v>
      </c>
      <c r="CJ181" s="88">
        <f t="shared" si="517"/>
        <v>0</v>
      </c>
      <c r="CK181" s="88">
        <f t="shared" si="518"/>
        <v>0</v>
      </c>
      <c r="CL181" s="92">
        <f t="shared" si="519"/>
        <v>0</v>
      </c>
      <c r="CM181" s="88">
        <f t="shared" si="520"/>
        <v>-1350022.05</v>
      </c>
      <c r="CN181" s="92">
        <f t="shared" si="521"/>
        <v>-1</v>
      </c>
      <c r="CO181" s="88">
        <v>0</v>
      </c>
      <c r="CP181" s="88">
        <v>1991284.88</v>
      </c>
      <c r="CQ181" s="88">
        <v>0</v>
      </c>
      <c r="CR181" s="88">
        <f t="shared" si="556"/>
        <v>1991284.88</v>
      </c>
      <c r="CS181" s="92" t="str">
        <f t="shared" si="522"/>
        <v>nebija plānots</v>
      </c>
      <c r="CT181" s="88">
        <f t="shared" si="523"/>
        <v>1991284.88</v>
      </c>
      <c r="CU181" s="92" t="str">
        <f t="shared" si="524"/>
        <v>nebija plānots</v>
      </c>
      <c r="CV181" s="88">
        <f t="shared" si="525"/>
        <v>1350022.05</v>
      </c>
      <c r="CW181" s="88">
        <f t="shared" si="526"/>
        <v>1991284.88</v>
      </c>
      <c r="CX181" s="88">
        <f t="shared" si="527"/>
        <v>0</v>
      </c>
      <c r="CY181" s="88">
        <f t="shared" si="528"/>
        <v>1991284.88</v>
      </c>
      <c r="CZ181" s="92">
        <f t="shared" si="529"/>
        <v>1.4750017453418629</v>
      </c>
      <c r="DA181" s="88">
        <f t="shared" si="530"/>
        <v>641262.82999999984</v>
      </c>
      <c r="DB181" s="92">
        <f t="shared" si="531"/>
        <v>0.47500174534186301</v>
      </c>
      <c r="DC181" s="88">
        <v>0</v>
      </c>
      <c r="DD181" s="88">
        <v>0</v>
      </c>
      <c r="DE181" s="88">
        <v>0</v>
      </c>
      <c r="DF181" s="88">
        <f t="shared" si="557"/>
        <v>0</v>
      </c>
      <c r="DG181" s="92" t="str">
        <f t="shared" si="532"/>
        <v>nebija plānots</v>
      </c>
      <c r="DH181" s="88">
        <f t="shared" si="548"/>
        <v>0</v>
      </c>
      <c r="DI181" s="92" t="str">
        <f t="shared" si="533"/>
        <v>nebija plānots</v>
      </c>
      <c r="DJ181" s="88">
        <f t="shared" si="534"/>
        <v>1350022.05</v>
      </c>
      <c r="DK181" s="88">
        <f t="shared" si="535"/>
        <v>1991284.88</v>
      </c>
      <c r="DL181" s="88">
        <f t="shared" si="536"/>
        <v>0</v>
      </c>
      <c r="DM181" s="88">
        <f t="shared" si="550"/>
        <v>1991284.88</v>
      </c>
      <c r="DN181" s="92">
        <f t="shared" si="537"/>
        <v>1.4750017453418629</v>
      </c>
      <c r="DO181" s="88">
        <f t="shared" si="538"/>
        <v>641262.82999999984</v>
      </c>
      <c r="DP181" s="92">
        <f t="shared" si="539"/>
        <v>0.47500174534186301</v>
      </c>
      <c r="DQ181" s="88">
        <v>0</v>
      </c>
      <c r="DR181" s="88">
        <v>0</v>
      </c>
      <c r="DS181" s="88">
        <v>0</v>
      </c>
      <c r="DT181" s="88">
        <f t="shared" si="558"/>
        <v>0</v>
      </c>
      <c r="DU181" s="92" t="str">
        <f t="shared" si="540"/>
        <v>nebija plānots</v>
      </c>
      <c r="DV181" s="88">
        <f t="shared" si="549"/>
        <v>0</v>
      </c>
      <c r="DW181" s="92" t="str">
        <f t="shared" si="541"/>
        <v>nebija plānots</v>
      </c>
      <c r="DX181" s="88">
        <f t="shared" si="542"/>
        <v>1350022.05</v>
      </c>
      <c r="DY181" s="88">
        <f t="shared" si="543"/>
        <v>1991284.88</v>
      </c>
      <c r="DZ181" s="88">
        <f t="shared" si="544"/>
        <v>0</v>
      </c>
      <c r="EA181" s="88">
        <f t="shared" si="551"/>
        <v>1991284.88</v>
      </c>
      <c r="EB181" s="92">
        <f t="shared" si="545"/>
        <v>1.4750017453418629</v>
      </c>
      <c r="EC181" s="88">
        <f t="shared" si="546"/>
        <v>641262.82999999984</v>
      </c>
      <c r="ED181" s="92">
        <f t="shared" si="547"/>
        <v>0.47500174534186301</v>
      </c>
      <c r="EE181" s="88">
        <v>0</v>
      </c>
      <c r="EF181" s="88">
        <v>1350022.05</v>
      </c>
      <c r="EG181" s="88">
        <v>0</v>
      </c>
      <c r="EH181" s="23">
        <f t="shared" si="466"/>
        <v>2700044.1</v>
      </c>
      <c r="EJ181" s="9"/>
      <c r="EK181" s="9"/>
    </row>
    <row r="182" spans="1:141" ht="12" customHeight="1" x14ac:dyDescent="0.25">
      <c r="A182" s="8" t="s">
        <v>571</v>
      </c>
      <c r="B182" s="8" t="s">
        <v>571</v>
      </c>
      <c r="C182" s="24">
        <v>4</v>
      </c>
      <c r="D182" s="32" t="s">
        <v>543</v>
      </c>
      <c r="E182" s="26" t="s">
        <v>544</v>
      </c>
      <c r="F182" s="32" t="s">
        <v>561</v>
      </c>
      <c r="G182" s="26" t="s">
        <v>572</v>
      </c>
      <c r="H182" s="24" t="s">
        <v>573</v>
      </c>
      <c r="I182" s="26" t="s">
        <v>574</v>
      </c>
      <c r="J182" s="27" t="s">
        <v>114</v>
      </c>
      <c r="K182" s="28" t="s">
        <v>84</v>
      </c>
      <c r="L182" s="24" t="s">
        <v>101</v>
      </c>
      <c r="M182" s="23">
        <v>0</v>
      </c>
      <c r="N182" s="23">
        <v>119365.96</v>
      </c>
      <c r="O182" s="23">
        <v>164890.47</v>
      </c>
      <c r="P182" s="88">
        <v>0</v>
      </c>
      <c r="Q182" s="88">
        <v>0</v>
      </c>
      <c r="R182" s="88">
        <v>0</v>
      </c>
      <c r="S182" s="88">
        <f t="shared" si="467"/>
        <v>0</v>
      </c>
      <c r="T182" s="92" t="str">
        <f t="shared" si="468"/>
        <v>nebija plānots</v>
      </c>
      <c r="U182" s="88">
        <f t="shared" si="469"/>
        <v>0</v>
      </c>
      <c r="V182" s="92" t="str">
        <f t="shared" si="470"/>
        <v>nebija plānots</v>
      </c>
      <c r="W182" s="88">
        <v>0</v>
      </c>
      <c r="X182" s="88">
        <v>0</v>
      </c>
      <c r="Y182" s="88">
        <v>0</v>
      </c>
      <c r="Z182" s="88">
        <f t="shared" si="471"/>
        <v>0</v>
      </c>
      <c r="AA182" s="92" t="str">
        <f t="shared" si="472"/>
        <v>nebija plānots</v>
      </c>
      <c r="AB182" s="88">
        <f t="shared" si="473"/>
        <v>0</v>
      </c>
      <c r="AC182" s="92" t="str">
        <f t="shared" si="474"/>
        <v>nebija plānots</v>
      </c>
      <c r="AD182" s="88">
        <f t="shared" si="475"/>
        <v>0</v>
      </c>
      <c r="AE182" s="88">
        <f t="shared" si="476"/>
        <v>0</v>
      </c>
      <c r="AF182" s="88">
        <f t="shared" si="477"/>
        <v>0</v>
      </c>
      <c r="AG182" s="88">
        <f t="shared" si="478"/>
        <v>0</v>
      </c>
      <c r="AH182" s="92" t="str">
        <f t="shared" si="479"/>
        <v>nebija plānots</v>
      </c>
      <c r="AI182" s="88">
        <f t="shared" si="480"/>
        <v>0</v>
      </c>
      <c r="AJ182" s="92" t="str">
        <f t="shared" si="481"/>
        <v>nebija plānots</v>
      </c>
      <c r="AK182" s="88">
        <v>0</v>
      </c>
      <c r="AL182" s="88">
        <v>0</v>
      </c>
      <c r="AM182" s="88">
        <v>0</v>
      </c>
      <c r="AN182" s="88">
        <f t="shared" si="552"/>
        <v>0</v>
      </c>
      <c r="AO182" s="92" t="str">
        <f t="shared" si="482"/>
        <v>nebija plānots</v>
      </c>
      <c r="AP182" s="88">
        <f t="shared" si="483"/>
        <v>0</v>
      </c>
      <c r="AQ182" s="92" t="str">
        <f t="shared" si="484"/>
        <v>nebija plānots</v>
      </c>
      <c r="AR182" s="88">
        <f t="shared" si="485"/>
        <v>0</v>
      </c>
      <c r="AS182" s="88">
        <f t="shared" si="486"/>
        <v>0</v>
      </c>
      <c r="AT182" s="88">
        <f t="shared" si="487"/>
        <v>0</v>
      </c>
      <c r="AU182" s="88">
        <f t="shared" si="488"/>
        <v>0</v>
      </c>
      <c r="AV182" s="92" t="str">
        <f t="shared" si="489"/>
        <v>nebija plānots</v>
      </c>
      <c r="AW182" s="88">
        <f t="shared" si="490"/>
        <v>0</v>
      </c>
      <c r="AX182" s="92" t="str">
        <f t="shared" si="491"/>
        <v>nebija plānots</v>
      </c>
      <c r="AY182" s="88">
        <v>0</v>
      </c>
      <c r="AZ182" s="88">
        <v>0</v>
      </c>
      <c r="BA182" s="88">
        <v>0</v>
      </c>
      <c r="BB182" s="88">
        <f t="shared" si="553"/>
        <v>0</v>
      </c>
      <c r="BC182" s="92" t="str">
        <f t="shared" si="492"/>
        <v>nebija plānots</v>
      </c>
      <c r="BD182" s="88">
        <f t="shared" si="493"/>
        <v>0</v>
      </c>
      <c r="BE182" s="92" t="str">
        <f t="shared" si="494"/>
        <v>nebija plānots</v>
      </c>
      <c r="BF182" s="88">
        <f t="shared" si="495"/>
        <v>0</v>
      </c>
      <c r="BG182" s="88">
        <f t="shared" si="496"/>
        <v>0</v>
      </c>
      <c r="BH182" s="88">
        <f t="shared" si="497"/>
        <v>0</v>
      </c>
      <c r="BI182" s="88">
        <f t="shared" si="498"/>
        <v>0</v>
      </c>
      <c r="BJ182" s="92" t="str">
        <f t="shared" si="499"/>
        <v>nebija plānots</v>
      </c>
      <c r="BK182" s="88">
        <f t="shared" si="500"/>
        <v>0</v>
      </c>
      <c r="BL182" s="92" t="str">
        <f t="shared" si="501"/>
        <v>nebija plānots</v>
      </c>
      <c r="BM182" s="88">
        <v>0</v>
      </c>
      <c r="BN182" s="88">
        <v>0</v>
      </c>
      <c r="BO182" s="88">
        <v>0</v>
      </c>
      <c r="BP182" s="88">
        <f t="shared" si="554"/>
        <v>0</v>
      </c>
      <c r="BQ182" s="92" t="str">
        <f t="shared" si="502"/>
        <v>nebija plānots</v>
      </c>
      <c r="BR182" s="88">
        <f t="shared" si="503"/>
        <v>0</v>
      </c>
      <c r="BS182" s="92" t="str">
        <f t="shared" si="504"/>
        <v>nebija plānots</v>
      </c>
      <c r="BT182" s="88">
        <f t="shared" si="505"/>
        <v>0</v>
      </c>
      <c r="BU182" s="88">
        <f t="shared" si="506"/>
        <v>0</v>
      </c>
      <c r="BV182" s="88">
        <f t="shared" si="507"/>
        <v>0</v>
      </c>
      <c r="BW182" s="88">
        <f t="shared" si="508"/>
        <v>0</v>
      </c>
      <c r="BX182" s="92" t="str">
        <f t="shared" si="509"/>
        <v>nebija plānots</v>
      </c>
      <c r="BY182" s="88">
        <f t="shared" si="510"/>
        <v>0</v>
      </c>
      <c r="BZ182" s="92" t="str">
        <f t="shared" si="511"/>
        <v>nebija plānots</v>
      </c>
      <c r="CA182" s="88">
        <v>104762.5</v>
      </c>
      <c r="CB182" s="88">
        <v>123846.67</v>
      </c>
      <c r="CC182" s="88">
        <v>0</v>
      </c>
      <c r="CD182" s="88">
        <f t="shared" si="555"/>
        <v>123846.67</v>
      </c>
      <c r="CE182" s="92">
        <f t="shared" si="512"/>
        <v>1.1821660422383964</v>
      </c>
      <c r="CF182" s="88">
        <f t="shared" si="513"/>
        <v>19084.169999999998</v>
      </c>
      <c r="CG182" s="92">
        <f t="shared" si="514"/>
        <v>0.18216604223839636</v>
      </c>
      <c r="CH182" s="88">
        <f t="shared" si="515"/>
        <v>104762.5</v>
      </c>
      <c r="CI182" s="88">
        <f t="shared" si="516"/>
        <v>123846.67</v>
      </c>
      <c r="CJ182" s="88">
        <f t="shared" si="517"/>
        <v>0</v>
      </c>
      <c r="CK182" s="88">
        <f t="shared" si="518"/>
        <v>123846.67</v>
      </c>
      <c r="CL182" s="92">
        <f t="shared" si="519"/>
        <v>1.1821660422383964</v>
      </c>
      <c r="CM182" s="88">
        <f t="shared" si="520"/>
        <v>19084.169999999998</v>
      </c>
      <c r="CN182" s="92">
        <f t="shared" si="521"/>
        <v>0.18216604223839636</v>
      </c>
      <c r="CO182" s="88">
        <v>0</v>
      </c>
      <c r="CP182" s="88">
        <v>0</v>
      </c>
      <c r="CQ182" s="88">
        <v>0</v>
      </c>
      <c r="CR182" s="88">
        <f t="shared" si="556"/>
        <v>0</v>
      </c>
      <c r="CS182" s="92" t="str">
        <f t="shared" si="522"/>
        <v>nebija plānots</v>
      </c>
      <c r="CT182" s="88">
        <f t="shared" si="523"/>
        <v>0</v>
      </c>
      <c r="CU182" s="92" t="str">
        <f t="shared" si="524"/>
        <v>nebija plānots</v>
      </c>
      <c r="CV182" s="88">
        <f t="shared" si="525"/>
        <v>104762.5</v>
      </c>
      <c r="CW182" s="88">
        <f t="shared" si="526"/>
        <v>123846.67</v>
      </c>
      <c r="CX182" s="88">
        <f t="shared" si="527"/>
        <v>0</v>
      </c>
      <c r="CY182" s="88">
        <f t="shared" si="528"/>
        <v>123846.67</v>
      </c>
      <c r="CZ182" s="92">
        <f t="shared" si="529"/>
        <v>1.1821660422383964</v>
      </c>
      <c r="DA182" s="88">
        <f t="shared" si="530"/>
        <v>19084.169999999998</v>
      </c>
      <c r="DB182" s="92">
        <f t="shared" si="531"/>
        <v>0.18216604223839636</v>
      </c>
      <c r="DC182" s="88">
        <v>0</v>
      </c>
      <c r="DD182" s="88">
        <v>0</v>
      </c>
      <c r="DE182" s="88">
        <v>0</v>
      </c>
      <c r="DF182" s="88">
        <f t="shared" si="557"/>
        <v>0</v>
      </c>
      <c r="DG182" s="92" t="str">
        <f t="shared" si="532"/>
        <v>nebija plānots</v>
      </c>
      <c r="DH182" s="88">
        <f t="shared" si="548"/>
        <v>0</v>
      </c>
      <c r="DI182" s="92" t="str">
        <f t="shared" si="533"/>
        <v>nebija plānots</v>
      </c>
      <c r="DJ182" s="88">
        <f t="shared" si="534"/>
        <v>104762.5</v>
      </c>
      <c r="DK182" s="88">
        <f t="shared" si="535"/>
        <v>123846.67</v>
      </c>
      <c r="DL182" s="88">
        <f t="shared" si="536"/>
        <v>0</v>
      </c>
      <c r="DM182" s="88">
        <f t="shared" si="550"/>
        <v>123846.67</v>
      </c>
      <c r="DN182" s="92">
        <f t="shared" si="537"/>
        <v>1.1821660422383964</v>
      </c>
      <c r="DO182" s="88">
        <f t="shared" si="538"/>
        <v>19084.169999999998</v>
      </c>
      <c r="DP182" s="92">
        <f t="shared" si="539"/>
        <v>0.18216604223839636</v>
      </c>
      <c r="DQ182" s="88">
        <v>0</v>
      </c>
      <c r="DR182" s="88">
        <v>68147.17</v>
      </c>
      <c r="DS182" s="88">
        <v>0</v>
      </c>
      <c r="DT182" s="88">
        <f t="shared" si="558"/>
        <v>68147.17</v>
      </c>
      <c r="DU182" s="92" t="str">
        <f t="shared" si="540"/>
        <v>nebija plānots</v>
      </c>
      <c r="DV182" s="88">
        <f t="shared" si="549"/>
        <v>68147.17</v>
      </c>
      <c r="DW182" s="92" t="str">
        <f t="shared" si="541"/>
        <v>nebija plānots</v>
      </c>
      <c r="DX182" s="88">
        <f t="shared" si="542"/>
        <v>104762.5</v>
      </c>
      <c r="DY182" s="88">
        <f t="shared" si="543"/>
        <v>191993.84</v>
      </c>
      <c r="DZ182" s="88">
        <f t="shared" si="544"/>
        <v>0</v>
      </c>
      <c r="EA182" s="88">
        <f t="shared" si="551"/>
        <v>191993.84</v>
      </c>
      <c r="EB182" s="92">
        <f t="shared" si="545"/>
        <v>1.8326580598973869</v>
      </c>
      <c r="EC182" s="88">
        <f t="shared" si="546"/>
        <v>87231.34</v>
      </c>
      <c r="ED182" s="92">
        <f t="shared" si="547"/>
        <v>0.83265805989738695</v>
      </c>
      <c r="EE182" s="88">
        <v>58522.5</v>
      </c>
      <c r="EF182" s="88">
        <v>0</v>
      </c>
      <c r="EG182" s="88">
        <v>0</v>
      </c>
      <c r="EH182" s="23">
        <f t="shared" si="466"/>
        <v>163285</v>
      </c>
      <c r="EJ182" s="9"/>
      <c r="EK182" s="9"/>
    </row>
    <row r="183" spans="1:141" ht="12" customHeight="1" x14ac:dyDescent="0.25">
      <c r="A183" s="8" t="s">
        <v>575</v>
      </c>
      <c r="B183" s="8" t="s">
        <v>575</v>
      </c>
      <c r="C183" s="24">
        <v>4</v>
      </c>
      <c r="D183" s="32" t="s">
        <v>543</v>
      </c>
      <c r="E183" s="26" t="s">
        <v>544</v>
      </c>
      <c r="F183" s="32" t="s">
        <v>561</v>
      </c>
      <c r="G183" s="26" t="s">
        <v>572</v>
      </c>
      <c r="H183" s="24" t="s">
        <v>576</v>
      </c>
      <c r="I183" s="26" t="s">
        <v>577</v>
      </c>
      <c r="J183" s="27" t="s">
        <v>114</v>
      </c>
      <c r="K183" s="28" t="s">
        <v>84</v>
      </c>
      <c r="L183" s="24" t="s">
        <v>101</v>
      </c>
      <c r="M183" s="23">
        <v>0</v>
      </c>
      <c r="N183" s="23">
        <v>0</v>
      </c>
      <c r="O183" s="23">
        <v>268816.27999999997</v>
      </c>
      <c r="P183" s="88">
        <v>0</v>
      </c>
      <c r="Q183" s="88">
        <v>0</v>
      </c>
      <c r="R183" s="88">
        <v>0</v>
      </c>
      <c r="S183" s="88">
        <f t="shared" si="467"/>
        <v>0</v>
      </c>
      <c r="T183" s="92" t="str">
        <f t="shared" si="468"/>
        <v>nebija plānots</v>
      </c>
      <c r="U183" s="88">
        <f t="shared" si="469"/>
        <v>0</v>
      </c>
      <c r="V183" s="92" t="str">
        <f t="shared" si="470"/>
        <v>nebija plānots</v>
      </c>
      <c r="W183" s="88">
        <v>65440.4</v>
      </c>
      <c r="X183" s="88">
        <v>65440.4</v>
      </c>
      <c r="Y183" s="88">
        <v>0</v>
      </c>
      <c r="Z183" s="88">
        <f t="shared" si="471"/>
        <v>65440.4</v>
      </c>
      <c r="AA183" s="92">
        <f t="shared" si="472"/>
        <v>1</v>
      </c>
      <c r="AB183" s="88">
        <f t="shared" si="473"/>
        <v>0</v>
      </c>
      <c r="AC183" s="92">
        <f t="shared" si="474"/>
        <v>0</v>
      </c>
      <c r="AD183" s="88">
        <f t="shared" si="475"/>
        <v>65440.4</v>
      </c>
      <c r="AE183" s="88">
        <f t="shared" si="476"/>
        <v>65440.4</v>
      </c>
      <c r="AF183" s="88">
        <f t="shared" si="477"/>
        <v>0</v>
      </c>
      <c r="AG183" s="88">
        <f t="shared" si="478"/>
        <v>65440.4</v>
      </c>
      <c r="AH183" s="92">
        <f t="shared" si="479"/>
        <v>1</v>
      </c>
      <c r="AI183" s="88">
        <f t="shared" si="480"/>
        <v>0</v>
      </c>
      <c r="AJ183" s="92">
        <f t="shared" si="481"/>
        <v>0</v>
      </c>
      <c r="AK183" s="88">
        <v>0</v>
      </c>
      <c r="AL183" s="88">
        <v>0</v>
      </c>
      <c r="AM183" s="88">
        <v>0</v>
      </c>
      <c r="AN183" s="88">
        <f t="shared" si="552"/>
        <v>0</v>
      </c>
      <c r="AO183" s="92" t="str">
        <f t="shared" si="482"/>
        <v>nebija plānots</v>
      </c>
      <c r="AP183" s="88">
        <f t="shared" si="483"/>
        <v>0</v>
      </c>
      <c r="AQ183" s="92" t="str">
        <f t="shared" si="484"/>
        <v>nebija plānots</v>
      </c>
      <c r="AR183" s="88">
        <f t="shared" si="485"/>
        <v>65440.4</v>
      </c>
      <c r="AS183" s="88">
        <f t="shared" si="486"/>
        <v>65440.4</v>
      </c>
      <c r="AT183" s="88">
        <f t="shared" si="487"/>
        <v>0</v>
      </c>
      <c r="AU183" s="88">
        <f t="shared" si="488"/>
        <v>65440.4</v>
      </c>
      <c r="AV183" s="92">
        <f t="shared" si="489"/>
        <v>1</v>
      </c>
      <c r="AW183" s="88">
        <f t="shared" si="490"/>
        <v>0</v>
      </c>
      <c r="AX183" s="92">
        <f t="shared" si="491"/>
        <v>0</v>
      </c>
      <c r="AY183" s="88">
        <v>0</v>
      </c>
      <c r="AZ183" s="88">
        <v>0</v>
      </c>
      <c r="BA183" s="88">
        <v>0</v>
      </c>
      <c r="BB183" s="88">
        <f t="shared" si="553"/>
        <v>0</v>
      </c>
      <c r="BC183" s="92" t="str">
        <f t="shared" si="492"/>
        <v>nebija plānots</v>
      </c>
      <c r="BD183" s="88">
        <f t="shared" si="493"/>
        <v>0</v>
      </c>
      <c r="BE183" s="92" t="str">
        <f t="shared" si="494"/>
        <v>nebija plānots</v>
      </c>
      <c r="BF183" s="88">
        <f t="shared" si="495"/>
        <v>65440.4</v>
      </c>
      <c r="BG183" s="88">
        <f t="shared" si="496"/>
        <v>65440.4</v>
      </c>
      <c r="BH183" s="88">
        <f t="shared" si="497"/>
        <v>0</v>
      </c>
      <c r="BI183" s="88">
        <f t="shared" si="498"/>
        <v>65440.4</v>
      </c>
      <c r="BJ183" s="92">
        <f t="shared" si="499"/>
        <v>1</v>
      </c>
      <c r="BK183" s="88">
        <f t="shared" si="500"/>
        <v>0</v>
      </c>
      <c r="BL183" s="92">
        <f t="shared" si="501"/>
        <v>0</v>
      </c>
      <c r="BM183" s="88">
        <v>60785.63</v>
      </c>
      <c r="BN183" s="88">
        <v>45617.04</v>
      </c>
      <c r="BO183" s="88">
        <v>0</v>
      </c>
      <c r="BP183" s="88">
        <f t="shared" si="554"/>
        <v>45617.04</v>
      </c>
      <c r="BQ183" s="92">
        <f t="shared" si="502"/>
        <v>0.75045763283197031</v>
      </c>
      <c r="BR183" s="88">
        <f t="shared" si="503"/>
        <v>-15168.589999999997</v>
      </c>
      <c r="BS183" s="92">
        <f t="shared" si="504"/>
        <v>-0.24954236716802963</v>
      </c>
      <c r="BT183" s="88">
        <f t="shared" si="505"/>
        <v>126226.03</v>
      </c>
      <c r="BU183" s="88">
        <f t="shared" si="506"/>
        <v>111057.44</v>
      </c>
      <c r="BV183" s="88">
        <f t="shared" si="507"/>
        <v>0</v>
      </c>
      <c r="BW183" s="88">
        <f t="shared" si="508"/>
        <v>111057.44</v>
      </c>
      <c r="BX183" s="92">
        <f t="shared" si="509"/>
        <v>0.87982993682047994</v>
      </c>
      <c r="BY183" s="88">
        <f t="shared" si="510"/>
        <v>-15168.589999999997</v>
      </c>
      <c r="BZ183" s="92">
        <f t="shared" si="511"/>
        <v>-0.12017006317952007</v>
      </c>
      <c r="CA183" s="88">
        <v>0</v>
      </c>
      <c r="CB183" s="88">
        <v>0</v>
      </c>
      <c r="CC183" s="88">
        <v>0</v>
      </c>
      <c r="CD183" s="88">
        <f t="shared" si="555"/>
        <v>0</v>
      </c>
      <c r="CE183" s="92" t="str">
        <f t="shared" si="512"/>
        <v>nebija plānots</v>
      </c>
      <c r="CF183" s="88">
        <f t="shared" si="513"/>
        <v>0</v>
      </c>
      <c r="CG183" s="92" t="str">
        <f t="shared" si="514"/>
        <v>nebija plānots</v>
      </c>
      <c r="CH183" s="88">
        <f t="shared" si="515"/>
        <v>126226.03</v>
      </c>
      <c r="CI183" s="88">
        <f t="shared" si="516"/>
        <v>111057.44</v>
      </c>
      <c r="CJ183" s="88">
        <f t="shared" si="517"/>
        <v>0</v>
      </c>
      <c r="CK183" s="88">
        <f t="shared" si="518"/>
        <v>111057.44</v>
      </c>
      <c r="CL183" s="92">
        <f t="shared" si="519"/>
        <v>0.87982993682047994</v>
      </c>
      <c r="CM183" s="88">
        <f t="shared" si="520"/>
        <v>-15168.589999999997</v>
      </c>
      <c r="CN183" s="92">
        <f t="shared" si="521"/>
        <v>-0.12017006317952007</v>
      </c>
      <c r="CO183" s="88">
        <v>0</v>
      </c>
      <c r="CP183" s="88">
        <v>60696.33</v>
      </c>
      <c r="CQ183" s="88">
        <v>0</v>
      </c>
      <c r="CR183" s="88">
        <f t="shared" si="556"/>
        <v>60696.33</v>
      </c>
      <c r="CS183" s="92" t="str">
        <f t="shared" si="522"/>
        <v>nebija plānots</v>
      </c>
      <c r="CT183" s="88">
        <f t="shared" si="523"/>
        <v>60696.33</v>
      </c>
      <c r="CU183" s="92" t="str">
        <f t="shared" si="524"/>
        <v>nebija plānots</v>
      </c>
      <c r="CV183" s="88">
        <f t="shared" si="525"/>
        <v>126226.03</v>
      </c>
      <c r="CW183" s="88">
        <f t="shared" si="526"/>
        <v>171753.77000000002</v>
      </c>
      <c r="CX183" s="88">
        <f t="shared" si="527"/>
        <v>0</v>
      </c>
      <c r="CY183" s="88">
        <f t="shared" si="528"/>
        <v>171753.77000000002</v>
      </c>
      <c r="CZ183" s="92">
        <f t="shared" si="529"/>
        <v>1.3606842423864556</v>
      </c>
      <c r="DA183" s="88">
        <f t="shared" si="530"/>
        <v>45527.74000000002</v>
      </c>
      <c r="DB183" s="92">
        <f t="shared" si="531"/>
        <v>0.36068424238645563</v>
      </c>
      <c r="DC183" s="88">
        <v>108549.68</v>
      </c>
      <c r="DD183" s="88">
        <v>0</v>
      </c>
      <c r="DE183" s="88">
        <v>0</v>
      </c>
      <c r="DF183" s="88">
        <f t="shared" si="557"/>
        <v>0</v>
      </c>
      <c r="DG183" s="92">
        <f t="shared" si="532"/>
        <v>0</v>
      </c>
      <c r="DH183" s="88">
        <f t="shared" si="548"/>
        <v>-108549.68</v>
      </c>
      <c r="DI183" s="92">
        <f t="shared" si="533"/>
        <v>-1</v>
      </c>
      <c r="DJ183" s="88">
        <f t="shared" si="534"/>
        <v>234775.71</v>
      </c>
      <c r="DK183" s="88">
        <f t="shared" si="535"/>
        <v>171753.77000000002</v>
      </c>
      <c r="DL183" s="88">
        <f t="shared" si="536"/>
        <v>0</v>
      </c>
      <c r="DM183" s="88">
        <f t="shared" si="550"/>
        <v>171753.77000000002</v>
      </c>
      <c r="DN183" s="92">
        <f t="shared" si="537"/>
        <v>0.73156533101316157</v>
      </c>
      <c r="DO183" s="88">
        <f t="shared" si="538"/>
        <v>-63021.939999999973</v>
      </c>
      <c r="DP183" s="92">
        <f t="shared" si="539"/>
        <v>-0.26843466898683843</v>
      </c>
      <c r="DQ183" s="88">
        <v>0</v>
      </c>
      <c r="DR183" s="88">
        <v>0</v>
      </c>
      <c r="DS183" s="88">
        <v>0</v>
      </c>
      <c r="DT183" s="88">
        <f t="shared" si="558"/>
        <v>0</v>
      </c>
      <c r="DU183" s="92" t="str">
        <f t="shared" si="540"/>
        <v>nebija plānots</v>
      </c>
      <c r="DV183" s="88">
        <f t="shared" si="549"/>
        <v>0</v>
      </c>
      <c r="DW183" s="92" t="str">
        <f t="shared" si="541"/>
        <v>nebija plānots</v>
      </c>
      <c r="DX183" s="88">
        <f t="shared" si="542"/>
        <v>234775.71</v>
      </c>
      <c r="DY183" s="88">
        <f t="shared" si="543"/>
        <v>171753.77000000002</v>
      </c>
      <c r="DZ183" s="88">
        <f t="shared" si="544"/>
        <v>0</v>
      </c>
      <c r="EA183" s="88">
        <f t="shared" si="551"/>
        <v>171753.77000000002</v>
      </c>
      <c r="EB183" s="92">
        <f t="shared" si="545"/>
        <v>0.73156533101316157</v>
      </c>
      <c r="EC183" s="88">
        <f t="shared" si="546"/>
        <v>-63021.939999999973</v>
      </c>
      <c r="ED183" s="92">
        <f t="shared" si="547"/>
        <v>-0.26843466898683843</v>
      </c>
      <c r="EE183" s="88">
        <v>89396.63</v>
      </c>
      <c r="EF183" s="88">
        <v>104020.24</v>
      </c>
      <c r="EG183" s="88">
        <v>0</v>
      </c>
      <c r="EH183" s="23">
        <f t="shared" si="466"/>
        <v>428192.57999999996</v>
      </c>
      <c r="EJ183" s="9"/>
      <c r="EK183" s="9"/>
    </row>
    <row r="184" spans="1:141" ht="12" customHeight="1" x14ac:dyDescent="0.25">
      <c r="A184" s="8" t="s">
        <v>578</v>
      </c>
      <c r="B184" s="8" t="s">
        <v>578</v>
      </c>
      <c r="C184" s="24">
        <v>4</v>
      </c>
      <c r="D184" s="32" t="s">
        <v>543</v>
      </c>
      <c r="E184" s="26" t="s">
        <v>544</v>
      </c>
      <c r="F184" s="32" t="s">
        <v>561</v>
      </c>
      <c r="G184" s="26" t="s">
        <v>562</v>
      </c>
      <c r="H184" s="24" t="s">
        <v>579</v>
      </c>
      <c r="I184" s="26" t="s">
        <v>580</v>
      </c>
      <c r="J184" s="27" t="s">
        <v>114</v>
      </c>
      <c r="K184" s="28" t="s">
        <v>84</v>
      </c>
      <c r="L184" s="24" t="s">
        <v>101</v>
      </c>
      <c r="M184" s="23">
        <v>0</v>
      </c>
      <c r="N184" s="23">
        <v>256042.36000000002</v>
      </c>
      <c r="O184" s="23">
        <v>533413.57000000007</v>
      </c>
      <c r="P184" s="88">
        <v>0</v>
      </c>
      <c r="Q184" s="88">
        <v>0</v>
      </c>
      <c r="R184" s="88">
        <v>0</v>
      </c>
      <c r="S184" s="88">
        <f t="shared" si="467"/>
        <v>0</v>
      </c>
      <c r="T184" s="92" t="str">
        <f t="shared" si="468"/>
        <v>nebija plānots</v>
      </c>
      <c r="U184" s="88">
        <f t="shared" si="469"/>
        <v>0</v>
      </c>
      <c r="V184" s="92" t="str">
        <f t="shared" si="470"/>
        <v>nebija plānots</v>
      </c>
      <c r="W184" s="88">
        <v>0</v>
      </c>
      <c r="X184" s="88">
        <v>0</v>
      </c>
      <c r="Y184" s="88">
        <v>0</v>
      </c>
      <c r="Z184" s="88">
        <f t="shared" si="471"/>
        <v>0</v>
      </c>
      <c r="AA184" s="92" t="str">
        <f t="shared" si="472"/>
        <v>nebija plānots</v>
      </c>
      <c r="AB184" s="88">
        <f t="shared" si="473"/>
        <v>0</v>
      </c>
      <c r="AC184" s="92" t="str">
        <f t="shared" si="474"/>
        <v>nebija plānots</v>
      </c>
      <c r="AD184" s="88">
        <f t="shared" si="475"/>
        <v>0</v>
      </c>
      <c r="AE184" s="88">
        <f t="shared" si="476"/>
        <v>0</v>
      </c>
      <c r="AF184" s="88">
        <f t="shared" si="477"/>
        <v>0</v>
      </c>
      <c r="AG184" s="88">
        <f t="shared" si="478"/>
        <v>0</v>
      </c>
      <c r="AH184" s="92" t="str">
        <f t="shared" si="479"/>
        <v>nebija plānots</v>
      </c>
      <c r="AI184" s="88">
        <f t="shared" si="480"/>
        <v>0</v>
      </c>
      <c r="AJ184" s="92" t="str">
        <f t="shared" si="481"/>
        <v>nebija plānots</v>
      </c>
      <c r="AK184" s="88">
        <v>0</v>
      </c>
      <c r="AL184" s="88">
        <v>0</v>
      </c>
      <c r="AM184" s="88">
        <v>0</v>
      </c>
      <c r="AN184" s="88">
        <f t="shared" si="552"/>
        <v>0</v>
      </c>
      <c r="AO184" s="92" t="str">
        <f t="shared" si="482"/>
        <v>nebija plānots</v>
      </c>
      <c r="AP184" s="88">
        <f t="shared" si="483"/>
        <v>0</v>
      </c>
      <c r="AQ184" s="92" t="str">
        <f t="shared" si="484"/>
        <v>nebija plānots</v>
      </c>
      <c r="AR184" s="88">
        <f t="shared" si="485"/>
        <v>0</v>
      </c>
      <c r="AS184" s="88">
        <f t="shared" si="486"/>
        <v>0</v>
      </c>
      <c r="AT184" s="88">
        <f t="shared" si="487"/>
        <v>0</v>
      </c>
      <c r="AU184" s="88">
        <f t="shared" si="488"/>
        <v>0</v>
      </c>
      <c r="AV184" s="92" t="str">
        <f t="shared" si="489"/>
        <v>nebija plānots</v>
      </c>
      <c r="AW184" s="88">
        <f t="shared" si="490"/>
        <v>0</v>
      </c>
      <c r="AX184" s="92" t="str">
        <f t="shared" si="491"/>
        <v>nebija plānots</v>
      </c>
      <c r="AY184" s="88">
        <v>0</v>
      </c>
      <c r="AZ184" s="88">
        <v>0</v>
      </c>
      <c r="BA184" s="88">
        <v>0</v>
      </c>
      <c r="BB184" s="88">
        <f t="shared" si="553"/>
        <v>0</v>
      </c>
      <c r="BC184" s="92" t="str">
        <f t="shared" si="492"/>
        <v>nebija plānots</v>
      </c>
      <c r="BD184" s="88">
        <f t="shared" si="493"/>
        <v>0</v>
      </c>
      <c r="BE184" s="92" t="str">
        <f t="shared" si="494"/>
        <v>nebija plānots</v>
      </c>
      <c r="BF184" s="88">
        <f t="shared" si="495"/>
        <v>0</v>
      </c>
      <c r="BG184" s="88">
        <f t="shared" si="496"/>
        <v>0</v>
      </c>
      <c r="BH184" s="88">
        <f t="shared" si="497"/>
        <v>0</v>
      </c>
      <c r="BI184" s="88">
        <f t="shared" si="498"/>
        <v>0</v>
      </c>
      <c r="BJ184" s="92" t="str">
        <f t="shared" si="499"/>
        <v>nebija plānots</v>
      </c>
      <c r="BK184" s="88">
        <f t="shared" si="500"/>
        <v>0</v>
      </c>
      <c r="BL184" s="92" t="str">
        <f t="shared" si="501"/>
        <v>nebija plānots</v>
      </c>
      <c r="BM184" s="88">
        <v>0</v>
      </c>
      <c r="BN184" s="88">
        <v>0</v>
      </c>
      <c r="BO184" s="88">
        <v>0</v>
      </c>
      <c r="BP184" s="88">
        <f t="shared" si="554"/>
        <v>0</v>
      </c>
      <c r="BQ184" s="92" t="str">
        <f t="shared" si="502"/>
        <v>nebija plānots</v>
      </c>
      <c r="BR184" s="88">
        <f t="shared" si="503"/>
        <v>0</v>
      </c>
      <c r="BS184" s="92" t="str">
        <f t="shared" si="504"/>
        <v>nebija plānots</v>
      </c>
      <c r="BT184" s="88">
        <f t="shared" si="505"/>
        <v>0</v>
      </c>
      <c r="BU184" s="88">
        <f t="shared" si="506"/>
        <v>0</v>
      </c>
      <c r="BV184" s="88">
        <f t="shared" si="507"/>
        <v>0</v>
      </c>
      <c r="BW184" s="88">
        <f t="shared" si="508"/>
        <v>0</v>
      </c>
      <c r="BX184" s="92" t="str">
        <f t="shared" si="509"/>
        <v>nebija plānots</v>
      </c>
      <c r="BY184" s="88">
        <f t="shared" si="510"/>
        <v>0</v>
      </c>
      <c r="BZ184" s="92" t="str">
        <f t="shared" si="511"/>
        <v>nebija plānots</v>
      </c>
      <c r="CA184" s="88">
        <v>199985.83</v>
      </c>
      <c r="CB184" s="88">
        <v>296505.34999999998</v>
      </c>
      <c r="CC184" s="88">
        <v>0</v>
      </c>
      <c r="CD184" s="88">
        <f t="shared" si="555"/>
        <v>296505.34999999998</v>
      </c>
      <c r="CE184" s="92">
        <f t="shared" si="512"/>
        <v>1.4826317944626377</v>
      </c>
      <c r="CF184" s="88">
        <f t="shared" si="513"/>
        <v>96519.51999999999</v>
      </c>
      <c r="CG184" s="92">
        <f t="shared" si="514"/>
        <v>0.48263179446263765</v>
      </c>
      <c r="CH184" s="88">
        <f t="shared" si="515"/>
        <v>199985.83</v>
      </c>
      <c r="CI184" s="88">
        <f t="shared" si="516"/>
        <v>296505.34999999998</v>
      </c>
      <c r="CJ184" s="88">
        <f t="shared" si="517"/>
        <v>0</v>
      </c>
      <c r="CK184" s="88">
        <f t="shared" si="518"/>
        <v>296505.34999999998</v>
      </c>
      <c r="CL184" s="92">
        <f t="shared" si="519"/>
        <v>1.4826317944626377</v>
      </c>
      <c r="CM184" s="88">
        <f t="shared" si="520"/>
        <v>96519.51999999999</v>
      </c>
      <c r="CN184" s="92">
        <f t="shared" si="521"/>
        <v>0.48263179446263765</v>
      </c>
      <c r="CO184" s="88">
        <v>0</v>
      </c>
      <c r="CP184" s="88">
        <v>0</v>
      </c>
      <c r="CQ184" s="88">
        <v>0</v>
      </c>
      <c r="CR184" s="88">
        <f t="shared" si="556"/>
        <v>0</v>
      </c>
      <c r="CS184" s="92" t="str">
        <f t="shared" si="522"/>
        <v>nebija plānots</v>
      </c>
      <c r="CT184" s="88">
        <f t="shared" si="523"/>
        <v>0</v>
      </c>
      <c r="CU184" s="92" t="str">
        <f t="shared" si="524"/>
        <v>nebija plānots</v>
      </c>
      <c r="CV184" s="88">
        <f t="shared" si="525"/>
        <v>199985.83</v>
      </c>
      <c r="CW184" s="88">
        <f t="shared" si="526"/>
        <v>296505.34999999998</v>
      </c>
      <c r="CX184" s="88">
        <f t="shared" si="527"/>
        <v>0</v>
      </c>
      <c r="CY184" s="88">
        <f t="shared" si="528"/>
        <v>296505.34999999998</v>
      </c>
      <c r="CZ184" s="92">
        <f t="shared" si="529"/>
        <v>1.4826317944626377</v>
      </c>
      <c r="DA184" s="88">
        <f t="shared" si="530"/>
        <v>96519.51999999999</v>
      </c>
      <c r="DB184" s="92">
        <f t="shared" si="531"/>
        <v>0.48263179446263765</v>
      </c>
      <c r="DC184" s="88">
        <v>0</v>
      </c>
      <c r="DD184" s="88">
        <v>0</v>
      </c>
      <c r="DE184" s="88">
        <v>0</v>
      </c>
      <c r="DF184" s="88">
        <f t="shared" si="557"/>
        <v>0</v>
      </c>
      <c r="DG184" s="92" t="str">
        <f t="shared" si="532"/>
        <v>nebija plānots</v>
      </c>
      <c r="DH184" s="88">
        <f t="shared" si="548"/>
        <v>0</v>
      </c>
      <c r="DI184" s="92" t="str">
        <f t="shared" si="533"/>
        <v>nebija plānots</v>
      </c>
      <c r="DJ184" s="88">
        <f t="shared" si="534"/>
        <v>199985.83</v>
      </c>
      <c r="DK184" s="88">
        <f t="shared" si="535"/>
        <v>296505.34999999998</v>
      </c>
      <c r="DL184" s="88">
        <f t="shared" si="536"/>
        <v>0</v>
      </c>
      <c r="DM184" s="88">
        <f t="shared" si="550"/>
        <v>296505.34999999998</v>
      </c>
      <c r="DN184" s="92">
        <f t="shared" si="537"/>
        <v>1.4826317944626377</v>
      </c>
      <c r="DO184" s="88">
        <f t="shared" si="538"/>
        <v>96519.51999999999</v>
      </c>
      <c r="DP184" s="92">
        <f t="shared" si="539"/>
        <v>0.48263179446263765</v>
      </c>
      <c r="DQ184" s="88">
        <v>123866.85</v>
      </c>
      <c r="DR184" s="88">
        <v>0</v>
      </c>
      <c r="DS184" s="88">
        <v>0</v>
      </c>
      <c r="DT184" s="88">
        <f t="shared" si="558"/>
        <v>0</v>
      </c>
      <c r="DU184" s="92">
        <f t="shared" si="540"/>
        <v>0</v>
      </c>
      <c r="DV184" s="88">
        <f t="shared" si="549"/>
        <v>-123866.85</v>
      </c>
      <c r="DW184" s="92">
        <f t="shared" si="541"/>
        <v>-1</v>
      </c>
      <c r="DX184" s="88">
        <f t="shared" si="542"/>
        <v>323852.68</v>
      </c>
      <c r="DY184" s="88">
        <f t="shared" si="543"/>
        <v>296505.34999999998</v>
      </c>
      <c r="DZ184" s="88">
        <f t="shared" si="544"/>
        <v>0</v>
      </c>
      <c r="EA184" s="88">
        <f t="shared" si="551"/>
        <v>296505.34999999998</v>
      </c>
      <c r="EB184" s="92">
        <f t="shared" si="545"/>
        <v>0.91555626465712736</v>
      </c>
      <c r="EC184" s="88">
        <f t="shared" si="546"/>
        <v>-27347.330000000016</v>
      </c>
      <c r="ED184" s="92">
        <f t="shared" si="547"/>
        <v>-8.4443735342872625E-2</v>
      </c>
      <c r="EE184" s="88">
        <v>0</v>
      </c>
      <c r="EF184" s="88">
        <v>0</v>
      </c>
      <c r="EG184" s="88">
        <v>210468.59</v>
      </c>
      <c r="EH184" s="23">
        <f t="shared" si="466"/>
        <v>534321.27</v>
      </c>
      <c r="EJ184" s="9"/>
      <c r="EK184" s="9"/>
    </row>
    <row r="185" spans="1:141" ht="12" customHeight="1" x14ac:dyDescent="0.25">
      <c r="A185" s="8" t="s">
        <v>581</v>
      </c>
      <c r="B185" s="8" t="s">
        <v>581</v>
      </c>
      <c r="C185" s="24">
        <v>4</v>
      </c>
      <c r="D185" s="32" t="s">
        <v>543</v>
      </c>
      <c r="E185" s="26" t="s">
        <v>544</v>
      </c>
      <c r="F185" s="32" t="s">
        <v>561</v>
      </c>
      <c r="G185" s="26" t="s">
        <v>562</v>
      </c>
      <c r="H185" s="24" t="s">
        <v>582</v>
      </c>
      <c r="I185" s="26" t="s">
        <v>583</v>
      </c>
      <c r="J185" s="27" t="s">
        <v>114</v>
      </c>
      <c r="K185" s="28" t="s">
        <v>84</v>
      </c>
      <c r="L185" s="24" t="s">
        <v>101</v>
      </c>
      <c r="M185" s="23">
        <v>0</v>
      </c>
      <c r="N185" s="23">
        <v>0</v>
      </c>
      <c r="O185" s="23">
        <v>402905.47000000003</v>
      </c>
      <c r="P185" s="88">
        <v>0</v>
      </c>
      <c r="Q185" s="88">
        <v>0</v>
      </c>
      <c r="R185" s="88">
        <v>0</v>
      </c>
      <c r="S185" s="88">
        <f t="shared" si="467"/>
        <v>0</v>
      </c>
      <c r="T185" s="92" t="str">
        <f t="shared" si="468"/>
        <v>nebija plānots</v>
      </c>
      <c r="U185" s="88">
        <f t="shared" si="469"/>
        <v>0</v>
      </c>
      <c r="V185" s="92" t="str">
        <f t="shared" si="470"/>
        <v>nebija plānots</v>
      </c>
      <c r="W185" s="88">
        <v>0</v>
      </c>
      <c r="X185" s="88">
        <v>0</v>
      </c>
      <c r="Y185" s="88">
        <v>0</v>
      </c>
      <c r="Z185" s="88">
        <f t="shared" si="471"/>
        <v>0</v>
      </c>
      <c r="AA185" s="92" t="str">
        <f t="shared" si="472"/>
        <v>nebija plānots</v>
      </c>
      <c r="AB185" s="88">
        <f t="shared" si="473"/>
        <v>0</v>
      </c>
      <c r="AC185" s="92" t="str">
        <f t="shared" si="474"/>
        <v>nebija plānots</v>
      </c>
      <c r="AD185" s="88">
        <f t="shared" si="475"/>
        <v>0</v>
      </c>
      <c r="AE185" s="88">
        <f t="shared" si="476"/>
        <v>0</v>
      </c>
      <c r="AF185" s="88">
        <f t="shared" si="477"/>
        <v>0</v>
      </c>
      <c r="AG185" s="88">
        <f t="shared" si="478"/>
        <v>0</v>
      </c>
      <c r="AH185" s="92" t="str">
        <f t="shared" si="479"/>
        <v>nebija plānots</v>
      </c>
      <c r="AI185" s="88">
        <f t="shared" si="480"/>
        <v>0</v>
      </c>
      <c r="AJ185" s="92" t="str">
        <f t="shared" si="481"/>
        <v>nebija plānots</v>
      </c>
      <c r="AK185" s="88">
        <v>0</v>
      </c>
      <c r="AL185" s="88">
        <v>0</v>
      </c>
      <c r="AM185" s="88">
        <v>0</v>
      </c>
      <c r="AN185" s="88">
        <f t="shared" si="552"/>
        <v>0</v>
      </c>
      <c r="AO185" s="92" t="str">
        <f t="shared" si="482"/>
        <v>nebija plānots</v>
      </c>
      <c r="AP185" s="88">
        <f t="shared" si="483"/>
        <v>0</v>
      </c>
      <c r="AQ185" s="92" t="str">
        <f t="shared" si="484"/>
        <v>nebija plānots</v>
      </c>
      <c r="AR185" s="88">
        <f t="shared" si="485"/>
        <v>0</v>
      </c>
      <c r="AS185" s="88">
        <f t="shared" si="486"/>
        <v>0</v>
      </c>
      <c r="AT185" s="88">
        <f t="shared" si="487"/>
        <v>0</v>
      </c>
      <c r="AU185" s="88">
        <f t="shared" si="488"/>
        <v>0</v>
      </c>
      <c r="AV185" s="92" t="str">
        <f t="shared" si="489"/>
        <v>nebija plānots</v>
      </c>
      <c r="AW185" s="88">
        <f t="shared" si="490"/>
        <v>0</v>
      </c>
      <c r="AX185" s="92" t="str">
        <f t="shared" si="491"/>
        <v>nebija plānots</v>
      </c>
      <c r="AY185" s="88">
        <v>261096.33</v>
      </c>
      <c r="AZ185" s="88">
        <v>289083.90999999997</v>
      </c>
      <c r="BA185" s="88">
        <v>0</v>
      </c>
      <c r="BB185" s="88">
        <f t="shared" si="553"/>
        <v>289083.90999999997</v>
      </c>
      <c r="BC185" s="92">
        <f t="shared" si="492"/>
        <v>1.1071925446060462</v>
      </c>
      <c r="BD185" s="88">
        <f t="shared" si="493"/>
        <v>27987.579999999987</v>
      </c>
      <c r="BE185" s="92">
        <f t="shared" si="494"/>
        <v>0.10719254460604631</v>
      </c>
      <c r="BF185" s="88">
        <f t="shared" si="495"/>
        <v>261096.33</v>
      </c>
      <c r="BG185" s="88">
        <f t="shared" si="496"/>
        <v>289083.90999999997</v>
      </c>
      <c r="BH185" s="88">
        <f t="shared" si="497"/>
        <v>0</v>
      </c>
      <c r="BI185" s="88">
        <f t="shared" si="498"/>
        <v>289083.90999999997</v>
      </c>
      <c r="BJ185" s="92">
        <f t="shared" si="499"/>
        <v>1.1071925446060462</v>
      </c>
      <c r="BK185" s="88">
        <f t="shared" si="500"/>
        <v>27987.579999999987</v>
      </c>
      <c r="BL185" s="92">
        <f t="shared" si="501"/>
        <v>0.10719254460604631</v>
      </c>
      <c r="BM185" s="88">
        <v>0</v>
      </c>
      <c r="BN185" s="88">
        <v>0</v>
      </c>
      <c r="BO185" s="88">
        <v>0</v>
      </c>
      <c r="BP185" s="88">
        <f t="shared" si="554"/>
        <v>0</v>
      </c>
      <c r="BQ185" s="92" t="str">
        <f t="shared" si="502"/>
        <v>nebija plānots</v>
      </c>
      <c r="BR185" s="88">
        <f t="shared" si="503"/>
        <v>0</v>
      </c>
      <c r="BS185" s="92" t="str">
        <f t="shared" si="504"/>
        <v>nebija plānots</v>
      </c>
      <c r="BT185" s="88">
        <f t="shared" si="505"/>
        <v>261096.33</v>
      </c>
      <c r="BU185" s="88">
        <f t="shared" si="506"/>
        <v>289083.90999999997</v>
      </c>
      <c r="BV185" s="88">
        <f t="shared" si="507"/>
        <v>0</v>
      </c>
      <c r="BW185" s="88">
        <f t="shared" si="508"/>
        <v>289083.90999999997</v>
      </c>
      <c r="BX185" s="92">
        <f t="shared" si="509"/>
        <v>1.1071925446060462</v>
      </c>
      <c r="BY185" s="88">
        <f t="shared" si="510"/>
        <v>27987.579999999987</v>
      </c>
      <c r="BZ185" s="92">
        <f t="shared" si="511"/>
        <v>0.10719254460604631</v>
      </c>
      <c r="CA185" s="88">
        <v>0</v>
      </c>
      <c r="CB185" s="88">
        <v>0</v>
      </c>
      <c r="CC185" s="88">
        <v>0</v>
      </c>
      <c r="CD185" s="88">
        <f t="shared" si="555"/>
        <v>0</v>
      </c>
      <c r="CE185" s="92" t="str">
        <f t="shared" si="512"/>
        <v>nebija plānots</v>
      </c>
      <c r="CF185" s="88">
        <f t="shared" si="513"/>
        <v>0</v>
      </c>
      <c r="CG185" s="92" t="str">
        <f t="shared" si="514"/>
        <v>nebija plānots</v>
      </c>
      <c r="CH185" s="88">
        <f t="shared" si="515"/>
        <v>261096.33</v>
      </c>
      <c r="CI185" s="88">
        <f t="shared" si="516"/>
        <v>289083.90999999997</v>
      </c>
      <c r="CJ185" s="88">
        <f t="shared" si="517"/>
        <v>0</v>
      </c>
      <c r="CK185" s="88">
        <f t="shared" si="518"/>
        <v>289083.90999999997</v>
      </c>
      <c r="CL185" s="92">
        <f t="shared" si="519"/>
        <v>1.1071925446060462</v>
      </c>
      <c r="CM185" s="88">
        <f t="shared" si="520"/>
        <v>27987.579999999987</v>
      </c>
      <c r="CN185" s="92">
        <f t="shared" si="521"/>
        <v>0.10719254460604631</v>
      </c>
      <c r="CO185" s="88">
        <v>0</v>
      </c>
      <c r="CP185" s="88">
        <v>0</v>
      </c>
      <c r="CQ185" s="88">
        <v>0</v>
      </c>
      <c r="CR185" s="88">
        <f t="shared" si="556"/>
        <v>0</v>
      </c>
      <c r="CS185" s="92" t="str">
        <f t="shared" si="522"/>
        <v>nebija plānots</v>
      </c>
      <c r="CT185" s="88">
        <f t="shared" si="523"/>
        <v>0</v>
      </c>
      <c r="CU185" s="92" t="str">
        <f t="shared" si="524"/>
        <v>nebija plānots</v>
      </c>
      <c r="CV185" s="88">
        <f t="shared" si="525"/>
        <v>261096.33</v>
      </c>
      <c r="CW185" s="88">
        <f t="shared" si="526"/>
        <v>289083.90999999997</v>
      </c>
      <c r="CX185" s="88">
        <f t="shared" si="527"/>
        <v>0</v>
      </c>
      <c r="CY185" s="88">
        <f t="shared" si="528"/>
        <v>289083.90999999997</v>
      </c>
      <c r="CZ185" s="92">
        <f t="shared" si="529"/>
        <v>1.1071925446060462</v>
      </c>
      <c r="DA185" s="88">
        <f t="shared" si="530"/>
        <v>27987.579999999987</v>
      </c>
      <c r="DB185" s="92">
        <f t="shared" si="531"/>
        <v>0.10719254460604631</v>
      </c>
      <c r="DC185" s="88">
        <v>0</v>
      </c>
      <c r="DD185" s="88">
        <v>0</v>
      </c>
      <c r="DE185" s="88">
        <v>0</v>
      </c>
      <c r="DF185" s="88">
        <f t="shared" si="557"/>
        <v>0</v>
      </c>
      <c r="DG185" s="92" t="str">
        <f t="shared" si="532"/>
        <v>nebija plānots</v>
      </c>
      <c r="DH185" s="88">
        <f t="shared" si="548"/>
        <v>0</v>
      </c>
      <c r="DI185" s="92" t="str">
        <f t="shared" si="533"/>
        <v>nebija plānots</v>
      </c>
      <c r="DJ185" s="88">
        <f t="shared" si="534"/>
        <v>261096.33</v>
      </c>
      <c r="DK185" s="88">
        <f t="shared" si="535"/>
        <v>289083.90999999997</v>
      </c>
      <c r="DL185" s="88">
        <f t="shared" si="536"/>
        <v>0</v>
      </c>
      <c r="DM185" s="88">
        <f t="shared" si="550"/>
        <v>289083.90999999997</v>
      </c>
      <c r="DN185" s="92">
        <f t="shared" si="537"/>
        <v>1.1071925446060462</v>
      </c>
      <c r="DO185" s="88">
        <f t="shared" si="538"/>
        <v>27987.579999999987</v>
      </c>
      <c r="DP185" s="92">
        <f t="shared" si="539"/>
        <v>0.10719254460604631</v>
      </c>
      <c r="DQ185" s="88">
        <v>0</v>
      </c>
      <c r="DR185" s="88">
        <v>282171.87</v>
      </c>
      <c r="DS185" s="88">
        <v>0</v>
      </c>
      <c r="DT185" s="88">
        <f t="shared" si="558"/>
        <v>282171.87</v>
      </c>
      <c r="DU185" s="92" t="str">
        <f t="shared" si="540"/>
        <v>nebija plānots</v>
      </c>
      <c r="DV185" s="88">
        <f t="shared" si="549"/>
        <v>282171.87</v>
      </c>
      <c r="DW185" s="92" t="str">
        <f t="shared" si="541"/>
        <v>nebija plānots</v>
      </c>
      <c r="DX185" s="88">
        <f t="shared" si="542"/>
        <v>261096.33</v>
      </c>
      <c r="DY185" s="88">
        <f t="shared" si="543"/>
        <v>571255.78</v>
      </c>
      <c r="DZ185" s="88">
        <f t="shared" si="544"/>
        <v>0</v>
      </c>
      <c r="EA185" s="88">
        <f t="shared" si="551"/>
        <v>571255.78</v>
      </c>
      <c r="EB185" s="92">
        <f t="shared" si="545"/>
        <v>2.1879119480538085</v>
      </c>
      <c r="EC185" s="88">
        <f t="shared" si="546"/>
        <v>310159.45000000007</v>
      </c>
      <c r="ED185" s="92">
        <f t="shared" si="547"/>
        <v>1.1879119480538087</v>
      </c>
      <c r="EE185" s="88">
        <v>275129.45</v>
      </c>
      <c r="EF185" s="88">
        <v>0</v>
      </c>
      <c r="EG185" s="88">
        <v>0</v>
      </c>
      <c r="EH185" s="23">
        <f t="shared" si="466"/>
        <v>536225.78</v>
      </c>
      <c r="EJ185" s="9"/>
      <c r="EK185" s="9"/>
    </row>
    <row r="186" spans="1:141" ht="12" customHeight="1" x14ac:dyDescent="0.25">
      <c r="A186" s="8" t="s">
        <v>584</v>
      </c>
      <c r="B186" s="8" t="s">
        <v>584</v>
      </c>
      <c r="C186" s="24">
        <v>4</v>
      </c>
      <c r="D186" s="32" t="s">
        <v>543</v>
      </c>
      <c r="E186" s="26" t="s">
        <v>544</v>
      </c>
      <c r="F186" s="32" t="s">
        <v>585</v>
      </c>
      <c r="G186" s="26" t="s">
        <v>586</v>
      </c>
      <c r="H186" s="24" t="s">
        <v>587</v>
      </c>
      <c r="I186" s="26" t="s">
        <v>588</v>
      </c>
      <c r="J186" s="27" t="s">
        <v>114</v>
      </c>
      <c r="K186" s="28" t="s">
        <v>84</v>
      </c>
      <c r="L186" s="24" t="s">
        <v>101</v>
      </c>
      <c r="M186" s="23">
        <v>0</v>
      </c>
      <c r="N186" s="23">
        <v>59492.020000000004</v>
      </c>
      <c r="O186" s="23">
        <v>215626.7</v>
      </c>
      <c r="P186" s="88">
        <v>0</v>
      </c>
      <c r="Q186" s="88">
        <v>0</v>
      </c>
      <c r="R186" s="88">
        <v>0</v>
      </c>
      <c r="S186" s="88">
        <f t="shared" si="467"/>
        <v>0</v>
      </c>
      <c r="T186" s="92" t="str">
        <f t="shared" si="468"/>
        <v>nebija plānots</v>
      </c>
      <c r="U186" s="88">
        <f t="shared" si="469"/>
        <v>0</v>
      </c>
      <c r="V186" s="92" t="str">
        <f t="shared" si="470"/>
        <v>nebija plānots</v>
      </c>
      <c r="W186" s="88">
        <v>0</v>
      </c>
      <c r="X186" s="88">
        <v>0</v>
      </c>
      <c r="Y186" s="88">
        <v>0</v>
      </c>
      <c r="Z186" s="88">
        <f t="shared" si="471"/>
        <v>0</v>
      </c>
      <c r="AA186" s="92" t="str">
        <f t="shared" si="472"/>
        <v>nebija plānots</v>
      </c>
      <c r="AB186" s="88">
        <f t="shared" si="473"/>
        <v>0</v>
      </c>
      <c r="AC186" s="92" t="str">
        <f t="shared" si="474"/>
        <v>nebija plānots</v>
      </c>
      <c r="AD186" s="88">
        <f t="shared" si="475"/>
        <v>0</v>
      </c>
      <c r="AE186" s="88">
        <f t="shared" si="476"/>
        <v>0</v>
      </c>
      <c r="AF186" s="88">
        <f t="shared" si="477"/>
        <v>0</v>
      </c>
      <c r="AG186" s="88">
        <f t="shared" si="478"/>
        <v>0</v>
      </c>
      <c r="AH186" s="92" t="str">
        <f t="shared" si="479"/>
        <v>nebija plānots</v>
      </c>
      <c r="AI186" s="88">
        <f t="shared" si="480"/>
        <v>0</v>
      </c>
      <c r="AJ186" s="92" t="str">
        <f t="shared" si="481"/>
        <v>nebija plānots</v>
      </c>
      <c r="AK186" s="88">
        <v>0</v>
      </c>
      <c r="AL186" s="88">
        <v>0</v>
      </c>
      <c r="AM186" s="88">
        <v>0</v>
      </c>
      <c r="AN186" s="88">
        <f t="shared" si="552"/>
        <v>0</v>
      </c>
      <c r="AO186" s="92" t="str">
        <f t="shared" si="482"/>
        <v>nebija plānots</v>
      </c>
      <c r="AP186" s="88">
        <f t="shared" si="483"/>
        <v>0</v>
      </c>
      <c r="AQ186" s="92" t="str">
        <f t="shared" si="484"/>
        <v>nebija plānots</v>
      </c>
      <c r="AR186" s="88">
        <f t="shared" si="485"/>
        <v>0</v>
      </c>
      <c r="AS186" s="88">
        <f t="shared" si="486"/>
        <v>0</v>
      </c>
      <c r="AT186" s="88">
        <f t="shared" si="487"/>
        <v>0</v>
      </c>
      <c r="AU186" s="88">
        <f t="shared" si="488"/>
        <v>0</v>
      </c>
      <c r="AV186" s="92" t="str">
        <f t="shared" si="489"/>
        <v>nebija plānots</v>
      </c>
      <c r="AW186" s="88">
        <f t="shared" si="490"/>
        <v>0</v>
      </c>
      <c r="AX186" s="92" t="str">
        <f t="shared" si="491"/>
        <v>nebija plānots</v>
      </c>
      <c r="AY186" s="88">
        <v>0</v>
      </c>
      <c r="AZ186" s="88">
        <v>184204.34</v>
      </c>
      <c r="BA186" s="88">
        <v>0</v>
      </c>
      <c r="BB186" s="88">
        <f t="shared" si="553"/>
        <v>184204.34</v>
      </c>
      <c r="BC186" s="92" t="str">
        <f t="shared" si="492"/>
        <v>nebija plānots</v>
      </c>
      <c r="BD186" s="88">
        <f t="shared" si="493"/>
        <v>184204.34</v>
      </c>
      <c r="BE186" s="92" t="str">
        <f t="shared" si="494"/>
        <v>nebija plānots</v>
      </c>
      <c r="BF186" s="88">
        <f t="shared" si="495"/>
        <v>0</v>
      </c>
      <c r="BG186" s="88">
        <f t="shared" si="496"/>
        <v>184204.34</v>
      </c>
      <c r="BH186" s="88">
        <f t="shared" si="497"/>
        <v>0</v>
      </c>
      <c r="BI186" s="88">
        <f t="shared" si="498"/>
        <v>184204.34</v>
      </c>
      <c r="BJ186" s="92" t="str">
        <f t="shared" si="499"/>
        <v>nebija plānots</v>
      </c>
      <c r="BK186" s="88">
        <f t="shared" si="500"/>
        <v>184204.34</v>
      </c>
      <c r="BL186" s="92" t="str">
        <f t="shared" si="501"/>
        <v>nebija plānots</v>
      </c>
      <c r="BM186" s="88">
        <v>134023.22</v>
      </c>
      <c r="BN186" s="88">
        <v>0</v>
      </c>
      <c r="BO186" s="88">
        <v>0</v>
      </c>
      <c r="BP186" s="88">
        <f t="shared" si="554"/>
        <v>0</v>
      </c>
      <c r="BQ186" s="92">
        <f t="shared" si="502"/>
        <v>0</v>
      </c>
      <c r="BR186" s="88">
        <f t="shared" si="503"/>
        <v>-134023.22</v>
      </c>
      <c r="BS186" s="92">
        <f t="shared" si="504"/>
        <v>-1</v>
      </c>
      <c r="BT186" s="88">
        <f t="shared" si="505"/>
        <v>134023.22</v>
      </c>
      <c r="BU186" s="88">
        <f t="shared" si="506"/>
        <v>184204.34</v>
      </c>
      <c r="BV186" s="88">
        <f t="shared" si="507"/>
        <v>0</v>
      </c>
      <c r="BW186" s="88">
        <f t="shared" si="508"/>
        <v>184204.34</v>
      </c>
      <c r="BX186" s="92">
        <f t="shared" si="509"/>
        <v>1.3744210891217208</v>
      </c>
      <c r="BY186" s="88">
        <f t="shared" si="510"/>
        <v>50181.119999999995</v>
      </c>
      <c r="BZ186" s="92">
        <f t="shared" si="511"/>
        <v>0.37442108912172078</v>
      </c>
      <c r="CA186" s="88">
        <v>0</v>
      </c>
      <c r="CB186" s="88">
        <v>0</v>
      </c>
      <c r="CC186" s="88">
        <v>0</v>
      </c>
      <c r="CD186" s="88">
        <f t="shared" si="555"/>
        <v>0</v>
      </c>
      <c r="CE186" s="92" t="str">
        <f t="shared" si="512"/>
        <v>nebija plānots</v>
      </c>
      <c r="CF186" s="88">
        <f t="shared" si="513"/>
        <v>0</v>
      </c>
      <c r="CG186" s="92" t="str">
        <f t="shared" si="514"/>
        <v>nebija plānots</v>
      </c>
      <c r="CH186" s="88">
        <f t="shared" si="515"/>
        <v>134023.22</v>
      </c>
      <c r="CI186" s="88">
        <f t="shared" si="516"/>
        <v>184204.34</v>
      </c>
      <c r="CJ186" s="88">
        <f t="shared" si="517"/>
        <v>0</v>
      </c>
      <c r="CK186" s="88">
        <f t="shared" si="518"/>
        <v>184204.34</v>
      </c>
      <c r="CL186" s="92">
        <f t="shared" si="519"/>
        <v>1.3744210891217208</v>
      </c>
      <c r="CM186" s="88">
        <f t="shared" si="520"/>
        <v>50181.119999999995</v>
      </c>
      <c r="CN186" s="92">
        <f t="shared" si="521"/>
        <v>0.37442108912172078</v>
      </c>
      <c r="CO186" s="88">
        <v>0</v>
      </c>
      <c r="CP186" s="88">
        <v>59341.47</v>
      </c>
      <c r="CQ186" s="88">
        <v>0</v>
      </c>
      <c r="CR186" s="88">
        <f t="shared" si="556"/>
        <v>59341.47</v>
      </c>
      <c r="CS186" s="92" t="str">
        <f t="shared" si="522"/>
        <v>nebija plānots</v>
      </c>
      <c r="CT186" s="88">
        <f t="shared" si="523"/>
        <v>59341.47</v>
      </c>
      <c r="CU186" s="92" t="str">
        <f t="shared" si="524"/>
        <v>nebija plānots</v>
      </c>
      <c r="CV186" s="88">
        <f t="shared" si="525"/>
        <v>134023.22</v>
      </c>
      <c r="CW186" s="88">
        <f t="shared" si="526"/>
        <v>243545.81</v>
      </c>
      <c r="CX186" s="88">
        <f t="shared" si="527"/>
        <v>0</v>
      </c>
      <c r="CY186" s="88">
        <f t="shared" si="528"/>
        <v>243545.81</v>
      </c>
      <c r="CZ186" s="92">
        <f t="shared" si="529"/>
        <v>1.8171911553833731</v>
      </c>
      <c r="DA186" s="88">
        <f t="shared" si="530"/>
        <v>109522.59</v>
      </c>
      <c r="DB186" s="92">
        <f t="shared" si="531"/>
        <v>0.81719115538337306</v>
      </c>
      <c r="DC186" s="88">
        <v>52837.91</v>
      </c>
      <c r="DD186" s="88">
        <v>0</v>
      </c>
      <c r="DE186" s="88">
        <v>0</v>
      </c>
      <c r="DF186" s="88">
        <f t="shared" si="557"/>
        <v>0</v>
      </c>
      <c r="DG186" s="92">
        <f t="shared" si="532"/>
        <v>0</v>
      </c>
      <c r="DH186" s="88">
        <f t="shared" si="548"/>
        <v>-52837.91</v>
      </c>
      <c r="DI186" s="92">
        <f t="shared" si="533"/>
        <v>-1</v>
      </c>
      <c r="DJ186" s="88">
        <f t="shared" si="534"/>
        <v>186861.13</v>
      </c>
      <c r="DK186" s="88">
        <f t="shared" si="535"/>
        <v>243545.81</v>
      </c>
      <c r="DL186" s="88">
        <f t="shared" si="536"/>
        <v>0</v>
      </c>
      <c r="DM186" s="88">
        <f t="shared" si="550"/>
        <v>243545.81</v>
      </c>
      <c r="DN186" s="92">
        <f t="shared" si="537"/>
        <v>1.3033519063060359</v>
      </c>
      <c r="DO186" s="88">
        <f t="shared" si="538"/>
        <v>56684.679999999993</v>
      </c>
      <c r="DP186" s="92">
        <f t="shared" si="539"/>
        <v>0.30335190630603587</v>
      </c>
      <c r="DQ186" s="88">
        <v>0</v>
      </c>
      <c r="DR186" s="88">
        <v>0</v>
      </c>
      <c r="DS186" s="88">
        <v>0</v>
      </c>
      <c r="DT186" s="88">
        <f t="shared" si="558"/>
        <v>0</v>
      </c>
      <c r="DU186" s="92" t="str">
        <f t="shared" si="540"/>
        <v>nebija plānots</v>
      </c>
      <c r="DV186" s="88">
        <f t="shared" si="549"/>
        <v>0</v>
      </c>
      <c r="DW186" s="92" t="str">
        <f t="shared" si="541"/>
        <v>nebija plānots</v>
      </c>
      <c r="DX186" s="88">
        <f t="shared" si="542"/>
        <v>186861.13</v>
      </c>
      <c r="DY186" s="88">
        <f t="shared" si="543"/>
        <v>243545.81</v>
      </c>
      <c r="DZ186" s="88">
        <f t="shared" si="544"/>
        <v>0</v>
      </c>
      <c r="EA186" s="88">
        <f t="shared" si="551"/>
        <v>243545.81</v>
      </c>
      <c r="EB186" s="92">
        <f t="shared" si="545"/>
        <v>1.3033519063060359</v>
      </c>
      <c r="EC186" s="88">
        <f t="shared" si="546"/>
        <v>56684.679999999993</v>
      </c>
      <c r="ED186" s="92">
        <f t="shared" si="547"/>
        <v>0.30335190630603587</v>
      </c>
      <c r="EE186" s="88">
        <v>37743.19</v>
      </c>
      <c r="EF186" s="88">
        <v>0</v>
      </c>
      <c r="EG186" s="88">
        <v>29009.439999999999</v>
      </c>
      <c r="EH186" s="23">
        <f t="shared" si="466"/>
        <v>253613.76</v>
      </c>
      <c r="EJ186" s="9"/>
      <c r="EK186" s="9"/>
    </row>
    <row r="187" spans="1:141" ht="12" customHeight="1" x14ac:dyDescent="0.25">
      <c r="A187" s="8" t="s">
        <v>589</v>
      </c>
      <c r="B187" s="8" t="s">
        <v>589</v>
      </c>
      <c r="C187" s="24">
        <v>4</v>
      </c>
      <c r="D187" s="32" t="s">
        <v>543</v>
      </c>
      <c r="E187" s="26" t="s">
        <v>544</v>
      </c>
      <c r="F187" s="32" t="s">
        <v>585</v>
      </c>
      <c r="G187" s="26" t="s">
        <v>586</v>
      </c>
      <c r="H187" s="24" t="s">
        <v>590</v>
      </c>
      <c r="I187" s="26" t="s">
        <v>591</v>
      </c>
      <c r="J187" s="27">
        <v>1</v>
      </c>
      <c r="K187" s="28" t="s">
        <v>84</v>
      </c>
      <c r="L187" s="24" t="s">
        <v>101</v>
      </c>
      <c r="M187" s="23">
        <v>0</v>
      </c>
      <c r="N187" s="23">
        <v>0</v>
      </c>
      <c r="O187" s="23">
        <v>891104.0199999999</v>
      </c>
      <c r="P187" s="88">
        <v>8693.14</v>
      </c>
      <c r="Q187" s="88">
        <v>22036.799999999999</v>
      </c>
      <c r="R187" s="88">
        <v>0</v>
      </c>
      <c r="S187" s="88">
        <f t="shared" si="467"/>
        <v>22036.799999999999</v>
      </c>
      <c r="T187" s="92">
        <f t="shared" si="468"/>
        <v>2.534964351201062</v>
      </c>
      <c r="U187" s="88">
        <f t="shared" si="469"/>
        <v>13343.66</v>
      </c>
      <c r="V187" s="92">
        <f t="shared" si="470"/>
        <v>1.534964351201062</v>
      </c>
      <c r="W187" s="88">
        <v>13078.58</v>
      </c>
      <c r="X187" s="88">
        <v>18945.739999999998</v>
      </c>
      <c r="Y187" s="88">
        <v>0</v>
      </c>
      <c r="Z187" s="88">
        <f t="shared" si="471"/>
        <v>18945.739999999998</v>
      </c>
      <c r="AA187" s="92">
        <f t="shared" si="472"/>
        <v>1.4486083351556513</v>
      </c>
      <c r="AB187" s="88">
        <f t="shared" si="473"/>
        <v>5867.159999999998</v>
      </c>
      <c r="AC187" s="92">
        <f t="shared" si="474"/>
        <v>0.44860833515565129</v>
      </c>
      <c r="AD187" s="88">
        <f t="shared" si="475"/>
        <v>21771.72</v>
      </c>
      <c r="AE187" s="88">
        <f t="shared" si="476"/>
        <v>40982.539999999994</v>
      </c>
      <c r="AF187" s="88">
        <f t="shared" si="477"/>
        <v>0</v>
      </c>
      <c r="AG187" s="88">
        <f t="shared" si="478"/>
        <v>40982.539999999994</v>
      </c>
      <c r="AH187" s="92">
        <f t="shared" si="479"/>
        <v>1.8823749340888083</v>
      </c>
      <c r="AI187" s="88">
        <f t="shared" si="480"/>
        <v>19210.819999999992</v>
      </c>
      <c r="AJ187" s="92">
        <f t="shared" si="481"/>
        <v>0.8823749340888084</v>
      </c>
      <c r="AK187" s="88">
        <v>19592.38</v>
      </c>
      <c r="AL187" s="88">
        <v>41469.200000000004</v>
      </c>
      <c r="AM187" s="88">
        <v>0</v>
      </c>
      <c r="AN187" s="88">
        <f t="shared" si="552"/>
        <v>41469.200000000004</v>
      </c>
      <c r="AO187" s="92">
        <f t="shared" si="482"/>
        <v>2.1165983918237603</v>
      </c>
      <c r="AP187" s="88">
        <f t="shared" si="483"/>
        <v>21876.820000000003</v>
      </c>
      <c r="AQ187" s="92">
        <f t="shared" si="484"/>
        <v>1.1165983918237601</v>
      </c>
      <c r="AR187" s="88">
        <f t="shared" si="485"/>
        <v>41364.100000000006</v>
      </c>
      <c r="AS187" s="88">
        <f t="shared" si="486"/>
        <v>82451.739999999991</v>
      </c>
      <c r="AT187" s="88">
        <f t="shared" si="487"/>
        <v>0</v>
      </c>
      <c r="AU187" s="88">
        <f t="shared" si="488"/>
        <v>82451.739999999991</v>
      </c>
      <c r="AV187" s="92">
        <f t="shared" si="489"/>
        <v>1.9933164265631302</v>
      </c>
      <c r="AW187" s="88">
        <f t="shared" si="490"/>
        <v>41087.639999999985</v>
      </c>
      <c r="AX187" s="92">
        <f t="shared" si="491"/>
        <v>0.99331642656313035</v>
      </c>
      <c r="AY187" s="88">
        <v>61144.770000000004</v>
      </c>
      <c r="AZ187" s="88">
        <v>26991.399999999998</v>
      </c>
      <c r="BA187" s="88">
        <v>0</v>
      </c>
      <c r="BB187" s="88">
        <f t="shared" si="553"/>
        <v>26991.399999999998</v>
      </c>
      <c r="BC187" s="92">
        <f t="shared" si="492"/>
        <v>0.44143432054777532</v>
      </c>
      <c r="BD187" s="88">
        <f t="shared" si="493"/>
        <v>-34153.37000000001</v>
      </c>
      <c r="BE187" s="92">
        <f t="shared" si="494"/>
        <v>-0.55856567945222468</v>
      </c>
      <c r="BF187" s="88">
        <f t="shared" si="495"/>
        <v>102508.87000000001</v>
      </c>
      <c r="BG187" s="88">
        <f t="shared" si="496"/>
        <v>109443.13999999998</v>
      </c>
      <c r="BH187" s="88">
        <f t="shared" si="497"/>
        <v>0</v>
      </c>
      <c r="BI187" s="88">
        <f t="shared" si="498"/>
        <v>109443.13999999998</v>
      </c>
      <c r="BJ187" s="92">
        <f t="shared" si="499"/>
        <v>1.0676455608182978</v>
      </c>
      <c r="BK187" s="88">
        <f t="shared" si="500"/>
        <v>6934.269999999975</v>
      </c>
      <c r="BL187" s="92">
        <f t="shared" si="501"/>
        <v>6.7645560818297715E-2</v>
      </c>
      <c r="BM187" s="88">
        <v>26114.870000000003</v>
      </c>
      <c r="BN187" s="88">
        <v>5830.76</v>
      </c>
      <c r="BO187" s="88">
        <v>0</v>
      </c>
      <c r="BP187" s="88">
        <f t="shared" si="554"/>
        <v>5830.76</v>
      </c>
      <c r="BQ187" s="92">
        <f t="shared" si="502"/>
        <v>0.22327356023598813</v>
      </c>
      <c r="BR187" s="88">
        <f t="shared" si="503"/>
        <v>-20284.11</v>
      </c>
      <c r="BS187" s="92">
        <f t="shared" si="504"/>
        <v>-0.77672643976401179</v>
      </c>
      <c r="BT187" s="88">
        <f t="shared" si="505"/>
        <v>128623.74000000002</v>
      </c>
      <c r="BU187" s="88">
        <f t="shared" si="506"/>
        <v>115273.89999999998</v>
      </c>
      <c r="BV187" s="88">
        <f t="shared" si="507"/>
        <v>0</v>
      </c>
      <c r="BW187" s="88">
        <f t="shared" si="508"/>
        <v>115273.89999999998</v>
      </c>
      <c r="BX187" s="92">
        <f t="shared" si="509"/>
        <v>0.89621013974558628</v>
      </c>
      <c r="BY187" s="88">
        <f t="shared" si="510"/>
        <v>-13349.84000000004</v>
      </c>
      <c r="BZ187" s="92">
        <f t="shared" si="511"/>
        <v>-0.10378986025441367</v>
      </c>
      <c r="CA187" s="88">
        <v>3872.5200000000004</v>
      </c>
      <c r="CB187" s="88">
        <v>12602.56</v>
      </c>
      <c r="CC187" s="88">
        <v>0</v>
      </c>
      <c r="CD187" s="88">
        <f t="shared" si="555"/>
        <v>12602.56</v>
      </c>
      <c r="CE187" s="92">
        <f t="shared" si="512"/>
        <v>3.2543563364424193</v>
      </c>
      <c r="CF187" s="88">
        <f t="shared" si="513"/>
        <v>8730.0399999999991</v>
      </c>
      <c r="CG187" s="92">
        <f t="shared" si="514"/>
        <v>2.2543563364424193</v>
      </c>
      <c r="CH187" s="88">
        <f t="shared" si="515"/>
        <v>132496.26</v>
      </c>
      <c r="CI187" s="88">
        <f t="shared" si="516"/>
        <v>127876.45999999998</v>
      </c>
      <c r="CJ187" s="88">
        <f t="shared" si="517"/>
        <v>0</v>
      </c>
      <c r="CK187" s="88">
        <f t="shared" si="518"/>
        <v>127876.45999999998</v>
      </c>
      <c r="CL187" s="92">
        <f t="shared" si="519"/>
        <v>0.96513260072397489</v>
      </c>
      <c r="CM187" s="88">
        <f t="shared" si="520"/>
        <v>-4619.800000000032</v>
      </c>
      <c r="CN187" s="92">
        <f t="shared" si="521"/>
        <v>-3.4867399276025085E-2</v>
      </c>
      <c r="CO187" s="88">
        <v>3809.02</v>
      </c>
      <c r="CP187" s="88">
        <v>34870.14</v>
      </c>
      <c r="CQ187" s="88">
        <v>0</v>
      </c>
      <c r="CR187" s="88">
        <f t="shared" si="556"/>
        <v>34870.14</v>
      </c>
      <c r="CS187" s="92">
        <f t="shared" si="522"/>
        <v>9.1546224488188557</v>
      </c>
      <c r="CT187" s="88">
        <f t="shared" si="523"/>
        <v>31061.119999999999</v>
      </c>
      <c r="CU187" s="92">
        <f t="shared" si="524"/>
        <v>8.1546224488188557</v>
      </c>
      <c r="CV187" s="88">
        <f t="shared" si="525"/>
        <v>136305.28</v>
      </c>
      <c r="CW187" s="88">
        <f t="shared" si="526"/>
        <v>162746.59999999998</v>
      </c>
      <c r="CX187" s="88">
        <f t="shared" si="527"/>
        <v>0</v>
      </c>
      <c r="CY187" s="88">
        <f t="shared" si="528"/>
        <v>162746.59999999998</v>
      </c>
      <c r="CZ187" s="92">
        <f t="shared" si="529"/>
        <v>1.193986029007827</v>
      </c>
      <c r="DA187" s="88">
        <f t="shared" si="530"/>
        <v>26441.319999999978</v>
      </c>
      <c r="DB187" s="92">
        <f t="shared" si="531"/>
        <v>0.19398602900782697</v>
      </c>
      <c r="DC187" s="88">
        <v>27059.940000000002</v>
      </c>
      <c r="DD187" s="88">
        <v>10691.27</v>
      </c>
      <c r="DE187" s="88">
        <v>0</v>
      </c>
      <c r="DF187" s="88">
        <f t="shared" si="557"/>
        <v>10691.27</v>
      </c>
      <c r="DG187" s="92">
        <f t="shared" si="532"/>
        <v>0.39509585017557319</v>
      </c>
      <c r="DH187" s="88">
        <f t="shared" si="548"/>
        <v>-16368.670000000002</v>
      </c>
      <c r="DI187" s="92">
        <f t="shared" si="533"/>
        <v>-0.60490414982442686</v>
      </c>
      <c r="DJ187" s="88">
        <f t="shared" si="534"/>
        <v>163365.22</v>
      </c>
      <c r="DK187" s="88">
        <f t="shared" si="535"/>
        <v>173437.86999999997</v>
      </c>
      <c r="DL187" s="88">
        <f t="shared" si="536"/>
        <v>0</v>
      </c>
      <c r="DM187" s="88">
        <f t="shared" si="550"/>
        <v>173437.86999999997</v>
      </c>
      <c r="DN187" s="92">
        <f t="shared" si="537"/>
        <v>1.0616572487093641</v>
      </c>
      <c r="DO187" s="88">
        <f t="shared" si="538"/>
        <v>10072.649999999965</v>
      </c>
      <c r="DP187" s="92">
        <f t="shared" si="539"/>
        <v>6.1657248709363996E-2</v>
      </c>
      <c r="DQ187" s="88">
        <v>11313.17</v>
      </c>
      <c r="DR187" s="88">
        <v>0</v>
      </c>
      <c r="DS187" s="88">
        <v>0</v>
      </c>
      <c r="DT187" s="88">
        <f t="shared" si="558"/>
        <v>0</v>
      </c>
      <c r="DU187" s="92">
        <f t="shared" si="540"/>
        <v>0</v>
      </c>
      <c r="DV187" s="88">
        <f t="shared" si="549"/>
        <v>-11313.17</v>
      </c>
      <c r="DW187" s="92">
        <f t="shared" si="541"/>
        <v>-1</v>
      </c>
      <c r="DX187" s="88">
        <f t="shared" si="542"/>
        <v>174678.39</v>
      </c>
      <c r="DY187" s="88">
        <f t="shared" si="543"/>
        <v>173437.86999999997</v>
      </c>
      <c r="DZ187" s="88">
        <f t="shared" si="544"/>
        <v>0</v>
      </c>
      <c r="EA187" s="88">
        <f t="shared" si="551"/>
        <v>173437.86999999997</v>
      </c>
      <c r="EB187" s="92">
        <f t="shared" si="545"/>
        <v>0.9928982629162082</v>
      </c>
      <c r="EC187" s="88">
        <f t="shared" si="546"/>
        <v>-1240.5200000000477</v>
      </c>
      <c r="ED187" s="92">
        <f t="shared" si="547"/>
        <v>-7.1017370837918054E-3</v>
      </c>
      <c r="EE187" s="88">
        <v>12454.66</v>
      </c>
      <c r="EF187" s="88">
        <v>0</v>
      </c>
      <c r="EG187" s="88">
        <v>394.00000000000233</v>
      </c>
      <c r="EH187" s="23">
        <f t="shared" si="466"/>
        <v>187527.05000000002</v>
      </c>
      <c r="EJ187" s="9"/>
      <c r="EK187" s="9"/>
    </row>
    <row r="188" spans="1:141" ht="12" customHeight="1" x14ac:dyDescent="0.25">
      <c r="A188" s="8" t="s">
        <v>592</v>
      </c>
      <c r="B188" s="8" t="s">
        <v>592</v>
      </c>
      <c r="C188" s="24">
        <v>4</v>
      </c>
      <c r="D188" s="32" t="s">
        <v>543</v>
      </c>
      <c r="E188" s="26" t="s">
        <v>544</v>
      </c>
      <c r="F188" s="32" t="s">
        <v>585</v>
      </c>
      <c r="G188" s="26" t="s">
        <v>586</v>
      </c>
      <c r="H188" s="24" t="s">
        <v>590</v>
      </c>
      <c r="I188" s="26" t="s">
        <v>591</v>
      </c>
      <c r="J188" s="27">
        <v>2</v>
      </c>
      <c r="K188" s="28" t="s">
        <v>84</v>
      </c>
      <c r="L188" s="24" t="s">
        <v>101</v>
      </c>
      <c r="M188" s="23">
        <v>0</v>
      </c>
      <c r="N188" s="23">
        <v>0</v>
      </c>
      <c r="O188" s="23">
        <v>0</v>
      </c>
      <c r="P188" s="88">
        <v>0</v>
      </c>
      <c r="Q188" s="88">
        <v>0</v>
      </c>
      <c r="R188" s="88">
        <v>0</v>
      </c>
      <c r="S188" s="88">
        <f t="shared" si="467"/>
        <v>0</v>
      </c>
      <c r="T188" s="92" t="str">
        <f t="shared" si="468"/>
        <v>nebija plānots</v>
      </c>
      <c r="U188" s="88">
        <f t="shared" si="469"/>
        <v>0</v>
      </c>
      <c r="V188" s="92" t="str">
        <f t="shared" si="470"/>
        <v>nebija plānots</v>
      </c>
      <c r="W188" s="88">
        <v>0</v>
      </c>
      <c r="X188" s="88">
        <v>0</v>
      </c>
      <c r="Y188" s="88">
        <v>0</v>
      </c>
      <c r="Z188" s="88">
        <f t="shared" si="471"/>
        <v>0</v>
      </c>
      <c r="AA188" s="92" t="str">
        <f t="shared" si="472"/>
        <v>nebija plānots</v>
      </c>
      <c r="AB188" s="88">
        <f t="shared" si="473"/>
        <v>0</v>
      </c>
      <c r="AC188" s="92" t="str">
        <f t="shared" si="474"/>
        <v>nebija plānots</v>
      </c>
      <c r="AD188" s="88">
        <f t="shared" si="475"/>
        <v>0</v>
      </c>
      <c r="AE188" s="88">
        <f t="shared" si="476"/>
        <v>0</v>
      </c>
      <c r="AF188" s="88">
        <f t="shared" si="477"/>
        <v>0</v>
      </c>
      <c r="AG188" s="88">
        <f t="shared" si="478"/>
        <v>0</v>
      </c>
      <c r="AH188" s="92" t="str">
        <f t="shared" si="479"/>
        <v>nebija plānots</v>
      </c>
      <c r="AI188" s="88">
        <f t="shared" si="480"/>
        <v>0</v>
      </c>
      <c r="AJ188" s="92" t="str">
        <f t="shared" si="481"/>
        <v>nebija plānots</v>
      </c>
      <c r="AK188" s="88">
        <v>0</v>
      </c>
      <c r="AL188" s="88">
        <v>0</v>
      </c>
      <c r="AM188" s="88">
        <v>0</v>
      </c>
      <c r="AN188" s="88">
        <f t="shared" si="552"/>
        <v>0</v>
      </c>
      <c r="AO188" s="92" t="str">
        <f t="shared" si="482"/>
        <v>nebija plānots</v>
      </c>
      <c r="AP188" s="88">
        <f t="shared" si="483"/>
        <v>0</v>
      </c>
      <c r="AQ188" s="92" t="str">
        <f t="shared" si="484"/>
        <v>nebija plānots</v>
      </c>
      <c r="AR188" s="88">
        <f t="shared" si="485"/>
        <v>0</v>
      </c>
      <c r="AS188" s="88">
        <f t="shared" si="486"/>
        <v>0</v>
      </c>
      <c r="AT188" s="88">
        <f t="shared" si="487"/>
        <v>0</v>
      </c>
      <c r="AU188" s="88">
        <f t="shared" si="488"/>
        <v>0</v>
      </c>
      <c r="AV188" s="92" t="str">
        <f t="shared" si="489"/>
        <v>nebija plānots</v>
      </c>
      <c r="AW188" s="88">
        <f t="shared" si="490"/>
        <v>0</v>
      </c>
      <c r="AX188" s="92" t="str">
        <f t="shared" si="491"/>
        <v>nebija plānots</v>
      </c>
      <c r="AY188" s="88">
        <v>0</v>
      </c>
      <c r="AZ188" s="88">
        <v>0</v>
      </c>
      <c r="BA188" s="88">
        <v>0</v>
      </c>
      <c r="BB188" s="88">
        <f t="shared" si="553"/>
        <v>0</v>
      </c>
      <c r="BC188" s="92" t="str">
        <f t="shared" si="492"/>
        <v>nebija plānots</v>
      </c>
      <c r="BD188" s="88">
        <f t="shared" si="493"/>
        <v>0</v>
      </c>
      <c r="BE188" s="92" t="str">
        <f t="shared" si="494"/>
        <v>nebija plānots</v>
      </c>
      <c r="BF188" s="88">
        <f t="shared" si="495"/>
        <v>0</v>
      </c>
      <c r="BG188" s="88">
        <f t="shared" si="496"/>
        <v>0</v>
      </c>
      <c r="BH188" s="88">
        <f t="shared" si="497"/>
        <v>0</v>
      </c>
      <c r="BI188" s="88">
        <f t="shared" si="498"/>
        <v>0</v>
      </c>
      <c r="BJ188" s="92" t="str">
        <f t="shared" si="499"/>
        <v>nebija plānots</v>
      </c>
      <c r="BK188" s="88">
        <f t="shared" si="500"/>
        <v>0</v>
      </c>
      <c r="BL188" s="92" t="str">
        <f t="shared" si="501"/>
        <v>nebija plānots</v>
      </c>
      <c r="BM188" s="88">
        <v>0</v>
      </c>
      <c r="BN188" s="88">
        <v>0</v>
      </c>
      <c r="BO188" s="88">
        <v>0</v>
      </c>
      <c r="BP188" s="88">
        <f t="shared" si="554"/>
        <v>0</v>
      </c>
      <c r="BQ188" s="92" t="str">
        <f t="shared" si="502"/>
        <v>nebija plānots</v>
      </c>
      <c r="BR188" s="88">
        <f t="shared" si="503"/>
        <v>0</v>
      </c>
      <c r="BS188" s="92" t="str">
        <f t="shared" si="504"/>
        <v>nebija plānots</v>
      </c>
      <c r="BT188" s="88">
        <f t="shared" si="505"/>
        <v>0</v>
      </c>
      <c r="BU188" s="88">
        <f t="shared" si="506"/>
        <v>0</v>
      </c>
      <c r="BV188" s="88">
        <f t="shared" si="507"/>
        <v>0</v>
      </c>
      <c r="BW188" s="88">
        <f t="shared" si="508"/>
        <v>0</v>
      </c>
      <c r="BX188" s="92" t="str">
        <f t="shared" si="509"/>
        <v>nebija plānots</v>
      </c>
      <c r="BY188" s="88">
        <f t="shared" si="510"/>
        <v>0</v>
      </c>
      <c r="BZ188" s="92" t="str">
        <f t="shared" si="511"/>
        <v>nebija plānots</v>
      </c>
      <c r="CA188" s="88">
        <v>0</v>
      </c>
      <c r="CB188" s="88">
        <v>0</v>
      </c>
      <c r="CC188" s="88">
        <v>0</v>
      </c>
      <c r="CD188" s="88">
        <f t="shared" si="555"/>
        <v>0</v>
      </c>
      <c r="CE188" s="92" t="str">
        <f t="shared" si="512"/>
        <v>nebija plānots</v>
      </c>
      <c r="CF188" s="88">
        <f t="shared" si="513"/>
        <v>0</v>
      </c>
      <c r="CG188" s="92" t="str">
        <f t="shared" si="514"/>
        <v>nebija plānots</v>
      </c>
      <c r="CH188" s="88">
        <f t="shared" si="515"/>
        <v>0</v>
      </c>
      <c r="CI188" s="88">
        <f t="shared" si="516"/>
        <v>0</v>
      </c>
      <c r="CJ188" s="88">
        <f t="shared" si="517"/>
        <v>0</v>
      </c>
      <c r="CK188" s="88">
        <f t="shared" si="518"/>
        <v>0</v>
      </c>
      <c r="CL188" s="92" t="str">
        <f t="shared" si="519"/>
        <v>nebija plānots</v>
      </c>
      <c r="CM188" s="88">
        <f t="shared" si="520"/>
        <v>0</v>
      </c>
      <c r="CN188" s="92" t="str">
        <f t="shared" si="521"/>
        <v>nebija plānots</v>
      </c>
      <c r="CO188" s="88">
        <v>0</v>
      </c>
      <c r="CP188" s="88">
        <v>0</v>
      </c>
      <c r="CQ188" s="88">
        <v>0</v>
      </c>
      <c r="CR188" s="88">
        <f t="shared" si="556"/>
        <v>0</v>
      </c>
      <c r="CS188" s="92" t="str">
        <f t="shared" si="522"/>
        <v>nebija plānots</v>
      </c>
      <c r="CT188" s="88">
        <f t="shared" si="523"/>
        <v>0</v>
      </c>
      <c r="CU188" s="92" t="str">
        <f t="shared" si="524"/>
        <v>nebija plānots</v>
      </c>
      <c r="CV188" s="88">
        <f t="shared" si="525"/>
        <v>0</v>
      </c>
      <c r="CW188" s="88">
        <f t="shared" si="526"/>
        <v>0</v>
      </c>
      <c r="CX188" s="88">
        <f t="shared" si="527"/>
        <v>0</v>
      </c>
      <c r="CY188" s="88">
        <f t="shared" si="528"/>
        <v>0</v>
      </c>
      <c r="CZ188" s="92" t="str">
        <f t="shared" si="529"/>
        <v>nebija plānots</v>
      </c>
      <c r="DA188" s="88">
        <f t="shared" si="530"/>
        <v>0</v>
      </c>
      <c r="DB188" s="92" t="str">
        <f t="shared" si="531"/>
        <v>nebija plānots</v>
      </c>
      <c r="DC188" s="88">
        <v>0</v>
      </c>
      <c r="DD188" s="88">
        <v>0</v>
      </c>
      <c r="DE188" s="88">
        <v>0</v>
      </c>
      <c r="DF188" s="88">
        <f t="shared" si="557"/>
        <v>0</v>
      </c>
      <c r="DG188" s="92" t="str">
        <f t="shared" si="532"/>
        <v>nebija plānots</v>
      </c>
      <c r="DH188" s="88">
        <f t="shared" si="548"/>
        <v>0</v>
      </c>
      <c r="DI188" s="92" t="str">
        <f t="shared" si="533"/>
        <v>nebija plānots</v>
      </c>
      <c r="DJ188" s="88">
        <f t="shared" si="534"/>
        <v>0</v>
      </c>
      <c r="DK188" s="88">
        <f t="shared" si="535"/>
        <v>0</v>
      </c>
      <c r="DL188" s="88">
        <f t="shared" si="536"/>
        <v>0</v>
      </c>
      <c r="DM188" s="88">
        <f t="shared" si="550"/>
        <v>0</v>
      </c>
      <c r="DN188" s="92" t="str">
        <f t="shared" si="537"/>
        <v>nebija plānots</v>
      </c>
      <c r="DO188" s="88">
        <f t="shared" si="538"/>
        <v>0</v>
      </c>
      <c r="DP188" s="92" t="str">
        <f t="shared" si="539"/>
        <v>nebija plānots</v>
      </c>
      <c r="DQ188" s="88">
        <v>0</v>
      </c>
      <c r="DR188" s="88">
        <v>0</v>
      </c>
      <c r="DS188" s="88">
        <v>0</v>
      </c>
      <c r="DT188" s="88">
        <f t="shared" si="558"/>
        <v>0</v>
      </c>
      <c r="DU188" s="92" t="str">
        <f t="shared" si="540"/>
        <v>nebija plānots</v>
      </c>
      <c r="DV188" s="88">
        <f t="shared" si="549"/>
        <v>0</v>
      </c>
      <c r="DW188" s="92" t="str">
        <f t="shared" si="541"/>
        <v>nebija plānots</v>
      </c>
      <c r="DX188" s="88">
        <f t="shared" si="542"/>
        <v>0</v>
      </c>
      <c r="DY188" s="88">
        <f t="shared" si="543"/>
        <v>0</v>
      </c>
      <c r="DZ188" s="88">
        <f t="shared" si="544"/>
        <v>0</v>
      </c>
      <c r="EA188" s="88">
        <f t="shared" si="551"/>
        <v>0</v>
      </c>
      <c r="EB188" s="92" t="str">
        <f t="shared" si="545"/>
        <v>nebija plānots</v>
      </c>
      <c r="EC188" s="88">
        <f t="shared" si="546"/>
        <v>0</v>
      </c>
      <c r="ED188" s="92" t="str">
        <f t="shared" si="547"/>
        <v>nebija plānots</v>
      </c>
      <c r="EE188" s="88">
        <v>0</v>
      </c>
      <c r="EF188" s="88">
        <v>0</v>
      </c>
      <c r="EG188" s="88">
        <v>0</v>
      </c>
      <c r="EH188" s="23">
        <f t="shared" si="466"/>
        <v>0</v>
      </c>
      <c r="EJ188" s="9"/>
      <c r="EK188" s="9"/>
    </row>
    <row r="189" spans="1:141" ht="12" customHeight="1" x14ac:dyDescent="0.25">
      <c r="A189" s="8" t="s">
        <v>593</v>
      </c>
      <c r="B189" s="8" t="s">
        <v>594</v>
      </c>
      <c r="C189" s="24">
        <v>4</v>
      </c>
      <c r="D189" s="32" t="s">
        <v>543</v>
      </c>
      <c r="E189" s="26" t="s">
        <v>544</v>
      </c>
      <c r="F189" s="32" t="s">
        <v>585</v>
      </c>
      <c r="G189" s="26" t="s">
        <v>586</v>
      </c>
      <c r="H189" s="24" t="s">
        <v>595</v>
      </c>
      <c r="I189" s="26" t="s">
        <v>596</v>
      </c>
      <c r="J189" s="27">
        <v>1</v>
      </c>
      <c r="K189" s="28" t="s">
        <v>84</v>
      </c>
      <c r="L189" s="24" t="s">
        <v>101</v>
      </c>
      <c r="M189" s="23">
        <v>0</v>
      </c>
      <c r="N189" s="23">
        <v>105406.54999999999</v>
      </c>
      <c r="O189" s="23">
        <v>382732.60000000003</v>
      </c>
      <c r="P189" s="88">
        <v>0</v>
      </c>
      <c r="Q189" s="88">
        <v>91934.92</v>
      </c>
      <c r="R189" s="88">
        <v>0</v>
      </c>
      <c r="S189" s="88">
        <f t="shared" si="467"/>
        <v>91934.92</v>
      </c>
      <c r="T189" s="92" t="str">
        <f t="shared" si="468"/>
        <v>nebija plānots</v>
      </c>
      <c r="U189" s="88">
        <f t="shared" si="469"/>
        <v>91934.92</v>
      </c>
      <c r="V189" s="92" t="str">
        <f t="shared" si="470"/>
        <v>nebija plānots</v>
      </c>
      <c r="W189" s="88">
        <v>0</v>
      </c>
      <c r="X189" s="88">
        <v>0</v>
      </c>
      <c r="Y189" s="88">
        <v>0</v>
      </c>
      <c r="Z189" s="88">
        <f t="shared" si="471"/>
        <v>0</v>
      </c>
      <c r="AA189" s="92" t="str">
        <f t="shared" si="472"/>
        <v>nebija plānots</v>
      </c>
      <c r="AB189" s="88">
        <f t="shared" si="473"/>
        <v>0</v>
      </c>
      <c r="AC189" s="92" t="str">
        <f t="shared" si="474"/>
        <v>nebija plānots</v>
      </c>
      <c r="AD189" s="88">
        <f t="shared" si="475"/>
        <v>0</v>
      </c>
      <c r="AE189" s="88">
        <f t="shared" si="476"/>
        <v>91934.92</v>
      </c>
      <c r="AF189" s="88">
        <f t="shared" si="477"/>
        <v>0</v>
      </c>
      <c r="AG189" s="88">
        <f t="shared" si="478"/>
        <v>91934.92</v>
      </c>
      <c r="AH189" s="92" t="str">
        <f t="shared" si="479"/>
        <v>nebija plānots</v>
      </c>
      <c r="AI189" s="88">
        <f t="shared" si="480"/>
        <v>91934.92</v>
      </c>
      <c r="AJ189" s="92" t="str">
        <f t="shared" si="481"/>
        <v>nebija plānots</v>
      </c>
      <c r="AK189" s="88">
        <v>91934.92</v>
      </c>
      <c r="AL189" s="88">
        <v>0</v>
      </c>
      <c r="AM189" s="88">
        <v>0</v>
      </c>
      <c r="AN189" s="88">
        <f t="shared" si="552"/>
        <v>0</v>
      </c>
      <c r="AO189" s="92">
        <f t="shared" si="482"/>
        <v>0</v>
      </c>
      <c r="AP189" s="88">
        <f t="shared" si="483"/>
        <v>-91934.92</v>
      </c>
      <c r="AQ189" s="92">
        <f t="shared" si="484"/>
        <v>-1</v>
      </c>
      <c r="AR189" s="88">
        <f t="shared" si="485"/>
        <v>91934.92</v>
      </c>
      <c r="AS189" s="88">
        <f t="shared" si="486"/>
        <v>91934.92</v>
      </c>
      <c r="AT189" s="88">
        <f t="shared" si="487"/>
        <v>0</v>
      </c>
      <c r="AU189" s="88">
        <f t="shared" si="488"/>
        <v>91934.92</v>
      </c>
      <c r="AV189" s="92">
        <f t="shared" si="489"/>
        <v>1</v>
      </c>
      <c r="AW189" s="88">
        <f t="shared" si="490"/>
        <v>0</v>
      </c>
      <c r="AX189" s="92">
        <f t="shared" si="491"/>
        <v>0</v>
      </c>
      <c r="AY189" s="88">
        <v>0</v>
      </c>
      <c r="AZ189" s="88">
        <v>0</v>
      </c>
      <c r="BA189" s="88">
        <v>0</v>
      </c>
      <c r="BB189" s="88">
        <f t="shared" si="553"/>
        <v>0</v>
      </c>
      <c r="BC189" s="92" t="str">
        <f t="shared" si="492"/>
        <v>nebija plānots</v>
      </c>
      <c r="BD189" s="88">
        <f t="shared" si="493"/>
        <v>0</v>
      </c>
      <c r="BE189" s="92" t="str">
        <f t="shared" si="494"/>
        <v>nebija plānots</v>
      </c>
      <c r="BF189" s="88">
        <f t="shared" si="495"/>
        <v>91934.92</v>
      </c>
      <c r="BG189" s="88">
        <f t="shared" si="496"/>
        <v>91934.92</v>
      </c>
      <c r="BH189" s="88">
        <f t="shared" si="497"/>
        <v>0</v>
      </c>
      <c r="BI189" s="88">
        <f t="shared" si="498"/>
        <v>91934.92</v>
      </c>
      <c r="BJ189" s="92">
        <f t="shared" si="499"/>
        <v>1</v>
      </c>
      <c r="BK189" s="88">
        <f t="shared" si="500"/>
        <v>0</v>
      </c>
      <c r="BL189" s="92">
        <f t="shared" si="501"/>
        <v>0</v>
      </c>
      <c r="BM189" s="88">
        <v>0</v>
      </c>
      <c r="BN189" s="88">
        <v>236967.28</v>
      </c>
      <c r="BO189" s="88">
        <v>0</v>
      </c>
      <c r="BP189" s="88">
        <f t="shared" si="554"/>
        <v>236967.28</v>
      </c>
      <c r="BQ189" s="92" t="str">
        <f t="shared" si="502"/>
        <v>nebija plānots</v>
      </c>
      <c r="BR189" s="88">
        <f t="shared" si="503"/>
        <v>236967.28</v>
      </c>
      <c r="BS189" s="92" t="str">
        <f t="shared" si="504"/>
        <v>nebija plānots</v>
      </c>
      <c r="BT189" s="88">
        <f t="shared" si="505"/>
        <v>91934.92</v>
      </c>
      <c r="BU189" s="88">
        <f t="shared" si="506"/>
        <v>328902.2</v>
      </c>
      <c r="BV189" s="88">
        <f t="shared" si="507"/>
        <v>0</v>
      </c>
      <c r="BW189" s="88">
        <f t="shared" si="508"/>
        <v>328902.2</v>
      </c>
      <c r="BX189" s="92">
        <f t="shared" si="509"/>
        <v>3.5775546440895365</v>
      </c>
      <c r="BY189" s="88">
        <f t="shared" si="510"/>
        <v>236967.28000000003</v>
      </c>
      <c r="BZ189" s="92">
        <f t="shared" si="511"/>
        <v>2.5775546440895369</v>
      </c>
      <c r="CA189" s="88">
        <v>96777.48</v>
      </c>
      <c r="CB189" s="88">
        <v>0</v>
      </c>
      <c r="CC189" s="88">
        <v>0</v>
      </c>
      <c r="CD189" s="88">
        <f t="shared" si="555"/>
        <v>0</v>
      </c>
      <c r="CE189" s="92">
        <f t="shared" si="512"/>
        <v>0</v>
      </c>
      <c r="CF189" s="88">
        <f t="shared" si="513"/>
        <v>-96777.48</v>
      </c>
      <c r="CG189" s="92">
        <f t="shared" si="514"/>
        <v>-1</v>
      </c>
      <c r="CH189" s="88">
        <f t="shared" si="515"/>
        <v>188712.4</v>
      </c>
      <c r="CI189" s="88">
        <f t="shared" si="516"/>
        <v>328902.2</v>
      </c>
      <c r="CJ189" s="88">
        <f t="shared" si="517"/>
        <v>0</v>
      </c>
      <c r="CK189" s="88">
        <f t="shared" si="518"/>
        <v>328902.2</v>
      </c>
      <c r="CL189" s="92">
        <f t="shared" si="519"/>
        <v>1.7428754019343722</v>
      </c>
      <c r="CM189" s="88">
        <f t="shared" si="520"/>
        <v>140189.80000000002</v>
      </c>
      <c r="CN189" s="92">
        <f t="shared" si="521"/>
        <v>0.74287540193437218</v>
      </c>
      <c r="CO189" s="88">
        <v>0</v>
      </c>
      <c r="CP189" s="88">
        <v>0</v>
      </c>
      <c r="CQ189" s="88">
        <v>0</v>
      </c>
      <c r="CR189" s="88">
        <f t="shared" si="556"/>
        <v>0</v>
      </c>
      <c r="CS189" s="92" t="str">
        <f t="shared" si="522"/>
        <v>nebija plānots</v>
      </c>
      <c r="CT189" s="88">
        <f t="shared" si="523"/>
        <v>0</v>
      </c>
      <c r="CU189" s="92" t="str">
        <f t="shared" si="524"/>
        <v>nebija plānots</v>
      </c>
      <c r="CV189" s="88">
        <f t="shared" si="525"/>
        <v>188712.4</v>
      </c>
      <c r="CW189" s="88">
        <f t="shared" si="526"/>
        <v>328902.2</v>
      </c>
      <c r="CX189" s="88">
        <f t="shared" si="527"/>
        <v>0</v>
      </c>
      <c r="CY189" s="88">
        <f t="shared" si="528"/>
        <v>328902.2</v>
      </c>
      <c r="CZ189" s="92">
        <f t="shared" si="529"/>
        <v>1.7428754019343722</v>
      </c>
      <c r="DA189" s="88">
        <f t="shared" si="530"/>
        <v>140189.80000000002</v>
      </c>
      <c r="DB189" s="92">
        <f t="shared" si="531"/>
        <v>0.74287540193437218</v>
      </c>
      <c r="DC189" s="88">
        <v>0</v>
      </c>
      <c r="DD189" s="88">
        <v>0</v>
      </c>
      <c r="DE189" s="88">
        <v>0</v>
      </c>
      <c r="DF189" s="88">
        <f t="shared" si="557"/>
        <v>0</v>
      </c>
      <c r="DG189" s="92" t="str">
        <f t="shared" si="532"/>
        <v>nebija plānots</v>
      </c>
      <c r="DH189" s="88">
        <f t="shared" si="548"/>
        <v>0</v>
      </c>
      <c r="DI189" s="92" t="str">
        <f t="shared" si="533"/>
        <v>nebija plānots</v>
      </c>
      <c r="DJ189" s="88">
        <f t="shared" si="534"/>
        <v>188712.4</v>
      </c>
      <c r="DK189" s="88">
        <f t="shared" si="535"/>
        <v>328902.2</v>
      </c>
      <c r="DL189" s="88">
        <f t="shared" si="536"/>
        <v>0</v>
      </c>
      <c r="DM189" s="88">
        <f t="shared" si="550"/>
        <v>328902.2</v>
      </c>
      <c r="DN189" s="92">
        <f t="shared" si="537"/>
        <v>1.7428754019343722</v>
      </c>
      <c r="DO189" s="88">
        <f t="shared" si="538"/>
        <v>140189.80000000002</v>
      </c>
      <c r="DP189" s="92">
        <f t="shared" si="539"/>
        <v>0.74287540193437218</v>
      </c>
      <c r="DQ189" s="88">
        <v>0</v>
      </c>
      <c r="DR189" s="88">
        <v>0</v>
      </c>
      <c r="DS189" s="88">
        <v>0</v>
      </c>
      <c r="DT189" s="88">
        <f t="shared" si="558"/>
        <v>0</v>
      </c>
      <c r="DU189" s="92" t="str">
        <f t="shared" si="540"/>
        <v>nebija plānots</v>
      </c>
      <c r="DV189" s="88">
        <f t="shared" si="549"/>
        <v>0</v>
      </c>
      <c r="DW189" s="92" t="str">
        <f t="shared" si="541"/>
        <v>nebija plānots</v>
      </c>
      <c r="DX189" s="88">
        <f t="shared" si="542"/>
        <v>188712.4</v>
      </c>
      <c r="DY189" s="88">
        <f t="shared" si="543"/>
        <v>328902.2</v>
      </c>
      <c r="DZ189" s="88">
        <f t="shared" si="544"/>
        <v>0</v>
      </c>
      <c r="EA189" s="88">
        <f t="shared" si="551"/>
        <v>328902.2</v>
      </c>
      <c r="EB189" s="92">
        <f t="shared" si="545"/>
        <v>1.7428754019343722</v>
      </c>
      <c r="EC189" s="88">
        <f t="shared" si="546"/>
        <v>140189.80000000002</v>
      </c>
      <c r="ED189" s="92">
        <f t="shared" si="547"/>
        <v>0.74287540193437218</v>
      </c>
      <c r="EE189" s="88">
        <v>125185.64</v>
      </c>
      <c r="EF189" s="88">
        <v>0</v>
      </c>
      <c r="EG189" s="88">
        <v>0</v>
      </c>
      <c r="EH189" s="23">
        <f t="shared" si="466"/>
        <v>313898.03999999998</v>
      </c>
      <c r="EJ189" s="9"/>
      <c r="EK189" s="9"/>
    </row>
    <row r="190" spans="1:141" ht="12" customHeight="1" x14ac:dyDescent="0.25">
      <c r="A190" s="8" t="s">
        <v>597</v>
      </c>
      <c r="B190" s="8" t="s">
        <v>597</v>
      </c>
      <c r="C190" s="24">
        <v>4</v>
      </c>
      <c r="D190" s="32" t="s">
        <v>543</v>
      </c>
      <c r="E190" s="26" t="s">
        <v>544</v>
      </c>
      <c r="F190" s="32" t="s">
        <v>585</v>
      </c>
      <c r="G190" s="26" t="s">
        <v>586</v>
      </c>
      <c r="H190" s="27" t="s">
        <v>598</v>
      </c>
      <c r="I190" s="26" t="s">
        <v>599</v>
      </c>
      <c r="J190" s="27" t="s">
        <v>114</v>
      </c>
      <c r="K190" s="35" t="s">
        <v>88</v>
      </c>
      <c r="L190" s="24" t="s">
        <v>101</v>
      </c>
      <c r="M190" s="23">
        <v>0</v>
      </c>
      <c r="N190" s="23">
        <v>157263.37</v>
      </c>
      <c r="O190" s="23">
        <v>365088.48</v>
      </c>
      <c r="P190" s="88">
        <v>0</v>
      </c>
      <c r="Q190" s="88">
        <v>50575.65</v>
      </c>
      <c r="R190" s="88">
        <v>0</v>
      </c>
      <c r="S190" s="88">
        <f t="shared" si="467"/>
        <v>50575.65</v>
      </c>
      <c r="T190" s="92" t="str">
        <f t="shared" si="468"/>
        <v>nebija plānots</v>
      </c>
      <c r="U190" s="88">
        <f t="shared" si="469"/>
        <v>50575.65</v>
      </c>
      <c r="V190" s="92" t="str">
        <f t="shared" si="470"/>
        <v>nebija plānots</v>
      </c>
      <c r="W190" s="88">
        <v>90579.520000000004</v>
      </c>
      <c r="X190" s="88">
        <v>40006.36</v>
      </c>
      <c r="Y190" s="88">
        <v>0</v>
      </c>
      <c r="Z190" s="88">
        <f t="shared" si="471"/>
        <v>40006.36</v>
      </c>
      <c r="AA190" s="92">
        <f t="shared" si="472"/>
        <v>0.44167114155606035</v>
      </c>
      <c r="AB190" s="88">
        <f t="shared" si="473"/>
        <v>-50573.16</v>
      </c>
      <c r="AC190" s="92">
        <f t="shared" si="474"/>
        <v>-0.55832885844393965</v>
      </c>
      <c r="AD190" s="88">
        <f t="shared" si="475"/>
        <v>90579.520000000004</v>
      </c>
      <c r="AE190" s="88">
        <f t="shared" si="476"/>
        <v>90582.010000000009</v>
      </c>
      <c r="AF190" s="88">
        <f t="shared" si="477"/>
        <v>0</v>
      </c>
      <c r="AG190" s="88">
        <f t="shared" si="478"/>
        <v>90582.010000000009</v>
      </c>
      <c r="AH190" s="92">
        <f t="shared" si="479"/>
        <v>1.0000274896577064</v>
      </c>
      <c r="AI190" s="88">
        <f t="shared" si="480"/>
        <v>2.4900000000052387</v>
      </c>
      <c r="AJ190" s="92">
        <f t="shared" si="481"/>
        <v>2.7489657706347291E-5</v>
      </c>
      <c r="AK190" s="88">
        <v>0</v>
      </c>
      <c r="AL190" s="88">
        <v>0</v>
      </c>
      <c r="AM190" s="88">
        <v>0</v>
      </c>
      <c r="AN190" s="88">
        <f t="shared" si="552"/>
        <v>0</v>
      </c>
      <c r="AO190" s="92" t="str">
        <f t="shared" si="482"/>
        <v>nebija plānots</v>
      </c>
      <c r="AP190" s="88">
        <f t="shared" si="483"/>
        <v>0</v>
      </c>
      <c r="AQ190" s="92" t="str">
        <f t="shared" si="484"/>
        <v>nebija plānots</v>
      </c>
      <c r="AR190" s="88">
        <f t="shared" si="485"/>
        <v>90579.520000000004</v>
      </c>
      <c r="AS190" s="88">
        <f t="shared" si="486"/>
        <v>90582.010000000009</v>
      </c>
      <c r="AT190" s="88">
        <f t="shared" si="487"/>
        <v>0</v>
      </c>
      <c r="AU190" s="88">
        <f t="shared" si="488"/>
        <v>90582.010000000009</v>
      </c>
      <c r="AV190" s="92">
        <f t="shared" si="489"/>
        <v>1.0000274896577064</v>
      </c>
      <c r="AW190" s="88">
        <f t="shared" si="490"/>
        <v>2.4900000000052387</v>
      </c>
      <c r="AX190" s="92">
        <f t="shared" si="491"/>
        <v>2.7489657706347291E-5</v>
      </c>
      <c r="AY190" s="88">
        <v>0</v>
      </c>
      <c r="AZ190" s="88">
        <v>0</v>
      </c>
      <c r="BA190" s="88">
        <v>0</v>
      </c>
      <c r="BB190" s="88">
        <f t="shared" si="553"/>
        <v>0</v>
      </c>
      <c r="BC190" s="92" t="str">
        <f t="shared" si="492"/>
        <v>nebija plānots</v>
      </c>
      <c r="BD190" s="88">
        <f t="shared" si="493"/>
        <v>0</v>
      </c>
      <c r="BE190" s="92" t="str">
        <f t="shared" si="494"/>
        <v>nebija plānots</v>
      </c>
      <c r="BF190" s="88">
        <f t="shared" si="495"/>
        <v>90579.520000000004</v>
      </c>
      <c r="BG190" s="88">
        <f t="shared" si="496"/>
        <v>90582.010000000009</v>
      </c>
      <c r="BH190" s="88">
        <f t="shared" si="497"/>
        <v>0</v>
      </c>
      <c r="BI190" s="88">
        <f t="shared" si="498"/>
        <v>90582.010000000009</v>
      </c>
      <c r="BJ190" s="92">
        <f t="shared" si="499"/>
        <v>1.0000274896577064</v>
      </c>
      <c r="BK190" s="88">
        <f t="shared" si="500"/>
        <v>2.4900000000052387</v>
      </c>
      <c r="BL190" s="92">
        <f t="shared" si="501"/>
        <v>2.7489657706347291E-5</v>
      </c>
      <c r="BM190" s="88">
        <v>88748.52</v>
      </c>
      <c r="BN190" s="88">
        <v>102723.16</v>
      </c>
      <c r="BO190" s="88">
        <v>0</v>
      </c>
      <c r="BP190" s="88">
        <f t="shared" si="554"/>
        <v>102723.16</v>
      </c>
      <c r="BQ190" s="92">
        <f t="shared" si="502"/>
        <v>1.1574633582621998</v>
      </c>
      <c r="BR190" s="88">
        <f t="shared" si="503"/>
        <v>13974.64</v>
      </c>
      <c r="BS190" s="92">
        <f t="shared" si="504"/>
        <v>0.15746335826219973</v>
      </c>
      <c r="BT190" s="88">
        <f t="shared" si="505"/>
        <v>179328.04</v>
      </c>
      <c r="BU190" s="88">
        <f t="shared" si="506"/>
        <v>193305.17</v>
      </c>
      <c r="BV190" s="88">
        <f t="shared" si="507"/>
        <v>0</v>
      </c>
      <c r="BW190" s="88">
        <f t="shared" si="508"/>
        <v>193305.17</v>
      </c>
      <c r="BX190" s="92">
        <f t="shared" si="509"/>
        <v>1.0779416872007301</v>
      </c>
      <c r="BY190" s="88">
        <f t="shared" si="510"/>
        <v>13977.130000000005</v>
      </c>
      <c r="BZ190" s="92">
        <f t="shared" si="511"/>
        <v>7.7941687200730039E-2</v>
      </c>
      <c r="CA190" s="88">
        <v>0</v>
      </c>
      <c r="CB190" s="88">
        <v>0</v>
      </c>
      <c r="CC190" s="88">
        <v>0</v>
      </c>
      <c r="CD190" s="88">
        <f t="shared" si="555"/>
        <v>0</v>
      </c>
      <c r="CE190" s="92" t="str">
        <f t="shared" si="512"/>
        <v>nebija plānots</v>
      </c>
      <c r="CF190" s="88">
        <f t="shared" si="513"/>
        <v>0</v>
      </c>
      <c r="CG190" s="92" t="str">
        <f t="shared" si="514"/>
        <v>nebija plānots</v>
      </c>
      <c r="CH190" s="88">
        <f t="shared" si="515"/>
        <v>179328.04</v>
      </c>
      <c r="CI190" s="88">
        <f t="shared" si="516"/>
        <v>193305.17</v>
      </c>
      <c r="CJ190" s="88">
        <f t="shared" si="517"/>
        <v>0</v>
      </c>
      <c r="CK190" s="88">
        <f t="shared" si="518"/>
        <v>193305.17</v>
      </c>
      <c r="CL190" s="92">
        <f t="shared" si="519"/>
        <v>1.0779416872007301</v>
      </c>
      <c r="CM190" s="88">
        <f t="shared" si="520"/>
        <v>13977.130000000005</v>
      </c>
      <c r="CN190" s="92">
        <f t="shared" si="521"/>
        <v>7.7941687200730039E-2</v>
      </c>
      <c r="CO190" s="88">
        <v>0</v>
      </c>
      <c r="CP190" s="88">
        <v>0</v>
      </c>
      <c r="CQ190" s="88">
        <v>0</v>
      </c>
      <c r="CR190" s="88">
        <f t="shared" si="556"/>
        <v>0</v>
      </c>
      <c r="CS190" s="92" t="str">
        <f t="shared" si="522"/>
        <v>nebija plānots</v>
      </c>
      <c r="CT190" s="88">
        <f t="shared" si="523"/>
        <v>0</v>
      </c>
      <c r="CU190" s="92" t="str">
        <f t="shared" si="524"/>
        <v>nebija plānots</v>
      </c>
      <c r="CV190" s="88">
        <f t="shared" si="525"/>
        <v>179328.04</v>
      </c>
      <c r="CW190" s="88">
        <f t="shared" si="526"/>
        <v>193305.17</v>
      </c>
      <c r="CX190" s="88">
        <f t="shared" si="527"/>
        <v>0</v>
      </c>
      <c r="CY190" s="88">
        <f t="shared" si="528"/>
        <v>193305.17</v>
      </c>
      <c r="CZ190" s="92">
        <f t="shared" si="529"/>
        <v>1.0779416872007301</v>
      </c>
      <c r="DA190" s="88">
        <f t="shared" si="530"/>
        <v>13977.130000000005</v>
      </c>
      <c r="DB190" s="92">
        <f t="shared" si="531"/>
        <v>7.7941687200730039E-2</v>
      </c>
      <c r="DC190" s="88">
        <v>94226.880000000005</v>
      </c>
      <c r="DD190" s="88">
        <v>0</v>
      </c>
      <c r="DE190" s="88">
        <v>0</v>
      </c>
      <c r="DF190" s="88">
        <f t="shared" si="557"/>
        <v>0</v>
      </c>
      <c r="DG190" s="92">
        <f t="shared" si="532"/>
        <v>0</v>
      </c>
      <c r="DH190" s="88">
        <f t="shared" si="548"/>
        <v>-94226.880000000005</v>
      </c>
      <c r="DI190" s="92">
        <f t="shared" si="533"/>
        <v>-1</v>
      </c>
      <c r="DJ190" s="88">
        <f t="shared" si="534"/>
        <v>273554.92000000004</v>
      </c>
      <c r="DK190" s="88">
        <f t="shared" si="535"/>
        <v>193305.17</v>
      </c>
      <c r="DL190" s="88">
        <f t="shared" si="536"/>
        <v>0</v>
      </c>
      <c r="DM190" s="88">
        <f t="shared" si="550"/>
        <v>193305.17</v>
      </c>
      <c r="DN190" s="92">
        <f t="shared" si="537"/>
        <v>0.70664117464968268</v>
      </c>
      <c r="DO190" s="88">
        <f t="shared" si="538"/>
        <v>-80249.750000000029</v>
      </c>
      <c r="DP190" s="92">
        <f t="shared" si="539"/>
        <v>-0.29335882535031726</v>
      </c>
      <c r="DQ190" s="88">
        <v>0</v>
      </c>
      <c r="DR190" s="88">
        <v>114328.68</v>
      </c>
      <c r="DS190" s="88">
        <v>0</v>
      </c>
      <c r="DT190" s="88">
        <f t="shared" si="558"/>
        <v>114328.68</v>
      </c>
      <c r="DU190" s="92" t="str">
        <f t="shared" si="540"/>
        <v>nebija plānots</v>
      </c>
      <c r="DV190" s="88">
        <f t="shared" si="549"/>
        <v>114328.68</v>
      </c>
      <c r="DW190" s="92" t="str">
        <f t="shared" si="541"/>
        <v>nebija plānots</v>
      </c>
      <c r="DX190" s="88">
        <f t="shared" si="542"/>
        <v>273554.92000000004</v>
      </c>
      <c r="DY190" s="88">
        <f t="shared" si="543"/>
        <v>307633.84999999998</v>
      </c>
      <c r="DZ190" s="88">
        <f t="shared" si="544"/>
        <v>0</v>
      </c>
      <c r="EA190" s="88">
        <f t="shared" si="551"/>
        <v>307633.84999999998</v>
      </c>
      <c r="EB190" s="92">
        <f t="shared" si="545"/>
        <v>1.1245780189221233</v>
      </c>
      <c r="EC190" s="88">
        <f t="shared" si="546"/>
        <v>34078.929999999935</v>
      </c>
      <c r="ED190" s="92">
        <f t="shared" si="547"/>
        <v>0.12457801892212332</v>
      </c>
      <c r="EE190" s="88">
        <v>0</v>
      </c>
      <c r="EF190" s="88">
        <v>85651.05</v>
      </c>
      <c r="EG190" s="88">
        <v>0</v>
      </c>
      <c r="EH190" s="23">
        <f t="shared" si="466"/>
        <v>359205.97000000003</v>
      </c>
      <c r="EJ190" s="9"/>
      <c r="EK190" s="9"/>
    </row>
    <row r="191" spans="1:141" ht="12" customHeight="1" x14ac:dyDescent="0.25">
      <c r="A191" s="8" t="s">
        <v>600</v>
      </c>
      <c r="B191" s="8" t="s">
        <v>600</v>
      </c>
      <c r="C191" s="24">
        <v>4</v>
      </c>
      <c r="D191" s="32" t="s">
        <v>543</v>
      </c>
      <c r="E191" s="26" t="s">
        <v>544</v>
      </c>
      <c r="F191" s="32" t="s">
        <v>585</v>
      </c>
      <c r="G191" s="26" t="s">
        <v>586</v>
      </c>
      <c r="H191" s="27" t="s">
        <v>601</v>
      </c>
      <c r="I191" s="26" t="s">
        <v>602</v>
      </c>
      <c r="J191" s="27" t="s">
        <v>114</v>
      </c>
      <c r="K191" s="35" t="s">
        <v>88</v>
      </c>
      <c r="L191" s="24" t="s">
        <v>101</v>
      </c>
      <c r="M191" s="23">
        <v>0</v>
      </c>
      <c r="N191" s="23">
        <v>4629.55</v>
      </c>
      <c r="O191" s="23">
        <v>221489.31</v>
      </c>
      <c r="P191" s="88">
        <v>0</v>
      </c>
      <c r="Q191" s="88">
        <v>0</v>
      </c>
      <c r="R191" s="88">
        <v>0</v>
      </c>
      <c r="S191" s="88">
        <f t="shared" si="467"/>
        <v>0</v>
      </c>
      <c r="T191" s="92" t="str">
        <f t="shared" si="468"/>
        <v>nebija plānots</v>
      </c>
      <c r="U191" s="88">
        <f t="shared" si="469"/>
        <v>0</v>
      </c>
      <c r="V191" s="92" t="str">
        <f t="shared" si="470"/>
        <v>nebija plānots</v>
      </c>
      <c r="W191" s="88">
        <v>0</v>
      </c>
      <c r="X191" s="88">
        <v>127242.27</v>
      </c>
      <c r="Y191" s="88">
        <v>0</v>
      </c>
      <c r="Z191" s="88">
        <f t="shared" si="471"/>
        <v>127242.27</v>
      </c>
      <c r="AA191" s="92" t="str">
        <f t="shared" si="472"/>
        <v>nebija plānots</v>
      </c>
      <c r="AB191" s="88">
        <f t="shared" si="473"/>
        <v>127242.27</v>
      </c>
      <c r="AC191" s="92" t="str">
        <f t="shared" si="474"/>
        <v>nebija plānots</v>
      </c>
      <c r="AD191" s="88">
        <f t="shared" si="475"/>
        <v>0</v>
      </c>
      <c r="AE191" s="88">
        <f t="shared" si="476"/>
        <v>127242.27</v>
      </c>
      <c r="AF191" s="88">
        <f t="shared" si="477"/>
        <v>0</v>
      </c>
      <c r="AG191" s="88">
        <f t="shared" si="478"/>
        <v>127242.27</v>
      </c>
      <c r="AH191" s="92" t="str">
        <f t="shared" si="479"/>
        <v>nebija plānots</v>
      </c>
      <c r="AI191" s="88">
        <f t="shared" si="480"/>
        <v>127242.27</v>
      </c>
      <c r="AJ191" s="92" t="str">
        <f t="shared" si="481"/>
        <v>nebija plānots</v>
      </c>
      <c r="AK191" s="88">
        <v>127534.25</v>
      </c>
      <c r="AL191" s="88">
        <v>0</v>
      </c>
      <c r="AM191" s="88">
        <v>0</v>
      </c>
      <c r="AN191" s="88">
        <f t="shared" si="552"/>
        <v>0</v>
      </c>
      <c r="AO191" s="92">
        <f t="shared" si="482"/>
        <v>0</v>
      </c>
      <c r="AP191" s="88">
        <f t="shared" si="483"/>
        <v>-127534.25</v>
      </c>
      <c r="AQ191" s="92">
        <f t="shared" si="484"/>
        <v>-1</v>
      </c>
      <c r="AR191" s="88">
        <f t="shared" si="485"/>
        <v>127534.25</v>
      </c>
      <c r="AS191" s="88">
        <f t="shared" si="486"/>
        <v>127242.27</v>
      </c>
      <c r="AT191" s="88">
        <f t="shared" si="487"/>
        <v>0</v>
      </c>
      <c r="AU191" s="88">
        <f t="shared" si="488"/>
        <v>127242.27</v>
      </c>
      <c r="AV191" s="92">
        <f t="shared" si="489"/>
        <v>0.99771057578650446</v>
      </c>
      <c r="AW191" s="88">
        <f t="shared" si="490"/>
        <v>-291.97999999999593</v>
      </c>
      <c r="AX191" s="92">
        <f t="shared" si="491"/>
        <v>-2.2894242134955584E-3</v>
      </c>
      <c r="AY191" s="88">
        <v>0</v>
      </c>
      <c r="AZ191" s="88">
        <v>0</v>
      </c>
      <c r="BA191" s="88">
        <v>0</v>
      </c>
      <c r="BB191" s="88">
        <f t="shared" si="553"/>
        <v>0</v>
      </c>
      <c r="BC191" s="92" t="str">
        <f t="shared" si="492"/>
        <v>nebija plānots</v>
      </c>
      <c r="BD191" s="88">
        <f t="shared" si="493"/>
        <v>0</v>
      </c>
      <c r="BE191" s="92" t="str">
        <f t="shared" si="494"/>
        <v>nebija plānots</v>
      </c>
      <c r="BF191" s="88">
        <f t="shared" si="495"/>
        <v>127534.25</v>
      </c>
      <c r="BG191" s="88">
        <f t="shared" si="496"/>
        <v>127242.27</v>
      </c>
      <c r="BH191" s="88">
        <f t="shared" si="497"/>
        <v>0</v>
      </c>
      <c r="BI191" s="88">
        <f t="shared" si="498"/>
        <v>127242.27</v>
      </c>
      <c r="BJ191" s="92">
        <f t="shared" si="499"/>
        <v>0.99771057578650446</v>
      </c>
      <c r="BK191" s="88">
        <f t="shared" si="500"/>
        <v>-291.97999999999593</v>
      </c>
      <c r="BL191" s="92">
        <f t="shared" si="501"/>
        <v>-2.2894242134955584E-3</v>
      </c>
      <c r="BM191" s="88">
        <v>28972.69</v>
      </c>
      <c r="BN191" s="88">
        <v>27204.799999999999</v>
      </c>
      <c r="BO191" s="88">
        <v>0</v>
      </c>
      <c r="BP191" s="88">
        <f t="shared" si="554"/>
        <v>27204.799999999999</v>
      </c>
      <c r="BQ191" s="92">
        <f t="shared" si="502"/>
        <v>0.93898081262043676</v>
      </c>
      <c r="BR191" s="88">
        <f t="shared" si="503"/>
        <v>-1767.8899999999994</v>
      </c>
      <c r="BS191" s="92">
        <f t="shared" si="504"/>
        <v>-6.1019187379563286E-2</v>
      </c>
      <c r="BT191" s="88">
        <f t="shared" si="505"/>
        <v>156506.94</v>
      </c>
      <c r="BU191" s="88">
        <f t="shared" si="506"/>
        <v>154447.07</v>
      </c>
      <c r="BV191" s="88">
        <f t="shared" si="507"/>
        <v>0</v>
      </c>
      <c r="BW191" s="88">
        <f t="shared" si="508"/>
        <v>154447.07</v>
      </c>
      <c r="BX191" s="92">
        <f t="shared" si="509"/>
        <v>0.98683847502225785</v>
      </c>
      <c r="BY191" s="88">
        <f t="shared" si="510"/>
        <v>-2059.8699999999953</v>
      </c>
      <c r="BZ191" s="92">
        <f t="shared" si="511"/>
        <v>-1.3161524977742171E-2</v>
      </c>
      <c r="CA191" s="88">
        <v>0</v>
      </c>
      <c r="CB191" s="88">
        <v>0</v>
      </c>
      <c r="CC191" s="88">
        <v>0</v>
      </c>
      <c r="CD191" s="88">
        <f t="shared" si="555"/>
        <v>0</v>
      </c>
      <c r="CE191" s="92" t="str">
        <f t="shared" si="512"/>
        <v>nebija plānots</v>
      </c>
      <c r="CF191" s="88">
        <f t="shared" si="513"/>
        <v>0</v>
      </c>
      <c r="CG191" s="92" t="str">
        <f t="shared" si="514"/>
        <v>nebija plānots</v>
      </c>
      <c r="CH191" s="88">
        <f t="shared" si="515"/>
        <v>156506.94</v>
      </c>
      <c r="CI191" s="88">
        <f t="shared" si="516"/>
        <v>154447.07</v>
      </c>
      <c r="CJ191" s="88">
        <f t="shared" si="517"/>
        <v>0</v>
      </c>
      <c r="CK191" s="88">
        <f t="shared" si="518"/>
        <v>154447.07</v>
      </c>
      <c r="CL191" s="92">
        <f t="shared" si="519"/>
        <v>0.98683847502225785</v>
      </c>
      <c r="CM191" s="88">
        <f t="shared" si="520"/>
        <v>-2059.8699999999953</v>
      </c>
      <c r="CN191" s="92">
        <f t="shared" si="521"/>
        <v>-1.3161524977742171E-2</v>
      </c>
      <c r="CO191" s="88">
        <v>0</v>
      </c>
      <c r="CP191" s="88">
        <v>0</v>
      </c>
      <c r="CQ191" s="88">
        <v>0</v>
      </c>
      <c r="CR191" s="88">
        <f t="shared" si="556"/>
        <v>0</v>
      </c>
      <c r="CS191" s="92" t="str">
        <f t="shared" si="522"/>
        <v>nebija plānots</v>
      </c>
      <c r="CT191" s="88">
        <f t="shared" si="523"/>
        <v>0</v>
      </c>
      <c r="CU191" s="92" t="str">
        <f t="shared" si="524"/>
        <v>nebija plānots</v>
      </c>
      <c r="CV191" s="88">
        <f t="shared" si="525"/>
        <v>156506.94</v>
      </c>
      <c r="CW191" s="88">
        <f t="shared" si="526"/>
        <v>154447.07</v>
      </c>
      <c r="CX191" s="88">
        <f t="shared" si="527"/>
        <v>0</v>
      </c>
      <c r="CY191" s="88">
        <f t="shared" si="528"/>
        <v>154447.07</v>
      </c>
      <c r="CZ191" s="92">
        <f t="shared" si="529"/>
        <v>0.98683847502225785</v>
      </c>
      <c r="DA191" s="88">
        <f t="shared" si="530"/>
        <v>-2059.8699999999953</v>
      </c>
      <c r="DB191" s="92">
        <f t="shared" si="531"/>
        <v>-1.3161524977742171E-2</v>
      </c>
      <c r="DC191" s="88">
        <v>80309.240000000005</v>
      </c>
      <c r="DD191" s="88">
        <v>106638.81</v>
      </c>
      <c r="DE191" s="88">
        <v>0</v>
      </c>
      <c r="DF191" s="88">
        <f t="shared" si="557"/>
        <v>106638.81</v>
      </c>
      <c r="DG191" s="92">
        <f t="shared" si="532"/>
        <v>1.3278523118883954</v>
      </c>
      <c r="DH191" s="88">
        <f t="shared" si="548"/>
        <v>26329.569999999992</v>
      </c>
      <c r="DI191" s="92">
        <f t="shared" si="533"/>
        <v>0.32785231188839531</v>
      </c>
      <c r="DJ191" s="88">
        <f t="shared" si="534"/>
        <v>236816.18</v>
      </c>
      <c r="DK191" s="88">
        <f t="shared" si="535"/>
        <v>261085.88</v>
      </c>
      <c r="DL191" s="88">
        <f t="shared" si="536"/>
        <v>0</v>
      </c>
      <c r="DM191" s="88">
        <f t="shared" si="550"/>
        <v>261085.88</v>
      </c>
      <c r="DN191" s="92">
        <f t="shared" si="537"/>
        <v>1.1024832847147523</v>
      </c>
      <c r="DO191" s="88">
        <f t="shared" si="538"/>
        <v>24269.700000000012</v>
      </c>
      <c r="DP191" s="92">
        <f t="shared" si="539"/>
        <v>0.10248328471475222</v>
      </c>
      <c r="DQ191" s="88">
        <v>0</v>
      </c>
      <c r="DR191" s="88">
        <v>0</v>
      </c>
      <c r="DS191" s="88">
        <v>0</v>
      </c>
      <c r="DT191" s="88">
        <f t="shared" si="558"/>
        <v>0</v>
      </c>
      <c r="DU191" s="92" t="str">
        <f t="shared" si="540"/>
        <v>nebija plānots</v>
      </c>
      <c r="DV191" s="88">
        <f t="shared" si="549"/>
        <v>0</v>
      </c>
      <c r="DW191" s="92" t="str">
        <f t="shared" si="541"/>
        <v>nebija plānots</v>
      </c>
      <c r="DX191" s="88">
        <f t="shared" si="542"/>
        <v>236816.18</v>
      </c>
      <c r="DY191" s="88">
        <f t="shared" si="543"/>
        <v>261085.88</v>
      </c>
      <c r="DZ191" s="88">
        <f t="shared" si="544"/>
        <v>0</v>
      </c>
      <c r="EA191" s="88">
        <f t="shared" si="551"/>
        <v>261085.88</v>
      </c>
      <c r="EB191" s="92">
        <f t="shared" si="545"/>
        <v>1.1024832847147523</v>
      </c>
      <c r="EC191" s="88">
        <f t="shared" si="546"/>
        <v>24269.700000000012</v>
      </c>
      <c r="ED191" s="92">
        <f t="shared" si="547"/>
        <v>0.10248328471475222</v>
      </c>
      <c r="EE191" s="88">
        <v>0</v>
      </c>
      <c r="EF191" s="88">
        <v>34806.68</v>
      </c>
      <c r="EG191" s="88">
        <v>0</v>
      </c>
      <c r="EH191" s="23">
        <f t="shared" si="466"/>
        <v>271622.86</v>
      </c>
      <c r="EJ191" s="9"/>
      <c r="EK191" s="9"/>
    </row>
    <row r="192" spans="1:141" ht="12" customHeight="1" x14ac:dyDescent="0.25">
      <c r="A192" s="8" t="s">
        <v>603</v>
      </c>
      <c r="B192" s="8" t="s">
        <v>603</v>
      </c>
      <c r="C192" s="24">
        <v>4</v>
      </c>
      <c r="D192" s="32" t="s">
        <v>543</v>
      </c>
      <c r="E192" s="26" t="s">
        <v>544</v>
      </c>
      <c r="F192" s="32" t="s">
        <v>585</v>
      </c>
      <c r="G192" s="26" t="s">
        <v>586</v>
      </c>
      <c r="H192" s="27" t="s">
        <v>604</v>
      </c>
      <c r="I192" s="26" t="s">
        <v>605</v>
      </c>
      <c r="J192" s="27" t="s">
        <v>114</v>
      </c>
      <c r="K192" s="35" t="s">
        <v>89</v>
      </c>
      <c r="L192" s="24" t="s">
        <v>101</v>
      </c>
      <c r="M192" s="23">
        <v>0</v>
      </c>
      <c r="N192" s="23">
        <v>149087.85</v>
      </c>
      <c r="O192" s="23">
        <v>525071.77</v>
      </c>
      <c r="P192" s="88">
        <v>0</v>
      </c>
      <c r="Q192" s="88">
        <v>0</v>
      </c>
      <c r="R192" s="88">
        <v>0</v>
      </c>
      <c r="S192" s="88">
        <f t="shared" si="467"/>
        <v>0</v>
      </c>
      <c r="T192" s="92" t="str">
        <f t="shared" si="468"/>
        <v>nebija plānots</v>
      </c>
      <c r="U192" s="88">
        <f t="shared" si="469"/>
        <v>0</v>
      </c>
      <c r="V192" s="92" t="str">
        <f t="shared" si="470"/>
        <v>nebija plānots</v>
      </c>
      <c r="W192" s="88">
        <v>0</v>
      </c>
      <c r="X192" s="88">
        <v>289521.02</v>
      </c>
      <c r="Y192" s="88">
        <v>0</v>
      </c>
      <c r="Z192" s="88">
        <f t="shared" si="471"/>
        <v>289521.02</v>
      </c>
      <c r="AA192" s="92" t="str">
        <f t="shared" si="472"/>
        <v>nebija plānots</v>
      </c>
      <c r="AB192" s="88">
        <f t="shared" si="473"/>
        <v>289521.02</v>
      </c>
      <c r="AC192" s="92" t="str">
        <f t="shared" si="474"/>
        <v>nebija plānots</v>
      </c>
      <c r="AD192" s="88">
        <f t="shared" si="475"/>
        <v>0</v>
      </c>
      <c r="AE192" s="88">
        <f t="shared" si="476"/>
        <v>289521.02</v>
      </c>
      <c r="AF192" s="88">
        <f t="shared" si="477"/>
        <v>0</v>
      </c>
      <c r="AG192" s="88">
        <f t="shared" si="478"/>
        <v>289521.02</v>
      </c>
      <c r="AH192" s="92" t="str">
        <f t="shared" si="479"/>
        <v>nebija plānots</v>
      </c>
      <c r="AI192" s="88">
        <f t="shared" si="480"/>
        <v>289521.02</v>
      </c>
      <c r="AJ192" s="92" t="str">
        <f t="shared" si="481"/>
        <v>nebija plānots</v>
      </c>
      <c r="AK192" s="88">
        <v>289754</v>
      </c>
      <c r="AL192" s="88">
        <v>0</v>
      </c>
      <c r="AM192" s="88">
        <v>0</v>
      </c>
      <c r="AN192" s="88">
        <f t="shared" si="552"/>
        <v>0</v>
      </c>
      <c r="AO192" s="92">
        <f t="shared" si="482"/>
        <v>0</v>
      </c>
      <c r="AP192" s="88">
        <f t="shared" si="483"/>
        <v>-289754</v>
      </c>
      <c r="AQ192" s="92">
        <f t="shared" si="484"/>
        <v>-1</v>
      </c>
      <c r="AR192" s="88">
        <f t="shared" si="485"/>
        <v>289754</v>
      </c>
      <c r="AS192" s="88">
        <f t="shared" si="486"/>
        <v>289521.02</v>
      </c>
      <c r="AT192" s="88">
        <f t="shared" si="487"/>
        <v>0</v>
      </c>
      <c r="AU192" s="88">
        <f t="shared" si="488"/>
        <v>289521.02</v>
      </c>
      <c r="AV192" s="92">
        <f t="shared" si="489"/>
        <v>0.99919593862379819</v>
      </c>
      <c r="AW192" s="88">
        <f t="shared" si="490"/>
        <v>-232.97999999998137</v>
      </c>
      <c r="AX192" s="92">
        <f t="shared" si="491"/>
        <v>-8.0406137620181732E-4</v>
      </c>
      <c r="AY192" s="88">
        <v>0</v>
      </c>
      <c r="AZ192" s="88">
        <v>0</v>
      </c>
      <c r="BA192" s="88">
        <v>0</v>
      </c>
      <c r="BB192" s="88">
        <f t="shared" si="553"/>
        <v>0</v>
      </c>
      <c r="BC192" s="92" t="str">
        <f t="shared" si="492"/>
        <v>nebija plānots</v>
      </c>
      <c r="BD192" s="88">
        <f t="shared" si="493"/>
        <v>0</v>
      </c>
      <c r="BE192" s="92" t="str">
        <f t="shared" si="494"/>
        <v>nebija plānots</v>
      </c>
      <c r="BF192" s="88">
        <f t="shared" si="495"/>
        <v>289754</v>
      </c>
      <c r="BG192" s="88">
        <f t="shared" si="496"/>
        <v>289521.02</v>
      </c>
      <c r="BH192" s="88">
        <f t="shared" si="497"/>
        <v>0</v>
      </c>
      <c r="BI192" s="88">
        <f t="shared" si="498"/>
        <v>289521.02</v>
      </c>
      <c r="BJ192" s="92">
        <f t="shared" si="499"/>
        <v>0.99919593862379819</v>
      </c>
      <c r="BK192" s="88">
        <f t="shared" si="500"/>
        <v>-232.97999999998137</v>
      </c>
      <c r="BL192" s="92">
        <f t="shared" si="501"/>
        <v>-8.0406137620181732E-4</v>
      </c>
      <c r="BM192" s="88">
        <v>0</v>
      </c>
      <c r="BN192" s="88">
        <v>0</v>
      </c>
      <c r="BO192" s="88">
        <v>0</v>
      </c>
      <c r="BP192" s="88">
        <f t="shared" si="554"/>
        <v>0</v>
      </c>
      <c r="BQ192" s="92" t="str">
        <f t="shared" si="502"/>
        <v>nebija plānots</v>
      </c>
      <c r="BR192" s="88">
        <f t="shared" si="503"/>
        <v>0</v>
      </c>
      <c r="BS192" s="92" t="str">
        <f t="shared" si="504"/>
        <v>nebija plānots</v>
      </c>
      <c r="BT192" s="88">
        <f t="shared" si="505"/>
        <v>289754</v>
      </c>
      <c r="BU192" s="88">
        <f t="shared" si="506"/>
        <v>289521.02</v>
      </c>
      <c r="BV192" s="88">
        <f t="shared" si="507"/>
        <v>0</v>
      </c>
      <c r="BW192" s="88">
        <f t="shared" si="508"/>
        <v>289521.02</v>
      </c>
      <c r="BX192" s="92">
        <f t="shared" si="509"/>
        <v>0.99919593862379819</v>
      </c>
      <c r="BY192" s="88">
        <f t="shared" si="510"/>
        <v>-232.97999999998137</v>
      </c>
      <c r="BZ192" s="92">
        <f t="shared" si="511"/>
        <v>-8.0406137620181732E-4</v>
      </c>
      <c r="CA192" s="88">
        <v>0</v>
      </c>
      <c r="CB192" s="88">
        <v>0</v>
      </c>
      <c r="CC192" s="88">
        <v>0</v>
      </c>
      <c r="CD192" s="88">
        <f t="shared" si="555"/>
        <v>0</v>
      </c>
      <c r="CE192" s="92" t="str">
        <f t="shared" si="512"/>
        <v>nebija plānots</v>
      </c>
      <c r="CF192" s="88">
        <f t="shared" si="513"/>
        <v>0</v>
      </c>
      <c r="CG192" s="92" t="str">
        <f t="shared" si="514"/>
        <v>nebija plānots</v>
      </c>
      <c r="CH192" s="88">
        <f t="shared" si="515"/>
        <v>289754</v>
      </c>
      <c r="CI192" s="88">
        <f t="shared" si="516"/>
        <v>289521.02</v>
      </c>
      <c r="CJ192" s="88">
        <f t="shared" si="517"/>
        <v>0</v>
      </c>
      <c r="CK192" s="88">
        <f t="shared" si="518"/>
        <v>289521.02</v>
      </c>
      <c r="CL192" s="92">
        <f t="shared" si="519"/>
        <v>0.99919593862379819</v>
      </c>
      <c r="CM192" s="88">
        <f t="shared" si="520"/>
        <v>-232.97999999998137</v>
      </c>
      <c r="CN192" s="92">
        <f t="shared" si="521"/>
        <v>-8.0406137620181732E-4</v>
      </c>
      <c r="CO192" s="88">
        <v>0</v>
      </c>
      <c r="CP192" s="88">
        <v>0</v>
      </c>
      <c r="CQ192" s="88">
        <v>0</v>
      </c>
      <c r="CR192" s="88">
        <f t="shared" si="556"/>
        <v>0</v>
      </c>
      <c r="CS192" s="92" t="str">
        <f t="shared" si="522"/>
        <v>nebija plānots</v>
      </c>
      <c r="CT192" s="88">
        <f t="shared" si="523"/>
        <v>0</v>
      </c>
      <c r="CU192" s="92" t="str">
        <f t="shared" si="524"/>
        <v>nebija plānots</v>
      </c>
      <c r="CV192" s="88">
        <f t="shared" si="525"/>
        <v>289754</v>
      </c>
      <c r="CW192" s="88">
        <f t="shared" si="526"/>
        <v>289521.02</v>
      </c>
      <c r="CX192" s="88">
        <f t="shared" si="527"/>
        <v>0</v>
      </c>
      <c r="CY192" s="88">
        <f t="shared" si="528"/>
        <v>289521.02</v>
      </c>
      <c r="CZ192" s="92">
        <f t="shared" si="529"/>
        <v>0.99919593862379819</v>
      </c>
      <c r="DA192" s="88">
        <f t="shared" si="530"/>
        <v>-232.97999999998137</v>
      </c>
      <c r="DB192" s="92">
        <f t="shared" si="531"/>
        <v>-8.0406137620181732E-4</v>
      </c>
      <c r="DC192" s="88">
        <v>234884.75</v>
      </c>
      <c r="DD192" s="88">
        <v>0</v>
      </c>
      <c r="DE192" s="88">
        <v>0</v>
      </c>
      <c r="DF192" s="88">
        <f t="shared" si="557"/>
        <v>0</v>
      </c>
      <c r="DG192" s="92">
        <f t="shared" si="532"/>
        <v>0</v>
      </c>
      <c r="DH192" s="88">
        <f t="shared" si="548"/>
        <v>-234884.75</v>
      </c>
      <c r="DI192" s="92">
        <f t="shared" si="533"/>
        <v>-1</v>
      </c>
      <c r="DJ192" s="88">
        <f t="shared" si="534"/>
        <v>524638.75</v>
      </c>
      <c r="DK192" s="88">
        <f t="shared" si="535"/>
        <v>289521.02</v>
      </c>
      <c r="DL192" s="88">
        <f t="shared" si="536"/>
        <v>0</v>
      </c>
      <c r="DM192" s="88">
        <f t="shared" si="550"/>
        <v>289521.02</v>
      </c>
      <c r="DN192" s="92">
        <f t="shared" si="537"/>
        <v>0.55184833373440301</v>
      </c>
      <c r="DO192" s="88">
        <f t="shared" si="538"/>
        <v>-235117.72999999998</v>
      </c>
      <c r="DP192" s="92">
        <f t="shared" si="539"/>
        <v>-0.44815166626559699</v>
      </c>
      <c r="DQ192" s="88">
        <v>0</v>
      </c>
      <c r="DR192" s="88">
        <v>360900.59</v>
      </c>
      <c r="DS192" s="88">
        <v>0</v>
      </c>
      <c r="DT192" s="88">
        <f t="shared" si="558"/>
        <v>360900.59</v>
      </c>
      <c r="DU192" s="92" t="str">
        <f t="shared" si="540"/>
        <v>nebija plānots</v>
      </c>
      <c r="DV192" s="88">
        <f t="shared" si="549"/>
        <v>360900.59</v>
      </c>
      <c r="DW192" s="92" t="str">
        <f t="shared" si="541"/>
        <v>nebija plānots</v>
      </c>
      <c r="DX192" s="88">
        <f t="shared" si="542"/>
        <v>524638.75</v>
      </c>
      <c r="DY192" s="88">
        <f t="shared" si="543"/>
        <v>650421.6100000001</v>
      </c>
      <c r="DZ192" s="88">
        <f t="shared" si="544"/>
        <v>0</v>
      </c>
      <c r="EA192" s="88">
        <f t="shared" si="551"/>
        <v>650421.6100000001</v>
      </c>
      <c r="EB192" s="92">
        <f t="shared" si="545"/>
        <v>1.2397513717772468</v>
      </c>
      <c r="EC192" s="88">
        <f t="shared" si="546"/>
        <v>125782.8600000001</v>
      </c>
      <c r="ED192" s="92">
        <f t="shared" si="547"/>
        <v>0.23975137177724692</v>
      </c>
      <c r="EE192" s="88">
        <v>0</v>
      </c>
      <c r="EF192" s="88">
        <v>0</v>
      </c>
      <c r="EG192" s="88">
        <v>0</v>
      </c>
      <c r="EH192" s="23">
        <f t="shared" si="466"/>
        <v>524638.75</v>
      </c>
      <c r="EJ192" s="9"/>
      <c r="EK192" s="9"/>
    </row>
    <row r="193" spans="1:141" ht="12" customHeight="1" x14ac:dyDescent="0.25">
      <c r="A193" s="8" t="s">
        <v>606</v>
      </c>
      <c r="B193" s="8" t="s">
        <v>606</v>
      </c>
      <c r="C193" s="24">
        <v>4</v>
      </c>
      <c r="D193" s="32" t="s">
        <v>543</v>
      </c>
      <c r="E193" s="26" t="s">
        <v>544</v>
      </c>
      <c r="F193" s="32" t="s">
        <v>585</v>
      </c>
      <c r="G193" s="26" t="s">
        <v>586</v>
      </c>
      <c r="H193" s="27" t="s">
        <v>607</v>
      </c>
      <c r="I193" s="26" t="s">
        <v>608</v>
      </c>
      <c r="J193" s="27" t="s">
        <v>114</v>
      </c>
      <c r="K193" s="35" t="s">
        <v>89</v>
      </c>
      <c r="L193" s="24" t="s">
        <v>101</v>
      </c>
      <c r="M193" s="23">
        <v>0</v>
      </c>
      <c r="N193" s="23">
        <v>41072.769999999997</v>
      </c>
      <c r="O193" s="23">
        <v>439171.67</v>
      </c>
      <c r="P193" s="88">
        <v>0</v>
      </c>
      <c r="Q193" s="88">
        <v>0</v>
      </c>
      <c r="R193" s="88">
        <v>0</v>
      </c>
      <c r="S193" s="88">
        <f t="shared" si="467"/>
        <v>0</v>
      </c>
      <c r="T193" s="92" t="str">
        <f t="shared" si="468"/>
        <v>nebija plānots</v>
      </c>
      <c r="U193" s="88">
        <f t="shared" si="469"/>
        <v>0</v>
      </c>
      <c r="V193" s="92" t="str">
        <f t="shared" si="470"/>
        <v>nebija plānots</v>
      </c>
      <c r="W193" s="88">
        <v>164899.69</v>
      </c>
      <c r="X193" s="88">
        <v>164899.69</v>
      </c>
      <c r="Y193" s="88">
        <v>0</v>
      </c>
      <c r="Z193" s="88">
        <f t="shared" si="471"/>
        <v>164899.69</v>
      </c>
      <c r="AA193" s="92">
        <f t="shared" si="472"/>
        <v>1</v>
      </c>
      <c r="AB193" s="88">
        <f t="shared" si="473"/>
        <v>0</v>
      </c>
      <c r="AC193" s="92">
        <f t="shared" si="474"/>
        <v>0</v>
      </c>
      <c r="AD193" s="88">
        <f t="shared" si="475"/>
        <v>164899.69</v>
      </c>
      <c r="AE193" s="88">
        <f t="shared" si="476"/>
        <v>164899.69</v>
      </c>
      <c r="AF193" s="88">
        <f t="shared" si="477"/>
        <v>0</v>
      </c>
      <c r="AG193" s="88">
        <f t="shared" si="478"/>
        <v>164899.69</v>
      </c>
      <c r="AH193" s="92">
        <f t="shared" si="479"/>
        <v>1</v>
      </c>
      <c r="AI193" s="88">
        <f t="shared" si="480"/>
        <v>0</v>
      </c>
      <c r="AJ193" s="92">
        <f t="shared" si="481"/>
        <v>0</v>
      </c>
      <c r="AK193" s="88">
        <v>0</v>
      </c>
      <c r="AL193" s="88">
        <v>0</v>
      </c>
      <c r="AM193" s="88">
        <v>0</v>
      </c>
      <c r="AN193" s="88">
        <f t="shared" si="552"/>
        <v>0</v>
      </c>
      <c r="AO193" s="92" t="str">
        <f t="shared" si="482"/>
        <v>nebija plānots</v>
      </c>
      <c r="AP193" s="88">
        <f t="shared" si="483"/>
        <v>0</v>
      </c>
      <c r="AQ193" s="92" t="str">
        <f t="shared" si="484"/>
        <v>nebija plānots</v>
      </c>
      <c r="AR193" s="88">
        <f t="shared" si="485"/>
        <v>164899.69</v>
      </c>
      <c r="AS193" s="88">
        <f t="shared" si="486"/>
        <v>164899.69</v>
      </c>
      <c r="AT193" s="88">
        <f t="shared" si="487"/>
        <v>0</v>
      </c>
      <c r="AU193" s="88">
        <f t="shared" si="488"/>
        <v>164899.69</v>
      </c>
      <c r="AV193" s="92">
        <f t="shared" si="489"/>
        <v>1</v>
      </c>
      <c r="AW193" s="88">
        <f t="shared" si="490"/>
        <v>0</v>
      </c>
      <c r="AX193" s="92">
        <f t="shared" si="491"/>
        <v>0</v>
      </c>
      <c r="AY193" s="88">
        <v>0</v>
      </c>
      <c r="AZ193" s="88">
        <v>0</v>
      </c>
      <c r="BA193" s="88">
        <v>0</v>
      </c>
      <c r="BB193" s="88">
        <f t="shared" si="553"/>
        <v>0</v>
      </c>
      <c r="BC193" s="92" t="str">
        <f t="shared" si="492"/>
        <v>nebija plānots</v>
      </c>
      <c r="BD193" s="88">
        <f t="shared" si="493"/>
        <v>0</v>
      </c>
      <c r="BE193" s="92" t="str">
        <f t="shared" si="494"/>
        <v>nebija plānots</v>
      </c>
      <c r="BF193" s="88">
        <f t="shared" si="495"/>
        <v>164899.69</v>
      </c>
      <c r="BG193" s="88">
        <f t="shared" si="496"/>
        <v>164899.69</v>
      </c>
      <c r="BH193" s="88">
        <f t="shared" si="497"/>
        <v>0</v>
      </c>
      <c r="BI193" s="88">
        <f t="shared" si="498"/>
        <v>164899.69</v>
      </c>
      <c r="BJ193" s="92">
        <f t="shared" si="499"/>
        <v>1</v>
      </c>
      <c r="BK193" s="88">
        <f t="shared" si="500"/>
        <v>0</v>
      </c>
      <c r="BL193" s="92">
        <f t="shared" si="501"/>
        <v>0</v>
      </c>
      <c r="BM193" s="88">
        <v>0</v>
      </c>
      <c r="BN193" s="88">
        <v>0</v>
      </c>
      <c r="BO193" s="88">
        <v>0</v>
      </c>
      <c r="BP193" s="88">
        <f t="shared" si="554"/>
        <v>0</v>
      </c>
      <c r="BQ193" s="92" t="str">
        <f t="shared" si="502"/>
        <v>nebija plānots</v>
      </c>
      <c r="BR193" s="88">
        <f t="shared" si="503"/>
        <v>0</v>
      </c>
      <c r="BS193" s="92" t="str">
        <f t="shared" si="504"/>
        <v>nebija plānots</v>
      </c>
      <c r="BT193" s="88">
        <f t="shared" si="505"/>
        <v>164899.69</v>
      </c>
      <c r="BU193" s="88">
        <f t="shared" si="506"/>
        <v>164899.69</v>
      </c>
      <c r="BV193" s="88">
        <f t="shared" si="507"/>
        <v>0</v>
      </c>
      <c r="BW193" s="88">
        <f t="shared" si="508"/>
        <v>164899.69</v>
      </c>
      <c r="BX193" s="92">
        <f t="shared" si="509"/>
        <v>1</v>
      </c>
      <c r="BY193" s="88">
        <f t="shared" si="510"/>
        <v>0</v>
      </c>
      <c r="BZ193" s="92">
        <f t="shared" si="511"/>
        <v>0</v>
      </c>
      <c r="CA193" s="88">
        <v>0</v>
      </c>
      <c r="CB193" s="88">
        <v>0</v>
      </c>
      <c r="CC193" s="88">
        <v>0</v>
      </c>
      <c r="CD193" s="88">
        <f t="shared" si="555"/>
        <v>0</v>
      </c>
      <c r="CE193" s="92" t="str">
        <f t="shared" si="512"/>
        <v>nebija plānots</v>
      </c>
      <c r="CF193" s="88">
        <f t="shared" si="513"/>
        <v>0</v>
      </c>
      <c r="CG193" s="92" t="str">
        <f t="shared" si="514"/>
        <v>nebija plānots</v>
      </c>
      <c r="CH193" s="88">
        <f t="shared" si="515"/>
        <v>164899.69</v>
      </c>
      <c r="CI193" s="88">
        <f t="shared" si="516"/>
        <v>164899.69</v>
      </c>
      <c r="CJ193" s="88">
        <f t="shared" si="517"/>
        <v>0</v>
      </c>
      <c r="CK193" s="88">
        <f t="shared" si="518"/>
        <v>164899.69</v>
      </c>
      <c r="CL193" s="92">
        <f t="shared" si="519"/>
        <v>1</v>
      </c>
      <c r="CM193" s="88">
        <f t="shared" si="520"/>
        <v>0</v>
      </c>
      <c r="CN193" s="92">
        <f t="shared" si="521"/>
        <v>0</v>
      </c>
      <c r="CO193" s="88">
        <v>0</v>
      </c>
      <c r="CP193" s="88">
        <v>0</v>
      </c>
      <c r="CQ193" s="88">
        <v>0</v>
      </c>
      <c r="CR193" s="88">
        <f t="shared" si="556"/>
        <v>0</v>
      </c>
      <c r="CS193" s="92" t="str">
        <f t="shared" si="522"/>
        <v>nebija plānots</v>
      </c>
      <c r="CT193" s="88">
        <f t="shared" si="523"/>
        <v>0</v>
      </c>
      <c r="CU193" s="92" t="str">
        <f t="shared" si="524"/>
        <v>nebija plānots</v>
      </c>
      <c r="CV193" s="88">
        <f t="shared" si="525"/>
        <v>164899.69</v>
      </c>
      <c r="CW193" s="88">
        <f t="shared" si="526"/>
        <v>164899.69</v>
      </c>
      <c r="CX193" s="88">
        <f t="shared" si="527"/>
        <v>0</v>
      </c>
      <c r="CY193" s="88">
        <f t="shared" si="528"/>
        <v>164899.69</v>
      </c>
      <c r="CZ193" s="92">
        <f t="shared" si="529"/>
        <v>1</v>
      </c>
      <c r="DA193" s="88">
        <f t="shared" si="530"/>
        <v>0</v>
      </c>
      <c r="DB193" s="92">
        <f t="shared" si="531"/>
        <v>0</v>
      </c>
      <c r="DC193" s="88">
        <v>216769.51</v>
      </c>
      <c r="DD193" s="88">
        <v>195296.77</v>
      </c>
      <c r="DE193" s="88">
        <v>0</v>
      </c>
      <c r="DF193" s="88">
        <f t="shared" si="557"/>
        <v>195296.77</v>
      </c>
      <c r="DG193" s="92">
        <f t="shared" si="532"/>
        <v>0.90094206514560082</v>
      </c>
      <c r="DH193" s="88">
        <f t="shared" si="548"/>
        <v>-21472.74000000002</v>
      </c>
      <c r="DI193" s="92">
        <f t="shared" si="533"/>
        <v>-9.9057934854399121E-2</v>
      </c>
      <c r="DJ193" s="88">
        <f t="shared" si="534"/>
        <v>381669.2</v>
      </c>
      <c r="DK193" s="88">
        <f t="shared" si="535"/>
        <v>360196.45999999996</v>
      </c>
      <c r="DL193" s="88">
        <f t="shared" si="536"/>
        <v>0</v>
      </c>
      <c r="DM193" s="88">
        <f t="shared" si="550"/>
        <v>360196.45999999996</v>
      </c>
      <c r="DN193" s="92">
        <f t="shared" si="537"/>
        <v>0.94373991928088496</v>
      </c>
      <c r="DO193" s="88">
        <f t="shared" si="538"/>
        <v>-21472.740000000049</v>
      </c>
      <c r="DP193" s="92">
        <f t="shared" si="539"/>
        <v>-5.6260080719115001E-2</v>
      </c>
      <c r="DQ193" s="88">
        <v>0</v>
      </c>
      <c r="DR193" s="88">
        <v>0</v>
      </c>
      <c r="DS193" s="88">
        <v>0</v>
      </c>
      <c r="DT193" s="88">
        <f t="shared" si="558"/>
        <v>0</v>
      </c>
      <c r="DU193" s="92" t="str">
        <f t="shared" si="540"/>
        <v>nebija plānots</v>
      </c>
      <c r="DV193" s="88">
        <f t="shared" si="549"/>
        <v>0</v>
      </c>
      <c r="DW193" s="92" t="str">
        <f t="shared" si="541"/>
        <v>nebija plānots</v>
      </c>
      <c r="DX193" s="88">
        <f t="shared" si="542"/>
        <v>381669.2</v>
      </c>
      <c r="DY193" s="88">
        <f t="shared" si="543"/>
        <v>360196.45999999996</v>
      </c>
      <c r="DZ193" s="88">
        <f t="shared" si="544"/>
        <v>0</v>
      </c>
      <c r="EA193" s="88">
        <f t="shared" si="551"/>
        <v>360196.45999999996</v>
      </c>
      <c r="EB193" s="92">
        <f t="shared" si="545"/>
        <v>0.94373991928088496</v>
      </c>
      <c r="EC193" s="88">
        <f t="shared" si="546"/>
        <v>-21472.740000000049</v>
      </c>
      <c r="ED193" s="92">
        <f t="shared" si="547"/>
        <v>-5.6260080719115001E-2</v>
      </c>
      <c r="EE193" s="88">
        <v>0</v>
      </c>
      <c r="EF193" s="88">
        <v>0</v>
      </c>
      <c r="EG193" s="88">
        <v>0</v>
      </c>
      <c r="EH193" s="23">
        <f t="shared" si="466"/>
        <v>381669.2</v>
      </c>
      <c r="EJ193" s="9"/>
      <c r="EK193" s="9"/>
    </row>
    <row r="194" spans="1:141" ht="12" customHeight="1" x14ac:dyDescent="0.25">
      <c r="A194" s="8" t="s">
        <v>609</v>
      </c>
      <c r="B194" s="8" t="s">
        <v>609</v>
      </c>
      <c r="C194" s="24">
        <v>4</v>
      </c>
      <c r="D194" s="32" t="s">
        <v>543</v>
      </c>
      <c r="E194" s="26" t="s">
        <v>544</v>
      </c>
      <c r="F194" s="32" t="s">
        <v>585</v>
      </c>
      <c r="G194" s="26" t="s">
        <v>586</v>
      </c>
      <c r="H194" s="27" t="s">
        <v>610</v>
      </c>
      <c r="I194" s="26" t="s">
        <v>611</v>
      </c>
      <c r="J194" s="27" t="s">
        <v>114</v>
      </c>
      <c r="K194" s="28" t="s">
        <v>85</v>
      </c>
      <c r="L194" s="24" t="s">
        <v>101</v>
      </c>
      <c r="M194" s="23">
        <v>0</v>
      </c>
      <c r="N194" s="23">
        <v>164557.43000000002</v>
      </c>
      <c r="O194" s="23">
        <v>259292.08</v>
      </c>
      <c r="P194" s="88">
        <v>0</v>
      </c>
      <c r="Q194" s="88">
        <v>69882.34</v>
      </c>
      <c r="R194" s="88">
        <v>0</v>
      </c>
      <c r="S194" s="88">
        <f t="shared" si="467"/>
        <v>69882.34</v>
      </c>
      <c r="T194" s="92" t="str">
        <f t="shared" si="468"/>
        <v>nebija plānots</v>
      </c>
      <c r="U194" s="88">
        <f t="shared" si="469"/>
        <v>69882.34</v>
      </c>
      <c r="V194" s="92" t="str">
        <f t="shared" si="470"/>
        <v>nebija plānots</v>
      </c>
      <c r="W194" s="88">
        <v>0</v>
      </c>
      <c r="X194" s="88">
        <v>0</v>
      </c>
      <c r="Y194" s="88">
        <v>0</v>
      </c>
      <c r="Z194" s="88">
        <f t="shared" si="471"/>
        <v>0</v>
      </c>
      <c r="AA194" s="92" t="str">
        <f t="shared" si="472"/>
        <v>nebija plānots</v>
      </c>
      <c r="AB194" s="88">
        <f t="shared" si="473"/>
        <v>0</v>
      </c>
      <c r="AC194" s="92" t="str">
        <f t="shared" si="474"/>
        <v>nebija plānots</v>
      </c>
      <c r="AD194" s="88">
        <f t="shared" si="475"/>
        <v>0</v>
      </c>
      <c r="AE194" s="88">
        <f t="shared" si="476"/>
        <v>69882.34</v>
      </c>
      <c r="AF194" s="88">
        <f t="shared" si="477"/>
        <v>0</v>
      </c>
      <c r="AG194" s="88">
        <f t="shared" si="478"/>
        <v>69882.34</v>
      </c>
      <c r="AH194" s="92" t="str">
        <f t="shared" si="479"/>
        <v>nebija plānots</v>
      </c>
      <c r="AI194" s="88">
        <f t="shared" si="480"/>
        <v>69882.34</v>
      </c>
      <c r="AJ194" s="92" t="str">
        <f t="shared" si="481"/>
        <v>nebija plānots</v>
      </c>
      <c r="AK194" s="88">
        <v>69882.34</v>
      </c>
      <c r="AL194" s="88">
        <v>0</v>
      </c>
      <c r="AM194" s="88">
        <v>0</v>
      </c>
      <c r="AN194" s="88">
        <f t="shared" si="552"/>
        <v>0</v>
      </c>
      <c r="AO194" s="92">
        <f t="shared" si="482"/>
        <v>0</v>
      </c>
      <c r="AP194" s="88">
        <f t="shared" si="483"/>
        <v>-69882.34</v>
      </c>
      <c r="AQ194" s="92">
        <f t="shared" si="484"/>
        <v>-1</v>
      </c>
      <c r="AR194" s="88">
        <f t="shared" si="485"/>
        <v>69882.34</v>
      </c>
      <c r="AS194" s="88">
        <f t="shared" si="486"/>
        <v>69882.34</v>
      </c>
      <c r="AT194" s="88">
        <f t="shared" si="487"/>
        <v>0</v>
      </c>
      <c r="AU194" s="88">
        <f t="shared" si="488"/>
        <v>69882.34</v>
      </c>
      <c r="AV194" s="92">
        <f t="shared" si="489"/>
        <v>1</v>
      </c>
      <c r="AW194" s="88">
        <f t="shared" si="490"/>
        <v>0</v>
      </c>
      <c r="AX194" s="92">
        <f t="shared" si="491"/>
        <v>0</v>
      </c>
      <c r="AY194" s="88">
        <v>0</v>
      </c>
      <c r="AZ194" s="88">
        <v>0</v>
      </c>
      <c r="BA194" s="88">
        <v>0</v>
      </c>
      <c r="BB194" s="88">
        <f t="shared" si="553"/>
        <v>0</v>
      </c>
      <c r="BC194" s="92" t="str">
        <f t="shared" si="492"/>
        <v>nebija plānots</v>
      </c>
      <c r="BD194" s="88">
        <f t="shared" si="493"/>
        <v>0</v>
      </c>
      <c r="BE194" s="92" t="str">
        <f t="shared" si="494"/>
        <v>nebija plānots</v>
      </c>
      <c r="BF194" s="88">
        <f t="shared" si="495"/>
        <v>69882.34</v>
      </c>
      <c r="BG194" s="88">
        <f t="shared" si="496"/>
        <v>69882.34</v>
      </c>
      <c r="BH194" s="88">
        <f t="shared" si="497"/>
        <v>0</v>
      </c>
      <c r="BI194" s="88">
        <f t="shared" si="498"/>
        <v>69882.34</v>
      </c>
      <c r="BJ194" s="92">
        <f t="shared" si="499"/>
        <v>1</v>
      </c>
      <c r="BK194" s="88">
        <f t="shared" si="500"/>
        <v>0</v>
      </c>
      <c r="BL194" s="92">
        <f t="shared" si="501"/>
        <v>0</v>
      </c>
      <c r="BM194" s="88">
        <v>0</v>
      </c>
      <c r="BN194" s="88">
        <v>0</v>
      </c>
      <c r="BO194" s="88">
        <v>0</v>
      </c>
      <c r="BP194" s="88">
        <f t="shared" si="554"/>
        <v>0</v>
      </c>
      <c r="BQ194" s="92" t="str">
        <f t="shared" si="502"/>
        <v>nebija plānots</v>
      </c>
      <c r="BR194" s="88">
        <f t="shared" si="503"/>
        <v>0</v>
      </c>
      <c r="BS194" s="92" t="str">
        <f t="shared" si="504"/>
        <v>nebija plānots</v>
      </c>
      <c r="BT194" s="88">
        <f t="shared" si="505"/>
        <v>69882.34</v>
      </c>
      <c r="BU194" s="88">
        <f t="shared" si="506"/>
        <v>69882.34</v>
      </c>
      <c r="BV194" s="88">
        <f t="shared" si="507"/>
        <v>0</v>
      </c>
      <c r="BW194" s="88">
        <f t="shared" si="508"/>
        <v>69882.34</v>
      </c>
      <c r="BX194" s="92">
        <f t="shared" si="509"/>
        <v>1</v>
      </c>
      <c r="BY194" s="88">
        <f t="shared" si="510"/>
        <v>0</v>
      </c>
      <c r="BZ194" s="92">
        <f t="shared" si="511"/>
        <v>0</v>
      </c>
      <c r="CA194" s="88">
        <v>0</v>
      </c>
      <c r="CB194" s="88">
        <v>0</v>
      </c>
      <c r="CC194" s="88">
        <v>0</v>
      </c>
      <c r="CD194" s="88">
        <f t="shared" si="555"/>
        <v>0</v>
      </c>
      <c r="CE194" s="92" t="str">
        <f t="shared" si="512"/>
        <v>nebija plānots</v>
      </c>
      <c r="CF194" s="88">
        <f t="shared" si="513"/>
        <v>0</v>
      </c>
      <c r="CG194" s="92" t="str">
        <f t="shared" si="514"/>
        <v>nebija plānots</v>
      </c>
      <c r="CH194" s="88">
        <f t="shared" si="515"/>
        <v>69882.34</v>
      </c>
      <c r="CI194" s="88">
        <f t="shared" si="516"/>
        <v>69882.34</v>
      </c>
      <c r="CJ194" s="88">
        <f t="shared" si="517"/>
        <v>0</v>
      </c>
      <c r="CK194" s="88">
        <f t="shared" si="518"/>
        <v>69882.34</v>
      </c>
      <c r="CL194" s="92">
        <f t="shared" si="519"/>
        <v>1</v>
      </c>
      <c r="CM194" s="88">
        <f t="shared" si="520"/>
        <v>0</v>
      </c>
      <c r="CN194" s="92">
        <f t="shared" si="521"/>
        <v>0</v>
      </c>
      <c r="CO194" s="88">
        <v>0</v>
      </c>
      <c r="CP194" s="88">
        <v>111671.14</v>
      </c>
      <c r="CQ194" s="88">
        <v>0</v>
      </c>
      <c r="CR194" s="88">
        <f t="shared" si="556"/>
        <v>111671.14</v>
      </c>
      <c r="CS194" s="92" t="str">
        <f t="shared" si="522"/>
        <v>nebija plānots</v>
      </c>
      <c r="CT194" s="88">
        <f t="shared" si="523"/>
        <v>111671.14</v>
      </c>
      <c r="CU194" s="92" t="str">
        <f t="shared" si="524"/>
        <v>nebija plānots</v>
      </c>
      <c r="CV194" s="88">
        <f t="shared" si="525"/>
        <v>69882.34</v>
      </c>
      <c r="CW194" s="88">
        <f t="shared" si="526"/>
        <v>181553.47999999998</v>
      </c>
      <c r="CX194" s="88">
        <f t="shared" si="527"/>
        <v>0</v>
      </c>
      <c r="CY194" s="88">
        <f t="shared" si="528"/>
        <v>181553.47999999998</v>
      </c>
      <c r="CZ194" s="92">
        <f t="shared" si="529"/>
        <v>2.5979879895263953</v>
      </c>
      <c r="DA194" s="88">
        <f t="shared" si="530"/>
        <v>111671.13999999998</v>
      </c>
      <c r="DB194" s="92">
        <f t="shared" si="531"/>
        <v>1.5979879895263953</v>
      </c>
      <c r="DC194" s="88">
        <v>0</v>
      </c>
      <c r="DD194" s="88">
        <v>0</v>
      </c>
      <c r="DE194" s="88">
        <v>0</v>
      </c>
      <c r="DF194" s="88">
        <f t="shared" si="557"/>
        <v>0</v>
      </c>
      <c r="DG194" s="92" t="str">
        <f t="shared" si="532"/>
        <v>nebija plānots</v>
      </c>
      <c r="DH194" s="88">
        <f t="shared" si="548"/>
        <v>0</v>
      </c>
      <c r="DI194" s="92" t="str">
        <f t="shared" si="533"/>
        <v>nebija plānots</v>
      </c>
      <c r="DJ194" s="88">
        <f t="shared" si="534"/>
        <v>69882.34</v>
      </c>
      <c r="DK194" s="88">
        <f t="shared" si="535"/>
        <v>181553.47999999998</v>
      </c>
      <c r="DL194" s="88">
        <f t="shared" si="536"/>
        <v>0</v>
      </c>
      <c r="DM194" s="88">
        <f t="shared" si="550"/>
        <v>181553.47999999998</v>
      </c>
      <c r="DN194" s="92">
        <f t="shared" si="537"/>
        <v>2.5979879895263953</v>
      </c>
      <c r="DO194" s="88">
        <f t="shared" si="538"/>
        <v>111671.13999999998</v>
      </c>
      <c r="DP194" s="92">
        <f t="shared" si="539"/>
        <v>1.5979879895263953</v>
      </c>
      <c r="DQ194" s="88">
        <v>130050</v>
      </c>
      <c r="DR194" s="88">
        <v>0</v>
      </c>
      <c r="DS194" s="88">
        <v>0</v>
      </c>
      <c r="DT194" s="88">
        <f t="shared" si="558"/>
        <v>0</v>
      </c>
      <c r="DU194" s="92">
        <f t="shared" si="540"/>
        <v>0</v>
      </c>
      <c r="DV194" s="88">
        <f t="shared" si="549"/>
        <v>-130050</v>
      </c>
      <c r="DW194" s="92">
        <f t="shared" si="541"/>
        <v>-1</v>
      </c>
      <c r="DX194" s="88">
        <f t="shared" si="542"/>
        <v>199932.34</v>
      </c>
      <c r="DY194" s="88">
        <f t="shared" si="543"/>
        <v>181553.47999999998</v>
      </c>
      <c r="DZ194" s="88">
        <f t="shared" si="544"/>
        <v>0</v>
      </c>
      <c r="EA194" s="88">
        <f t="shared" si="551"/>
        <v>181553.47999999998</v>
      </c>
      <c r="EB194" s="92">
        <f t="shared" si="545"/>
        <v>0.90807460163773401</v>
      </c>
      <c r="EC194" s="88">
        <f t="shared" si="546"/>
        <v>-18378.860000000015</v>
      </c>
      <c r="ED194" s="92">
        <f t="shared" si="547"/>
        <v>-9.1925398362266028E-2</v>
      </c>
      <c r="EE194" s="88">
        <v>0</v>
      </c>
      <c r="EF194" s="88">
        <v>0</v>
      </c>
      <c r="EG194" s="88">
        <v>0</v>
      </c>
      <c r="EH194" s="23">
        <f t="shared" si="466"/>
        <v>199932.34</v>
      </c>
      <c r="EJ194" s="9"/>
      <c r="EK194" s="9"/>
    </row>
    <row r="195" spans="1:141" ht="12" customHeight="1" x14ac:dyDescent="0.25">
      <c r="A195" s="8" t="s">
        <v>612</v>
      </c>
      <c r="B195" s="8" t="s">
        <v>612</v>
      </c>
      <c r="C195" s="24">
        <v>4</v>
      </c>
      <c r="D195" s="32" t="s">
        <v>543</v>
      </c>
      <c r="E195" s="26" t="s">
        <v>544</v>
      </c>
      <c r="F195" s="32" t="s">
        <v>585</v>
      </c>
      <c r="G195" s="26" t="s">
        <v>586</v>
      </c>
      <c r="H195" s="27" t="s">
        <v>613</v>
      </c>
      <c r="I195" s="26" t="s">
        <v>614</v>
      </c>
      <c r="J195" s="27" t="s">
        <v>114</v>
      </c>
      <c r="K195" s="35" t="s">
        <v>85</v>
      </c>
      <c r="L195" s="24" t="s">
        <v>101</v>
      </c>
      <c r="M195" s="23">
        <v>0</v>
      </c>
      <c r="N195" s="23">
        <v>0</v>
      </c>
      <c r="O195" s="23">
        <v>392066.17</v>
      </c>
      <c r="P195" s="88">
        <v>0</v>
      </c>
      <c r="Q195" s="88">
        <v>0</v>
      </c>
      <c r="R195" s="88">
        <v>0</v>
      </c>
      <c r="S195" s="88">
        <f t="shared" si="467"/>
        <v>0</v>
      </c>
      <c r="T195" s="92" t="str">
        <f t="shared" si="468"/>
        <v>nebija plānots</v>
      </c>
      <c r="U195" s="88">
        <f t="shared" si="469"/>
        <v>0</v>
      </c>
      <c r="V195" s="92" t="str">
        <f t="shared" si="470"/>
        <v>nebija plānots</v>
      </c>
      <c r="W195" s="88">
        <v>0</v>
      </c>
      <c r="X195" s="88">
        <v>0</v>
      </c>
      <c r="Y195" s="88">
        <v>0</v>
      </c>
      <c r="Z195" s="88">
        <f t="shared" si="471"/>
        <v>0</v>
      </c>
      <c r="AA195" s="92" t="str">
        <f t="shared" si="472"/>
        <v>nebija plānots</v>
      </c>
      <c r="AB195" s="88">
        <f t="shared" si="473"/>
        <v>0</v>
      </c>
      <c r="AC195" s="92" t="str">
        <f t="shared" si="474"/>
        <v>nebija plānots</v>
      </c>
      <c r="AD195" s="88">
        <f t="shared" si="475"/>
        <v>0</v>
      </c>
      <c r="AE195" s="88">
        <f t="shared" si="476"/>
        <v>0</v>
      </c>
      <c r="AF195" s="88">
        <f t="shared" si="477"/>
        <v>0</v>
      </c>
      <c r="AG195" s="88">
        <f t="shared" si="478"/>
        <v>0</v>
      </c>
      <c r="AH195" s="92" t="str">
        <f t="shared" si="479"/>
        <v>nebija plānots</v>
      </c>
      <c r="AI195" s="88">
        <f t="shared" si="480"/>
        <v>0</v>
      </c>
      <c r="AJ195" s="92" t="str">
        <f t="shared" si="481"/>
        <v>nebija plānots</v>
      </c>
      <c r="AK195" s="88">
        <v>0</v>
      </c>
      <c r="AL195" s="88">
        <v>133985.18</v>
      </c>
      <c r="AM195" s="88">
        <v>0</v>
      </c>
      <c r="AN195" s="88">
        <f t="shared" si="552"/>
        <v>133985.18</v>
      </c>
      <c r="AO195" s="92" t="str">
        <f t="shared" si="482"/>
        <v>nebija plānots</v>
      </c>
      <c r="AP195" s="88">
        <f t="shared" si="483"/>
        <v>133985.18</v>
      </c>
      <c r="AQ195" s="92" t="str">
        <f t="shared" si="484"/>
        <v>nebija plānots</v>
      </c>
      <c r="AR195" s="88">
        <f t="shared" si="485"/>
        <v>0</v>
      </c>
      <c r="AS195" s="88">
        <f t="shared" si="486"/>
        <v>133985.18</v>
      </c>
      <c r="AT195" s="88">
        <f t="shared" si="487"/>
        <v>0</v>
      </c>
      <c r="AU195" s="88">
        <f t="shared" si="488"/>
        <v>133985.18</v>
      </c>
      <c r="AV195" s="92" t="str">
        <f t="shared" si="489"/>
        <v>nebija plānots</v>
      </c>
      <c r="AW195" s="88">
        <f t="shared" si="490"/>
        <v>133985.18</v>
      </c>
      <c r="AX195" s="92" t="str">
        <f t="shared" si="491"/>
        <v>nebija plānots</v>
      </c>
      <c r="AY195" s="88">
        <v>123037.5</v>
      </c>
      <c r="AZ195" s="88">
        <v>0</v>
      </c>
      <c r="BA195" s="88">
        <v>0</v>
      </c>
      <c r="BB195" s="88">
        <f t="shared" si="553"/>
        <v>0</v>
      </c>
      <c r="BC195" s="92">
        <f t="shared" si="492"/>
        <v>0</v>
      </c>
      <c r="BD195" s="88">
        <f t="shared" si="493"/>
        <v>-123037.5</v>
      </c>
      <c r="BE195" s="92">
        <f t="shared" si="494"/>
        <v>-1</v>
      </c>
      <c r="BF195" s="88">
        <f t="shared" si="495"/>
        <v>123037.5</v>
      </c>
      <c r="BG195" s="88">
        <f t="shared" si="496"/>
        <v>133985.18</v>
      </c>
      <c r="BH195" s="88">
        <f t="shared" si="497"/>
        <v>0</v>
      </c>
      <c r="BI195" s="88">
        <f t="shared" si="498"/>
        <v>133985.18</v>
      </c>
      <c r="BJ195" s="92">
        <f t="shared" si="499"/>
        <v>1.0889784008940364</v>
      </c>
      <c r="BK195" s="88">
        <f t="shared" si="500"/>
        <v>10947.679999999993</v>
      </c>
      <c r="BL195" s="92">
        <f t="shared" si="501"/>
        <v>8.8978400894036316E-2</v>
      </c>
      <c r="BM195" s="88">
        <v>0</v>
      </c>
      <c r="BN195" s="88">
        <v>0</v>
      </c>
      <c r="BO195" s="88">
        <v>0</v>
      </c>
      <c r="BP195" s="88">
        <f t="shared" si="554"/>
        <v>0</v>
      </c>
      <c r="BQ195" s="92" t="str">
        <f t="shared" si="502"/>
        <v>nebija plānots</v>
      </c>
      <c r="BR195" s="88">
        <f t="shared" si="503"/>
        <v>0</v>
      </c>
      <c r="BS195" s="92" t="str">
        <f t="shared" si="504"/>
        <v>nebija plānots</v>
      </c>
      <c r="BT195" s="88">
        <f t="shared" si="505"/>
        <v>123037.5</v>
      </c>
      <c r="BU195" s="88">
        <f t="shared" si="506"/>
        <v>133985.18</v>
      </c>
      <c r="BV195" s="88">
        <f t="shared" si="507"/>
        <v>0</v>
      </c>
      <c r="BW195" s="88">
        <f t="shared" si="508"/>
        <v>133985.18</v>
      </c>
      <c r="BX195" s="92">
        <f t="shared" si="509"/>
        <v>1.0889784008940364</v>
      </c>
      <c r="BY195" s="88">
        <f t="shared" si="510"/>
        <v>10947.679999999993</v>
      </c>
      <c r="BZ195" s="92">
        <f t="shared" si="511"/>
        <v>8.8978400894036316E-2</v>
      </c>
      <c r="CA195" s="88">
        <v>0</v>
      </c>
      <c r="CB195" s="88">
        <v>0</v>
      </c>
      <c r="CC195" s="88">
        <v>0</v>
      </c>
      <c r="CD195" s="88">
        <f t="shared" si="555"/>
        <v>0</v>
      </c>
      <c r="CE195" s="92" t="str">
        <f t="shared" si="512"/>
        <v>nebija plānots</v>
      </c>
      <c r="CF195" s="88">
        <f t="shared" si="513"/>
        <v>0</v>
      </c>
      <c r="CG195" s="92" t="str">
        <f t="shared" si="514"/>
        <v>nebija plānots</v>
      </c>
      <c r="CH195" s="88">
        <f t="shared" si="515"/>
        <v>123037.5</v>
      </c>
      <c r="CI195" s="88">
        <f t="shared" si="516"/>
        <v>133985.18</v>
      </c>
      <c r="CJ195" s="88">
        <f t="shared" si="517"/>
        <v>0</v>
      </c>
      <c r="CK195" s="88">
        <f t="shared" si="518"/>
        <v>133985.18</v>
      </c>
      <c r="CL195" s="92">
        <f t="shared" si="519"/>
        <v>1.0889784008940364</v>
      </c>
      <c r="CM195" s="88">
        <f t="shared" si="520"/>
        <v>10947.679999999993</v>
      </c>
      <c r="CN195" s="92">
        <f t="shared" si="521"/>
        <v>8.8978400894036316E-2</v>
      </c>
      <c r="CO195" s="88">
        <v>116662.5</v>
      </c>
      <c r="CP195" s="88">
        <v>137003.54999999999</v>
      </c>
      <c r="CQ195" s="88">
        <v>0</v>
      </c>
      <c r="CR195" s="88">
        <f t="shared" si="556"/>
        <v>137003.54999999999</v>
      </c>
      <c r="CS195" s="92">
        <f t="shared" si="522"/>
        <v>1.1743580842172934</v>
      </c>
      <c r="CT195" s="88">
        <f t="shared" si="523"/>
        <v>20341.049999999988</v>
      </c>
      <c r="CU195" s="92">
        <f t="shared" si="524"/>
        <v>0.17435808421729337</v>
      </c>
      <c r="CV195" s="88">
        <f t="shared" si="525"/>
        <v>239700</v>
      </c>
      <c r="CW195" s="88">
        <f t="shared" si="526"/>
        <v>270988.73</v>
      </c>
      <c r="CX195" s="88">
        <f t="shared" si="527"/>
        <v>0</v>
      </c>
      <c r="CY195" s="88">
        <f t="shared" si="528"/>
        <v>270988.73</v>
      </c>
      <c r="CZ195" s="92">
        <f t="shared" si="529"/>
        <v>1.1305328744263663</v>
      </c>
      <c r="DA195" s="88">
        <f t="shared" si="530"/>
        <v>31288.729999999981</v>
      </c>
      <c r="DB195" s="92">
        <f t="shared" si="531"/>
        <v>0.13053287442636621</v>
      </c>
      <c r="DC195" s="88">
        <v>0</v>
      </c>
      <c r="DD195" s="88">
        <v>0</v>
      </c>
      <c r="DE195" s="88">
        <v>0</v>
      </c>
      <c r="DF195" s="88">
        <f t="shared" si="557"/>
        <v>0</v>
      </c>
      <c r="DG195" s="92" t="str">
        <f t="shared" si="532"/>
        <v>nebija plānots</v>
      </c>
      <c r="DH195" s="88">
        <f t="shared" si="548"/>
        <v>0</v>
      </c>
      <c r="DI195" s="92" t="str">
        <f t="shared" si="533"/>
        <v>nebija plānots</v>
      </c>
      <c r="DJ195" s="88">
        <f t="shared" si="534"/>
        <v>239700</v>
      </c>
      <c r="DK195" s="88">
        <f t="shared" si="535"/>
        <v>270988.73</v>
      </c>
      <c r="DL195" s="88">
        <f t="shared" si="536"/>
        <v>0</v>
      </c>
      <c r="DM195" s="88">
        <f t="shared" si="550"/>
        <v>270988.73</v>
      </c>
      <c r="DN195" s="92">
        <f t="shared" si="537"/>
        <v>1.1305328744263663</v>
      </c>
      <c r="DO195" s="88">
        <f t="shared" si="538"/>
        <v>31288.729999999981</v>
      </c>
      <c r="DP195" s="92">
        <f t="shared" si="539"/>
        <v>0.13053287442636621</v>
      </c>
      <c r="DQ195" s="88">
        <v>0</v>
      </c>
      <c r="DR195" s="88">
        <v>0</v>
      </c>
      <c r="DS195" s="88">
        <v>0</v>
      </c>
      <c r="DT195" s="88">
        <f t="shared" si="558"/>
        <v>0</v>
      </c>
      <c r="DU195" s="92" t="str">
        <f t="shared" si="540"/>
        <v>nebija plānots</v>
      </c>
      <c r="DV195" s="88">
        <f t="shared" si="549"/>
        <v>0</v>
      </c>
      <c r="DW195" s="92" t="str">
        <f t="shared" si="541"/>
        <v>nebija plānots</v>
      </c>
      <c r="DX195" s="88">
        <f t="shared" si="542"/>
        <v>239700</v>
      </c>
      <c r="DY195" s="88">
        <f t="shared" si="543"/>
        <v>270988.73</v>
      </c>
      <c r="DZ195" s="88">
        <f t="shared" si="544"/>
        <v>0</v>
      </c>
      <c r="EA195" s="88">
        <f t="shared" si="551"/>
        <v>270988.73</v>
      </c>
      <c r="EB195" s="92">
        <f t="shared" si="545"/>
        <v>1.1305328744263663</v>
      </c>
      <c r="EC195" s="88">
        <f t="shared" si="546"/>
        <v>31288.729999999981</v>
      </c>
      <c r="ED195" s="92">
        <f t="shared" si="547"/>
        <v>0.13053287442636621</v>
      </c>
      <c r="EE195" s="88">
        <v>141525</v>
      </c>
      <c r="EF195" s="88">
        <v>0</v>
      </c>
      <c r="EG195" s="88">
        <v>0</v>
      </c>
      <c r="EH195" s="23">
        <f t="shared" si="466"/>
        <v>381225</v>
      </c>
      <c r="EJ195" s="9"/>
      <c r="EK195" s="9"/>
    </row>
    <row r="196" spans="1:141" ht="12" customHeight="1" x14ac:dyDescent="0.25">
      <c r="A196" s="8" t="s">
        <v>615</v>
      </c>
      <c r="B196" s="8" t="s">
        <v>615</v>
      </c>
      <c r="C196" s="24">
        <v>4</v>
      </c>
      <c r="D196" s="32" t="s">
        <v>543</v>
      </c>
      <c r="E196" s="26" t="s">
        <v>544</v>
      </c>
      <c r="F196" s="32" t="s">
        <v>616</v>
      </c>
      <c r="G196" s="26" t="s">
        <v>617</v>
      </c>
      <c r="H196" s="24" t="s">
        <v>618</v>
      </c>
      <c r="I196" s="26" t="s">
        <v>619</v>
      </c>
      <c r="J196" s="27">
        <v>1</v>
      </c>
      <c r="K196" s="28" t="s">
        <v>84</v>
      </c>
      <c r="L196" s="24" t="s">
        <v>101</v>
      </c>
      <c r="M196" s="23">
        <v>0</v>
      </c>
      <c r="N196" s="23">
        <v>0</v>
      </c>
      <c r="O196" s="23">
        <v>896357.51</v>
      </c>
      <c r="P196" s="88">
        <v>324415.05</v>
      </c>
      <c r="Q196" s="88">
        <v>324415.05</v>
      </c>
      <c r="R196" s="88">
        <v>0</v>
      </c>
      <c r="S196" s="88">
        <f t="shared" si="467"/>
        <v>324415.05</v>
      </c>
      <c r="T196" s="92">
        <f t="shared" si="468"/>
        <v>1</v>
      </c>
      <c r="U196" s="88">
        <f t="shared" si="469"/>
        <v>0</v>
      </c>
      <c r="V196" s="92">
        <f t="shared" si="470"/>
        <v>0</v>
      </c>
      <c r="W196" s="88">
        <v>628480.12</v>
      </c>
      <c r="X196" s="88">
        <v>181198.19</v>
      </c>
      <c r="Y196" s="88">
        <v>0</v>
      </c>
      <c r="Z196" s="88">
        <f t="shared" si="471"/>
        <v>181198.19</v>
      </c>
      <c r="AA196" s="92">
        <f t="shared" si="472"/>
        <v>0.28831172893742446</v>
      </c>
      <c r="AB196" s="88">
        <f t="shared" si="473"/>
        <v>-447281.93</v>
      </c>
      <c r="AC196" s="92">
        <f t="shared" si="474"/>
        <v>-0.71168827106257548</v>
      </c>
      <c r="AD196" s="88">
        <f t="shared" si="475"/>
        <v>952895.16999999993</v>
      </c>
      <c r="AE196" s="88">
        <f t="shared" si="476"/>
        <v>505613.24</v>
      </c>
      <c r="AF196" s="88">
        <f t="shared" si="477"/>
        <v>0</v>
      </c>
      <c r="AG196" s="88">
        <f t="shared" si="478"/>
        <v>505613.24</v>
      </c>
      <c r="AH196" s="92">
        <f t="shared" si="479"/>
        <v>0.5306074119359846</v>
      </c>
      <c r="AI196" s="88">
        <f t="shared" si="480"/>
        <v>-447281.92999999993</v>
      </c>
      <c r="AJ196" s="92">
        <f t="shared" si="481"/>
        <v>-0.46939258806401546</v>
      </c>
      <c r="AK196" s="88">
        <v>266234.39</v>
      </c>
      <c r="AL196" s="88">
        <v>374164.32</v>
      </c>
      <c r="AM196" s="88">
        <v>0</v>
      </c>
      <c r="AN196" s="88">
        <f t="shared" si="552"/>
        <v>374164.32</v>
      </c>
      <c r="AO196" s="92">
        <f t="shared" si="482"/>
        <v>1.405394397019859</v>
      </c>
      <c r="AP196" s="88">
        <f t="shared" si="483"/>
        <v>107929.93</v>
      </c>
      <c r="AQ196" s="92">
        <f t="shared" si="484"/>
        <v>0.40539439701985902</v>
      </c>
      <c r="AR196" s="88">
        <f t="shared" si="485"/>
        <v>1219129.56</v>
      </c>
      <c r="AS196" s="88">
        <f t="shared" si="486"/>
        <v>879777.56</v>
      </c>
      <c r="AT196" s="88">
        <f t="shared" si="487"/>
        <v>0</v>
      </c>
      <c r="AU196" s="88">
        <f t="shared" si="488"/>
        <v>879777.56</v>
      </c>
      <c r="AV196" s="92">
        <f t="shared" si="489"/>
        <v>0.72164402280591078</v>
      </c>
      <c r="AW196" s="88">
        <f t="shared" si="490"/>
        <v>-339352</v>
      </c>
      <c r="AX196" s="92">
        <f t="shared" si="491"/>
        <v>-0.27835597719408917</v>
      </c>
      <c r="AY196" s="88">
        <v>327636.91000000003</v>
      </c>
      <c r="AZ196" s="88">
        <v>346502.22</v>
      </c>
      <c r="BA196" s="88">
        <v>0</v>
      </c>
      <c r="BB196" s="88">
        <f t="shared" si="553"/>
        <v>346502.22</v>
      </c>
      <c r="BC196" s="92">
        <f t="shared" si="492"/>
        <v>1.057579928952449</v>
      </c>
      <c r="BD196" s="88">
        <f t="shared" si="493"/>
        <v>18865.309999999939</v>
      </c>
      <c r="BE196" s="92">
        <f t="shared" si="494"/>
        <v>5.7579928952449032E-2</v>
      </c>
      <c r="BF196" s="88">
        <f t="shared" si="495"/>
        <v>1546766.4700000002</v>
      </c>
      <c r="BG196" s="88">
        <f t="shared" si="496"/>
        <v>1226279.78</v>
      </c>
      <c r="BH196" s="88">
        <f t="shared" si="497"/>
        <v>0</v>
      </c>
      <c r="BI196" s="88">
        <f t="shared" si="498"/>
        <v>1226279.78</v>
      </c>
      <c r="BJ196" s="92">
        <f t="shared" si="499"/>
        <v>0.79280214808380212</v>
      </c>
      <c r="BK196" s="88">
        <f t="shared" si="500"/>
        <v>-320486.69000000018</v>
      </c>
      <c r="BL196" s="92">
        <f t="shared" si="501"/>
        <v>-0.20719785191619788</v>
      </c>
      <c r="BM196" s="88">
        <v>608711.57999999996</v>
      </c>
      <c r="BN196" s="88">
        <v>548525.44999999995</v>
      </c>
      <c r="BO196" s="88">
        <v>0</v>
      </c>
      <c r="BP196" s="88">
        <f t="shared" si="554"/>
        <v>548525.44999999995</v>
      </c>
      <c r="BQ196" s="92">
        <f t="shared" si="502"/>
        <v>0.90112537369504286</v>
      </c>
      <c r="BR196" s="88">
        <f t="shared" si="503"/>
        <v>-60186.130000000005</v>
      </c>
      <c r="BS196" s="92">
        <f t="shared" si="504"/>
        <v>-9.8874626304957122E-2</v>
      </c>
      <c r="BT196" s="88">
        <f t="shared" si="505"/>
        <v>2155478.0500000003</v>
      </c>
      <c r="BU196" s="88">
        <f t="shared" si="506"/>
        <v>1774805.23</v>
      </c>
      <c r="BV196" s="88">
        <f t="shared" si="507"/>
        <v>0</v>
      </c>
      <c r="BW196" s="88">
        <f t="shared" si="508"/>
        <v>1774805.23</v>
      </c>
      <c r="BX196" s="92">
        <f t="shared" si="509"/>
        <v>0.82339285709729204</v>
      </c>
      <c r="BY196" s="88">
        <f t="shared" si="510"/>
        <v>-380672.8200000003</v>
      </c>
      <c r="BZ196" s="92">
        <f t="shared" si="511"/>
        <v>-0.17660714290270793</v>
      </c>
      <c r="CA196" s="88">
        <v>564611.13</v>
      </c>
      <c r="CB196" s="88">
        <v>152010.87</v>
      </c>
      <c r="CC196" s="88">
        <v>0</v>
      </c>
      <c r="CD196" s="88">
        <f t="shared" si="555"/>
        <v>152010.87</v>
      </c>
      <c r="CE196" s="92">
        <f t="shared" si="512"/>
        <v>0.2692310900778736</v>
      </c>
      <c r="CF196" s="88">
        <f t="shared" si="513"/>
        <v>-412600.26</v>
      </c>
      <c r="CG196" s="92">
        <f t="shared" si="514"/>
        <v>-0.7307689099221264</v>
      </c>
      <c r="CH196" s="88">
        <f t="shared" si="515"/>
        <v>2720089.18</v>
      </c>
      <c r="CI196" s="88">
        <f t="shared" si="516"/>
        <v>1926816.1</v>
      </c>
      <c r="CJ196" s="88">
        <f t="shared" si="517"/>
        <v>0</v>
      </c>
      <c r="CK196" s="88">
        <f t="shared" si="518"/>
        <v>1926816.1</v>
      </c>
      <c r="CL196" s="92">
        <f t="shared" si="519"/>
        <v>0.70836504706069969</v>
      </c>
      <c r="CM196" s="88">
        <f t="shared" si="520"/>
        <v>-793273.08000000007</v>
      </c>
      <c r="CN196" s="92">
        <f t="shared" si="521"/>
        <v>-0.29163495293930031</v>
      </c>
      <c r="CO196" s="88">
        <v>259000.89</v>
      </c>
      <c r="CP196" s="88">
        <v>136601.53999999998</v>
      </c>
      <c r="CQ196" s="88">
        <v>0</v>
      </c>
      <c r="CR196" s="88">
        <f t="shared" si="556"/>
        <v>136601.53999999998</v>
      </c>
      <c r="CS196" s="92">
        <f t="shared" si="522"/>
        <v>0.52741726099860109</v>
      </c>
      <c r="CT196" s="88">
        <f t="shared" si="523"/>
        <v>-122399.35000000003</v>
      </c>
      <c r="CU196" s="92">
        <f t="shared" si="524"/>
        <v>-0.47258273900139891</v>
      </c>
      <c r="CV196" s="88">
        <f t="shared" si="525"/>
        <v>2979090.0700000003</v>
      </c>
      <c r="CW196" s="88">
        <f t="shared" si="526"/>
        <v>2063417.6400000001</v>
      </c>
      <c r="CX196" s="88">
        <f t="shared" si="527"/>
        <v>0</v>
      </c>
      <c r="CY196" s="88">
        <f t="shared" si="528"/>
        <v>2063417.6400000001</v>
      </c>
      <c r="CZ196" s="92">
        <f t="shared" si="529"/>
        <v>0.69263351946925189</v>
      </c>
      <c r="DA196" s="88">
        <f t="shared" si="530"/>
        <v>-915672.43000000017</v>
      </c>
      <c r="DB196" s="92">
        <f t="shared" si="531"/>
        <v>-0.30736648053074811</v>
      </c>
      <c r="DC196" s="88">
        <v>892789.36</v>
      </c>
      <c r="DD196" s="88">
        <v>1045750.54</v>
      </c>
      <c r="DE196" s="88">
        <v>0</v>
      </c>
      <c r="DF196" s="88">
        <f t="shared" si="557"/>
        <v>1045750.54</v>
      </c>
      <c r="DG196" s="92">
        <f t="shared" si="532"/>
        <v>1.1713295283895409</v>
      </c>
      <c r="DH196" s="88">
        <f t="shared" si="548"/>
        <v>152961.18000000005</v>
      </c>
      <c r="DI196" s="92">
        <f t="shared" si="533"/>
        <v>0.17132952838954091</v>
      </c>
      <c r="DJ196" s="88">
        <f t="shared" si="534"/>
        <v>3871879.43</v>
      </c>
      <c r="DK196" s="88">
        <f t="shared" si="535"/>
        <v>3109168.18</v>
      </c>
      <c r="DL196" s="88">
        <f t="shared" si="536"/>
        <v>0</v>
      </c>
      <c r="DM196" s="88">
        <f t="shared" si="550"/>
        <v>3109168.18</v>
      </c>
      <c r="DN196" s="92">
        <f t="shared" si="537"/>
        <v>0.80301265476130801</v>
      </c>
      <c r="DO196" s="88">
        <f t="shared" si="538"/>
        <v>-762711.25</v>
      </c>
      <c r="DP196" s="92">
        <f t="shared" si="539"/>
        <v>-0.19698734523869199</v>
      </c>
      <c r="DQ196" s="88">
        <v>174322.66999999998</v>
      </c>
      <c r="DR196" s="88">
        <v>890247.47999999986</v>
      </c>
      <c r="DS196" s="88">
        <v>0</v>
      </c>
      <c r="DT196" s="88">
        <f t="shared" si="558"/>
        <v>890247.47999999986</v>
      </c>
      <c r="DU196" s="92">
        <f t="shared" si="540"/>
        <v>5.1068944733349939</v>
      </c>
      <c r="DV196" s="88">
        <f t="shared" si="549"/>
        <v>715924.80999999982</v>
      </c>
      <c r="DW196" s="92">
        <f t="shared" si="541"/>
        <v>4.1068944733349939</v>
      </c>
      <c r="DX196" s="88">
        <f t="shared" si="542"/>
        <v>4046202.1</v>
      </c>
      <c r="DY196" s="88">
        <f t="shared" si="543"/>
        <v>3999415.66</v>
      </c>
      <c r="DZ196" s="88">
        <f t="shared" si="544"/>
        <v>0</v>
      </c>
      <c r="EA196" s="88">
        <f t="shared" si="551"/>
        <v>3999415.66</v>
      </c>
      <c r="EB196" s="92">
        <f t="shared" si="545"/>
        <v>0.98843694930611603</v>
      </c>
      <c r="EC196" s="88">
        <f t="shared" si="546"/>
        <v>-46786.439999999944</v>
      </c>
      <c r="ED196" s="92">
        <f t="shared" si="547"/>
        <v>-1.1563050693884011E-2</v>
      </c>
      <c r="EE196" s="88">
        <v>2253328.21</v>
      </c>
      <c r="EF196" s="88">
        <v>356555.03</v>
      </c>
      <c r="EG196" s="88">
        <v>98555.65</v>
      </c>
      <c r="EH196" s="23">
        <f t="shared" si="466"/>
        <v>6754640.9900000012</v>
      </c>
      <c r="EJ196" s="9"/>
      <c r="EK196" s="9"/>
    </row>
    <row r="197" spans="1:141" ht="12" customHeight="1" x14ac:dyDescent="0.25">
      <c r="A197" s="8" t="s">
        <v>620</v>
      </c>
      <c r="B197" s="8" t="s">
        <v>620</v>
      </c>
      <c r="C197" s="24">
        <v>4</v>
      </c>
      <c r="D197" s="32" t="s">
        <v>543</v>
      </c>
      <c r="E197" s="26" t="s">
        <v>544</v>
      </c>
      <c r="F197" s="32" t="s">
        <v>616</v>
      </c>
      <c r="G197" s="26" t="s">
        <v>617</v>
      </c>
      <c r="H197" s="24" t="s">
        <v>618</v>
      </c>
      <c r="I197" s="26" t="s">
        <v>619</v>
      </c>
      <c r="J197" s="27">
        <v>2</v>
      </c>
      <c r="K197" s="28" t="s">
        <v>84</v>
      </c>
      <c r="L197" s="24" t="s">
        <v>101</v>
      </c>
      <c r="M197" s="23">
        <v>0</v>
      </c>
      <c r="N197" s="23">
        <v>0</v>
      </c>
      <c r="O197" s="23">
        <v>527857.03</v>
      </c>
      <c r="P197" s="88">
        <v>216495.15999999997</v>
      </c>
      <c r="Q197" s="88">
        <v>216495.16000000003</v>
      </c>
      <c r="R197" s="88">
        <v>0</v>
      </c>
      <c r="S197" s="88">
        <f t="shared" si="467"/>
        <v>216495.16000000003</v>
      </c>
      <c r="T197" s="92">
        <f t="shared" si="468"/>
        <v>1.0000000000000002</v>
      </c>
      <c r="U197" s="88">
        <f t="shared" si="469"/>
        <v>0</v>
      </c>
      <c r="V197" s="92">
        <f t="shared" si="470"/>
        <v>0</v>
      </c>
      <c r="W197" s="88">
        <v>83020.78</v>
      </c>
      <c r="X197" s="88">
        <v>103934.39</v>
      </c>
      <c r="Y197" s="88">
        <v>0</v>
      </c>
      <c r="Z197" s="88">
        <f t="shared" si="471"/>
        <v>103934.39</v>
      </c>
      <c r="AA197" s="92">
        <f t="shared" si="472"/>
        <v>1.25190813673396</v>
      </c>
      <c r="AB197" s="88">
        <f t="shared" si="473"/>
        <v>20913.61</v>
      </c>
      <c r="AC197" s="92">
        <f t="shared" si="474"/>
        <v>0.25190813673395984</v>
      </c>
      <c r="AD197" s="88">
        <f t="shared" si="475"/>
        <v>299515.93999999994</v>
      </c>
      <c r="AE197" s="88">
        <f t="shared" si="476"/>
        <v>320429.55000000005</v>
      </c>
      <c r="AF197" s="88">
        <f t="shared" si="477"/>
        <v>0</v>
      </c>
      <c r="AG197" s="88">
        <f t="shared" si="478"/>
        <v>320429.55000000005</v>
      </c>
      <c r="AH197" s="92">
        <f t="shared" si="479"/>
        <v>1.0698246978107413</v>
      </c>
      <c r="AI197" s="88">
        <f t="shared" si="480"/>
        <v>20913.610000000102</v>
      </c>
      <c r="AJ197" s="92">
        <f t="shared" si="481"/>
        <v>6.9824697810741243E-2</v>
      </c>
      <c r="AK197" s="88">
        <v>4039.2</v>
      </c>
      <c r="AL197" s="88">
        <v>6816.15</v>
      </c>
      <c r="AM197" s="88">
        <v>0</v>
      </c>
      <c r="AN197" s="88">
        <f t="shared" si="552"/>
        <v>6816.15</v>
      </c>
      <c r="AO197" s="92">
        <f t="shared" si="482"/>
        <v>1.6875</v>
      </c>
      <c r="AP197" s="88">
        <f t="shared" si="483"/>
        <v>2776.95</v>
      </c>
      <c r="AQ197" s="92">
        <f t="shared" si="484"/>
        <v>0.6875</v>
      </c>
      <c r="AR197" s="88">
        <f t="shared" si="485"/>
        <v>303555.13999999996</v>
      </c>
      <c r="AS197" s="88">
        <f t="shared" si="486"/>
        <v>327245.70000000007</v>
      </c>
      <c r="AT197" s="88">
        <f t="shared" si="487"/>
        <v>0</v>
      </c>
      <c r="AU197" s="88">
        <f t="shared" si="488"/>
        <v>327245.70000000007</v>
      </c>
      <c r="AV197" s="92">
        <f t="shared" si="489"/>
        <v>1.0780436793130899</v>
      </c>
      <c r="AW197" s="88">
        <f t="shared" si="490"/>
        <v>23690.560000000114</v>
      </c>
      <c r="AX197" s="92">
        <f t="shared" si="491"/>
        <v>7.8043679313089934E-2</v>
      </c>
      <c r="AY197" s="88">
        <v>108719.37</v>
      </c>
      <c r="AZ197" s="88">
        <v>151808.72</v>
      </c>
      <c r="BA197" s="88">
        <v>0</v>
      </c>
      <c r="BB197" s="88">
        <f t="shared" si="553"/>
        <v>151808.72</v>
      </c>
      <c r="BC197" s="92">
        <f t="shared" si="492"/>
        <v>1.3963355380002662</v>
      </c>
      <c r="BD197" s="88">
        <f t="shared" si="493"/>
        <v>43089.350000000006</v>
      </c>
      <c r="BE197" s="92">
        <f t="shared" si="494"/>
        <v>0.39633553800026627</v>
      </c>
      <c r="BF197" s="88">
        <f t="shared" si="495"/>
        <v>412274.50999999995</v>
      </c>
      <c r="BG197" s="88">
        <f t="shared" si="496"/>
        <v>479054.42000000004</v>
      </c>
      <c r="BH197" s="88">
        <f t="shared" si="497"/>
        <v>0</v>
      </c>
      <c r="BI197" s="88">
        <f t="shared" si="498"/>
        <v>479054.42000000004</v>
      </c>
      <c r="BJ197" s="92">
        <f t="shared" si="499"/>
        <v>1.1619792356311336</v>
      </c>
      <c r="BK197" s="88">
        <f t="shared" si="500"/>
        <v>66779.910000000091</v>
      </c>
      <c r="BL197" s="92">
        <f t="shared" si="501"/>
        <v>0.16197923563113348</v>
      </c>
      <c r="BM197" s="88">
        <v>0</v>
      </c>
      <c r="BN197" s="88">
        <v>61880</v>
      </c>
      <c r="BO197" s="88">
        <v>0</v>
      </c>
      <c r="BP197" s="88">
        <f t="shared" si="554"/>
        <v>61880</v>
      </c>
      <c r="BQ197" s="92" t="str">
        <f t="shared" si="502"/>
        <v>nebija plānots</v>
      </c>
      <c r="BR197" s="88">
        <f t="shared" si="503"/>
        <v>61880</v>
      </c>
      <c r="BS197" s="92" t="str">
        <f t="shared" si="504"/>
        <v>nebija plānots</v>
      </c>
      <c r="BT197" s="88">
        <f t="shared" si="505"/>
        <v>412274.50999999995</v>
      </c>
      <c r="BU197" s="88">
        <f t="shared" si="506"/>
        <v>540934.42000000004</v>
      </c>
      <c r="BV197" s="88">
        <f t="shared" si="507"/>
        <v>0</v>
      </c>
      <c r="BW197" s="88">
        <f t="shared" si="508"/>
        <v>540934.42000000004</v>
      </c>
      <c r="BX197" s="92">
        <f t="shared" si="509"/>
        <v>1.3120734046836902</v>
      </c>
      <c r="BY197" s="88">
        <f t="shared" si="510"/>
        <v>128659.91000000009</v>
      </c>
      <c r="BZ197" s="92">
        <f t="shared" si="511"/>
        <v>0.31207340468369027</v>
      </c>
      <c r="CA197" s="88">
        <v>91542.54</v>
      </c>
      <c r="CB197" s="88">
        <v>166424.86000000002</v>
      </c>
      <c r="CC197" s="88">
        <v>0</v>
      </c>
      <c r="CD197" s="88">
        <f t="shared" si="555"/>
        <v>166424.86000000002</v>
      </c>
      <c r="CE197" s="92">
        <f t="shared" si="512"/>
        <v>1.8180057053256335</v>
      </c>
      <c r="CF197" s="88">
        <f t="shared" si="513"/>
        <v>74882.320000000022</v>
      </c>
      <c r="CG197" s="92">
        <f t="shared" si="514"/>
        <v>0.81800570532563355</v>
      </c>
      <c r="CH197" s="88">
        <f t="shared" si="515"/>
        <v>503817.04999999993</v>
      </c>
      <c r="CI197" s="88">
        <f t="shared" si="516"/>
        <v>707359.28</v>
      </c>
      <c r="CJ197" s="88">
        <f t="shared" si="517"/>
        <v>0</v>
      </c>
      <c r="CK197" s="88">
        <f t="shared" si="518"/>
        <v>707359.28</v>
      </c>
      <c r="CL197" s="92">
        <f t="shared" si="519"/>
        <v>1.4040002814513723</v>
      </c>
      <c r="CM197" s="88">
        <f t="shared" si="520"/>
        <v>203542.2300000001</v>
      </c>
      <c r="CN197" s="92">
        <f t="shared" si="521"/>
        <v>0.40400028145137235</v>
      </c>
      <c r="CO197" s="88">
        <v>192757.02</v>
      </c>
      <c r="CP197" s="88">
        <v>348506.73</v>
      </c>
      <c r="CQ197" s="88">
        <v>0</v>
      </c>
      <c r="CR197" s="88">
        <f t="shared" si="556"/>
        <v>348506.73</v>
      </c>
      <c r="CS197" s="92">
        <f t="shared" si="522"/>
        <v>1.8080105720663247</v>
      </c>
      <c r="CT197" s="88">
        <f t="shared" si="523"/>
        <v>155749.71</v>
      </c>
      <c r="CU197" s="92">
        <f t="shared" si="524"/>
        <v>0.80801057206632476</v>
      </c>
      <c r="CV197" s="88">
        <f t="shared" si="525"/>
        <v>696574.07</v>
      </c>
      <c r="CW197" s="88">
        <f t="shared" si="526"/>
        <v>1055866.01</v>
      </c>
      <c r="CX197" s="88">
        <f t="shared" si="527"/>
        <v>0</v>
      </c>
      <c r="CY197" s="88">
        <f t="shared" si="528"/>
        <v>1055866.01</v>
      </c>
      <c r="CZ197" s="92">
        <f t="shared" si="529"/>
        <v>1.5157986142091107</v>
      </c>
      <c r="DA197" s="88">
        <f t="shared" si="530"/>
        <v>359291.94000000006</v>
      </c>
      <c r="DB197" s="92">
        <f t="shared" si="531"/>
        <v>0.51579861420911077</v>
      </c>
      <c r="DC197" s="88">
        <v>147823.5</v>
      </c>
      <c r="DD197" s="88">
        <v>0</v>
      </c>
      <c r="DE197" s="88">
        <v>0</v>
      </c>
      <c r="DF197" s="88">
        <f t="shared" si="557"/>
        <v>0</v>
      </c>
      <c r="DG197" s="92">
        <f t="shared" si="532"/>
        <v>0</v>
      </c>
      <c r="DH197" s="88">
        <f t="shared" si="548"/>
        <v>-147823.5</v>
      </c>
      <c r="DI197" s="92">
        <f t="shared" si="533"/>
        <v>-1</v>
      </c>
      <c r="DJ197" s="88">
        <f t="shared" si="534"/>
        <v>844397.57</v>
      </c>
      <c r="DK197" s="88">
        <f t="shared" si="535"/>
        <v>1055866.01</v>
      </c>
      <c r="DL197" s="88">
        <f t="shared" si="536"/>
        <v>0</v>
      </c>
      <c r="DM197" s="88">
        <f t="shared" si="550"/>
        <v>1055866.01</v>
      </c>
      <c r="DN197" s="92">
        <f t="shared" si="537"/>
        <v>1.2504370541947438</v>
      </c>
      <c r="DO197" s="88">
        <f t="shared" si="538"/>
        <v>211468.44000000006</v>
      </c>
      <c r="DP197" s="92">
        <f t="shared" si="539"/>
        <v>0.25043705419474394</v>
      </c>
      <c r="DQ197" s="88">
        <v>0</v>
      </c>
      <c r="DR197" s="88">
        <v>5189.25</v>
      </c>
      <c r="DS197" s="88">
        <v>0</v>
      </c>
      <c r="DT197" s="88">
        <f t="shared" si="558"/>
        <v>5189.25</v>
      </c>
      <c r="DU197" s="92" t="str">
        <f t="shared" si="540"/>
        <v>nebija plānots</v>
      </c>
      <c r="DV197" s="88">
        <f t="shared" si="549"/>
        <v>5189.25</v>
      </c>
      <c r="DW197" s="92" t="str">
        <f t="shared" si="541"/>
        <v>nebija plānots</v>
      </c>
      <c r="DX197" s="88">
        <f t="shared" si="542"/>
        <v>844397.57</v>
      </c>
      <c r="DY197" s="88">
        <f t="shared" si="543"/>
        <v>1061055.26</v>
      </c>
      <c r="DZ197" s="88">
        <f t="shared" si="544"/>
        <v>0</v>
      </c>
      <c r="EA197" s="88">
        <f t="shared" si="551"/>
        <v>1061055.26</v>
      </c>
      <c r="EB197" s="92">
        <f t="shared" si="545"/>
        <v>1.2565825598005926</v>
      </c>
      <c r="EC197" s="88">
        <f t="shared" si="546"/>
        <v>216657.69000000006</v>
      </c>
      <c r="ED197" s="92">
        <f t="shared" si="547"/>
        <v>0.25658255980059258</v>
      </c>
      <c r="EE197" s="88">
        <v>21003.84</v>
      </c>
      <c r="EF197" s="88">
        <v>95100.010000000009</v>
      </c>
      <c r="EG197" s="88">
        <v>66735.350000000006</v>
      </c>
      <c r="EH197" s="23">
        <f t="shared" si="466"/>
        <v>1027236.7699999999</v>
      </c>
      <c r="EJ197" s="9"/>
      <c r="EK197" s="9"/>
    </row>
    <row r="198" spans="1:141" ht="12" customHeight="1" x14ac:dyDescent="0.25">
      <c r="A198" s="8" t="s">
        <v>621</v>
      </c>
      <c r="B198" s="8" t="s">
        <v>621</v>
      </c>
      <c r="C198" s="24">
        <v>4</v>
      </c>
      <c r="D198" s="32" t="s">
        <v>543</v>
      </c>
      <c r="E198" s="26" t="s">
        <v>544</v>
      </c>
      <c r="F198" s="32" t="s">
        <v>616</v>
      </c>
      <c r="G198" s="26" t="s">
        <v>617</v>
      </c>
      <c r="H198" s="24" t="s">
        <v>618</v>
      </c>
      <c r="I198" s="26" t="s">
        <v>619</v>
      </c>
      <c r="J198" s="27">
        <v>3</v>
      </c>
      <c r="K198" s="28" t="s">
        <v>84</v>
      </c>
      <c r="L198" s="24" t="s">
        <v>101</v>
      </c>
      <c r="M198" s="23">
        <v>0</v>
      </c>
      <c r="N198" s="23">
        <v>0</v>
      </c>
      <c r="O198" s="23">
        <v>0</v>
      </c>
      <c r="P198" s="88">
        <v>0</v>
      </c>
      <c r="Q198" s="88">
        <v>0</v>
      </c>
      <c r="R198" s="88">
        <v>0</v>
      </c>
      <c r="S198" s="88">
        <f t="shared" si="467"/>
        <v>0</v>
      </c>
      <c r="T198" s="92" t="str">
        <f t="shared" si="468"/>
        <v>nebija plānots</v>
      </c>
      <c r="U198" s="88">
        <f t="shared" si="469"/>
        <v>0</v>
      </c>
      <c r="V198" s="92" t="str">
        <f t="shared" si="470"/>
        <v>nebija plānots</v>
      </c>
      <c r="W198" s="88">
        <v>0</v>
      </c>
      <c r="X198" s="88">
        <v>0</v>
      </c>
      <c r="Y198" s="88">
        <v>0</v>
      </c>
      <c r="Z198" s="88">
        <f t="shared" si="471"/>
        <v>0</v>
      </c>
      <c r="AA198" s="92" t="str">
        <f t="shared" si="472"/>
        <v>nebija plānots</v>
      </c>
      <c r="AB198" s="88">
        <f t="shared" si="473"/>
        <v>0</v>
      </c>
      <c r="AC198" s="92" t="str">
        <f t="shared" si="474"/>
        <v>nebija plānots</v>
      </c>
      <c r="AD198" s="88">
        <f t="shared" si="475"/>
        <v>0</v>
      </c>
      <c r="AE198" s="88">
        <f t="shared" si="476"/>
        <v>0</v>
      </c>
      <c r="AF198" s="88">
        <f t="shared" si="477"/>
        <v>0</v>
      </c>
      <c r="AG198" s="88">
        <f t="shared" si="478"/>
        <v>0</v>
      </c>
      <c r="AH198" s="92" t="str">
        <f t="shared" si="479"/>
        <v>nebija plānots</v>
      </c>
      <c r="AI198" s="88">
        <f t="shared" si="480"/>
        <v>0</v>
      </c>
      <c r="AJ198" s="92" t="str">
        <f t="shared" si="481"/>
        <v>nebija plānots</v>
      </c>
      <c r="AK198" s="88">
        <v>0</v>
      </c>
      <c r="AL198" s="88">
        <v>0</v>
      </c>
      <c r="AM198" s="88">
        <v>0</v>
      </c>
      <c r="AN198" s="88">
        <f t="shared" si="552"/>
        <v>0</v>
      </c>
      <c r="AO198" s="92" t="str">
        <f t="shared" si="482"/>
        <v>nebija plānots</v>
      </c>
      <c r="AP198" s="88">
        <f t="shared" si="483"/>
        <v>0</v>
      </c>
      <c r="AQ198" s="92" t="str">
        <f t="shared" si="484"/>
        <v>nebija plānots</v>
      </c>
      <c r="AR198" s="88">
        <f t="shared" si="485"/>
        <v>0</v>
      </c>
      <c r="AS198" s="88">
        <f t="shared" si="486"/>
        <v>0</v>
      </c>
      <c r="AT198" s="88">
        <f t="shared" si="487"/>
        <v>0</v>
      </c>
      <c r="AU198" s="88">
        <f t="shared" si="488"/>
        <v>0</v>
      </c>
      <c r="AV198" s="92" t="str">
        <f t="shared" si="489"/>
        <v>nebija plānots</v>
      </c>
      <c r="AW198" s="88">
        <f t="shared" si="490"/>
        <v>0</v>
      </c>
      <c r="AX198" s="92" t="str">
        <f t="shared" si="491"/>
        <v>nebija plānots</v>
      </c>
      <c r="AY198" s="88">
        <v>0</v>
      </c>
      <c r="AZ198" s="88">
        <v>0</v>
      </c>
      <c r="BA198" s="88">
        <v>0</v>
      </c>
      <c r="BB198" s="88">
        <f t="shared" si="553"/>
        <v>0</v>
      </c>
      <c r="BC198" s="92" t="str">
        <f t="shared" si="492"/>
        <v>nebija plānots</v>
      </c>
      <c r="BD198" s="88">
        <f t="shared" si="493"/>
        <v>0</v>
      </c>
      <c r="BE198" s="92" t="str">
        <f t="shared" si="494"/>
        <v>nebija plānots</v>
      </c>
      <c r="BF198" s="88">
        <f t="shared" si="495"/>
        <v>0</v>
      </c>
      <c r="BG198" s="88">
        <f t="shared" si="496"/>
        <v>0</v>
      </c>
      <c r="BH198" s="88">
        <f t="shared" si="497"/>
        <v>0</v>
      </c>
      <c r="BI198" s="88">
        <f t="shared" si="498"/>
        <v>0</v>
      </c>
      <c r="BJ198" s="92" t="str">
        <f t="shared" si="499"/>
        <v>nebija plānots</v>
      </c>
      <c r="BK198" s="88">
        <f t="shared" si="500"/>
        <v>0</v>
      </c>
      <c r="BL198" s="92" t="str">
        <f t="shared" si="501"/>
        <v>nebija plānots</v>
      </c>
      <c r="BM198" s="88">
        <v>0</v>
      </c>
      <c r="BN198" s="88">
        <v>0</v>
      </c>
      <c r="BO198" s="88">
        <v>0</v>
      </c>
      <c r="BP198" s="88">
        <f t="shared" si="554"/>
        <v>0</v>
      </c>
      <c r="BQ198" s="92" t="str">
        <f t="shared" si="502"/>
        <v>nebija plānots</v>
      </c>
      <c r="BR198" s="88">
        <f t="shared" si="503"/>
        <v>0</v>
      </c>
      <c r="BS198" s="92" t="str">
        <f t="shared" si="504"/>
        <v>nebija plānots</v>
      </c>
      <c r="BT198" s="88">
        <f t="shared" si="505"/>
        <v>0</v>
      </c>
      <c r="BU198" s="88">
        <f t="shared" si="506"/>
        <v>0</v>
      </c>
      <c r="BV198" s="88">
        <f t="shared" si="507"/>
        <v>0</v>
      </c>
      <c r="BW198" s="88">
        <f t="shared" si="508"/>
        <v>0</v>
      </c>
      <c r="BX198" s="92" t="str">
        <f t="shared" si="509"/>
        <v>nebija plānots</v>
      </c>
      <c r="BY198" s="88">
        <f t="shared" si="510"/>
        <v>0</v>
      </c>
      <c r="BZ198" s="92" t="str">
        <f t="shared" si="511"/>
        <v>nebija plānots</v>
      </c>
      <c r="CA198" s="88">
        <v>0</v>
      </c>
      <c r="CB198" s="88">
        <v>0</v>
      </c>
      <c r="CC198" s="88">
        <v>0</v>
      </c>
      <c r="CD198" s="88">
        <f t="shared" si="555"/>
        <v>0</v>
      </c>
      <c r="CE198" s="92" t="str">
        <f t="shared" si="512"/>
        <v>nebija plānots</v>
      </c>
      <c r="CF198" s="88">
        <f t="shared" si="513"/>
        <v>0</v>
      </c>
      <c r="CG198" s="92" t="str">
        <f t="shared" si="514"/>
        <v>nebija plānots</v>
      </c>
      <c r="CH198" s="88">
        <f t="shared" si="515"/>
        <v>0</v>
      </c>
      <c r="CI198" s="88">
        <f t="shared" si="516"/>
        <v>0</v>
      </c>
      <c r="CJ198" s="88">
        <f t="shared" si="517"/>
        <v>0</v>
      </c>
      <c r="CK198" s="88">
        <f t="shared" si="518"/>
        <v>0</v>
      </c>
      <c r="CL198" s="92" t="str">
        <f t="shared" si="519"/>
        <v>nebija plānots</v>
      </c>
      <c r="CM198" s="88">
        <f t="shared" si="520"/>
        <v>0</v>
      </c>
      <c r="CN198" s="92" t="str">
        <f t="shared" si="521"/>
        <v>nebija plānots</v>
      </c>
      <c r="CO198" s="88">
        <v>0</v>
      </c>
      <c r="CP198" s="88">
        <v>0</v>
      </c>
      <c r="CQ198" s="88">
        <v>0</v>
      </c>
      <c r="CR198" s="88">
        <f t="shared" si="556"/>
        <v>0</v>
      </c>
      <c r="CS198" s="92" t="str">
        <f t="shared" si="522"/>
        <v>nebija plānots</v>
      </c>
      <c r="CT198" s="88">
        <f t="shared" si="523"/>
        <v>0</v>
      </c>
      <c r="CU198" s="92" t="str">
        <f t="shared" si="524"/>
        <v>nebija plānots</v>
      </c>
      <c r="CV198" s="88">
        <f t="shared" si="525"/>
        <v>0</v>
      </c>
      <c r="CW198" s="88">
        <f t="shared" si="526"/>
        <v>0</v>
      </c>
      <c r="CX198" s="88">
        <f t="shared" si="527"/>
        <v>0</v>
      </c>
      <c r="CY198" s="88">
        <f t="shared" si="528"/>
        <v>0</v>
      </c>
      <c r="CZ198" s="92" t="str">
        <f t="shared" si="529"/>
        <v>nebija plānots</v>
      </c>
      <c r="DA198" s="88">
        <f t="shared" si="530"/>
        <v>0</v>
      </c>
      <c r="DB198" s="92" t="str">
        <f t="shared" si="531"/>
        <v>nebija plānots</v>
      </c>
      <c r="DC198" s="88">
        <v>0</v>
      </c>
      <c r="DD198" s="88">
        <v>0</v>
      </c>
      <c r="DE198" s="88">
        <v>0</v>
      </c>
      <c r="DF198" s="88">
        <f t="shared" si="557"/>
        <v>0</v>
      </c>
      <c r="DG198" s="92" t="str">
        <f t="shared" si="532"/>
        <v>nebija plānots</v>
      </c>
      <c r="DH198" s="88">
        <f t="shared" si="548"/>
        <v>0</v>
      </c>
      <c r="DI198" s="92" t="str">
        <f t="shared" si="533"/>
        <v>nebija plānots</v>
      </c>
      <c r="DJ198" s="88">
        <f t="shared" si="534"/>
        <v>0</v>
      </c>
      <c r="DK198" s="88">
        <f t="shared" si="535"/>
        <v>0</v>
      </c>
      <c r="DL198" s="88">
        <f t="shared" si="536"/>
        <v>0</v>
      </c>
      <c r="DM198" s="88">
        <f t="shared" si="550"/>
        <v>0</v>
      </c>
      <c r="DN198" s="92" t="str">
        <f t="shared" si="537"/>
        <v>nebija plānots</v>
      </c>
      <c r="DO198" s="88">
        <f t="shared" si="538"/>
        <v>0</v>
      </c>
      <c r="DP198" s="92" t="str">
        <f t="shared" si="539"/>
        <v>nebija plānots</v>
      </c>
      <c r="DQ198" s="88">
        <v>0</v>
      </c>
      <c r="DR198" s="88">
        <v>0</v>
      </c>
      <c r="DS198" s="88">
        <v>0</v>
      </c>
      <c r="DT198" s="88">
        <f t="shared" si="558"/>
        <v>0</v>
      </c>
      <c r="DU198" s="92" t="str">
        <f t="shared" si="540"/>
        <v>nebija plānots</v>
      </c>
      <c r="DV198" s="88">
        <f t="shared" si="549"/>
        <v>0</v>
      </c>
      <c r="DW198" s="92" t="str">
        <f t="shared" si="541"/>
        <v>nebija plānots</v>
      </c>
      <c r="DX198" s="88">
        <f t="shared" si="542"/>
        <v>0</v>
      </c>
      <c r="DY198" s="88">
        <f t="shared" si="543"/>
        <v>0</v>
      </c>
      <c r="DZ198" s="88">
        <f t="shared" si="544"/>
        <v>0</v>
      </c>
      <c r="EA198" s="88">
        <f t="shared" si="551"/>
        <v>0</v>
      </c>
      <c r="EB198" s="92" t="str">
        <f t="shared" si="545"/>
        <v>nebija plānots</v>
      </c>
      <c r="EC198" s="88">
        <f t="shared" si="546"/>
        <v>0</v>
      </c>
      <c r="ED198" s="92" t="str">
        <f t="shared" si="547"/>
        <v>nebija plānots</v>
      </c>
      <c r="EE198" s="88">
        <v>0</v>
      </c>
      <c r="EF198" s="88">
        <v>0</v>
      </c>
      <c r="EG198" s="88">
        <v>0</v>
      </c>
      <c r="EH198" s="23">
        <f t="shared" si="466"/>
        <v>0</v>
      </c>
      <c r="EJ198" s="9"/>
      <c r="EK198" s="9"/>
    </row>
    <row r="199" spans="1:141" ht="12" customHeight="1" x14ac:dyDescent="0.25">
      <c r="A199" s="8" t="s">
        <v>622</v>
      </c>
      <c r="B199" s="8" t="s">
        <v>622</v>
      </c>
      <c r="C199" s="24">
        <v>4</v>
      </c>
      <c r="D199" s="32" t="s">
        <v>543</v>
      </c>
      <c r="E199" s="26" t="s">
        <v>544</v>
      </c>
      <c r="F199" s="32" t="s">
        <v>616</v>
      </c>
      <c r="G199" s="26" t="s">
        <v>617</v>
      </c>
      <c r="H199" s="24" t="s">
        <v>618</v>
      </c>
      <c r="I199" s="26" t="s">
        <v>619</v>
      </c>
      <c r="J199" s="27">
        <v>4</v>
      </c>
      <c r="K199" s="28" t="s">
        <v>84</v>
      </c>
      <c r="L199" s="24" t="s">
        <v>101</v>
      </c>
      <c r="M199" s="23">
        <v>0</v>
      </c>
      <c r="N199" s="23">
        <v>0</v>
      </c>
      <c r="O199" s="23">
        <v>837845.15999999992</v>
      </c>
      <c r="P199" s="88">
        <v>31719.5</v>
      </c>
      <c r="Q199" s="88">
        <v>31719.5</v>
      </c>
      <c r="R199" s="88">
        <v>0</v>
      </c>
      <c r="S199" s="88">
        <f t="shared" si="467"/>
        <v>31719.5</v>
      </c>
      <c r="T199" s="92">
        <f t="shared" si="468"/>
        <v>1</v>
      </c>
      <c r="U199" s="88">
        <f t="shared" si="469"/>
        <v>0</v>
      </c>
      <c r="V199" s="92">
        <f t="shared" si="470"/>
        <v>0</v>
      </c>
      <c r="W199" s="88">
        <v>48804</v>
      </c>
      <c r="X199" s="88">
        <v>108880.79000000001</v>
      </c>
      <c r="Y199" s="88">
        <v>0</v>
      </c>
      <c r="Z199" s="88">
        <f t="shared" si="471"/>
        <v>108880.79000000001</v>
      </c>
      <c r="AA199" s="92">
        <f t="shared" si="472"/>
        <v>2.2309808622244081</v>
      </c>
      <c r="AB199" s="88">
        <f t="shared" si="473"/>
        <v>60076.790000000008</v>
      </c>
      <c r="AC199" s="92">
        <f t="shared" si="474"/>
        <v>1.2309808622244081</v>
      </c>
      <c r="AD199" s="88">
        <f t="shared" si="475"/>
        <v>80523.5</v>
      </c>
      <c r="AE199" s="88">
        <f t="shared" si="476"/>
        <v>140600.29</v>
      </c>
      <c r="AF199" s="88">
        <f t="shared" si="477"/>
        <v>0</v>
      </c>
      <c r="AG199" s="88">
        <f t="shared" si="478"/>
        <v>140600.29</v>
      </c>
      <c r="AH199" s="92">
        <f t="shared" si="479"/>
        <v>1.746077728861761</v>
      </c>
      <c r="AI199" s="88">
        <f t="shared" si="480"/>
        <v>60076.790000000008</v>
      </c>
      <c r="AJ199" s="92">
        <f t="shared" si="481"/>
        <v>0.74607772886176094</v>
      </c>
      <c r="AK199" s="88">
        <v>239887.66000000003</v>
      </c>
      <c r="AL199" s="88">
        <v>419721.94000000006</v>
      </c>
      <c r="AM199" s="88">
        <v>0</v>
      </c>
      <c r="AN199" s="88">
        <f t="shared" si="552"/>
        <v>419721.94000000006</v>
      </c>
      <c r="AO199" s="92">
        <f t="shared" si="482"/>
        <v>1.7496604035405572</v>
      </c>
      <c r="AP199" s="88">
        <f t="shared" si="483"/>
        <v>179834.28000000003</v>
      </c>
      <c r="AQ199" s="92">
        <f t="shared" si="484"/>
        <v>0.7496604035405573</v>
      </c>
      <c r="AR199" s="88">
        <f t="shared" si="485"/>
        <v>320411.16000000003</v>
      </c>
      <c r="AS199" s="88">
        <f t="shared" si="486"/>
        <v>560322.2300000001</v>
      </c>
      <c r="AT199" s="88">
        <f t="shared" si="487"/>
        <v>0</v>
      </c>
      <c r="AU199" s="88">
        <f t="shared" si="488"/>
        <v>560322.2300000001</v>
      </c>
      <c r="AV199" s="92">
        <f t="shared" si="489"/>
        <v>1.7487600307055473</v>
      </c>
      <c r="AW199" s="88">
        <f t="shared" si="490"/>
        <v>239911.07000000007</v>
      </c>
      <c r="AX199" s="92">
        <f t="shared" si="491"/>
        <v>0.74876003070554731</v>
      </c>
      <c r="AY199" s="88">
        <v>147969.53</v>
      </c>
      <c r="AZ199" s="88">
        <v>189099.46</v>
      </c>
      <c r="BA199" s="88">
        <v>0</v>
      </c>
      <c r="BB199" s="88">
        <f t="shared" si="553"/>
        <v>189099.46</v>
      </c>
      <c r="BC199" s="92">
        <f t="shared" si="492"/>
        <v>1.2779621588309431</v>
      </c>
      <c r="BD199" s="88">
        <f t="shared" si="493"/>
        <v>41129.929999999993</v>
      </c>
      <c r="BE199" s="92">
        <f t="shared" si="494"/>
        <v>0.27796215883094305</v>
      </c>
      <c r="BF199" s="88">
        <f t="shared" si="495"/>
        <v>468380.69000000006</v>
      </c>
      <c r="BG199" s="88">
        <f t="shared" si="496"/>
        <v>749421.69000000006</v>
      </c>
      <c r="BH199" s="88">
        <f t="shared" si="497"/>
        <v>0</v>
      </c>
      <c r="BI199" s="88">
        <f t="shared" si="498"/>
        <v>749421.69000000006</v>
      </c>
      <c r="BJ199" s="92">
        <f t="shared" si="499"/>
        <v>1.6000268713041947</v>
      </c>
      <c r="BK199" s="88">
        <f t="shared" si="500"/>
        <v>281041</v>
      </c>
      <c r="BL199" s="92">
        <f t="shared" si="501"/>
        <v>0.60002687130419485</v>
      </c>
      <c r="BM199" s="88">
        <v>340928.86</v>
      </c>
      <c r="BN199" s="88">
        <v>176924.28999999998</v>
      </c>
      <c r="BO199" s="88">
        <v>0</v>
      </c>
      <c r="BP199" s="88">
        <f t="shared" si="554"/>
        <v>176924.28999999998</v>
      </c>
      <c r="BQ199" s="92">
        <f t="shared" si="502"/>
        <v>0.51894782389499083</v>
      </c>
      <c r="BR199" s="88">
        <f t="shared" si="503"/>
        <v>-164004.57</v>
      </c>
      <c r="BS199" s="92">
        <f t="shared" si="504"/>
        <v>-0.48105217610500917</v>
      </c>
      <c r="BT199" s="88">
        <f t="shared" si="505"/>
        <v>809309.55</v>
      </c>
      <c r="BU199" s="88">
        <f t="shared" si="506"/>
        <v>926345.98</v>
      </c>
      <c r="BV199" s="88">
        <f t="shared" si="507"/>
        <v>0</v>
      </c>
      <c r="BW199" s="88">
        <f t="shared" si="508"/>
        <v>926345.98</v>
      </c>
      <c r="BX199" s="92">
        <f t="shared" si="509"/>
        <v>1.1446126886801224</v>
      </c>
      <c r="BY199" s="88">
        <f t="shared" si="510"/>
        <v>117036.42999999993</v>
      </c>
      <c r="BZ199" s="92">
        <f t="shared" si="511"/>
        <v>0.14461268868012236</v>
      </c>
      <c r="CA199" s="88">
        <v>242108.2</v>
      </c>
      <c r="CB199" s="88">
        <v>300303.38</v>
      </c>
      <c r="CC199" s="88">
        <v>0</v>
      </c>
      <c r="CD199" s="88">
        <f t="shared" si="555"/>
        <v>300303.38</v>
      </c>
      <c r="CE199" s="92">
        <f t="shared" si="512"/>
        <v>1.240368479878005</v>
      </c>
      <c r="CF199" s="88">
        <f t="shared" si="513"/>
        <v>58195.179999999993</v>
      </c>
      <c r="CG199" s="92">
        <f t="shared" si="514"/>
        <v>0.24036847987800491</v>
      </c>
      <c r="CH199" s="88">
        <f t="shared" si="515"/>
        <v>1051417.75</v>
      </c>
      <c r="CI199" s="88">
        <f t="shared" si="516"/>
        <v>1226649.3599999999</v>
      </c>
      <c r="CJ199" s="88">
        <f t="shared" si="517"/>
        <v>0</v>
      </c>
      <c r="CK199" s="88">
        <f t="shared" si="518"/>
        <v>1226649.3599999999</v>
      </c>
      <c r="CL199" s="92">
        <f t="shared" si="519"/>
        <v>1.1666622139487373</v>
      </c>
      <c r="CM199" s="88">
        <f t="shared" si="520"/>
        <v>175231.60999999987</v>
      </c>
      <c r="CN199" s="92">
        <f t="shared" si="521"/>
        <v>0.16666221394873718</v>
      </c>
      <c r="CO199" s="88">
        <v>60552.12</v>
      </c>
      <c r="CP199" s="88">
        <v>114948.34</v>
      </c>
      <c r="CQ199" s="88">
        <v>0</v>
      </c>
      <c r="CR199" s="88">
        <f t="shared" si="556"/>
        <v>114948.34</v>
      </c>
      <c r="CS199" s="92">
        <f t="shared" si="522"/>
        <v>1.8983371680463044</v>
      </c>
      <c r="CT199" s="88">
        <f t="shared" si="523"/>
        <v>54396.219999999994</v>
      </c>
      <c r="CU199" s="92">
        <f t="shared" si="524"/>
        <v>0.89833716804630448</v>
      </c>
      <c r="CV199" s="88">
        <f t="shared" si="525"/>
        <v>1111969.8700000001</v>
      </c>
      <c r="CW199" s="88">
        <f t="shared" si="526"/>
        <v>1341597.7</v>
      </c>
      <c r="CX199" s="88">
        <f t="shared" si="527"/>
        <v>0</v>
      </c>
      <c r="CY199" s="88">
        <f t="shared" si="528"/>
        <v>1341597.7</v>
      </c>
      <c r="CZ199" s="92">
        <f t="shared" si="529"/>
        <v>1.2065054424541195</v>
      </c>
      <c r="DA199" s="88">
        <f t="shared" si="530"/>
        <v>229627.82999999984</v>
      </c>
      <c r="DB199" s="92">
        <f t="shared" si="531"/>
        <v>0.20650544245411956</v>
      </c>
      <c r="DC199" s="88">
        <v>81198.78</v>
      </c>
      <c r="DD199" s="88">
        <v>257804.06</v>
      </c>
      <c r="DE199" s="88">
        <v>0</v>
      </c>
      <c r="DF199" s="88">
        <f t="shared" si="557"/>
        <v>257804.06</v>
      </c>
      <c r="DG199" s="92">
        <f t="shared" si="532"/>
        <v>3.1749745501102358</v>
      </c>
      <c r="DH199" s="88">
        <f t="shared" si="548"/>
        <v>176605.28</v>
      </c>
      <c r="DI199" s="92">
        <f t="shared" si="533"/>
        <v>2.1749745501102358</v>
      </c>
      <c r="DJ199" s="88">
        <f t="shared" si="534"/>
        <v>1193168.6500000001</v>
      </c>
      <c r="DK199" s="88">
        <f t="shared" si="535"/>
        <v>1599401.76</v>
      </c>
      <c r="DL199" s="88">
        <f t="shared" si="536"/>
        <v>0</v>
      </c>
      <c r="DM199" s="88">
        <f t="shared" si="550"/>
        <v>1599401.76</v>
      </c>
      <c r="DN199" s="92">
        <f t="shared" si="537"/>
        <v>1.3404657924929555</v>
      </c>
      <c r="DO199" s="88">
        <f t="shared" si="538"/>
        <v>406233.10999999987</v>
      </c>
      <c r="DP199" s="92">
        <f t="shared" si="539"/>
        <v>0.3404657924929555</v>
      </c>
      <c r="DQ199" s="88">
        <v>338793.95</v>
      </c>
      <c r="DR199" s="88">
        <v>252095.89</v>
      </c>
      <c r="DS199" s="88">
        <v>0</v>
      </c>
      <c r="DT199" s="88">
        <f t="shared" si="558"/>
        <v>252095.89</v>
      </c>
      <c r="DU199" s="92">
        <f t="shared" si="540"/>
        <v>0.74409796869158973</v>
      </c>
      <c r="DV199" s="88">
        <f t="shared" si="549"/>
        <v>-86698.06</v>
      </c>
      <c r="DW199" s="92">
        <f t="shared" si="541"/>
        <v>-0.25590203130841033</v>
      </c>
      <c r="DX199" s="88">
        <f t="shared" si="542"/>
        <v>1531962.6</v>
      </c>
      <c r="DY199" s="88">
        <f t="shared" si="543"/>
        <v>1851497.65</v>
      </c>
      <c r="DZ199" s="88">
        <f t="shared" si="544"/>
        <v>0</v>
      </c>
      <c r="EA199" s="88">
        <f t="shared" si="551"/>
        <v>1851497.65</v>
      </c>
      <c r="EB199" s="92">
        <f t="shared" si="545"/>
        <v>1.2085788843670202</v>
      </c>
      <c r="EC199" s="88">
        <f t="shared" si="546"/>
        <v>319535.04999999981</v>
      </c>
      <c r="ED199" s="92">
        <f t="shared" si="547"/>
        <v>0.20857888436702032</v>
      </c>
      <c r="EE199" s="88">
        <v>347593.8</v>
      </c>
      <c r="EF199" s="88">
        <v>253460.55</v>
      </c>
      <c r="EG199" s="88">
        <v>174671.82</v>
      </c>
      <c r="EH199" s="23">
        <f t="shared" si="466"/>
        <v>2307688.77</v>
      </c>
      <c r="EJ199" s="9"/>
      <c r="EK199" s="9"/>
    </row>
    <row r="200" spans="1:141" ht="12" customHeight="1" x14ac:dyDescent="0.25">
      <c r="A200" s="8" t="s">
        <v>623</v>
      </c>
      <c r="B200" s="8" t="s">
        <v>623</v>
      </c>
      <c r="C200" s="24">
        <v>4</v>
      </c>
      <c r="D200" s="32" t="s">
        <v>543</v>
      </c>
      <c r="E200" s="26" t="s">
        <v>544</v>
      </c>
      <c r="F200" s="32" t="s">
        <v>616</v>
      </c>
      <c r="G200" s="26" t="s">
        <v>617</v>
      </c>
      <c r="H200" s="24" t="s">
        <v>618</v>
      </c>
      <c r="I200" s="26" t="s">
        <v>619</v>
      </c>
      <c r="J200" s="27">
        <v>5</v>
      </c>
      <c r="K200" s="28" t="s">
        <v>84</v>
      </c>
      <c r="L200" s="24" t="s">
        <v>101</v>
      </c>
      <c r="M200" s="23">
        <v>0</v>
      </c>
      <c r="N200" s="23">
        <v>0</v>
      </c>
      <c r="O200" s="23">
        <v>10320.07</v>
      </c>
      <c r="P200" s="88">
        <v>0</v>
      </c>
      <c r="Q200" s="88">
        <v>4802.83</v>
      </c>
      <c r="R200" s="88">
        <v>0</v>
      </c>
      <c r="S200" s="88">
        <f t="shared" si="467"/>
        <v>4802.83</v>
      </c>
      <c r="T200" s="92" t="str">
        <f t="shared" si="468"/>
        <v>nebija plānots</v>
      </c>
      <c r="U200" s="88">
        <f t="shared" si="469"/>
        <v>4802.83</v>
      </c>
      <c r="V200" s="92" t="str">
        <f t="shared" si="470"/>
        <v>nebija plānots</v>
      </c>
      <c r="W200" s="88">
        <v>14208.58</v>
      </c>
      <c r="X200" s="88">
        <v>5656.75</v>
      </c>
      <c r="Y200" s="88">
        <v>0</v>
      </c>
      <c r="Z200" s="88">
        <f t="shared" si="471"/>
        <v>5656.75</v>
      </c>
      <c r="AA200" s="92">
        <f t="shared" si="472"/>
        <v>0.39812212057784802</v>
      </c>
      <c r="AB200" s="88">
        <f t="shared" si="473"/>
        <v>-8551.83</v>
      </c>
      <c r="AC200" s="92">
        <f t="shared" si="474"/>
        <v>-0.60187787942215198</v>
      </c>
      <c r="AD200" s="88">
        <f t="shared" si="475"/>
        <v>14208.58</v>
      </c>
      <c r="AE200" s="88">
        <f t="shared" si="476"/>
        <v>10459.58</v>
      </c>
      <c r="AF200" s="88">
        <f t="shared" si="477"/>
        <v>0</v>
      </c>
      <c r="AG200" s="88">
        <f t="shared" si="478"/>
        <v>10459.58</v>
      </c>
      <c r="AH200" s="92">
        <f t="shared" si="479"/>
        <v>0.73614534316588986</v>
      </c>
      <c r="AI200" s="88">
        <f t="shared" si="480"/>
        <v>-3749</v>
      </c>
      <c r="AJ200" s="92">
        <f t="shared" si="481"/>
        <v>-0.26385465683411008</v>
      </c>
      <c r="AK200" s="88">
        <v>69750</v>
      </c>
      <c r="AL200" s="88">
        <v>0</v>
      </c>
      <c r="AM200" s="88">
        <v>0</v>
      </c>
      <c r="AN200" s="88">
        <f t="shared" si="552"/>
        <v>0</v>
      </c>
      <c r="AO200" s="92">
        <f t="shared" si="482"/>
        <v>0</v>
      </c>
      <c r="AP200" s="88">
        <f t="shared" si="483"/>
        <v>-69750</v>
      </c>
      <c r="AQ200" s="92">
        <f t="shared" si="484"/>
        <v>-1</v>
      </c>
      <c r="AR200" s="88">
        <f t="shared" si="485"/>
        <v>83958.58</v>
      </c>
      <c r="AS200" s="88">
        <f t="shared" si="486"/>
        <v>10459.58</v>
      </c>
      <c r="AT200" s="88">
        <f t="shared" si="487"/>
        <v>0</v>
      </c>
      <c r="AU200" s="88">
        <f t="shared" si="488"/>
        <v>10459.58</v>
      </c>
      <c r="AV200" s="92">
        <f t="shared" si="489"/>
        <v>0.12458023944664143</v>
      </c>
      <c r="AW200" s="88">
        <f t="shared" si="490"/>
        <v>-73499</v>
      </c>
      <c r="AX200" s="92">
        <f t="shared" si="491"/>
        <v>-0.87541976055335857</v>
      </c>
      <c r="AY200" s="88">
        <v>0</v>
      </c>
      <c r="AZ200" s="88">
        <v>93000</v>
      </c>
      <c r="BA200" s="88">
        <v>0</v>
      </c>
      <c r="BB200" s="88">
        <f t="shared" si="553"/>
        <v>93000</v>
      </c>
      <c r="BC200" s="92" t="str">
        <f t="shared" si="492"/>
        <v>nebija plānots</v>
      </c>
      <c r="BD200" s="88">
        <f t="shared" si="493"/>
        <v>93000</v>
      </c>
      <c r="BE200" s="92" t="str">
        <f t="shared" si="494"/>
        <v>nebija plānots</v>
      </c>
      <c r="BF200" s="88">
        <f t="shared" si="495"/>
        <v>83958.58</v>
      </c>
      <c r="BG200" s="88">
        <f t="shared" si="496"/>
        <v>103459.58</v>
      </c>
      <c r="BH200" s="88">
        <f t="shared" si="497"/>
        <v>0</v>
      </c>
      <c r="BI200" s="88">
        <f t="shared" si="498"/>
        <v>103459.58</v>
      </c>
      <c r="BJ200" s="92">
        <f t="shared" si="499"/>
        <v>1.2322692927869909</v>
      </c>
      <c r="BK200" s="88">
        <f t="shared" si="500"/>
        <v>19501</v>
      </c>
      <c r="BL200" s="92">
        <f t="shared" si="501"/>
        <v>0.23226929278699091</v>
      </c>
      <c r="BM200" s="88">
        <v>67500</v>
      </c>
      <c r="BN200" s="88">
        <v>55000</v>
      </c>
      <c r="BO200" s="88">
        <v>0</v>
      </c>
      <c r="BP200" s="88">
        <f t="shared" si="554"/>
        <v>55000</v>
      </c>
      <c r="BQ200" s="92">
        <f t="shared" si="502"/>
        <v>0.81481481481481477</v>
      </c>
      <c r="BR200" s="88">
        <f t="shared" si="503"/>
        <v>-12500</v>
      </c>
      <c r="BS200" s="92">
        <f t="shared" si="504"/>
        <v>-0.18518518518518517</v>
      </c>
      <c r="BT200" s="88">
        <f t="shared" si="505"/>
        <v>151458.58000000002</v>
      </c>
      <c r="BU200" s="88">
        <f t="shared" si="506"/>
        <v>158459.58000000002</v>
      </c>
      <c r="BV200" s="88">
        <f t="shared" si="507"/>
        <v>0</v>
      </c>
      <c r="BW200" s="88">
        <f t="shared" si="508"/>
        <v>158459.58000000002</v>
      </c>
      <c r="BX200" s="92">
        <f t="shared" si="509"/>
        <v>1.0462238586945685</v>
      </c>
      <c r="BY200" s="88">
        <f t="shared" si="510"/>
        <v>7001</v>
      </c>
      <c r="BZ200" s="92">
        <f t="shared" si="511"/>
        <v>4.6223858694568506E-2</v>
      </c>
      <c r="CA200" s="88">
        <v>14175</v>
      </c>
      <c r="CB200" s="88">
        <v>18900</v>
      </c>
      <c r="CC200" s="88">
        <v>0</v>
      </c>
      <c r="CD200" s="88">
        <f t="shared" si="555"/>
        <v>18900</v>
      </c>
      <c r="CE200" s="92">
        <f t="shared" si="512"/>
        <v>1.3333333333333333</v>
      </c>
      <c r="CF200" s="88">
        <f t="shared" si="513"/>
        <v>4725</v>
      </c>
      <c r="CG200" s="92">
        <f t="shared" si="514"/>
        <v>0.33333333333333331</v>
      </c>
      <c r="CH200" s="88">
        <f t="shared" si="515"/>
        <v>165633.58000000002</v>
      </c>
      <c r="CI200" s="88">
        <f t="shared" si="516"/>
        <v>177359.58000000002</v>
      </c>
      <c r="CJ200" s="88">
        <f t="shared" si="517"/>
        <v>0</v>
      </c>
      <c r="CK200" s="88">
        <f t="shared" si="518"/>
        <v>177359.58000000002</v>
      </c>
      <c r="CL200" s="92">
        <f t="shared" si="519"/>
        <v>1.0707948231270494</v>
      </c>
      <c r="CM200" s="88">
        <f t="shared" si="520"/>
        <v>11726</v>
      </c>
      <c r="CN200" s="92">
        <f t="shared" si="521"/>
        <v>7.0794823127049475E-2</v>
      </c>
      <c r="CO200" s="88">
        <v>205438.1</v>
      </c>
      <c r="CP200" s="88">
        <v>91738.799999999988</v>
      </c>
      <c r="CQ200" s="88">
        <v>0</v>
      </c>
      <c r="CR200" s="88">
        <f t="shared" si="556"/>
        <v>91738.799999999988</v>
      </c>
      <c r="CS200" s="92">
        <f t="shared" si="522"/>
        <v>0.44655202710694847</v>
      </c>
      <c r="CT200" s="88">
        <f t="shared" si="523"/>
        <v>-113699.30000000002</v>
      </c>
      <c r="CU200" s="92">
        <f t="shared" si="524"/>
        <v>-0.55344797289305159</v>
      </c>
      <c r="CV200" s="88">
        <f t="shared" si="525"/>
        <v>371071.68000000005</v>
      </c>
      <c r="CW200" s="88">
        <f t="shared" si="526"/>
        <v>269098.38</v>
      </c>
      <c r="CX200" s="88">
        <f t="shared" si="527"/>
        <v>0</v>
      </c>
      <c r="CY200" s="88">
        <f t="shared" si="528"/>
        <v>269098.38</v>
      </c>
      <c r="CZ200" s="92">
        <f t="shared" si="529"/>
        <v>0.72519244799279747</v>
      </c>
      <c r="DA200" s="88">
        <f t="shared" si="530"/>
        <v>-101973.30000000005</v>
      </c>
      <c r="DB200" s="92">
        <f t="shared" si="531"/>
        <v>-0.27480755200720258</v>
      </c>
      <c r="DC200" s="88">
        <v>45554.9</v>
      </c>
      <c r="DD200" s="88">
        <v>19751.05</v>
      </c>
      <c r="DE200" s="88">
        <v>0</v>
      </c>
      <c r="DF200" s="88">
        <f t="shared" si="557"/>
        <v>19751.05</v>
      </c>
      <c r="DG200" s="92">
        <f t="shared" si="532"/>
        <v>0.43356587326500551</v>
      </c>
      <c r="DH200" s="88">
        <f t="shared" si="548"/>
        <v>-25803.850000000002</v>
      </c>
      <c r="DI200" s="92">
        <f t="shared" si="533"/>
        <v>-0.56643412673499449</v>
      </c>
      <c r="DJ200" s="88">
        <f t="shared" si="534"/>
        <v>416626.58000000007</v>
      </c>
      <c r="DK200" s="88">
        <f t="shared" si="535"/>
        <v>288849.43</v>
      </c>
      <c r="DL200" s="88">
        <f t="shared" si="536"/>
        <v>0</v>
      </c>
      <c r="DM200" s="88">
        <f t="shared" si="550"/>
        <v>288849.43</v>
      </c>
      <c r="DN200" s="92">
        <f t="shared" si="537"/>
        <v>0.69330533351952706</v>
      </c>
      <c r="DO200" s="88">
        <f t="shared" si="538"/>
        <v>-127777.15000000008</v>
      </c>
      <c r="DP200" s="92">
        <f t="shared" si="539"/>
        <v>-0.30669466648047289</v>
      </c>
      <c r="DQ200" s="88">
        <v>31875</v>
      </c>
      <c r="DR200" s="88">
        <v>40157.18</v>
      </c>
      <c r="DS200" s="88">
        <v>0</v>
      </c>
      <c r="DT200" s="88">
        <f t="shared" si="558"/>
        <v>40157.18</v>
      </c>
      <c r="DU200" s="92">
        <f t="shared" si="540"/>
        <v>1.2598330980392156</v>
      </c>
      <c r="DV200" s="88">
        <f t="shared" si="549"/>
        <v>8282.18</v>
      </c>
      <c r="DW200" s="92">
        <f t="shared" si="541"/>
        <v>0.25983309803921567</v>
      </c>
      <c r="DX200" s="88">
        <f t="shared" si="542"/>
        <v>448501.58000000007</v>
      </c>
      <c r="DY200" s="88">
        <f t="shared" si="543"/>
        <v>329006.61</v>
      </c>
      <c r="DZ200" s="88">
        <f t="shared" si="544"/>
        <v>0</v>
      </c>
      <c r="EA200" s="88">
        <f t="shared" si="551"/>
        <v>329006.61</v>
      </c>
      <c r="EB200" s="92">
        <f t="shared" si="545"/>
        <v>0.73356845253477132</v>
      </c>
      <c r="EC200" s="88">
        <f t="shared" si="546"/>
        <v>-119494.97000000009</v>
      </c>
      <c r="ED200" s="92">
        <f t="shared" si="547"/>
        <v>-0.26643154746522868</v>
      </c>
      <c r="EE200" s="88">
        <v>475851.4</v>
      </c>
      <c r="EF200" s="88">
        <v>63969.94</v>
      </c>
      <c r="EG200" s="88">
        <v>106425</v>
      </c>
      <c r="EH200" s="23">
        <f t="shared" si="466"/>
        <v>1094747.9200000002</v>
      </c>
      <c r="EJ200" s="9"/>
      <c r="EK200" s="9"/>
    </row>
    <row r="201" spans="1:141" ht="12" customHeight="1" x14ac:dyDescent="0.25">
      <c r="A201" s="8" t="s">
        <v>624</v>
      </c>
      <c r="B201" s="8" t="s">
        <v>624</v>
      </c>
      <c r="C201" s="24">
        <v>4</v>
      </c>
      <c r="D201" s="32" t="s">
        <v>543</v>
      </c>
      <c r="E201" s="26" t="s">
        <v>544</v>
      </c>
      <c r="F201" s="32" t="s">
        <v>616</v>
      </c>
      <c r="G201" s="26" t="s">
        <v>617</v>
      </c>
      <c r="H201" s="24" t="s">
        <v>625</v>
      </c>
      <c r="I201" s="26" t="s">
        <v>626</v>
      </c>
      <c r="J201" s="27" t="s">
        <v>114</v>
      </c>
      <c r="K201" s="28" t="s">
        <v>84</v>
      </c>
      <c r="L201" s="24" t="s">
        <v>101</v>
      </c>
      <c r="M201" s="23">
        <v>0</v>
      </c>
      <c r="N201" s="23">
        <v>0</v>
      </c>
      <c r="O201" s="23">
        <v>0</v>
      </c>
      <c r="P201" s="88">
        <v>0</v>
      </c>
      <c r="Q201" s="88">
        <v>0</v>
      </c>
      <c r="R201" s="88">
        <v>0</v>
      </c>
      <c r="S201" s="88">
        <f t="shared" si="467"/>
        <v>0</v>
      </c>
      <c r="T201" s="92" t="str">
        <f t="shared" si="468"/>
        <v>nebija plānots</v>
      </c>
      <c r="U201" s="88">
        <f t="shared" si="469"/>
        <v>0</v>
      </c>
      <c r="V201" s="92" t="str">
        <f t="shared" si="470"/>
        <v>nebija plānots</v>
      </c>
      <c r="W201" s="88">
        <v>0</v>
      </c>
      <c r="X201" s="88">
        <v>0</v>
      </c>
      <c r="Y201" s="88">
        <v>0</v>
      </c>
      <c r="Z201" s="88">
        <f t="shared" si="471"/>
        <v>0</v>
      </c>
      <c r="AA201" s="92" t="str">
        <f t="shared" si="472"/>
        <v>nebija plānots</v>
      </c>
      <c r="AB201" s="88">
        <f t="shared" si="473"/>
        <v>0</v>
      </c>
      <c r="AC201" s="92" t="str">
        <f t="shared" si="474"/>
        <v>nebija plānots</v>
      </c>
      <c r="AD201" s="88">
        <f t="shared" si="475"/>
        <v>0</v>
      </c>
      <c r="AE201" s="88">
        <f t="shared" si="476"/>
        <v>0</v>
      </c>
      <c r="AF201" s="88">
        <f t="shared" si="477"/>
        <v>0</v>
      </c>
      <c r="AG201" s="88">
        <f t="shared" si="478"/>
        <v>0</v>
      </c>
      <c r="AH201" s="92" t="str">
        <f t="shared" si="479"/>
        <v>nebija plānots</v>
      </c>
      <c r="AI201" s="88">
        <f t="shared" si="480"/>
        <v>0</v>
      </c>
      <c r="AJ201" s="92" t="str">
        <f t="shared" si="481"/>
        <v>nebija plānots</v>
      </c>
      <c r="AK201" s="88">
        <v>0</v>
      </c>
      <c r="AL201" s="88">
        <v>5697.58</v>
      </c>
      <c r="AM201" s="88">
        <v>0</v>
      </c>
      <c r="AN201" s="88">
        <f t="shared" si="552"/>
        <v>5697.58</v>
      </c>
      <c r="AO201" s="92" t="str">
        <f t="shared" si="482"/>
        <v>nebija plānots</v>
      </c>
      <c r="AP201" s="88">
        <f t="shared" si="483"/>
        <v>5697.58</v>
      </c>
      <c r="AQ201" s="92" t="str">
        <f t="shared" si="484"/>
        <v>nebija plānots</v>
      </c>
      <c r="AR201" s="88">
        <f t="shared" si="485"/>
        <v>0</v>
      </c>
      <c r="AS201" s="88">
        <f t="shared" si="486"/>
        <v>5697.58</v>
      </c>
      <c r="AT201" s="88">
        <f t="shared" si="487"/>
        <v>0</v>
      </c>
      <c r="AU201" s="88">
        <f t="shared" si="488"/>
        <v>5697.58</v>
      </c>
      <c r="AV201" s="92" t="str">
        <f t="shared" si="489"/>
        <v>nebija plānots</v>
      </c>
      <c r="AW201" s="88">
        <f t="shared" si="490"/>
        <v>5697.58</v>
      </c>
      <c r="AX201" s="92" t="str">
        <f t="shared" si="491"/>
        <v>nebija plānots</v>
      </c>
      <c r="AY201" s="88">
        <v>10984.13</v>
      </c>
      <c r="AZ201" s="88">
        <v>0</v>
      </c>
      <c r="BA201" s="88">
        <v>0</v>
      </c>
      <c r="BB201" s="88">
        <f t="shared" si="553"/>
        <v>0</v>
      </c>
      <c r="BC201" s="92">
        <f t="shared" si="492"/>
        <v>0</v>
      </c>
      <c r="BD201" s="88">
        <f t="shared" si="493"/>
        <v>-10984.13</v>
      </c>
      <c r="BE201" s="92">
        <f t="shared" si="494"/>
        <v>-1</v>
      </c>
      <c r="BF201" s="88">
        <f t="shared" si="495"/>
        <v>10984.13</v>
      </c>
      <c r="BG201" s="88">
        <f t="shared" si="496"/>
        <v>5697.58</v>
      </c>
      <c r="BH201" s="88">
        <f t="shared" si="497"/>
        <v>0</v>
      </c>
      <c r="BI201" s="88">
        <f t="shared" si="498"/>
        <v>5697.58</v>
      </c>
      <c r="BJ201" s="92">
        <f t="shared" si="499"/>
        <v>0.51871017549865128</v>
      </c>
      <c r="BK201" s="88">
        <f t="shared" si="500"/>
        <v>-5286.5499999999993</v>
      </c>
      <c r="BL201" s="92">
        <f t="shared" si="501"/>
        <v>-0.48128982450134872</v>
      </c>
      <c r="BM201" s="88">
        <v>0</v>
      </c>
      <c r="BN201" s="88">
        <v>0</v>
      </c>
      <c r="BO201" s="88">
        <v>0</v>
      </c>
      <c r="BP201" s="88">
        <f t="shared" si="554"/>
        <v>0</v>
      </c>
      <c r="BQ201" s="92" t="str">
        <f t="shared" si="502"/>
        <v>nebija plānots</v>
      </c>
      <c r="BR201" s="88">
        <f t="shared" si="503"/>
        <v>0</v>
      </c>
      <c r="BS201" s="92" t="str">
        <f t="shared" si="504"/>
        <v>nebija plānots</v>
      </c>
      <c r="BT201" s="88">
        <f t="shared" si="505"/>
        <v>10984.13</v>
      </c>
      <c r="BU201" s="88">
        <f t="shared" si="506"/>
        <v>5697.58</v>
      </c>
      <c r="BV201" s="88">
        <f t="shared" si="507"/>
        <v>0</v>
      </c>
      <c r="BW201" s="88">
        <f t="shared" si="508"/>
        <v>5697.58</v>
      </c>
      <c r="BX201" s="92">
        <f t="shared" si="509"/>
        <v>0.51871017549865128</v>
      </c>
      <c r="BY201" s="88">
        <f t="shared" si="510"/>
        <v>-5286.5499999999993</v>
      </c>
      <c r="BZ201" s="92">
        <f t="shared" si="511"/>
        <v>-0.48128982450134872</v>
      </c>
      <c r="CA201" s="88">
        <v>0</v>
      </c>
      <c r="CB201" s="88">
        <v>0</v>
      </c>
      <c r="CC201" s="88">
        <v>0</v>
      </c>
      <c r="CD201" s="88">
        <f t="shared" si="555"/>
        <v>0</v>
      </c>
      <c r="CE201" s="92" t="str">
        <f t="shared" si="512"/>
        <v>nebija plānots</v>
      </c>
      <c r="CF201" s="88">
        <f t="shared" si="513"/>
        <v>0</v>
      </c>
      <c r="CG201" s="92" t="str">
        <f t="shared" si="514"/>
        <v>nebija plānots</v>
      </c>
      <c r="CH201" s="88">
        <f t="shared" si="515"/>
        <v>10984.13</v>
      </c>
      <c r="CI201" s="88">
        <f t="shared" si="516"/>
        <v>5697.58</v>
      </c>
      <c r="CJ201" s="88">
        <f t="shared" si="517"/>
        <v>0</v>
      </c>
      <c r="CK201" s="88">
        <f t="shared" si="518"/>
        <v>5697.58</v>
      </c>
      <c r="CL201" s="92">
        <f t="shared" si="519"/>
        <v>0.51871017549865128</v>
      </c>
      <c r="CM201" s="88">
        <f t="shared" si="520"/>
        <v>-5286.5499999999993</v>
      </c>
      <c r="CN201" s="92">
        <f t="shared" si="521"/>
        <v>-0.48128982450134872</v>
      </c>
      <c r="CO201" s="88">
        <v>0</v>
      </c>
      <c r="CP201" s="88">
        <v>0</v>
      </c>
      <c r="CQ201" s="88">
        <v>0</v>
      </c>
      <c r="CR201" s="88">
        <f t="shared" si="556"/>
        <v>0</v>
      </c>
      <c r="CS201" s="92" t="str">
        <f t="shared" si="522"/>
        <v>nebija plānots</v>
      </c>
      <c r="CT201" s="88">
        <f t="shared" si="523"/>
        <v>0</v>
      </c>
      <c r="CU201" s="92" t="str">
        <f t="shared" si="524"/>
        <v>nebija plānots</v>
      </c>
      <c r="CV201" s="88">
        <f t="shared" si="525"/>
        <v>10984.13</v>
      </c>
      <c r="CW201" s="88">
        <f t="shared" si="526"/>
        <v>5697.58</v>
      </c>
      <c r="CX201" s="88">
        <f t="shared" si="527"/>
        <v>0</v>
      </c>
      <c r="CY201" s="88">
        <f t="shared" si="528"/>
        <v>5697.58</v>
      </c>
      <c r="CZ201" s="92">
        <f t="shared" si="529"/>
        <v>0.51871017549865128</v>
      </c>
      <c r="DA201" s="88">
        <f t="shared" si="530"/>
        <v>-5286.5499999999993</v>
      </c>
      <c r="DB201" s="92">
        <f t="shared" si="531"/>
        <v>-0.48128982450134872</v>
      </c>
      <c r="DC201" s="88">
        <v>0</v>
      </c>
      <c r="DD201" s="88">
        <v>0</v>
      </c>
      <c r="DE201" s="88">
        <v>0</v>
      </c>
      <c r="DF201" s="88">
        <f t="shared" si="557"/>
        <v>0</v>
      </c>
      <c r="DG201" s="92" t="str">
        <f t="shared" si="532"/>
        <v>nebija plānots</v>
      </c>
      <c r="DH201" s="88">
        <f t="shared" si="548"/>
        <v>0</v>
      </c>
      <c r="DI201" s="92" t="str">
        <f t="shared" si="533"/>
        <v>nebija plānots</v>
      </c>
      <c r="DJ201" s="88">
        <f t="shared" si="534"/>
        <v>10984.13</v>
      </c>
      <c r="DK201" s="88">
        <f t="shared" si="535"/>
        <v>5697.58</v>
      </c>
      <c r="DL201" s="88">
        <f t="shared" si="536"/>
        <v>0</v>
      </c>
      <c r="DM201" s="88">
        <f t="shared" si="550"/>
        <v>5697.58</v>
      </c>
      <c r="DN201" s="92">
        <f t="shared" si="537"/>
        <v>0.51871017549865128</v>
      </c>
      <c r="DO201" s="88">
        <f t="shared" si="538"/>
        <v>-5286.5499999999993</v>
      </c>
      <c r="DP201" s="92">
        <f t="shared" si="539"/>
        <v>-0.48128982450134872</v>
      </c>
      <c r="DQ201" s="88">
        <v>0</v>
      </c>
      <c r="DR201" s="88">
        <v>33946.300000000003</v>
      </c>
      <c r="DS201" s="88">
        <v>0</v>
      </c>
      <c r="DT201" s="88">
        <f t="shared" si="558"/>
        <v>33946.300000000003</v>
      </c>
      <c r="DU201" s="92" t="str">
        <f t="shared" si="540"/>
        <v>nebija plānots</v>
      </c>
      <c r="DV201" s="88">
        <f t="shared" si="549"/>
        <v>33946.300000000003</v>
      </c>
      <c r="DW201" s="92" t="str">
        <f t="shared" si="541"/>
        <v>nebija plānots</v>
      </c>
      <c r="DX201" s="88">
        <f t="shared" si="542"/>
        <v>10984.13</v>
      </c>
      <c r="DY201" s="88">
        <f t="shared" si="543"/>
        <v>39643.880000000005</v>
      </c>
      <c r="DZ201" s="88">
        <f t="shared" si="544"/>
        <v>0</v>
      </c>
      <c r="EA201" s="88">
        <f t="shared" si="551"/>
        <v>39643.880000000005</v>
      </c>
      <c r="EB201" s="92">
        <f t="shared" si="545"/>
        <v>3.6091961766657903</v>
      </c>
      <c r="EC201" s="88">
        <f t="shared" si="546"/>
        <v>28659.750000000007</v>
      </c>
      <c r="ED201" s="92">
        <f t="shared" si="547"/>
        <v>2.6091961766657903</v>
      </c>
      <c r="EE201" s="88">
        <v>48338.44</v>
      </c>
      <c r="EF201" s="88">
        <v>0</v>
      </c>
      <c r="EG201" s="88">
        <v>0</v>
      </c>
      <c r="EH201" s="23">
        <f t="shared" si="466"/>
        <v>59322.57</v>
      </c>
      <c r="EJ201" s="9"/>
      <c r="EK201" s="9"/>
    </row>
    <row r="202" spans="1:141" ht="12" customHeight="1" x14ac:dyDescent="0.25">
      <c r="A202" s="8" t="s">
        <v>627</v>
      </c>
      <c r="B202" s="8" t="s">
        <v>627</v>
      </c>
      <c r="C202" s="24">
        <v>4</v>
      </c>
      <c r="D202" s="32" t="s">
        <v>543</v>
      </c>
      <c r="E202" s="26" t="s">
        <v>544</v>
      </c>
      <c r="F202" s="32" t="s">
        <v>616</v>
      </c>
      <c r="G202" s="26" t="s">
        <v>617</v>
      </c>
      <c r="H202" s="24" t="s">
        <v>628</v>
      </c>
      <c r="I202" s="26" t="s">
        <v>629</v>
      </c>
      <c r="J202" s="27" t="s">
        <v>114</v>
      </c>
      <c r="K202" s="28" t="s">
        <v>84</v>
      </c>
      <c r="L202" s="24" t="s">
        <v>101</v>
      </c>
      <c r="M202" s="23">
        <v>0</v>
      </c>
      <c r="N202" s="23">
        <v>90219.72</v>
      </c>
      <c r="O202" s="23">
        <v>394125.19999999995</v>
      </c>
      <c r="P202" s="88">
        <v>0</v>
      </c>
      <c r="Q202" s="88">
        <v>0</v>
      </c>
      <c r="R202" s="88">
        <v>0</v>
      </c>
      <c r="S202" s="88">
        <f t="shared" si="467"/>
        <v>0</v>
      </c>
      <c r="T202" s="92" t="str">
        <f t="shared" si="468"/>
        <v>nebija plānots</v>
      </c>
      <c r="U202" s="88">
        <f t="shared" si="469"/>
        <v>0</v>
      </c>
      <c r="V202" s="92" t="str">
        <f t="shared" si="470"/>
        <v>nebija plānots</v>
      </c>
      <c r="W202" s="88">
        <v>0</v>
      </c>
      <c r="X202" s="88">
        <v>0</v>
      </c>
      <c r="Y202" s="88">
        <v>0</v>
      </c>
      <c r="Z202" s="88">
        <f t="shared" si="471"/>
        <v>0</v>
      </c>
      <c r="AA202" s="92" t="str">
        <f t="shared" si="472"/>
        <v>nebija plānots</v>
      </c>
      <c r="AB202" s="88">
        <f t="shared" si="473"/>
        <v>0</v>
      </c>
      <c r="AC202" s="92" t="str">
        <f t="shared" si="474"/>
        <v>nebija plānots</v>
      </c>
      <c r="AD202" s="88">
        <f t="shared" si="475"/>
        <v>0</v>
      </c>
      <c r="AE202" s="88">
        <f t="shared" si="476"/>
        <v>0</v>
      </c>
      <c r="AF202" s="88">
        <f t="shared" si="477"/>
        <v>0</v>
      </c>
      <c r="AG202" s="88">
        <f t="shared" si="478"/>
        <v>0</v>
      </c>
      <c r="AH202" s="92" t="str">
        <f t="shared" si="479"/>
        <v>nebija plānots</v>
      </c>
      <c r="AI202" s="88">
        <f t="shared" si="480"/>
        <v>0</v>
      </c>
      <c r="AJ202" s="92" t="str">
        <f t="shared" si="481"/>
        <v>nebija plānots</v>
      </c>
      <c r="AK202" s="88">
        <v>145053.74</v>
      </c>
      <c r="AL202" s="88">
        <v>145035.99</v>
      </c>
      <c r="AM202" s="88">
        <v>0</v>
      </c>
      <c r="AN202" s="88">
        <f t="shared" si="552"/>
        <v>145035.99</v>
      </c>
      <c r="AO202" s="92">
        <f t="shared" si="482"/>
        <v>0.99987763155917253</v>
      </c>
      <c r="AP202" s="88">
        <f t="shared" si="483"/>
        <v>-17.75</v>
      </c>
      <c r="AQ202" s="92">
        <f t="shared" si="484"/>
        <v>-1.2236844082751677E-4</v>
      </c>
      <c r="AR202" s="88">
        <f t="shared" si="485"/>
        <v>145053.74</v>
      </c>
      <c r="AS202" s="88">
        <f t="shared" si="486"/>
        <v>145035.99</v>
      </c>
      <c r="AT202" s="88">
        <f t="shared" si="487"/>
        <v>0</v>
      </c>
      <c r="AU202" s="88">
        <f t="shared" si="488"/>
        <v>145035.99</v>
      </c>
      <c r="AV202" s="92">
        <f t="shared" si="489"/>
        <v>0.99987763155917253</v>
      </c>
      <c r="AW202" s="88">
        <f t="shared" si="490"/>
        <v>-17.75</v>
      </c>
      <c r="AX202" s="92">
        <f t="shared" si="491"/>
        <v>-1.2236844082751677E-4</v>
      </c>
      <c r="AY202" s="88">
        <v>0</v>
      </c>
      <c r="AZ202" s="88">
        <v>0</v>
      </c>
      <c r="BA202" s="88">
        <v>0</v>
      </c>
      <c r="BB202" s="88">
        <f t="shared" si="553"/>
        <v>0</v>
      </c>
      <c r="BC202" s="92" t="str">
        <f t="shared" si="492"/>
        <v>nebija plānots</v>
      </c>
      <c r="BD202" s="88">
        <f t="shared" si="493"/>
        <v>0</v>
      </c>
      <c r="BE202" s="92" t="str">
        <f t="shared" si="494"/>
        <v>nebija plānots</v>
      </c>
      <c r="BF202" s="88">
        <f t="shared" si="495"/>
        <v>145053.74</v>
      </c>
      <c r="BG202" s="88">
        <f t="shared" si="496"/>
        <v>145035.99</v>
      </c>
      <c r="BH202" s="88">
        <f t="shared" si="497"/>
        <v>0</v>
      </c>
      <c r="BI202" s="88">
        <f t="shared" si="498"/>
        <v>145035.99</v>
      </c>
      <c r="BJ202" s="92">
        <f t="shared" si="499"/>
        <v>0.99987763155917253</v>
      </c>
      <c r="BK202" s="88">
        <f t="shared" si="500"/>
        <v>-17.75</v>
      </c>
      <c r="BL202" s="92">
        <f t="shared" si="501"/>
        <v>-1.2236844082751677E-4</v>
      </c>
      <c r="BM202" s="88">
        <v>0</v>
      </c>
      <c r="BN202" s="88">
        <v>70253.789999999994</v>
      </c>
      <c r="BO202" s="88">
        <v>0</v>
      </c>
      <c r="BP202" s="88">
        <f t="shared" si="554"/>
        <v>70253.789999999994</v>
      </c>
      <c r="BQ202" s="92" t="str">
        <f t="shared" si="502"/>
        <v>nebija plānots</v>
      </c>
      <c r="BR202" s="88">
        <f t="shared" si="503"/>
        <v>70253.789999999994</v>
      </c>
      <c r="BS202" s="92" t="str">
        <f t="shared" si="504"/>
        <v>nebija plānots</v>
      </c>
      <c r="BT202" s="88">
        <f t="shared" si="505"/>
        <v>145053.74</v>
      </c>
      <c r="BU202" s="88">
        <f t="shared" si="506"/>
        <v>215289.77999999997</v>
      </c>
      <c r="BV202" s="88">
        <f t="shared" si="507"/>
        <v>0</v>
      </c>
      <c r="BW202" s="88">
        <f t="shared" si="508"/>
        <v>215289.77999999997</v>
      </c>
      <c r="BX202" s="92">
        <f t="shared" si="509"/>
        <v>1.4842070256168505</v>
      </c>
      <c r="BY202" s="88">
        <f t="shared" si="510"/>
        <v>70236.039999999979</v>
      </c>
      <c r="BZ202" s="92">
        <f t="shared" si="511"/>
        <v>0.48420702561685058</v>
      </c>
      <c r="CA202" s="88">
        <v>77986.48</v>
      </c>
      <c r="CB202" s="88">
        <v>0</v>
      </c>
      <c r="CC202" s="88">
        <v>0</v>
      </c>
      <c r="CD202" s="88">
        <f t="shared" si="555"/>
        <v>0</v>
      </c>
      <c r="CE202" s="92">
        <f t="shared" si="512"/>
        <v>0</v>
      </c>
      <c r="CF202" s="88">
        <f t="shared" si="513"/>
        <v>-77986.48</v>
      </c>
      <c r="CG202" s="92">
        <f t="shared" si="514"/>
        <v>-1</v>
      </c>
      <c r="CH202" s="88">
        <f t="shared" si="515"/>
        <v>223040.21999999997</v>
      </c>
      <c r="CI202" s="88">
        <f t="shared" si="516"/>
        <v>215289.77999999997</v>
      </c>
      <c r="CJ202" s="88">
        <f t="shared" si="517"/>
        <v>0</v>
      </c>
      <c r="CK202" s="88">
        <f t="shared" si="518"/>
        <v>215289.77999999997</v>
      </c>
      <c r="CL202" s="92">
        <f t="shared" si="519"/>
        <v>0.96525093097558812</v>
      </c>
      <c r="CM202" s="88">
        <f t="shared" si="520"/>
        <v>-7750.4400000000023</v>
      </c>
      <c r="CN202" s="92">
        <f t="shared" si="521"/>
        <v>-3.4749069024411848E-2</v>
      </c>
      <c r="CO202" s="88">
        <v>0</v>
      </c>
      <c r="CP202" s="88">
        <v>0</v>
      </c>
      <c r="CQ202" s="88">
        <v>0</v>
      </c>
      <c r="CR202" s="88">
        <f t="shared" si="556"/>
        <v>0</v>
      </c>
      <c r="CS202" s="92" t="str">
        <f t="shared" si="522"/>
        <v>nebija plānots</v>
      </c>
      <c r="CT202" s="88">
        <f t="shared" si="523"/>
        <v>0</v>
      </c>
      <c r="CU202" s="92" t="str">
        <f t="shared" si="524"/>
        <v>nebija plānots</v>
      </c>
      <c r="CV202" s="88">
        <f t="shared" si="525"/>
        <v>223040.21999999997</v>
      </c>
      <c r="CW202" s="88">
        <f t="shared" si="526"/>
        <v>215289.77999999997</v>
      </c>
      <c r="CX202" s="88">
        <f t="shared" si="527"/>
        <v>0</v>
      </c>
      <c r="CY202" s="88">
        <f t="shared" si="528"/>
        <v>215289.77999999997</v>
      </c>
      <c r="CZ202" s="92">
        <f t="shared" si="529"/>
        <v>0.96525093097558812</v>
      </c>
      <c r="DA202" s="88">
        <f t="shared" si="530"/>
        <v>-7750.4400000000023</v>
      </c>
      <c r="DB202" s="92">
        <f t="shared" si="531"/>
        <v>-3.4749069024411848E-2</v>
      </c>
      <c r="DC202" s="88">
        <v>0</v>
      </c>
      <c r="DD202" s="88">
        <v>199733.83</v>
      </c>
      <c r="DE202" s="88">
        <v>0</v>
      </c>
      <c r="DF202" s="88">
        <f t="shared" si="557"/>
        <v>199733.83</v>
      </c>
      <c r="DG202" s="92" t="str">
        <f t="shared" si="532"/>
        <v>nebija plānots</v>
      </c>
      <c r="DH202" s="88">
        <f t="shared" si="548"/>
        <v>199733.83</v>
      </c>
      <c r="DI202" s="92" t="str">
        <f t="shared" si="533"/>
        <v>nebija plānots</v>
      </c>
      <c r="DJ202" s="88">
        <f t="shared" si="534"/>
        <v>223040.21999999997</v>
      </c>
      <c r="DK202" s="88">
        <f t="shared" si="535"/>
        <v>415023.61</v>
      </c>
      <c r="DL202" s="88">
        <f t="shared" si="536"/>
        <v>0</v>
      </c>
      <c r="DM202" s="88">
        <f t="shared" si="550"/>
        <v>415023.61</v>
      </c>
      <c r="DN202" s="92">
        <f t="shared" si="537"/>
        <v>1.8607568177613887</v>
      </c>
      <c r="DO202" s="88">
        <f t="shared" si="538"/>
        <v>191983.39</v>
      </c>
      <c r="DP202" s="92">
        <f t="shared" si="539"/>
        <v>0.86075681776138868</v>
      </c>
      <c r="DQ202" s="88">
        <v>186534.8</v>
      </c>
      <c r="DR202" s="88">
        <v>92796.43</v>
      </c>
      <c r="DS202" s="88">
        <v>0</v>
      </c>
      <c r="DT202" s="88">
        <f t="shared" si="558"/>
        <v>92796.43</v>
      </c>
      <c r="DU202" s="92">
        <f t="shared" si="540"/>
        <v>0.49747516281144322</v>
      </c>
      <c r="DV202" s="88">
        <f t="shared" si="549"/>
        <v>-93738.37</v>
      </c>
      <c r="DW202" s="92">
        <f t="shared" si="541"/>
        <v>-0.50252483718855678</v>
      </c>
      <c r="DX202" s="88">
        <f t="shared" si="542"/>
        <v>409575.01999999996</v>
      </c>
      <c r="DY202" s="88">
        <f t="shared" si="543"/>
        <v>507820.04</v>
      </c>
      <c r="DZ202" s="88">
        <f t="shared" si="544"/>
        <v>0</v>
      </c>
      <c r="EA202" s="88">
        <f t="shared" si="551"/>
        <v>507820.04</v>
      </c>
      <c r="EB202" s="92">
        <f t="shared" si="545"/>
        <v>1.2398706346886097</v>
      </c>
      <c r="EC202" s="88">
        <f t="shared" si="546"/>
        <v>98245.020000000019</v>
      </c>
      <c r="ED202" s="92">
        <f t="shared" si="547"/>
        <v>0.23987063468860975</v>
      </c>
      <c r="EE202" s="88">
        <v>0</v>
      </c>
      <c r="EF202" s="88">
        <v>0</v>
      </c>
      <c r="EG202" s="88">
        <v>219895</v>
      </c>
      <c r="EH202" s="23">
        <f t="shared" si="466"/>
        <v>629470.02</v>
      </c>
      <c r="EJ202" s="9"/>
      <c r="EK202" s="9"/>
    </row>
    <row r="203" spans="1:141" ht="12" customHeight="1" x14ac:dyDescent="0.25">
      <c r="A203" s="8" t="s">
        <v>630</v>
      </c>
      <c r="B203" s="8" t="s">
        <v>630</v>
      </c>
      <c r="C203" s="24">
        <v>4</v>
      </c>
      <c r="D203" s="32" t="s">
        <v>543</v>
      </c>
      <c r="E203" s="26" t="s">
        <v>544</v>
      </c>
      <c r="F203" s="32" t="s">
        <v>616</v>
      </c>
      <c r="G203" s="26" t="s">
        <v>617</v>
      </c>
      <c r="H203" s="24" t="s">
        <v>631</v>
      </c>
      <c r="I203" s="39" t="s">
        <v>632</v>
      </c>
      <c r="J203" s="27" t="s">
        <v>114</v>
      </c>
      <c r="K203" s="28" t="s">
        <v>84</v>
      </c>
      <c r="L203" s="24" t="s">
        <v>101</v>
      </c>
      <c r="M203" s="23">
        <v>0</v>
      </c>
      <c r="N203" s="23">
        <v>647811.40999999992</v>
      </c>
      <c r="O203" s="23">
        <v>1673450.46</v>
      </c>
      <c r="P203" s="88">
        <v>0</v>
      </c>
      <c r="Q203" s="88">
        <v>0</v>
      </c>
      <c r="R203" s="88">
        <v>0</v>
      </c>
      <c r="S203" s="88">
        <f t="shared" si="467"/>
        <v>0</v>
      </c>
      <c r="T203" s="92" t="str">
        <f t="shared" si="468"/>
        <v>nebija plānots</v>
      </c>
      <c r="U203" s="88">
        <f t="shared" si="469"/>
        <v>0</v>
      </c>
      <c r="V203" s="92" t="str">
        <f t="shared" si="470"/>
        <v>nebija plānots</v>
      </c>
      <c r="W203" s="88">
        <v>0</v>
      </c>
      <c r="X203" s="88">
        <v>0</v>
      </c>
      <c r="Y203" s="88">
        <v>0</v>
      </c>
      <c r="Z203" s="88">
        <f t="shared" si="471"/>
        <v>0</v>
      </c>
      <c r="AA203" s="92" t="str">
        <f t="shared" si="472"/>
        <v>nebija plānots</v>
      </c>
      <c r="AB203" s="88">
        <f t="shared" si="473"/>
        <v>0</v>
      </c>
      <c r="AC203" s="92" t="str">
        <f t="shared" si="474"/>
        <v>nebija plānots</v>
      </c>
      <c r="AD203" s="88">
        <f t="shared" si="475"/>
        <v>0</v>
      </c>
      <c r="AE203" s="88">
        <f t="shared" si="476"/>
        <v>0</v>
      </c>
      <c r="AF203" s="88">
        <f t="shared" si="477"/>
        <v>0</v>
      </c>
      <c r="AG203" s="88">
        <f t="shared" si="478"/>
        <v>0</v>
      </c>
      <c r="AH203" s="92" t="str">
        <f t="shared" si="479"/>
        <v>nebija plānots</v>
      </c>
      <c r="AI203" s="88">
        <f t="shared" si="480"/>
        <v>0</v>
      </c>
      <c r="AJ203" s="92" t="str">
        <f t="shared" si="481"/>
        <v>nebija plānots</v>
      </c>
      <c r="AK203" s="88">
        <v>270248.87</v>
      </c>
      <c r="AL203" s="88">
        <v>270274.55</v>
      </c>
      <c r="AM203" s="88">
        <v>0</v>
      </c>
      <c r="AN203" s="88">
        <f t="shared" si="552"/>
        <v>270274.55</v>
      </c>
      <c r="AO203" s="92">
        <f t="shared" si="482"/>
        <v>1.0000950235240575</v>
      </c>
      <c r="AP203" s="88">
        <f t="shared" si="483"/>
        <v>25.679999999993015</v>
      </c>
      <c r="AQ203" s="92">
        <f t="shared" si="484"/>
        <v>9.5023524057632564E-5</v>
      </c>
      <c r="AR203" s="88">
        <f t="shared" si="485"/>
        <v>270248.87</v>
      </c>
      <c r="AS203" s="88">
        <f t="shared" si="486"/>
        <v>270274.55</v>
      </c>
      <c r="AT203" s="88">
        <f t="shared" si="487"/>
        <v>0</v>
      </c>
      <c r="AU203" s="88">
        <f t="shared" si="488"/>
        <v>270274.55</v>
      </c>
      <c r="AV203" s="92">
        <f t="shared" si="489"/>
        <v>1.0000950235240575</v>
      </c>
      <c r="AW203" s="88">
        <f t="shared" si="490"/>
        <v>25.679999999993015</v>
      </c>
      <c r="AX203" s="92">
        <f t="shared" si="491"/>
        <v>9.5023524057632564E-5</v>
      </c>
      <c r="AY203" s="88">
        <v>0</v>
      </c>
      <c r="AZ203" s="88">
        <v>0</v>
      </c>
      <c r="BA203" s="88">
        <v>0</v>
      </c>
      <c r="BB203" s="88">
        <f t="shared" si="553"/>
        <v>0</v>
      </c>
      <c r="BC203" s="92" t="str">
        <f t="shared" si="492"/>
        <v>nebija plānots</v>
      </c>
      <c r="BD203" s="88">
        <f t="shared" si="493"/>
        <v>0</v>
      </c>
      <c r="BE203" s="92" t="str">
        <f t="shared" si="494"/>
        <v>nebija plānots</v>
      </c>
      <c r="BF203" s="88">
        <f t="shared" si="495"/>
        <v>270248.87</v>
      </c>
      <c r="BG203" s="88">
        <f t="shared" si="496"/>
        <v>270274.55</v>
      </c>
      <c r="BH203" s="88">
        <f t="shared" si="497"/>
        <v>0</v>
      </c>
      <c r="BI203" s="88">
        <f t="shared" si="498"/>
        <v>270274.55</v>
      </c>
      <c r="BJ203" s="92">
        <f t="shared" si="499"/>
        <v>1.0000950235240575</v>
      </c>
      <c r="BK203" s="88">
        <f t="shared" si="500"/>
        <v>25.679999999993015</v>
      </c>
      <c r="BL203" s="92">
        <f t="shared" si="501"/>
        <v>9.5023524057632564E-5</v>
      </c>
      <c r="BM203" s="88">
        <v>0</v>
      </c>
      <c r="BN203" s="88">
        <v>0</v>
      </c>
      <c r="BO203" s="88">
        <v>0</v>
      </c>
      <c r="BP203" s="88">
        <f t="shared" si="554"/>
        <v>0</v>
      </c>
      <c r="BQ203" s="92" t="str">
        <f t="shared" si="502"/>
        <v>nebija plānots</v>
      </c>
      <c r="BR203" s="88">
        <f t="shared" si="503"/>
        <v>0</v>
      </c>
      <c r="BS203" s="92" t="str">
        <f t="shared" si="504"/>
        <v>nebija plānots</v>
      </c>
      <c r="BT203" s="88">
        <f t="shared" si="505"/>
        <v>270248.87</v>
      </c>
      <c r="BU203" s="88">
        <f t="shared" si="506"/>
        <v>270274.55</v>
      </c>
      <c r="BV203" s="88">
        <f t="shared" si="507"/>
        <v>0</v>
      </c>
      <c r="BW203" s="88">
        <f t="shared" si="508"/>
        <v>270274.55</v>
      </c>
      <c r="BX203" s="92">
        <f t="shared" si="509"/>
        <v>1.0000950235240575</v>
      </c>
      <c r="BY203" s="88">
        <f t="shared" si="510"/>
        <v>25.679999999993015</v>
      </c>
      <c r="BZ203" s="92">
        <f t="shared" si="511"/>
        <v>9.5023524057632564E-5</v>
      </c>
      <c r="CA203" s="88">
        <v>304942.26</v>
      </c>
      <c r="CB203" s="88">
        <v>255657.42</v>
      </c>
      <c r="CC203" s="88">
        <v>0</v>
      </c>
      <c r="CD203" s="88">
        <f t="shared" si="555"/>
        <v>255657.42</v>
      </c>
      <c r="CE203" s="92">
        <f t="shared" si="512"/>
        <v>0.83837976409042159</v>
      </c>
      <c r="CF203" s="88">
        <f t="shared" si="513"/>
        <v>-49284.84</v>
      </c>
      <c r="CG203" s="92">
        <f t="shared" si="514"/>
        <v>-0.16162023590957841</v>
      </c>
      <c r="CH203" s="88">
        <f t="shared" si="515"/>
        <v>575191.13</v>
      </c>
      <c r="CI203" s="88">
        <f t="shared" si="516"/>
        <v>525931.97</v>
      </c>
      <c r="CJ203" s="88">
        <f t="shared" si="517"/>
        <v>0</v>
      </c>
      <c r="CK203" s="88">
        <f t="shared" si="518"/>
        <v>525931.97</v>
      </c>
      <c r="CL203" s="92">
        <f t="shared" si="519"/>
        <v>0.91436036226775608</v>
      </c>
      <c r="CM203" s="88">
        <f t="shared" si="520"/>
        <v>-49259.160000000033</v>
      </c>
      <c r="CN203" s="92">
        <f t="shared" si="521"/>
        <v>-8.5639637732243951E-2</v>
      </c>
      <c r="CO203" s="88">
        <v>0</v>
      </c>
      <c r="CP203" s="88">
        <v>0</v>
      </c>
      <c r="CQ203" s="88">
        <v>0</v>
      </c>
      <c r="CR203" s="88">
        <f t="shared" si="556"/>
        <v>0</v>
      </c>
      <c r="CS203" s="92" t="str">
        <f t="shared" si="522"/>
        <v>nebija plānots</v>
      </c>
      <c r="CT203" s="88">
        <f t="shared" si="523"/>
        <v>0</v>
      </c>
      <c r="CU203" s="92" t="str">
        <f t="shared" si="524"/>
        <v>nebija plānots</v>
      </c>
      <c r="CV203" s="88">
        <f t="shared" si="525"/>
        <v>575191.13</v>
      </c>
      <c r="CW203" s="88">
        <f t="shared" si="526"/>
        <v>525931.97</v>
      </c>
      <c r="CX203" s="88">
        <f t="shared" si="527"/>
        <v>0</v>
      </c>
      <c r="CY203" s="88">
        <f t="shared" si="528"/>
        <v>525931.97</v>
      </c>
      <c r="CZ203" s="92">
        <f t="shared" si="529"/>
        <v>0.91436036226775608</v>
      </c>
      <c r="DA203" s="88">
        <f t="shared" si="530"/>
        <v>-49259.160000000033</v>
      </c>
      <c r="DB203" s="92">
        <f t="shared" si="531"/>
        <v>-8.5639637732243951E-2</v>
      </c>
      <c r="DC203" s="88">
        <v>0</v>
      </c>
      <c r="DD203" s="88">
        <v>342683.44</v>
      </c>
      <c r="DE203" s="88">
        <v>0</v>
      </c>
      <c r="DF203" s="88">
        <f t="shared" si="557"/>
        <v>342683.44</v>
      </c>
      <c r="DG203" s="92" t="str">
        <f t="shared" si="532"/>
        <v>nebija plānots</v>
      </c>
      <c r="DH203" s="88">
        <f t="shared" si="548"/>
        <v>342683.44</v>
      </c>
      <c r="DI203" s="92" t="str">
        <f t="shared" si="533"/>
        <v>nebija plānots</v>
      </c>
      <c r="DJ203" s="88">
        <f t="shared" si="534"/>
        <v>575191.13</v>
      </c>
      <c r="DK203" s="88">
        <f t="shared" si="535"/>
        <v>868615.40999999992</v>
      </c>
      <c r="DL203" s="88">
        <f t="shared" si="536"/>
        <v>0</v>
      </c>
      <c r="DM203" s="88">
        <f t="shared" si="550"/>
        <v>868615.40999999992</v>
      </c>
      <c r="DN203" s="92">
        <f t="shared" si="537"/>
        <v>1.5101335272677099</v>
      </c>
      <c r="DO203" s="88">
        <f t="shared" si="538"/>
        <v>293424.27999999991</v>
      </c>
      <c r="DP203" s="92">
        <f t="shared" si="539"/>
        <v>0.51013352726771</v>
      </c>
      <c r="DQ203" s="88">
        <v>356825.67</v>
      </c>
      <c r="DR203" s="88">
        <v>0</v>
      </c>
      <c r="DS203" s="88">
        <v>0</v>
      </c>
      <c r="DT203" s="88">
        <f t="shared" si="558"/>
        <v>0</v>
      </c>
      <c r="DU203" s="92">
        <f t="shared" si="540"/>
        <v>0</v>
      </c>
      <c r="DV203" s="88">
        <f t="shared" si="549"/>
        <v>-356825.67</v>
      </c>
      <c r="DW203" s="92">
        <f t="shared" si="541"/>
        <v>-1</v>
      </c>
      <c r="DX203" s="88">
        <f t="shared" si="542"/>
        <v>932016.8</v>
      </c>
      <c r="DY203" s="88">
        <f t="shared" si="543"/>
        <v>868615.40999999992</v>
      </c>
      <c r="DZ203" s="88">
        <f t="shared" si="544"/>
        <v>0</v>
      </c>
      <c r="EA203" s="88">
        <f t="shared" si="551"/>
        <v>868615.40999999992</v>
      </c>
      <c r="EB203" s="92">
        <f t="shared" si="545"/>
        <v>0.93197398373076523</v>
      </c>
      <c r="EC203" s="88">
        <f t="shared" si="546"/>
        <v>-63401.39000000013</v>
      </c>
      <c r="ED203" s="92">
        <f t="shared" si="547"/>
        <v>-6.8026016269234768E-2</v>
      </c>
      <c r="EE203" s="88">
        <v>0</v>
      </c>
      <c r="EF203" s="88">
        <v>0</v>
      </c>
      <c r="EG203" s="88">
        <v>318419.01</v>
      </c>
      <c r="EH203" s="23">
        <f t="shared" si="466"/>
        <v>1250435.81</v>
      </c>
      <c r="EJ203" s="9"/>
      <c r="EK203" s="9"/>
    </row>
    <row r="204" spans="1:141" ht="12" customHeight="1" x14ac:dyDescent="0.25">
      <c r="A204" s="8" t="s">
        <v>633</v>
      </c>
      <c r="B204" s="8" t="s">
        <v>633</v>
      </c>
      <c r="C204" s="24">
        <v>4</v>
      </c>
      <c r="D204" s="32" t="s">
        <v>543</v>
      </c>
      <c r="E204" s="26" t="s">
        <v>544</v>
      </c>
      <c r="F204" s="32" t="s">
        <v>616</v>
      </c>
      <c r="G204" s="26" t="s">
        <v>617</v>
      </c>
      <c r="H204" s="24" t="s">
        <v>634</v>
      </c>
      <c r="I204" s="29" t="s">
        <v>635</v>
      </c>
      <c r="J204" s="27" t="s">
        <v>114</v>
      </c>
      <c r="K204" s="28" t="s">
        <v>89</v>
      </c>
      <c r="L204" s="24" t="s">
        <v>101</v>
      </c>
      <c r="M204" s="23">
        <v>0</v>
      </c>
      <c r="N204" s="23">
        <v>0</v>
      </c>
      <c r="O204" s="23">
        <v>172141.03</v>
      </c>
      <c r="P204" s="88">
        <v>0</v>
      </c>
      <c r="Q204" s="88">
        <v>0</v>
      </c>
      <c r="R204" s="88">
        <v>0</v>
      </c>
      <c r="S204" s="88">
        <f t="shared" si="467"/>
        <v>0</v>
      </c>
      <c r="T204" s="92" t="str">
        <f t="shared" si="468"/>
        <v>nebija plānots</v>
      </c>
      <c r="U204" s="88">
        <f t="shared" si="469"/>
        <v>0</v>
      </c>
      <c r="V204" s="92" t="str">
        <f t="shared" si="470"/>
        <v>nebija plānots</v>
      </c>
      <c r="W204" s="88">
        <v>0</v>
      </c>
      <c r="X204" s="88">
        <v>0</v>
      </c>
      <c r="Y204" s="88">
        <v>0</v>
      </c>
      <c r="Z204" s="88">
        <f t="shared" si="471"/>
        <v>0</v>
      </c>
      <c r="AA204" s="92" t="str">
        <f t="shared" si="472"/>
        <v>nebija plānots</v>
      </c>
      <c r="AB204" s="88">
        <f t="shared" si="473"/>
        <v>0</v>
      </c>
      <c r="AC204" s="92" t="str">
        <f t="shared" si="474"/>
        <v>nebija plānots</v>
      </c>
      <c r="AD204" s="88">
        <f t="shared" si="475"/>
        <v>0</v>
      </c>
      <c r="AE204" s="88">
        <f t="shared" si="476"/>
        <v>0</v>
      </c>
      <c r="AF204" s="88">
        <f t="shared" si="477"/>
        <v>0</v>
      </c>
      <c r="AG204" s="88">
        <f t="shared" si="478"/>
        <v>0</v>
      </c>
      <c r="AH204" s="92" t="str">
        <f t="shared" si="479"/>
        <v>nebija plānots</v>
      </c>
      <c r="AI204" s="88">
        <f t="shared" si="480"/>
        <v>0</v>
      </c>
      <c r="AJ204" s="92" t="str">
        <f t="shared" si="481"/>
        <v>nebija plānots</v>
      </c>
      <c r="AK204" s="88">
        <v>172596.58</v>
      </c>
      <c r="AL204" s="88">
        <v>145358.82999999999</v>
      </c>
      <c r="AM204" s="88">
        <v>0</v>
      </c>
      <c r="AN204" s="88">
        <f t="shared" si="552"/>
        <v>145358.82999999999</v>
      </c>
      <c r="AO204" s="92">
        <f t="shared" si="482"/>
        <v>0.84218835622351262</v>
      </c>
      <c r="AP204" s="88">
        <f t="shared" si="483"/>
        <v>-27237.75</v>
      </c>
      <c r="AQ204" s="92">
        <f t="shared" si="484"/>
        <v>-0.15781164377648735</v>
      </c>
      <c r="AR204" s="88">
        <f t="shared" si="485"/>
        <v>172596.58</v>
      </c>
      <c r="AS204" s="88">
        <f t="shared" si="486"/>
        <v>145358.82999999999</v>
      </c>
      <c r="AT204" s="88">
        <f t="shared" si="487"/>
        <v>0</v>
      </c>
      <c r="AU204" s="88">
        <f t="shared" si="488"/>
        <v>145358.82999999999</v>
      </c>
      <c r="AV204" s="92">
        <f t="shared" si="489"/>
        <v>0.84218835622351262</v>
      </c>
      <c r="AW204" s="88">
        <f t="shared" si="490"/>
        <v>-27237.75</v>
      </c>
      <c r="AX204" s="92">
        <f t="shared" si="491"/>
        <v>-0.15781164377648735</v>
      </c>
      <c r="AY204" s="88">
        <v>0</v>
      </c>
      <c r="AZ204" s="88">
        <v>0</v>
      </c>
      <c r="BA204" s="88">
        <v>0</v>
      </c>
      <c r="BB204" s="88">
        <f t="shared" si="553"/>
        <v>0</v>
      </c>
      <c r="BC204" s="92" t="str">
        <f t="shared" si="492"/>
        <v>nebija plānots</v>
      </c>
      <c r="BD204" s="88">
        <f t="shared" si="493"/>
        <v>0</v>
      </c>
      <c r="BE204" s="92" t="str">
        <f t="shared" si="494"/>
        <v>nebija plānots</v>
      </c>
      <c r="BF204" s="88">
        <f t="shared" si="495"/>
        <v>172596.58</v>
      </c>
      <c r="BG204" s="88">
        <f t="shared" si="496"/>
        <v>145358.82999999999</v>
      </c>
      <c r="BH204" s="88">
        <f t="shared" si="497"/>
        <v>0</v>
      </c>
      <c r="BI204" s="88">
        <f t="shared" si="498"/>
        <v>145358.82999999999</v>
      </c>
      <c r="BJ204" s="92">
        <f t="shared" si="499"/>
        <v>0.84218835622351262</v>
      </c>
      <c r="BK204" s="88">
        <f t="shared" si="500"/>
        <v>-27237.75</v>
      </c>
      <c r="BL204" s="92">
        <f t="shared" si="501"/>
        <v>-0.15781164377648735</v>
      </c>
      <c r="BM204" s="88">
        <v>0</v>
      </c>
      <c r="BN204" s="88">
        <v>0</v>
      </c>
      <c r="BO204" s="88">
        <v>0</v>
      </c>
      <c r="BP204" s="88">
        <f t="shared" si="554"/>
        <v>0</v>
      </c>
      <c r="BQ204" s="92" t="str">
        <f t="shared" si="502"/>
        <v>nebija plānots</v>
      </c>
      <c r="BR204" s="88">
        <f t="shared" si="503"/>
        <v>0</v>
      </c>
      <c r="BS204" s="92" t="str">
        <f t="shared" si="504"/>
        <v>nebija plānots</v>
      </c>
      <c r="BT204" s="88">
        <f t="shared" si="505"/>
        <v>172596.58</v>
      </c>
      <c r="BU204" s="88">
        <f t="shared" si="506"/>
        <v>145358.82999999999</v>
      </c>
      <c r="BV204" s="88">
        <f t="shared" si="507"/>
        <v>0</v>
      </c>
      <c r="BW204" s="88">
        <f t="shared" si="508"/>
        <v>145358.82999999999</v>
      </c>
      <c r="BX204" s="92">
        <f t="shared" si="509"/>
        <v>0.84218835622351262</v>
      </c>
      <c r="BY204" s="88">
        <f t="shared" si="510"/>
        <v>-27237.75</v>
      </c>
      <c r="BZ204" s="92">
        <f t="shared" si="511"/>
        <v>-0.15781164377648735</v>
      </c>
      <c r="CA204" s="88">
        <v>0</v>
      </c>
      <c r="CB204" s="88">
        <v>0</v>
      </c>
      <c r="CC204" s="88">
        <v>0</v>
      </c>
      <c r="CD204" s="88">
        <f t="shared" si="555"/>
        <v>0</v>
      </c>
      <c r="CE204" s="92" t="str">
        <f t="shared" si="512"/>
        <v>nebija plānots</v>
      </c>
      <c r="CF204" s="88">
        <f t="shared" si="513"/>
        <v>0</v>
      </c>
      <c r="CG204" s="92" t="str">
        <f t="shared" si="514"/>
        <v>nebija plānots</v>
      </c>
      <c r="CH204" s="88">
        <f t="shared" si="515"/>
        <v>172596.58</v>
      </c>
      <c r="CI204" s="88">
        <f t="shared" si="516"/>
        <v>145358.82999999999</v>
      </c>
      <c r="CJ204" s="88">
        <f t="shared" si="517"/>
        <v>0</v>
      </c>
      <c r="CK204" s="88">
        <f t="shared" si="518"/>
        <v>145358.82999999999</v>
      </c>
      <c r="CL204" s="92">
        <f t="shared" si="519"/>
        <v>0.84218835622351262</v>
      </c>
      <c r="CM204" s="88">
        <f t="shared" si="520"/>
        <v>-27237.75</v>
      </c>
      <c r="CN204" s="92">
        <f t="shared" si="521"/>
        <v>-0.15781164377648735</v>
      </c>
      <c r="CO204" s="88">
        <v>0</v>
      </c>
      <c r="CP204" s="88">
        <v>0</v>
      </c>
      <c r="CQ204" s="88">
        <v>0</v>
      </c>
      <c r="CR204" s="88">
        <f t="shared" si="556"/>
        <v>0</v>
      </c>
      <c r="CS204" s="92" t="str">
        <f t="shared" si="522"/>
        <v>nebija plānots</v>
      </c>
      <c r="CT204" s="88">
        <f t="shared" si="523"/>
        <v>0</v>
      </c>
      <c r="CU204" s="92" t="str">
        <f t="shared" si="524"/>
        <v>nebija plānots</v>
      </c>
      <c r="CV204" s="88">
        <f t="shared" si="525"/>
        <v>172596.58</v>
      </c>
      <c r="CW204" s="88">
        <f t="shared" si="526"/>
        <v>145358.82999999999</v>
      </c>
      <c r="CX204" s="88">
        <f t="shared" si="527"/>
        <v>0</v>
      </c>
      <c r="CY204" s="88">
        <f t="shared" si="528"/>
        <v>145358.82999999999</v>
      </c>
      <c r="CZ204" s="92">
        <f t="shared" si="529"/>
        <v>0.84218835622351262</v>
      </c>
      <c r="DA204" s="88">
        <f t="shared" si="530"/>
        <v>-27237.75</v>
      </c>
      <c r="DB204" s="92">
        <f t="shared" si="531"/>
        <v>-0.15781164377648735</v>
      </c>
      <c r="DC204" s="88">
        <v>129141.82</v>
      </c>
      <c r="DD204" s="88">
        <v>0</v>
      </c>
      <c r="DE204" s="88">
        <v>0</v>
      </c>
      <c r="DF204" s="88">
        <f t="shared" si="557"/>
        <v>0</v>
      </c>
      <c r="DG204" s="92">
        <f t="shared" si="532"/>
        <v>0</v>
      </c>
      <c r="DH204" s="88">
        <f t="shared" si="548"/>
        <v>-129141.82</v>
      </c>
      <c r="DI204" s="92">
        <f t="shared" si="533"/>
        <v>-1</v>
      </c>
      <c r="DJ204" s="88">
        <f t="shared" si="534"/>
        <v>301738.40000000002</v>
      </c>
      <c r="DK204" s="88">
        <f t="shared" si="535"/>
        <v>145358.82999999999</v>
      </c>
      <c r="DL204" s="88">
        <f t="shared" si="536"/>
        <v>0</v>
      </c>
      <c r="DM204" s="88">
        <f t="shared" si="550"/>
        <v>145358.82999999999</v>
      </c>
      <c r="DN204" s="92">
        <f t="shared" si="537"/>
        <v>0.48173792265087895</v>
      </c>
      <c r="DO204" s="88">
        <f t="shared" si="538"/>
        <v>-156379.57000000004</v>
      </c>
      <c r="DP204" s="92">
        <f t="shared" si="539"/>
        <v>-0.518262077349121</v>
      </c>
      <c r="DQ204" s="88">
        <v>0</v>
      </c>
      <c r="DR204" s="88">
        <v>91010.04</v>
      </c>
      <c r="DS204" s="88">
        <v>0</v>
      </c>
      <c r="DT204" s="88">
        <f t="shared" si="558"/>
        <v>91010.04</v>
      </c>
      <c r="DU204" s="92" t="str">
        <f t="shared" si="540"/>
        <v>nebija plānots</v>
      </c>
      <c r="DV204" s="88">
        <f t="shared" si="549"/>
        <v>91010.04</v>
      </c>
      <c r="DW204" s="92" t="str">
        <f t="shared" si="541"/>
        <v>nebija plānots</v>
      </c>
      <c r="DX204" s="88">
        <f t="shared" si="542"/>
        <v>301738.40000000002</v>
      </c>
      <c r="DY204" s="88">
        <f t="shared" si="543"/>
        <v>236368.87</v>
      </c>
      <c r="DZ204" s="88">
        <f t="shared" si="544"/>
        <v>0</v>
      </c>
      <c r="EA204" s="88">
        <f t="shared" si="551"/>
        <v>236368.87</v>
      </c>
      <c r="EB204" s="92">
        <f t="shared" si="545"/>
        <v>0.78335694097933828</v>
      </c>
      <c r="EC204" s="88">
        <f t="shared" si="546"/>
        <v>-65369.530000000028</v>
      </c>
      <c r="ED204" s="92">
        <f t="shared" si="547"/>
        <v>-0.21664305902066169</v>
      </c>
      <c r="EE204" s="88">
        <v>0</v>
      </c>
      <c r="EF204" s="88">
        <v>0</v>
      </c>
      <c r="EG204" s="88">
        <v>0</v>
      </c>
      <c r="EH204" s="23">
        <f t="shared" si="466"/>
        <v>301738.40000000002</v>
      </c>
      <c r="EJ204" s="9"/>
      <c r="EK204" s="9"/>
    </row>
    <row r="205" spans="1:141" ht="12" customHeight="1" x14ac:dyDescent="0.25">
      <c r="A205" s="8" t="s">
        <v>636</v>
      </c>
      <c r="B205" s="8" t="s">
        <v>636</v>
      </c>
      <c r="C205" s="24">
        <v>4</v>
      </c>
      <c r="D205" s="32" t="s">
        <v>543</v>
      </c>
      <c r="E205" s="26" t="s">
        <v>544</v>
      </c>
      <c r="F205" s="32" t="s">
        <v>637</v>
      </c>
      <c r="G205" s="26" t="s">
        <v>638</v>
      </c>
      <c r="H205" s="24" t="s">
        <v>639</v>
      </c>
      <c r="I205" s="26" t="s">
        <v>640</v>
      </c>
      <c r="J205" s="27" t="s">
        <v>114</v>
      </c>
      <c r="K205" s="28" t="s">
        <v>84</v>
      </c>
      <c r="L205" s="24" t="s">
        <v>101</v>
      </c>
      <c r="M205" s="23">
        <v>0</v>
      </c>
      <c r="N205" s="23">
        <v>443656.4</v>
      </c>
      <c r="O205" s="23">
        <v>356550.25</v>
      </c>
      <c r="P205" s="88">
        <v>0</v>
      </c>
      <c r="Q205" s="88">
        <v>0</v>
      </c>
      <c r="R205" s="88">
        <v>0</v>
      </c>
      <c r="S205" s="88">
        <f t="shared" si="467"/>
        <v>0</v>
      </c>
      <c r="T205" s="92" t="str">
        <f>IFERROR(S205/P205,"nebija plānots")</f>
        <v>nebija plānots</v>
      </c>
      <c r="U205" s="88">
        <f t="shared" si="469"/>
        <v>0</v>
      </c>
      <c r="V205" s="92" t="str">
        <f t="shared" si="470"/>
        <v>nebija plānots</v>
      </c>
      <c r="W205" s="88">
        <v>0</v>
      </c>
      <c r="X205" s="88">
        <v>0</v>
      </c>
      <c r="Y205" s="88">
        <v>0</v>
      </c>
      <c r="Z205" s="88">
        <f t="shared" si="471"/>
        <v>0</v>
      </c>
      <c r="AA205" s="92" t="str">
        <f>IFERROR(Z205/W205,"nebija plānots")</f>
        <v>nebija plānots</v>
      </c>
      <c r="AB205" s="88">
        <f t="shared" si="473"/>
        <v>0</v>
      </c>
      <c r="AC205" s="92" t="str">
        <f t="shared" si="474"/>
        <v>nebija plānots</v>
      </c>
      <c r="AD205" s="88">
        <f t="shared" si="475"/>
        <v>0</v>
      </c>
      <c r="AE205" s="88">
        <f t="shared" si="476"/>
        <v>0</v>
      </c>
      <c r="AF205" s="88">
        <f t="shared" si="477"/>
        <v>0</v>
      </c>
      <c r="AG205" s="88">
        <f t="shared" si="478"/>
        <v>0</v>
      </c>
      <c r="AH205" s="92" t="str">
        <f t="shared" si="479"/>
        <v>nebija plānots</v>
      </c>
      <c r="AI205" s="88">
        <f t="shared" si="480"/>
        <v>0</v>
      </c>
      <c r="AJ205" s="92" t="str">
        <f t="shared" si="481"/>
        <v>nebija plānots</v>
      </c>
      <c r="AK205" s="88">
        <v>167000.56</v>
      </c>
      <c r="AL205" s="88">
        <v>167000.56</v>
      </c>
      <c r="AM205" s="88">
        <v>0</v>
      </c>
      <c r="AN205" s="88">
        <f t="shared" si="552"/>
        <v>167000.56</v>
      </c>
      <c r="AO205" s="92">
        <f>IFERROR(AN205/AK205,"nebija plānots")</f>
        <v>1</v>
      </c>
      <c r="AP205" s="88">
        <f t="shared" si="483"/>
        <v>0</v>
      </c>
      <c r="AQ205" s="92">
        <f t="shared" si="484"/>
        <v>0</v>
      </c>
      <c r="AR205" s="88">
        <f t="shared" si="485"/>
        <v>167000.56</v>
      </c>
      <c r="AS205" s="88">
        <f t="shared" si="486"/>
        <v>167000.56</v>
      </c>
      <c r="AT205" s="88">
        <f t="shared" si="487"/>
        <v>0</v>
      </c>
      <c r="AU205" s="88">
        <f t="shared" si="488"/>
        <v>167000.56</v>
      </c>
      <c r="AV205" s="92">
        <f t="shared" si="489"/>
        <v>1</v>
      </c>
      <c r="AW205" s="88">
        <f t="shared" si="490"/>
        <v>0</v>
      </c>
      <c r="AX205" s="92">
        <f t="shared" si="491"/>
        <v>0</v>
      </c>
      <c r="AY205" s="88">
        <v>0</v>
      </c>
      <c r="AZ205" s="88">
        <v>0</v>
      </c>
      <c r="BA205" s="88">
        <v>0</v>
      </c>
      <c r="BB205" s="88">
        <f t="shared" si="553"/>
        <v>0</v>
      </c>
      <c r="BC205" s="92" t="str">
        <f>IFERROR(BB205/AY205,"nebija plānots")</f>
        <v>nebija plānots</v>
      </c>
      <c r="BD205" s="88">
        <f t="shared" si="493"/>
        <v>0</v>
      </c>
      <c r="BE205" s="92" t="str">
        <f t="shared" si="494"/>
        <v>nebija plānots</v>
      </c>
      <c r="BF205" s="88">
        <f t="shared" si="495"/>
        <v>167000.56</v>
      </c>
      <c r="BG205" s="88">
        <f t="shared" si="496"/>
        <v>167000.56</v>
      </c>
      <c r="BH205" s="88">
        <f t="shared" si="497"/>
        <v>0</v>
      </c>
      <c r="BI205" s="88">
        <f t="shared" si="498"/>
        <v>167000.56</v>
      </c>
      <c r="BJ205" s="92">
        <f t="shared" si="499"/>
        <v>1</v>
      </c>
      <c r="BK205" s="88">
        <f t="shared" si="500"/>
        <v>0</v>
      </c>
      <c r="BL205" s="92">
        <f t="shared" si="501"/>
        <v>0</v>
      </c>
      <c r="BM205" s="88">
        <v>0</v>
      </c>
      <c r="BN205" s="88">
        <v>146066.16</v>
      </c>
      <c r="BO205" s="88">
        <v>0</v>
      </c>
      <c r="BP205" s="88">
        <f t="shared" si="554"/>
        <v>146066.16</v>
      </c>
      <c r="BQ205" s="92" t="str">
        <f>IFERROR(BP205/BM205,"nebija plānots")</f>
        <v>nebija plānots</v>
      </c>
      <c r="BR205" s="88">
        <f t="shared" si="503"/>
        <v>146066.16</v>
      </c>
      <c r="BS205" s="92" t="str">
        <f t="shared" si="504"/>
        <v>nebija plānots</v>
      </c>
      <c r="BT205" s="88">
        <f t="shared" si="505"/>
        <v>167000.56</v>
      </c>
      <c r="BU205" s="88">
        <f t="shared" si="506"/>
        <v>313066.71999999997</v>
      </c>
      <c r="BV205" s="88">
        <f t="shared" si="507"/>
        <v>0</v>
      </c>
      <c r="BW205" s="88">
        <f t="shared" si="508"/>
        <v>313066.71999999997</v>
      </c>
      <c r="BX205" s="92">
        <f t="shared" si="509"/>
        <v>1.8746447317302408</v>
      </c>
      <c r="BY205" s="88">
        <f t="shared" si="510"/>
        <v>146066.15999999997</v>
      </c>
      <c r="BZ205" s="92">
        <f t="shared" si="511"/>
        <v>0.87464473173024071</v>
      </c>
      <c r="CA205" s="88">
        <v>121890.56</v>
      </c>
      <c r="CB205" s="88">
        <v>0</v>
      </c>
      <c r="CC205" s="88">
        <v>0</v>
      </c>
      <c r="CD205" s="88">
        <f t="shared" si="555"/>
        <v>0</v>
      </c>
      <c r="CE205" s="92">
        <f>IFERROR(CD205/CA205,"nebija plānots")</f>
        <v>0</v>
      </c>
      <c r="CF205" s="88">
        <f t="shared" si="513"/>
        <v>-121890.56</v>
      </c>
      <c r="CG205" s="92">
        <f t="shared" si="514"/>
        <v>-1</v>
      </c>
      <c r="CH205" s="88">
        <f t="shared" si="515"/>
        <v>288891.12</v>
      </c>
      <c r="CI205" s="88">
        <f t="shared" si="516"/>
        <v>313066.71999999997</v>
      </c>
      <c r="CJ205" s="88">
        <f t="shared" si="517"/>
        <v>0</v>
      </c>
      <c r="CK205" s="88">
        <f t="shared" si="518"/>
        <v>313066.71999999997</v>
      </c>
      <c r="CL205" s="92">
        <f t="shared" si="519"/>
        <v>1.0836841229318506</v>
      </c>
      <c r="CM205" s="88">
        <f t="shared" si="520"/>
        <v>24175.599999999977</v>
      </c>
      <c r="CN205" s="92">
        <f t="shared" si="521"/>
        <v>8.3684122931850513E-2</v>
      </c>
      <c r="CO205" s="88">
        <v>0</v>
      </c>
      <c r="CP205" s="88">
        <v>0</v>
      </c>
      <c r="CQ205" s="88">
        <v>0</v>
      </c>
      <c r="CR205" s="88">
        <f t="shared" si="556"/>
        <v>0</v>
      </c>
      <c r="CS205" s="92" t="str">
        <f>IFERROR(CR205/CO205,"nebija plānots")</f>
        <v>nebija plānots</v>
      </c>
      <c r="CT205" s="88">
        <f t="shared" si="523"/>
        <v>0</v>
      </c>
      <c r="CU205" s="92" t="str">
        <f t="shared" si="524"/>
        <v>nebija plānots</v>
      </c>
      <c r="CV205" s="88">
        <f t="shared" si="525"/>
        <v>288891.12</v>
      </c>
      <c r="CW205" s="88">
        <f t="shared" si="526"/>
        <v>313066.71999999997</v>
      </c>
      <c r="CX205" s="88">
        <f t="shared" si="527"/>
        <v>0</v>
      </c>
      <c r="CY205" s="88">
        <f t="shared" si="528"/>
        <v>313066.71999999997</v>
      </c>
      <c r="CZ205" s="92">
        <f t="shared" si="529"/>
        <v>1.0836841229318506</v>
      </c>
      <c r="DA205" s="88">
        <f t="shared" si="530"/>
        <v>24175.599999999977</v>
      </c>
      <c r="DB205" s="92">
        <f t="shared" si="531"/>
        <v>8.3684122931850513E-2</v>
      </c>
      <c r="DC205" s="88">
        <v>0</v>
      </c>
      <c r="DD205" s="88">
        <v>0</v>
      </c>
      <c r="DE205" s="88">
        <v>0</v>
      </c>
      <c r="DF205" s="88">
        <f t="shared" si="557"/>
        <v>0</v>
      </c>
      <c r="DG205" s="92" t="str">
        <f>IFERROR(DF205/DC205,"nebija plānots")</f>
        <v>nebija plānots</v>
      </c>
      <c r="DH205" s="88">
        <f t="shared" si="548"/>
        <v>0</v>
      </c>
      <c r="DI205" s="92" t="str">
        <f t="shared" si="533"/>
        <v>nebija plānots</v>
      </c>
      <c r="DJ205" s="88">
        <f t="shared" si="534"/>
        <v>288891.12</v>
      </c>
      <c r="DK205" s="88">
        <f t="shared" si="535"/>
        <v>313066.71999999997</v>
      </c>
      <c r="DL205" s="88">
        <f t="shared" si="536"/>
        <v>0</v>
      </c>
      <c r="DM205" s="88">
        <f t="shared" si="550"/>
        <v>313066.71999999997</v>
      </c>
      <c r="DN205" s="92">
        <f t="shared" si="537"/>
        <v>1.0836841229318506</v>
      </c>
      <c r="DO205" s="88">
        <f t="shared" si="538"/>
        <v>24175.599999999977</v>
      </c>
      <c r="DP205" s="92">
        <f t="shared" si="539"/>
        <v>8.3684122931850513E-2</v>
      </c>
      <c r="DQ205" s="88">
        <v>277661.09000000003</v>
      </c>
      <c r="DR205" s="88">
        <v>148938.17000000001</v>
      </c>
      <c r="DS205" s="88">
        <v>0</v>
      </c>
      <c r="DT205" s="88">
        <f t="shared" si="558"/>
        <v>148938.17000000001</v>
      </c>
      <c r="DU205" s="92">
        <f>IFERROR(DT205/DQ205,"nebija plānots")</f>
        <v>0.53640274191821402</v>
      </c>
      <c r="DV205" s="88">
        <f t="shared" si="549"/>
        <v>-128722.92000000001</v>
      </c>
      <c r="DW205" s="92">
        <f t="shared" si="541"/>
        <v>-0.46359725808178598</v>
      </c>
      <c r="DX205" s="88">
        <f t="shared" si="542"/>
        <v>566552.21</v>
      </c>
      <c r="DY205" s="88">
        <f t="shared" si="543"/>
        <v>462004.89</v>
      </c>
      <c r="DZ205" s="88">
        <f t="shared" si="544"/>
        <v>0</v>
      </c>
      <c r="EA205" s="88">
        <f t="shared" si="551"/>
        <v>462004.89</v>
      </c>
      <c r="EB205" s="92">
        <f t="shared" si="545"/>
        <v>0.81546745709455448</v>
      </c>
      <c r="EC205" s="88">
        <f t="shared" si="546"/>
        <v>-104547.31999999995</v>
      </c>
      <c r="ED205" s="92">
        <f t="shared" si="547"/>
        <v>-0.18453254290544546</v>
      </c>
      <c r="EE205" s="88">
        <v>0</v>
      </c>
      <c r="EF205" s="88">
        <v>217954.41</v>
      </c>
      <c r="EG205" s="88">
        <v>37880.68</v>
      </c>
      <c r="EH205" s="23">
        <f t="shared" si="466"/>
        <v>822387.3</v>
      </c>
      <c r="EJ205" s="9"/>
      <c r="EK205" s="9"/>
    </row>
    <row r="206" spans="1:141" ht="12" customHeight="1" x14ac:dyDescent="0.25">
      <c r="A206" s="8" t="s">
        <v>641</v>
      </c>
      <c r="B206" s="8" t="s">
        <v>641</v>
      </c>
      <c r="C206" s="24">
        <v>4</v>
      </c>
      <c r="D206" s="32" t="s">
        <v>543</v>
      </c>
      <c r="E206" s="26" t="s">
        <v>544</v>
      </c>
      <c r="F206" s="32" t="s">
        <v>637</v>
      </c>
      <c r="G206" s="26" t="s">
        <v>638</v>
      </c>
      <c r="H206" s="24" t="s">
        <v>642</v>
      </c>
      <c r="I206" s="26" t="s">
        <v>643</v>
      </c>
      <c r="J206" s="27" t="s">
        <v>114</v>
      </c>
      <c r="K206" s="28" t="s">
        <v>84</v>
      </c>
      <c r="L206" s="24" t="s">
        <v>101</v>
      </c>
      <c r="M206" s="23">
        <v>0</v>
      </c>
      <c r="N206" s="23">
        <v>328215.90999999997</v>
      </c>
      <c r="O206" s="23">
        <v>197839.72</v>
      </c>
      <c r="P206" s="88">
        <v>0</v>
      </c>
      <c r="Q206" s="88">
        <v>0</v>
      </c>
      <c r="R206" s="88">
        <v>0</v>
      </c>
      <c r="S206" s="88">
        <f t="shared" si="467"/>
        <v>0</v>
      </c>
      <c r="T206" s="92" t="str">
        <f t="shared" si="468"/>
        <v>nebija plānots</v>
      </c>
      <c r="U206" s="88">
        <f t="shared" si="469"/>
        <v>0</v>
      </c>
      <c r="V206" s="92" t="str">
        <f t="shared" si="470"/>
        <v>nebija plānots</v>
      </c>
      <c r="W206" s="88">
        <v>41485.019999999997</v>
      </c>
      <c r="X206" s="88">
        <v>41485.019999999997</v>
      </c>
      <c r="Y206" s="88">
        <v>0</v>
      </c>
      <c r="Z206" s="88">
        <f t="shared" si="471"/>
        <v>41485.019999999997</v>
      </c>
      <c r="AA206" s="92">
        <f t="shared" ref="AA206:AA243" si="559">IFERROR(Z206/W206,"nebija plānots")</f>
        <v>1</v>
      </c>
      <c r="AB206" s="88">
        <f t="shared" si="473"/>
        <v>0</v>
      </c>
      <c r="AC206" s="92">
        <f t="shared" si="474"/>
        <v>0</v>
      </c>
      <c r="AD206" s="88">
        <f t="shared" si="475"/>
        <v>41485.019999999997</v>
      </c>
      <c r="AE206" s="88">
        <f t="shared" si="476"/>
        <v>41485.019999999997</v>
      </c>
      <c r="AF206" s="88">
        <f t="shared" si="477"/>
        <v>0</v>
      </c>
      <c r="AG206" s="88">
        <f t="shared" si="478"/>
        <v>41485.019999999997</v>
      </c>
      <c r="AH206" s="92">
        <f t="shared" si="479"/>
        <v>1</v>
      </c>
      <c r="AI206" s="88">
        <f t="shared" si="480"/>
        <v>0</v>
      </c>
      <c r="AJ206" s="92">
        <f t="shared" si="481"/>
        <v>0</v>
      </c>
      <c r="AK206" s="88">
        <v>0</v>
      </c>
      <c r="AL206" s="88">
        <v>0</v>
      </c>
      <c r="AM206" s="88">
        <v>0</v>
      </c>
      <c r="AN206" s="88">
        <f t="shared" si="552"/>
        <v>0</v>
      </c>
      <c r="AO206" s="92" t="str">
        <f t="shared" ref="AO206:AO243" si="560">IFERROR(AN206/AK206,"nebija plānots")</f>
        <v>nebija plānots</v>
      </c>
      <c r="AP206" s="88">
        <f t="shared" si="483"/>
        <v>0</v>
      </c>
      <c r="AQ206" s="92" t="str">
        <f t="shared" si="484"/>
        <v>nebija plānots</v>
      </c>
      <c r="AR206" s="88">
        <f t="shared" si="485"/>
        <v>41485.019999999997</v>
      </c>
      <c r="AS206" s="88">
        <f t="shared" si="486"/>
        <v>41485.019999999997</v>
      </c>
      <c r="AT206" s="88">
        <f t="shared" si="487"/>
        <v>0</v>
      </c>
      <c r="AU206" s="88">
        <f t="shared" si="488"/>
        <v>41485.019999999997</v>
      </c>
      <c r="AV206" s="92">
        <f t="shared" si="489"/>
        <v>1</v>
      </c>
      <c r="AW206" s="88">
        <f t="shared" si="490"/>
        <v>0</v>
      </c>
      <c r="AX206" s="92">
        <f t="shared" si="491"/>
        <v>0</v>
      </c>
      <c r="AY206" s="88">
        <v>0</v>
      </c>
      <c r="AZ206" s="88">
        <v>63185.96</v>
      </c>
      <c r="BA206" s="88">
        <v>0</v>
      </c>
      <c r="BB206" s="88">
        <f t="shared" si="553"/>
        <v>63185.96</v>
      </c>
      <c r="BC206" s="92" t="str">
        <f t="shared" ref="BC206:BC243" si="561">IFERROR(BB206/AY206,"nebija plānots")</f>
        <v>nebija plānots</v>
      </c>
      <c r="BD206" s="88">
        <f t="shared" si="493"/>
        <v>63185.96</v>
      </c>
      <c r="BE206" s="92" t="str">
        <f t="shared" si="494"/>
        <v>nebija plānots</v>
      </c>
      <c r="BF206" s="88">
        <f t="shared" si="495"/>
        <v>41485.019999999997</v>
      </c>
      <c r="BG206" s="88">
        <f t="shared" si="496"/>
        <v>104670.98</v>
      </c>
      <c r="BH206" s="88">
        <f t="shared" si="497"/>
        <v>0</v>
      </c>
      <c r="BI206" s="88">
        <f t="shared" si="498"/>
        <v>104670.98</v>
      </c>
      <c r="BJ206" s="92">
        <f t="shared" si="499"/>
        <v>2.523103038156906</v>
      </c>
      <c r="BK206" s="88">
        <f t="shared" si="500"/>
        <v>63185.96</v>
      </c>
      <c r="BL206" s="92">
        <f t="shared" si="501"/>
        <v>1.523103038156906</v>
      </c>
      <c r="BM206" s="88">
        <v>0</v>
      </c>
      <c r="BN206" s="88">
        <v>0</v>
      </c>
      <c r="BO206" s="88">
        <v>0</v>
      </c>
      <c r="BP206" s="88">
        <f t="shared" si="554"/>
        <v>0</v>
      </c>
      <c r="BQ206" s="92" t="str">
        <f t="shared" ref="BQ206:BQ243" si="562">IFERROR(BP206/BM206,"nebija plānots")</f>
        <v>nebija plānots</v>
      </c>
      <c r="BR206" s="88">
        <f t="shared" si="503"/>
        <v>0</v>
      </c>
      <c r="BS206" s="92" t="str">
        <f t="shared" si="504"/>
        <v>nebija plānots</v>
      </c>
      <c r="BT206" s="88">
        <f t="shared" si="505"/>
        <v>41485.019999999997</v>
      </c>
      <c r="BU206" s="88">
        <f t="shared" si="506"/>
        <v>104670.98</v>
      </c>
      <c r="BV206" s="88">
        <f t="shared" si="507"/>
        <v>0</v>
      </c>
      <c r="BW206" s="88">
        <f t="shared" si="508"/>
        <v>104670.98</v>
      </c>
      <c r="BX206" s="92">
        <f t="shared" si="509"/>
        <v>2.523103038156906</v>
      </c>
      <c r="BY206" s="88">
        <f t="shared" si="510"/>
        <v>63185.96</v>
      </c>
      <c r="BZ206" s="92">
        <f t="shared" si="511"/>
        <v>1.523103038156906</v>
      </c>
      <c r="CA206" s="88">
        <v>54715.32</v>
      </c>
      <c r="CB206" s="88">
        <v>0</v>
      </c>
      <c r="CC206" s="88">
        <v>0</v>
      </c>
      <c r="CD206" s="88">
        <f t="shared" si="555"/>
        <v>0</v>
      </c>
      <c r="CE206" s="92">
        <f t="shared" ref="CE206:CE243" si="563">IFERROR(CD206/CA206,"nebija plānots")</f>
        <v>0</v>
      </c>
      <c r="CF206" s="88">
        <f t="shared" si="513"/>
        <v>-54715.32</v>
      </c>
      <c r="CG206" s="92">
        <f t="shared" si="514"/>
        <v>-1</v>
      </c>
      <c r="CH206" s="88">
        <f t="shared" si="515"/>
        <v>96200.34</v>
      </c>
      <c r="CI206" s="88">
        <f t="shared" si="516"/>
        <v>104670.98</v>
      </c>
      <c r="CJ206" s="88">
        <f t="shared" si="517"/>
        <v>0</v>
      </c>
      <c r="CK206" s="88">
        <f t="shared" si="518"/>
        <v>104670.98</v>
      </c>
      <c r="CL206" s="92">
        <f t="shared" si="519"/>
        <v>1.0880520796496145</v>
      </c>
      <c r="CM206" s="88">
        <f t="shared" si="520"/>
        <v>8470.64</v>
      </c>
      <c r="CN206" s="92">
        <f t="shared" si="521"/>
        <v>8.8052079649614548E-2</v>
      </c>
      <c r="CO206" s="88">
        <v>0</v>
      </c>
      <c r="CP206" s="88">
        <v>56941.85</v>
      </c>
      <c r="CQ206" s="88">
        <v>0</v>
      </c>
      <c r="CR206" s="88">
        <f t="shared" si="556"/>
        <v>56941.85</v>
      </c>
      <c r="CS206" s="92" t="str">
        <f t="shared" ref="CS206:CS243" si="564">IFERROR(CR206/CO206,"nebija plānots")</f>
        <v>nebija plānots</v>
      </c>
      <c r="CT206" s="88">
        <f t="shared" si="523"/>
        <v>56941.85</v>
      </c>
      <c r="CU206" s="92" t="str">
        <f t="shared" si="524"/>
        <v>nebija plānots</v>
      </c>
      <c r="CV206" s="88">
        <f t="shared" si="525"/>
        <v>96200.34</v>
      </c>
      <c r="CW206" s="88">
        <f t="shared" si="526"/>
        <v>161612.82999999999</v>
      </c>
      <c r="CX206" s="88">
        <f t="shared" si="527"/>
        <v>0</v>
      </c>
      <c r="CY206" s="88">
        <f t="shared" si="528"/>
        <v>161612.82999999999</v>
      </c>
      <c r="CZ206" s="92">
        <f t="shared" si="529"/>
        <v>1.679961110324558</v>
      </c>
      <c r="DA206" s="88">
        <f t="shared" si="530"/>
        <v>65412.489999999991</v>
      </c>
      <c r="DB206" s="92">
        <f t="shared" si="531"/>
        <v>0.67996111032455808</v>
      </c>
      <c r="DC206" s="88">
        <v>0</v>
      </c>
      <c r="DD206" s="88">
        <v>0</v>
      </c>
      <c r="DE206" s="88">
        <v>0</v>
      </c>
      <c r="DF206" s="88">
        <f t="shared" si="557"/>
        <v>0</v>
      </c>
      <c r="DG206" s="92" t="str">
        <f t="shared" ref="DG206:DG243" si="565">IFERROR(DF206/DC206,"nebija plānots")</f>
        <v>nebija plānots</v>
      </c>
      <c r="DH206" s="88">
        <f t="shared" si="548"/>
        <v>0</v>
      </c>
      <c r="DI206" s="92" t="str">
        <f t="shared" si="533"/>
        <v>nebija plānots</v>
      </c>
      <c r="DJ206" s="88">
        <f t="shared" si="534"/>
        <v>96200.34</v>
      </c>
      <c r="DK206" s="88">
        <f t="shared" si="535"/>
        <v>161612.82999999999</v>
      </c>
      <c r="DL206" s="88">
        <f t="shared" si="536"/>
        <v>0</v>
      </c>
      <c r="DM206" s="88">
        <f t="shared" si="550"/>
        <v>161612.82999999999</v>
      </c>
      <c r="DN206" s="92">
        <f t="shared" si="537"/>
        <v>1.679961110324558</v>
      </c>
      <c r="DO206" s="88">
        <f t="shared" si="538"/>
        <v>65412.489999999991</v>
      </c>
      <c r="DP206" s="92">
        <f t="shared" si="539"/>
        <v>0.67996111032455808</v>
      </c>
      <c r="DQ206" s="88">
        <v>63180.480000000003</v>
      </c>
      <c r="DR206" s="88">
        <v>0</v>
      </c>
      <c r="DS206" s="88">
        <v>0</v>
      </c>
      <c r="DT206" s="88">
        <f t="shared" si="558"/>
        <v>0</v>
      </c>
      <c r="DU206" s="92">
        <f t="shared" ref="DU206:DU243" si="566">IFERROR(DT206/DQ206,"nebija plānots")</f>
        <v>0</v>
      </c>
      <c r="DV206" s="88">
        <f t="shared" si="549"/>
        <v>-63180.480000000003</v>
      </c>
      <c r="DW206" s="92">
        <f t="shared" si="541"/>
        <v>-1</v>
      </c>
      <c r="DX206" s="88">
        <f t="shared" si="542"/>
        <v>159380.82</v>
      </c>
      <c r="DY206" s="88">
        <f t="shared" si="543"/>
        <v>161612.82999999999</v>
      </c>
      <c r="DZ206" s="88">
        <f t="shared" si="544"/>
        <v>0</v>
      </c>
      <c r="EA206" s="88">
        <f t="shared" si="551"/>
        <v>161612.82999999999</v>
      </c>
      <c r="EB206" s="92">
        <f t="shared" si="545"/>
        <v>1.0140042572249282</v>
      </c>
      <c r="EC206" s="88">
        <f t="shared" si="546"/>
        <v>2232.0099999999802</v>
      </c>
      <c r="ED206" s="92">
        <f t="shared" si="547"/>
        <v>1.4004257224928195E-2</v>
      </c>
      <c r="EE206" s="88">
        <v>0</v>
      </c>
      <c r="EF206" s="88">
        <v>0</v>
      </c>
      <c r="EG206" s="88">
        <v>67556.350000000006</v>
      </c>
      <c r="EH206" s="23">
        <f t="shared" si="466"/>
        <v>226937.17</v>
      </c>
      <c r="EJ206" s="9"/>
      <c r="EK206" s="9"/>
    </row>
    <row r="207" spans="1:141" ht="12" customHeight="1" x14ac:dyDescent="0.25">
      <c r="A207" s="8" t="s">
        <v>644</v>
      </c>
      <c r="B207" s="8" t="s">
        <v>644</v>
      </c>
      <c r="C207" s="24">
        <v>4</v>
      </c>
      <c r="D207" s="32" t="s">
        <v>543</v>
      </c>
      <c r="E207" s="26" t="s">
        <v>544</v>
      </c>
      <c r="F207" s="32" t="s">
        <v>637</v>
      </c>
      <c r="G207" s="26" t="s">
        <v>638</v>
      </c>
      <c r="H207" s="24" t="s">
        <v>645</v>
      </c>
      <c r="I207" s="26" t="s">
        <v>646</v>
      </c>
      <c r="J207" s="27" t="s">
        <v>114</v>
      </c>
      <c r="K207" s="28" t="s">
        <v>84</v>
      </c>
      <c r="L207" s="24" t="s">
        <v>101</v>
      </c>
      <c r="M207" s="23">
        <v>680000</v>
      </c>
      <c r="N207" s="23">
        <v>675909.3</v>
      </c>
      <c r="O207" s="23">
        <v>653334.45000000007</v>
      </c>
      <c r="P207" s="88">
        <v>0</v>
      </c>
      <c r="Q207" s="88">
        <v>0</v>
      </c>
      <c r="R207" s="88">
        <v>0</v>
      </c>
      <c r="S207" s="88">
        <f t="shared" si="467"/>
        <v>0</v>
      </c>
      <c r="T207" s="92" t="str">
        <f t="shared" si="468"/>
        <v>nebija plānots</v>
      </c>
      <c r="U207" s="88">
        <f t="shared" si="469"/>
        <v>0</v>
      </c>
      <c r="V207" s="92" t="str">
        <f t="shared" si="470"/>
        <v>nebija plānots</v>
      </c>
      <c r="W207" s="88">
        <v>0</v>
      </c>
      <c r="X207" s="88">
        <v>182971.75</v>
      </c>
      <c r="Y207" s="88">
        <v>0</v>
      </c>
      <c r="Z207" s="88">
        <f t="shared" si="471"/>
        <v>182971.75</v>
      </c>
      <c r="AA207" s="92" t="str">
        <f t="shared" si="559"/>
        <v>nebija plānots</v>
      </c>
      <c r="AB207" s="88">
        <f t="shared" si="473"/>
        <v>182971.75</v>
      </c>
      <c r="AC207" s="92" t="str">
        <f t="shared" si="474"/>
        <v>nebija plānots</v>
      </c>
      <c r="AD207" s="88">
        <f t="shared" si="475"/>
        <v>0</v>
      </c>
      <c r="AE207" s="88">
        <f t="shared" si="476"/>
        <v>182971.75</v>
      </c>
      <c r="AF207" s="88">
        <f t="shared" si="477"/>
        <v>0</v>
      </c>
      <c r="AG207" s="88">
        <f t="shared" si="478"/>
        <v>182971.75</v>
      </c>
      <c r="AH207" s="92" t="str">
        <f t="shared" si="479"/>
        <v>nebija plānots</v>
      </c>
      <c r="AI207" s="88">
        <f t="shared" si="480"/>
        <v>182971.75</v>
      </c>
      <c r="AJ207" s="92" t="str">
        <f t="shared" si="481"/>
        <v>nebija plānots</v>
      </c>
      <c r="AK207" s="88">
        <v>182971.75</v>
      </c>
      <c r="AL207" s="88">
        <v>0</v>
      </c>
      <c r="AM207" s="88">
        <v>0</v>
      </c>
      <c r="AN207" s="88">
        <f t="shared" si="552"/>
        <v>0</v>
      </c>
      <c r="AO207" s="92">
        <f t="shared" si="560"/>
        <v>0</v>
      </c>
      <c r="AP207" s="88">
        <f t="shared" si="483"/>
        <v>-182971.75</v>
      </c>
      <c r="AQ207" s="92">
        <f t="shared" si="484"/>
        <v>-1</v>
      </c>
      <c r="AR207" s="88">
        <f t="shared" si="485"/>
        <v>182971.75</v>
      </c>
      <c r="AS207" s="88">
        <f t="shared" si="486"/>
        <v>182971.75</v>
      </c>
      <c r="AT207" s="88">
        <f t="shared" si="487"/>
        <v>0</v>
      </c>
      <c r="AU207" s="88">
        <f t="shared" si="488"/>
        <v>182971.75</v>
      </c>
      <c r="AV207" s="92">
        <f t="shared" si="489"/>
        <v>1</v>
      </c>
      <c r="AW207" s="88">
        <f t="shared" si="490"/>
        <v>0</v>
      </c>
      <c r="AX207" s="92">
        <f t="shared" si="491"/>
        <v>0</v>
      </c>
      <c r="AY207" s="88">
        <v>0</v>
      </c>
      <c r="AZ207" s="88">
        <v>0</v>
      </c>
      <c r="BA207" s="88">
        <v>0</v>
      </c>
      <c r="BB207" s="88">
        <f t="shared" si="553"/>
        <v>0</v>
      </c>
      <c r="BC207" s="92" t="str">
        <f t="shared" si="561"/>
        <v>nebija plānots</v>
      </c>
      <c r="BD207" s="88">
        <f t="shared" si="493"/>
        <v>0</v>
      </c>
      <c r="BE207" s="92" t="str">
        <f t="shared" si="494"/>
        <v>nebija plānots</v>
      </c>
      <c r="BF207" s="88">
        <f t="shared" si="495"/>
        <v>182971.75</v>
      </c>
      <c r="BG207" s="88">
        <f t="shared" si="496"/>
        <v>182971.75</v>
      </c>
      <c r="BH207" s="88">
        <f t="shared" si="497"/>
        <v>0</v>
      </c>
      <c r="BI207" s="88">
        <f t="shared" si="498"/>
        <v>182971.75</v>
      </c>
      <c r="BJ207" s="92">
        <f t="shared" si="499"/>
        <v>1</v>
      </c>
      <c r="BK207" s="88">
        <f t="shared" si="500"/>
        <v>0</v>
      </c>
      <c r="BL207" s="92">
        <f t="shared" si="501"/>
        <v>0</v>
      </c>
      <c r="BM207" s="88">
        <v>0</v>
      </c>
      <c r="BN207" s="88">
        <v>179039.11</v>
      </c>
      <c r="BO207" s="88">
        <v>0</v>
      </c>
      <c r="BP207" s="88">
        <f t="shared" si="554"/>
        <v>179039.11</v>
      </c>
      <c r="BQ207" s="92" t="str">
        <f t="shared" si="562"/>
        <v>nebija plānots</v>
      </c>
      <c r="BR207" s="88">
        <f t="shared" si="503"/>
        <v>179039.11</v>
      </c>
      <c r="BS207" s="92" t="str">
        <f t="shared" si="504"/>
        <v>nebija plānots</v>
      </c>
      <c r="BT207" s="88">
        <f t="shared" si="505"/>
        <v>182971.75</v>
      </c>
      <c r="BU207" s="88">
        <f t="shared" si="506"/>
        <v>362010.86</v>
      </c>
      <c r="BV207" s="88">
        <f t="shared" si="507"/>
        <v>0</v>
      </c>
      <c r="BW207" s="88">
        <f t="shared" si="508"/>
        <v>362010.86</v>
      </c>
      <c r="BX207" s="92">
        <f t="shared" si="509"/>
        <v>1.9785068460021833</v>
      </c>
      <c r="BY207" s="88">
        <f t="shared" si="510"/>
        <v>179039.11</v>
      </c>
      <c r="BZ207" s="92">
        <f t="shared" si="511"/>
        <v>0.97850684600218329</v>
      </c>
      <c r="CA207" s="88">
        <v>152348.93</v>
      </c>
      <c r="CB207" s="88">
        <v>0</v>
      </c>
      <c r="CC207" s="88">
        <v>0</v>
      </c>
      <c r="CD207" s="88">
        <f t="shared" si="555"/>
        <v>0</v>
      </c>
      <c r="CE207" s="92">
        <f t="shared" si="563"/>
        <v>0</v>
      </c>
      <c r="CF207" s="88">
        <f t="shared" si="513"/>
        <v>-152348.93</v>
      </c>
      <c r="CG207" s="92">
        <f t="shared" si="514"/>
        <v>-1</v>
      </c>
      <c r="CH207" s="88">
        <f t="shared" si="515"/>
        <v>335320.68</v>
      </c>
      <c r="CI207" s="88">
        <f t="shared" si="516"/>
        <v>362010.86</v>
      </c>
      <c r="CJ207" s="88">
        <f t="shared" si="517"/>
        <v>0</v>
      </c>
      <c r="CK207" s="88">
        <f t="shared" si="518"/>
        <v>362010.86</v>
      </c>
      <c r="CL207" s="92">
        <f t="shared" si="519"/>
        <v>1.0795959855503097</v>
      </c>
      <c r="CM207" s="88">
        <f t="shared" si="520"/>
        <v>26690.179999999993</v>
      </c>
      <c r="CN207" s="92">
        <f t="shared" si="521"/>
        <v>7.9595985550309611E-2</v>
      </c>
      <c r="CO207" s="88">
        <v>0</v>
      </c>
      <c r="CP207" s="88">
        <v>0</v>
      </c>
      <c r="CQ207" s="88">
        <v>0</v>
      </c>
      <c r="CR207" s="88">
        <f t="shared" si="556"/>
        <v>0</v>
      </c>
      <c r="CS207" s="92" t="str">
        <f t="shared" si="564"/>
        <v>nebija plānots</v>
      </c>
      <c r="CT207" s="88">
        <f t="shared" si="523"/>
        <v>0</v>
      </c>
      <c r="CU207" s="92" t="str">
        <f t="shared" si="524"/>
        <v>nebija plānots</v>
      </c>
      <c r="CV207" s="88">
        <f t="shared" si="525"/>
        <v>335320.68</v>
      </c>
      <c r="CW207" s="88">
        <f t="shared" si="526"/>
        <v>362010.86</v>
      </c>
      <c r="CX207" s="88">
        <f t="shared" si="527"/>
        <v>0</v>
      </c>
      <c r="CY207" s="88">
        <f t="shared" si="528"/>
        <v>362010.86</v>
      </c>
      <c r="CZ207" s="92">
        <f t="shared" si="529"/>
        <v>1.0795959855503097</v>
      </c>
      <c r="DA207" s="88">
        <f t="shared" si="530"/>
        <v>26690.179999999993</v>
      </c>
      <c r="DB207" s="92">
        <f t="shared" si="531"/>
        <v>7.9595985550309611E-2</v>
      </c>
      <c r="DC207" s="88">
        <v>0</v>
      </c>
      <c r="DD207" s="88">
        <v>140714.19</v>
      </c>
      <c r="DE207" s="88">
        <v>0</v>
      </c>
      <c r="DF207" s="88">
        <f t="shared" si="557"/>
        <v>140714.19</v>
      </c>
      <c r="DG207" s="92" t="str">
        <f t="shared" si="565"/>
        <v>nebija plānots</v>
      </c>
      <c r="DH207" s="88">
        <f t="shared" si="548"/>
        <v>140714.19</v>
      </c>
      <c r="DI207" s="92" t="str">
        <f t="shared" si="533"/>
        <v>nebija plānots</v>
      </c>
      <c r="DJ207" s="88">
        <f t="shared" si="534"/>
        <v>335320.68</v>
      </c>
      <c r="DK207" s="88">
        <f t="shared" si="535"/>
        <v>502725.05</v>
      </c>
      <c r="DL207" s="88">
        <f t="shared" si="536"/>
        <v>0</v>
      </c>
      <c r="DM207" s="88">
        <f t="shared" si="550"/>
        <v>502725.05</v>
      </c>
      <c r="DN207" s="92">
        <f t="shared" si="537"/>
        <v>1.499236641175844</v>
      </c>
      <c r="DO207" s="88">
        <f t="shared" si="538"/>
        <v>167404.37</v>
      </c>
      <c r="DP207" s="92">
        <f t="shared" si="539"/>
        <v>0.49923664117584399</v>
      </c>
      <c r="DQ207" s="88">
        <v>152348.93</v>
      </c>
      <c r="DR207" s="88">
        <v>0</v>
      </c>
      <c r="DS207" s="88">
        <v>0</v>
      </c>
      <c r="DT207" s="88">
        <f t="shared" si="558"/>
        <v>0</v>
      </c>
      <c r="DU207" s="92">
        <f t="shared" si="566"/>
        <v>0</v>
      </c>
      <c r="DV207" s="88">
        <f t="shared" si="549"/>
        <v>-152348.93</v>
      </c>
      <c r="DW207" s="92">
        <f t="shared" si="541"/>
        <v>-1</v>
      </c>
      <c r="DX207" s="88">
        <f t="shared" si="542"/>
        <v>487669.61</v>
      </c>
      <c r="DY207" s="88">
        <f t="shared" si="543"/>
        <v>502725.05</v>
      </c>
      <c r="DZ207" s="88">
        <f t="shared" si="544"/>
        <v>0</v>
      </c>
      <c r="EA207" s="88">
        <f t="shared" si="551"/>
        <v>502725.05</v>
      </c>
      <c r="EB207" s="92">
        <f t="shared" si="545"/>
        <v>1.030872212849187</v>
      </c>
      <c r="EC207" s="88">
        <f t="shared" si="546"/>
        <v>15055.440000000002</v>
      </c>
      <c r="ED207" s="92">
        <f t="shared" si="547"/>
        <v>3.0872212849186977E-2</v>
      </c>
      <c r="EE207" s="88">
        <v>0</v>
      </c>
      <c r="EF207" s="88">
        <v>0</v>
      </c>
      <c r="EG207" s="88">
        <v>152348.93</v>
      </c>
      <c r="EH207" s="23">
        <f t="shared" si="466"/>
        <v>640018.54</v>
      </c>
      <c r="EJ207" s="9"/>
      <c r="EK207" s="9"/>
    </row>
    <row r="208" spans="1:141" ht="12" customHeight="1" x14ac:dyDescent="0.25">
      <c r="A208" s="8" t="s">
        <v>647</v>
      </c>
      <c r="B208" s="8" t="s">
        <v>647</v>
      </c>
      <c r="C208" s="24">
        <v>4</v>
      </c>
      <c r="D208" s="32" t="s">
        <v>543</v>
      </c>
      <c r="E208" s="26" t="s">
        <v>544</v>
      </c>
      <c r="F208" s="32" t="s">
        <v>637</v>
      </c>
      <c r="G208" s="26" t="s">
        <v>638</v>
      </c>
      <c r="H208" s="24" t="s">
        <v>648</v>
      </c>
      <c r="I208" s="26" t="s">
        <v>649</v>
      </c>
      <c r="J208" s="34">
        <v>1</v>
      </c>
      <c r="K208" s="28" t="s">
        <v>84</v>
      </c>
      <c r="L208" s="24" t="s">
        <v>101</v>
      </c>
      <c r="M208" s="23">
        <v>0</v>
      </c>
      <c r="N208" s="23">
        <v>91577.25</v>
      </c>
      <c r="O208" s="23">
        <v>326098.55</v>
      </c>
      <c r="P208" s="88">
        <v>0</v>
      </c>
      <c r="Q208" s="88">
        <v>0</v>
      </c>
      <c r="R208" s="88">
        <v>0</v>
      </c>
      <c r="S208" s="88">
        <f t="shared" si="467"/>
        <v>0</v>
      </c>
      <c r="T208" s="92" t="str">
        <f t="shared" si="468"/>
        <v>nebija plānots</v>
      </c>
      <c r="U208" s="88">
        <f t="shared" si="469"/>
        <v>0</v>
      </c>
      <c r="V208" s="92" t="str">
        <f t="shared" si="470"/>
        <v>nebija plānots</v>
      </c>
      <c r="W208" s="88">
        <v>0</v>
      </c>
      <c r="X208" s="88">
        <v>263409.49</v>
      </c>
      <c r="Y208" s="88">
        <v>0</v>
      </c>
      <c r="Z208" s="88">
        <f t="shared" si="471"/>
        <v>263409.49</v>
      </c>
      <c r="AA208" s="92" t="str">
        <f t="shared" si="559"/>
        <v>nebija plānots</v>
      </c>
      <c r="AB208" s="88">
        <f t="shared" si="473"/>
        <v>263409.49</v>
      </c>
      <c r="AC208" s="92" t="str">
        <f t="shared" si="474"/>
        <v>nebija plānots</v>
      </c>
      <c r="AD208" s="88">
        <f t="shared" si="475"/>
        <v>0</v>
      </c>
      <c r="AE208" s="88">
        <f t="shared" si="476"/>
        <v>263409.49</v>
      </c>
      <c r="AF208" s="88">
        <f t="shared" si="477"/>
        <v>0</v>
      </c>
      <c r="AG208" s="88">
        <f t="shared" si="478"/>
        <v>263409.49</v>
      </c>
      <c r="AH208" s="92" t="str">
        <f t="shared" si="479"/>
        <v>nebija plānots</v>
      </c>
      <c r="AI208" s="88">
        <f t="shared" si="480"/>
        <v>263409.49</v>
      </c>
      <c r="AJ208" s="92" t="str">
        <f t="shared" si="481"/>
        <v>nebija plānots</v>
      </c>
      <c r="AK208" s="88">
        <v>181900</v>
      </c>
      <c r="AL208" s="88">
        <v>0</v>
      </c>
      <c r="AM208" s="88">
        <v>0</v>
      </c>
      <c r="AN208" s="88">
        <f t="shared" si="552"/>
        <v>0</v>
      </c>
      <c r="AO208" s="92">
        <f t="shared" si="560"/>
        <v>0</v>
      </c>
      <c r="AP208" s="88">
        <f t="shared" si="483"/>
        <v>-181900</v>
      </c>
      <c r="AQ208" s="92">
        <f t="shared" si="484"/>
        <v>-1</v>
      </c>
      <c r="AR208" s="88">
        <f t="shared" si="485"/>
        <v>181900</v>
      </c>
      <c r="AS208" s="88">
        <f t="shared" si="486"/>
        <v>263409.49</v>
      </c>
      <c r="AT208" s="88">
        <f t="shared" si="487"/>
        <v>0</v>
      </c>
      <c r="AU208" s="88">
        <f t="shared" si="488"/>
        <v>263409.49</v>
      </c>
      <c r="AV208" s="92">
        <f t="shared" si="489"/>
        <v>1.4481005497526114</v>
      </c>
      <c r="AW208" s="88">
        <f t="shared" si="490"/>
        <v>81509.489999999991</v>
      </c>
      <c r="AX208" s="92">
        <f t="shared" si="491"/>
        <v>0.44810054975261127</v>
      </c>
      <c r="AY208" s="88">
        <v>0</v>
      </c>
      <c r="AZ208" s="88">
        <v>0</v>
      </c>
      <c r="BA208" s="88">
        <v>0</v>
      </c>
      <c r="BB208" s="88">
        <f t="shared" si="553"/>
        <v>0</v>
      </c>
      <c r="BC208" s="92" t="str">
        <f t="shared" si="561"/>
        <v>nebija plānots</v>
      </c>
      <c r="BD208" s="88">
        <f t="shared" si="493"/>
        <v>0</v>
      </c>
      <c r="BE208" s="92" t="str">
        <f t="shared" si="494"/>
        <v>nebija plānots</v>
      </c>
      <c r="BF208" s="88">
        <f t="shared" si="495"/>
        <v>181900</v>
      </c>
      <c r="BG208" s="88">
        <f t="shared" si="496"/>
        <v>263409.49</v>
      </c>
      <c r="BH208" s="88">
        <f t="shared" si="497"/>
        <v>0</v>
      </c>
      <c r="BI208" s="88">
        <f t="shared" si="498"/>
        <v>263409.49</v>
      </c>
      <c r="BJ208" s="92">
        <f t="shared" si="499"/>
        <v>1.4481005497526114</v>
      </c>
      <c r="BK208" s="88">
        <f t="shared" si="500"/>
        <v>81509.489999999991</v>
      </c>
      <c r="BL208" s="92">
        <f t="shared" si="501"/>
        <v>0.44810054975261127</v>
      </c>
      <c r="BM208" s="88">
        <v>0</v>
      </c>
      <c r="BN208" s="88">
        <v>81350.81</v>
      </c>
      <c r="BO208" s="88">
        <v>0</v>
      </c>
      <c r="BP208" s="88">
        <f t="shared" si="554"/>
        <v>81350.81</v>
      </c>
      <c r="BQ208" s="92" t="str">
        <f t="shared" si="562"/>
        <v>nebija plānots</v>
      </c>
      <c r="BR208" s="88">
        <f t="shared" si="503"/>
        <v>81350.81</v>
      </c>
      <c r="BS208" s="92" t="str">
        <f t="shared" si="504"/>
        <v>nebija plānots</v>
      </c>
      <c r="BT208" s="88">
        <f t="shared" si="505"/>
        <v>181900</v>
      </c>
      <c r="BU208" s="88">
        <f t="shared" si="506"/>
        <v>344760.3</v>
      </c>
      <c r="BV208" s="88">
        <f t="shared" si="507"/>
        <v>0</v>
      </c>
      <c r="BW208" s="88">
        <f t="shared" si="508"/>
        <v>344760.3</v>
      </c>
      <c r="BX208" s="92">
        <f t="shared" si="509"/>
        <v>1.8953287520615723</v>
      </c>
      <c r="BY208" s="88">
        <f t="shared" si="510"/>
        <v>162860.29999999999</v>
      </c>
      <c r="BZ208" s="92">
        <f t="shared" si="511"/>
        <v>0.89532875206157225</v>
      </c>
      <c r="CA208" s="88">
        <v>68352.5</v>
      </c>
      <c r="CB208" s="88">
        <v>0</v>
      </c>
      <c r="CC208" s="88">
        <v>0</v>
      </c>
      <c r="CD208" s="88">
        <f t="shared" si="555"/>
        <v>0</v>
      </c>
      <c r="CE208" s="92">
        <f t="shared" si="563"/>
        <v>0</v>
      </c>
      <c r="CF208" s="88">
        <f t="shared" si="513"/>
        <v>-68352.5</v>
      </c>
      <c r="CG208" s="92">
        <f t="shared" si="514"/>
        <v>-1</v>
      </c>
      <c r="CH208" s="88">
        <f t="shared" si="515"/>
        <v>250252.5</v>
      </c>
      <c r="CI208" s="88">
        <f t="shared" si="516"/>
        <v>344760.3</v>
      </c>
      <c r="CJ208" s="88">
        <f t="shared" si="517"/>
        <v>0</v>
      </c>
      <c r="CK208" s="88">
        <f t="shared" si="518"/>
        <v>344760.3</v>
      </c>
      <c r="CL208" s="92">
        <f t="shared" si="519"/>
        <v>1.377649773728534</v>
      </c>
      <c r="CM208" s="88">
        <f t="shared" si="520"/>
        <v>94507.799999999988</v>
      </c>
      <c r="CN208" s="92">
        <f t="shared" si="521"/>
        <v>0.37764977372853414</v>
      </c>
      <c r="CO208" s="88">
        <v>0</v>
      </c>
      <c r="CP208" s="88">
        <v>0</v>
      </c>
      <c r="CQ208" s="88">
        <v>0</v>
      </c>
      <c r="CR208" s="88">
        <f t="shared" si="556"/>
        <v>0</v>
      </c>
      <c r="CS208" s="92" t="str">
        <f t="shared" si="564"/>
        <v>nebija plānots</v>
      </c>
      <c r="CT208" s="88">
        <f t="shared" si="523"/>
        <v>0</v>
      </c>
      <c r="CU208" s="92" t="str">
        <f t="shared" si="524"/>
        <v>nebija plānots</v>
      </c>
      <c r="CV208" s="88">
        <f t="shared" si="525"/>
        <v>250252.5</v>
      </c>
      <c r="CW208" s="88">
        <f t="shared" si="526"/>
        <v>344760.3</v>
      </c>
      <c r="CX208" s="88">
        <f t="shared" si="527"/>
        <v>0</v>
      </c>
      <c r="CY208" s="88">
        <f t="shared" si="528"/>
        <v>344760.3</v>
      </c>
      <c r="CZ208" s="92">
        <f t="shared" si="529"/>
        <v>1.377649773728534</v>
      </c>
      <c r="DA208" s="88">
        <f t="shared" si="530"/>
        <v>94507.799999999988</v>
      </c>
      <c r="DB208" s="92">
        <f t="shared" si="531"/>
        <v>0.37764977372853414</v>
      </c>
      <c r="DC208" s="88">
        <v>0</v>
      </c>
      <c r="DD208" s="88">
        <v>165342.07999999999</v>
      </c>
      <c r="DE208" s="88">
        <v>0</v>
      </c>
      <c r="DF208" s="88">
        <f t="shared" si="557"/>
        <v>165342.07999999999</v>
      </c>
      <c r="DG208" s="92" t="str">
        <f t="shared" si="565"/>
        <v>nebija plānots</v>
      </c>
      <c r="DH208" s="88">
        <f t="shared" si="548"/>
        <v>165342.07999999999</v>
      </c>
      <c r="DI208" s="92" t="str">
        <f t="shared" si="533"/>
        <v>nebija plānots</v>
      </c>
      <c r="DJ208" s="88">
        <f t="shared" si="534"/>
        <v>250252.5</v>
      </c>
      <c r="DK208" s="88">
        <f t="shared" si="535"/>
        <v>510102.38</v>
      </c>
      <c r="DL208" s="88">
        <f t="shared" si="536"/>
        <v>0</v>
      </c>
      <c r="DM208" s="88">
        <f t="shared" si="550"/>
        <v>510102.38</v>
      </c>
      <c r="DN208" s="92">
        <f t="shared" si="537"/>
        <v>2.0383507857064367</v>
      </c>
      <c r="DO208" s="88">
        <f t="shared" si="538"/>
        <v>259849.88</v>
      </c>
      <c r="DP208" s="92">
        <f t="shared" si="539"/>
        <v>1.0383507857064365</v>
      </c>
      <c r="DQ208" s="88">
        <v>138595.84</v>
      </c>
      <c r="DR208" s="88">
        <v>0</v>
      </c>
      <c r="DS208" s="88">
        <v>0</v>
      </c>
      <c r="DT208" s="88">
        <f t="shared" si="558"/>
        <v>0</v>
      </c>
      <c r="DU208" s="92">
        <f t="shared" si="566"/>
        <v>0</v>
      </c>
      <c r="DV208" s="88">
        <f t="shared" si="549"/>
        <v>-138595.84</v>
      </c>
      <c r="DW208" s="92">
        <f t="shared" si="541"/>
        <v>-1</v>
      </c>
      <c r="DX208" s="88">
        <f t="shared" si="542"/>
        <v>388848.33999999997</v>
      </c>
      <c r="DY208" s="88">
        <f t="shared" si="543"/>
        <v>510102.38</v>
      </c>
      <c r="DZ208" s="88">
        <f t="shared" si="544"/>
        <v>0</v>
      </c>
      <c r="EA208" s="88">
        <f t="shared" si="551"/>
        <v>510102.38</v>
      </c>
      <c r="EB208" s="92">
        <f t="shared" si="545"/>
        <v>1.3118286167815454</v>
      </c>
      <c r="EC208" s="88">
        <f t="shared" si="546"/>
        <v>121254.04000000004</v>
      </c>
      <c r="ED208" s="92">
        <f t="shared" si="547"/>
        <v>0.31182861678154533</v>
      </c>
      <c r="EE208" s="88">
        <v>0</v>
      </c>
      <c r="EF208" s="88">
        <v>137852.07</v>
      </c>
      <c r="EG208" s="88">
        <v>0</v>
      </c>
      <c r="EH208" s="23">
        <f t="shared" si="466"/>
        <v>526700.40999999992</v>
      </c>
      <c r="EJ208" s="9"/>
      <c r="EK208" s="9"/>
    </row>
    <row r="209" spans="1:141" ht="12" customHeight="1" x14ac:dyDescent="0.25">
      <c r="A209" s="8" t="s">
        <v>650</v>
      </c>
      <c r="B209" s="8" t="s">
        <v>650</v>
      </c>
      <c r="C209" s="24">
        <v>4</v>
      </c>
      <c r="D209" s="32" t="s">
        <v>543</v>
      </c>
      <c r="E209" s="26" t="s">
        <v>544</v>
      </c>
      <c r="F209" s="32" t="s">
        <v>637</v>
      </c>
      <c r="G209" s="26" t="s">
        <v>638</v>
      </c>
      <c r="H209" s="24" t="s">
        <v>648</v>
      </c>
      <c r="I209" s="26" t="s">
        <v>649</v>
      </c>
      <c r="J209" s="34">
        <v>2</v>
      </c>
      <c r="K209" s="28" t="s">
        <v>84</v>
      </c>
      <c r="L209" s="24" t="s">
        <v>101</v>
      </c>
      <c r="M209" s="23">
        <v>0</v>
      </c>
      <c r="N209" s="23">
        <v>0</v>
      </c>
      <c r="O209" s="23">
        <v>356079.26</v>
      </c>
      <c r="P209" s="88">
        <v>32483.29</v>
      </c>
      <c r="Q209" s="88">
        <v>49390.060000000005</v>
      </c>
      <c r="R209" s="88">
        <v>0</v>
      </c>
      <c r="S209" s="88">
        <f t="shared" si="467"/>
        <v>49390.060000000005</v>
      </c>
      <c r="T209" s="92">
        <f t="shared" si="468"/>
        <v>1.5204759123844906</v>
      </c>
      <c r="U209" s="88">
        <f t="shared" si="469"/>
        <v>16906.770000000004</v>
      </c>
      <c r="V209" s="92">
        <f t="shared" si="470"/>
        <v>0.52047591238449076</v>
      </c>
      <c r="W209" s="88">
        <v>35455.71</v>
      </c>
      <c r="X209" s="88">
        <v>44506.99</v>
      </c>
      <c r="Y209" s="88">
        <v>0</v>
      </c>
      <c r="Z209" s="88">
        <f t="shared" si="471"/>
        <v>44506.99</v>
      </c>
      <c r="AA209" s="92">
        <f t="shared" si="559"/>
        <v>1.2552841277187792</v>
      </c>
      <c r="AB209" s="88">
        <f t="shared" si="473"/>
        <v>9051.2799999999988</v>
      </c>
      <c r="AC209" s="92">
        <f t="shared" si="474"/>
        <v>0.25528412771877929</v>
      </c>
      <c r="AD209" s="88">
        <f t="shared" si="475"/>
        <v>67939</v>
      </c>
      <c r="AE209" s="88">
        <f t="shared" si="476"/>
        <v>93897.05</v>
      </c>
      <c r="AF209" s="88">
        <f t="shared" si="477"/>
        <v>0</v>
      </c>
      <c r="AG209" s="88">
        <f t="shared" si="478"/>
        <v>93897.05</v>
      </c>
      <c r="AH209" s="92">
        <f t="shared" si="479"/>
        <v>1.3820787765495519</v>
      </c>
      <c r="AI209" s="88">
        <f t="shared" si="480"/>
        <v>25958.050000000003</v>
      </c>
      <c r="AJ209" s="92">
        <f t="shared" si="481"/>
        <v>0.38207877654955186</v>
      </c>
      <c r="AK209" s="88">
        <v>25610.239999999998</v>
      </c>
      <c r="AL209" s="88">
        <v>39511.89</v>
      </c>
      <c r="AM209" s="88">
        <v>0</v>
      </c>
      <c r="AN209" s="88">
        <f t="shared" si="552"/>
        <v>39511.89</v>
      </c>
      <c r="AO209" s="92">
        <f t="shared" si="560"/>
        <v>1.5428160766943224</v>
      </c>
      <c r="AP209" s="88">
        <f t="shared" si="483"/>
        <v>13901.650000000001</v>
      </c>
      <c r="AQ209" s="92">
        <f t="shared" si="484"/>
        <v>0.54281607669432241</v>
      </c>
      <c r="AR209" s="88">
        <f t="shared" si="485"/>
        <v>93549.239999999991</v>
      </c>
      <c r="AS209" s="88">
        <f t="shared" si="486"/>
        <v>133408.94</v>
      </c>
      <c r="AT209" s="88">
        <f t="shared" si="487"/>
        <v>0</v>
      </c>
      <c r="AU209" s="88">
        <f t="shared" si="488"/>
        <v>133408.94</v>
      </c>
      <c r="AV209" s="92">
        <f t="shared" si="489"/>
        <v>1.4260825635782826</v>
      </c>
      <c r="AW209" s="88">
        <f t="shared" si="490"/>
        <v>39859.700000000012</v>
      </c>
      <c r="AX209" s="92">
        <f t="shared" si="491"/>
        <v>0.42608256357828256</v>
      </c>
      <c r="AY209" s="88">
        <v>32385.89</v>
      </c>
      <c r="AZ209" s="88">
        <v>51734.170000000006</v>
      </c>
      <c r="BA209" s="88">
        <v>0</v>
      </c>
      <c r="BB209" s="88">
        <f t="shared" si="553"/>
        <v>51734.170000000006</v>
      </c>
      <c r="BC209" s="92">
        <f t="shared" si="561"/>
        <v>1.5974293125802628</v>
      </c>
      <c r="BD209" s="88">
        <f t="shared" si="493"/>
        <v>19348.280000000006</v>
      </c>
      <c r="BE209" s="92">
        <f t="shared" si="494"/>
        <v>0.59742931258026277</v>
      </c>
      <c r="BF209" s="88">
        <f t="shared" si="495"/>
        <v>125935.12999999999</v>
      </c>
      <c r="BG209" s="88">
        <f t="shared" si="496"/>
        <v>185143.11000000002</v>
      </c>
      <c r="BH209" s="88">
        <f t="shared" si="497"/>
        <v>0</v>
      </c>
      <c r="BI209" s="88">
        <f t="shared" si="498"/>
        <v>185143.11000000002</v>
      </c>
      <c r="BJ209" s="92">
        <f t="shared" si="499"/>
        <v>1.470146654074999</v>
      </c>
      <c r="BK209" s="88">
        <f t="shared" si="500"/>
        <v>59207.980000000025</v>
      </c>
      <c r="BL209" s="92">
        <f t="shared" si="501"/>
        <v>0.470146654074999</v>
      </c>
      <c r="BM209" s="88">
        <v>58979.97</v>
      </c>
      <c r="BN209" s="88">
        <v>89587.609999999986</v>
      </c>
      <c r="BO209" s="88">
        <v>0</v>
      </c>
      <c r="BP209" s="88">
        <f t="shared" si="554"/>
        <v>89587.609999999986</v>
      </c>
      <c r="BQ209" s="92">
        <f t="shared" si="562"/>
        <v>1.5189497383603279</v>
      </c>
      <c r="BR209" s="88">
        <f t="shared" si="503"/>
        <v>30607.639999999985</v>
      </c>
      <c r="BS209" s="92">
        <f t="shared" si="504"/>
        <v>0.51894973836032787</v>
      </c>
      <c r="BT209" s="88">
        <f t="shared" si="505"/>
        <v>184915.09999999998</v>
      </c>
      <c r="BU209" s="88">
        <f t="shared" si="506"/>
        <v>274730.71999999997</v>
      </c>
      <c r="BV209" s="88">
        <f t="shared" si="507"/>
        <v>0</v>
      </c>
      <c r="BW209" s="88">
        <f t="shared" si="508"/>
        <v>274730.71999999997</v>
      </c>
      <c r="BX209" s="92">
        <f t="shared" si="509"/>
        <v>1.4857127406036608</v>
      </c>
      <c r="BY209" s="88">
        <f t="shared" si="510"/>
        <v>89815.62</v>
      </c>
      <c r="BZ209" s="92">
        <f t="shared" si="511"/>
        <v>0.48571274060366088</v>
      </c>
      <c r="CA209" s="88">
        <v>67328.959999999992</v>
      </c>
      <c r="CB209" s="88">
        <v>34662.51</v>
      </c>
      <c r="CC209" s="88">
        <v>0</v>
      </c>
      <c r="CD209" s="88">
        <f t="shared" si="555"/>
        <v>34662.51</v>
      </c>
      <c r="CE209" s="92">
        <f t="shared" si="563"/>
        <v>0.51482319049633329</v>
      </c>
      <c r="CF209" s="88">
        <f t="shared" si="513"/>
        <v>-32666.44999999999</v>
      </c>
      <c r="CG209" s="92">
        <f t="shared" si="514"/>
        <v>-0.48517680950366671</v>
      </c>
      <c r="CH209" s="88">
        <f t="shared" si="515"/>
        <v>252244.05999999997</v>
      </c>
      <c r="CI209" s="88">
        <f t="shared" si="516"/>
        <v>309393.23</v>
      </c>
      <c r="CJ209" s="88">
        <f t="shared" si="517"/>
        <v>0</v>
      </c>
      <c r="CK209" s="88">
        <f t="shared" si="518"/>
        <v>309393.23</v>
      </c>
      <c r="CL209" s="92">
        <f t="shared" si="519"/>
        <v>1.2265629961712479</v>
      </c>
      <c r="CM209" s="88">
        <f t="shared" si="520"/>
        <v>57149.170000000013</v>
      </c>
      <c r="CN209" s="92">
        <f t="shared" si="521"/>
        <v>0.22656299617124787</v>
      </c>
      <c r="CO209" s="88">
        <v>24430.429999999993</v>
      </c>
      <c r="CP209" s="88">
        <v>53952.759999999995</v>
      </c>
      <c r="CQ209" s="88">
        <v>0</v>
      </c>
      <c r="CR209" s="88">
        <f t="shared" si="556"/>
        <v>53952.759999999995</v>
      </c>
      <c r="CS209" s="92">
        <f t="shared" si="564"/>
        <v>2.2084244935516897</v>
      </c>
      <c r="CT209" s="88">
        <f t="shared" si="523"/>
        <v>29522.33</v>
      </c>
      <c r="CU209" s="92">
        <f t="shared" si="524"/>
        <v>1.2084244935516899</v>
      </c>
      <c r="CV209" s="88">
        <f t="shared" si="525"/>
        <v>276674.49</v>
      </c>
      <c r="CW209" s="88">
        <f t="shared" si="526"/>
        <v>363345.99</v>
      </c>
      <c r="CX209" s="88">
        <f t="shared" si="527"/>
        <v>0</v>
      </c>
      <c r="CY209" s="88">
        <f t="shared" si="528"/>
        <v>363345.99</v>
      </c>
      <c r="CZ209" s="92">
        <f t="shared" si="529"/>
        <v>1.3132616237948067</v>
      </c>
      <c r="DA209" s="88">
        <f t="shared" si="530"/>
        <v>86671.5</v>
      </c>
      <c r="DB209" s="92">
        <f t="shared" si="531"/>
        <v>0.31326162379480665</v>
      </c>
      <c r="DC209" s="88">
        <v>40788.230000000003</v>
      </c>
      <c r="DD209" s="88">
        <v>43142.71</v>
      </c>
      <c r="DE209" s="88">
        <v>0</v>
      </c>
      <c r="DF209" s="88">
        <f t="shared" si="557"/>
        <v>43142.71</v>
      </c>
      <c r="DG209" s="92">
        <f t="shared" si="565"/>
        <v>1.0577244955223601</v>
      </c>
      <c r="DH209" s="88">
        <f t="shared" si="548"/>
        <v>2354.4799999999959</v>
      </c>
      <c r="DI209" s="92">
        <f t="shared" si="533"/>
        <v>5.7724495522360142E-2</v>
      </c>
      <c r="DJ209" s="88">
        <f t="shared" si="534"/>
        <v>317462.71999999997</v>
      </c>
      <c r="DK209" s="88">
        <f t="shared" si="535"/>
        <v>406488.7</v>
      </c>
      <c r="DL209" s="88">
        <f t="shared" si="536"/>
        <v>0</v>
      </c>
      <c r="DM209" s="88">
        <f t="shared" si="550"/>
        <v>406488.7</v>
      </c>
      <c r="DN209" s="92">
        <f t="shared" si="537"/>
        <v>1.2804297147079193</v>
      </c>
      <c r="DO209" s="88">
        <f t="shared" si="538"/>
        <v>89025.98000000004</v>
      </c>
      <c r="DP209" s="92">
        <f t="shared" si="539"/>
        <v>0.28042971470791922</v>
      </c>
      <c r="DQ209" s="88">
        <v>59663.669999999991</v>
      </c>
      <c r="DR209" s="88">
        <v>57101.4</v>
      </c>
      <c r="DS209" s="88">
        <v>0</v>
      </c>
      <c r="DT209" s="88">
        <f t="shared" si="558"/>
        <v>57101.4</v>
      </c>
      <c r="DU209" s="92">
        <f t="shared" si="566"/>
        <v>0.95705477051612831</v>
      </c>
      <c r="DV209" s="88">
        <f t="shared" si="549"/>
        <v>-2562.2699999999895</v>
      </c>
      <c r="DW209" s="92">
        <f t="shared" si="541"/>
        <v>-4.2945229483871673E-2</v>
      </c>
      <c r="DX209" s="88">
        <f t="shared" si="542"/>
        <v>377126.38999999996</v>
      </c>
      <c r="DY209" s="88">
        <f t="shared" si="543"/>
        <v>463590.10000000003</v>
      </c>
      <c r="DZ209" s="88">
        <f t="shared" si="544"/>
        <v>0</v>
      </c>
      <c r="EA209" s="88">
        <f t="shared" si="551"/>
        <v>463590.10000000003</v>
      </c>
      <c r="EB209" s="92">
        <f t="shared" si="545"/>
        <v>1.2292698477027824</v>
      </c>
      <c r="EC209" s="88">
        <f t="shared" si="546"/>
        <v>86463.710000000079</v>
      </c>
      <c r="ED209" s="92">
        <f t="shared" si="547"/>
        <v>0.22926984770278233</v>
      </c>
      <c r="EE209" s="88">
        <v>13897.5</v>
      </c>
      <c r="EF209" s="88">
        <v>17406.310000000012</v>
      </c>
      <c r="EG209" s="88">
        <v>13914.11</v>
      </c>
      <c r="EH209" s="23">
        <f t="shared" si="466"/>
        <v>422344.30999999994</v>
      </c>
      <c r="EJ209" s="9"/>
      <c r="EK209" s="9"/>
    </row>
    <row r="210" spans="1:141" ht="12" customHeight="1" x14ac:dyDescent="0.25">
      <c r="A210" s="8" t="s">
        <v>651</v>
      </c>
      <c r="B210" s="8" t="s">
        <v>651</v>
      </c>
      <c r="C210" s="24">
        <v>4</v>
      </c>
      <c r="D210" s="32" t="s">
        <v>543</v>
      </c>
      <c r="E210" s="26" t="s">
        <v>544</v>
      </c>
      <c r="F210" s="32" t="s">
        <v>637</v>
      </c>
      <c r="G210" s="26" t="s">
        <v>638</v>
      </c>
      <c r="H210" s="24" t="s">
        <v>652</v>
      </c>
      <c r="I210" s="26" t="s">
        <v>653</v>
      </c>
      <c r="J210" s="27" t="s">
        <v>114</v>
      </c>
      <c r="K210" s="28" t="s">
        <v>84</v>
      </c>
      <c r="L210" s="24" t="s">
        <v>101</v>
      </c>
      <c r="M210" s="23">
        <v>0</v>
      </c>
      <c r="N210" s="23">
        <v>348885.01</v>
      </c>
      <c r="O210" s="23">
        <v>1060075.27</v>
      </c>
      <c r="P210" s="88">
        <v>0</v>
      </c>
      <c r="Q210" s="88">
        <v>0</v>
      </c>
      <c r="R210" s="88">
        <v>0</v>
      </c>
      <c r="S210" s="88">
        <f t="shared" si="467"/>
        <v>0</v>
      </c>
      <c r="T210" s="92" t="str">
        <f t="shared" si="468"/>
        <v>nebija plānots</v>
      </c>
      <c r="U210" s="88">
        <f t="shared" si="469"/>
        <v>0</v>
      </c>
      <c r="V210" s="92" t="str">
        <f t="shared" si="470"/>
        <v>nebija plānots</v>
      </c>
      <c r="W210" s="88">
        <v>0</v>
      </c>
      <c r="X210" s="88">
        <v>0</v>
      </c>
      <c r="Y210" s="88">
        <v>0</v>
      </c>
      <c r="Z210" s="88">
        <f t="shared" si="471"/>
        <v>0</v>
      </c>
      <c r="AA210" s="92" t="str">
        <f t="shared" si="559"/>
        <v>nebija plānots</v>
      </c>
      <c r="AB210" s="88">
        <f t="shared" si="473"/>
        <v>0</v>
      </c>
      <c r="AC210" s="92" t="str">
        <f t="shared" si="474"/>
        <v>nebija plānots</v>
      </c>
      <c r="AD210" s="88">
        <f t="shared" si="475"/>
        <v>0</v>
      </c>
      <c r="AE210" s="88">
        <f t="shared" si="476"/>
        <v>0</v>
      </c>
      <c r="AF210" s="88">
        <f t="shared" si="477"/>
        <v>0</v>
      </c>
      <c r="AG210" s="88">
        <f t="shared" si="478"/>
        <v>0</v>
      </c>
      <c r="AH210" s="92" t="str">
        <f t="shared" si="479"/>
        <v>nebija plānots</v>
      </c>
      <c r="AI210" s="88">
        <f t="shared" si="480"/>
        <v>0</v>
      </c>
      <c r="AJ210" s="92" t="str">
        <f t="shared" si="481"/>
        <v>nebija plānots</v>
      </c>
      <c r="AK210" s="88">
        <v>0</v>
      </c>
      <c r="AL210" s="88">
        <v>252641.11</v>
      </c>
      <c r="AM210" s="88">
        <v>0</v>
      </c>
      <c r="AN210" s="88">
        <f t="shared" si="552"/>
        <v>252641.11</v>
      </c>
      <c r="AO210" s="92" t="str">
        <f t="shared" si="560"/>
        <v>nebija plānots</v>
      </c>
      <c r="AP210" s="88">
        <f t="shared" si="483"/>
        <v>252641.11</v>
      </c>
      <c r="AQ210" s="92" t="str">
        <f t="shared" si="484"/>
        <v>nebija plānots</v>
      </c>
      <c r="AR210" s="88">
        <f t="shared" si="485"/>
        <v>0</v>
      </c>
      <c r="AS210" s="88">
        <f t="shared" si="486"/>
        <v>252641.11</v>
      </c>
      <c r="AT210" s="88">
        <f t="shared" si="487"/>
        <v>0</v>
      </c>
      <c r="AU210" s="88">
        <f t="shared" si="488"/>
        <v>252641.11</v>
      </c>
      <c r="AV210" s="92" t="str">
        <f t="shared" si="489"/>
        <v>nebija plānots</v>
      </c>
      <c r="AW210" s="88">
        <f t="shared" si="490"/>
        <v>252641.11</v>
      </c>
      <c r="AX210" s="92" t="str">
        <f t="shared" si="491"/>
        <v>nebija plānots</v>
      </c>
      <c r="AY210" s="88">
        <v>205559.96</v>
      </c>
      <c r="AZ210" s="88">
        <v>0</v>
      </c>
      <c r="BA210" s="88">
        <v>0</v>
      </c>
      <c r="BB210" s="88">
        <f t="shared" si="553"/>
        <v>0</v>
      </c>
      <c r="BC210" s="92">
        <f t="shared" si="561"/>
        <v>0</v>
      </c>
      <c r="BD210" s="88">
        <f t="shared" si="493"/>
        <v>-205559.96</v>
      </c>
      <c r="BE210" s="92">
        <f t="shared" si="494"/>
        <v>-1</v>
      </c>
      <c r="BF210" s="88">
        <f t="shared" si="495"/>
        <v>205559.96</v>
      </c>
      <c r="BG210" s="88">
        <f t="shared" si="496"/>
        <v>252641.11</v>
      </c>
      <c r="BH210" s="88">
        <f t="shared" si="497"/>
        <v>0</v>
      </c>
      <c r="BI210" s="88">
        <f t="shared" si="498"/>
        <v>252641.11</v>
      </c>
      <c r="BJ210" s="92">
        <f t="shared" si="499"/>
        <v>1.2290385248177709</v>
      </c>
      <c r="BK210" s="88">
        <f t="shared" si="500"/>
        <v>47081.149999999994</v>
      </c>
      <c r="BL210" s="92">
        <f t="shared" si="501"/>
        <v>0.2290385248177709</v>
      </c>
      <c r="BM210" s="88">
        <v>0</v>
      </c>
      <c r="BN210" s="88">
        <v>0</v>
      </c>
      <c r="BO210" s="88">
        <v>0</v>
      </c>
      <c r="BP210" s="88">
        <f t="shared" si="554"/>
        <v>0</v>
      </c>
      <c r="BQ210" s="92" t="str">
        <f t="shared" si="562"/>
        <v>nebija plānots</v>
      </c>
      <c r="BR210" s="88">
        <f t="shared" si="503"/>
        <v>0</v>
      </c>
      <c r="BS210" s="92" t="str">
        <f t="shared" si="504"/>
        <v>nebija plānots</v>
      </c>
      <c r="BT210" s="88">
        <f t="shared" si="505"/>
        <v>205559.96</v>
      </c>
      <c r="BU210" s="88">
        <f t="shared" si="506"/>
        <v>252641.11</v>
      </c>
      <c r="BV210" s="88">
        <f t="shared" si="507"/>
        <v>0</v>
      </c>
      <c r="BW210" s="88">
        <f t="shared" si="508"/>
        <v>252641.11</v>
      </c>
      <c r="BX210" s="92">
        <f t="shared" si="509"/>
        <v>1.2290385248177709</v>
      </c>
      <c r="BY210" s="88">
        <f t="shared" si="510"/>
        <v>47081.149999999994</v>
      </c>
      <c r="BZ210" s="92">
        <f t="shared" si="511"/>
        <v>0.2290385248177709</v>
      </c>
      <c r="CA210" s="88">
        <v>0</v>
      </c>
      <c r="CB210" s="88">
        <v>428770.46</v>
      </c>
      <c r="CC210" s="88">
        <v>0</v>
      </c>
      <c r="CD210" s="88">
        <f t="shared" si="555"/>
        <v>428770.46</v>
      </c>
      <c r="CE210" s="92" t="str">
        <f t="shared" si="563"/>
        <v>nebija plānots</v>
      </c>
      <c r="CF210" s="88">
        <f t="shared" si="513"/>
        <v>428770.46</v>
      </c>
      <c r="CG210" s="92" t="str">
        <f t="shared" si="514"/>
        <v>nebija plānots</v>
      </c>
      <c r="CH210" s="88">
        <f t="shared" si="515"/>
        <v>205559.96</v>
      </c>
      <c r="CI210" s="88">
        <f t="shared" si="516"/>
        <v>681411.57000000007</v>
      </c>
      <c r="CJ210" s="88">
        <f t="shared" si="517"/>
        <v>0</v>
      </c>
      <c r="CK210" s="88">
        <f t="shared" si="518"/>
        <v>681411.57000000007</v>
      </c>
      <c r="CL210" s="92">
        <f t="shared" si="519"/>
        <v>3.3149041768640162</v>
      </c>
      <c r="CM210" s="88">
        <f t="shared" si="520"/>
        <v>475851.6100000001</v>
      </c>
      <c r="CN210" s="92">
        <f t="shared" si="521"/>
        <v>2.3149041768640162</v>
      </c>
      <c r="CO210" s="88">
        <v>357650.25</v>
      </c>
      <c r="CP210" s="88">
        <v>0</v>
      </c>
      <c r="CQ210" s="88">
        <v>0</v>
      </c>
      <c r="CR210" s="88">
        <f t="shared" si="556"/>
        <v>0</v>
      </c>
      <c r="CS210" s="92">
        <f t="shared" si="564"/>
        <v>0</v>
      </c>
      <c r="CT210" s="88">
        <f t="shared" si="523"/>
        <v>-357650.25</v>
      </c>
      <c r="CU210" s="92">
        <f t="shared" si="524"/>
        <v>-1</v>
      </c>
      <c r="CV210" s="88">
        <f t="shared" si="525"/>
        <v>563210.21</v>
      </c>
      <c r="CW210" s="88">
        <f t="shared" si="526"/>
        <v>681411.57000000007</v>
      </c>
      <c r="CX210" s="88">
        <f t="shared" si="527"/>
        <v>0</v>
      </c>
      <c r="CY210" s="88">
        <f t="shared" si="528"/>
        <v>681411.57000000007</v>
      </c>
      <c r="CZ210" s="92">
        <f t="shared" si="529"/>
        <v>1.2098707692106649</v>
      </c>
      <c r="DA210" s="88">
        <f t="shared" si="530"/>
        <v>118201.3600000001</v>
      </c>
      <c r="DB210" s="92">
        <f t="shared" si="531"/>
        <v>0.20987076921066489</v>
      </c>
      <c r="DC210" s="88">
        <v>0</v>
      </c>
      <c r="DD210" s="88">
        <v>0</v>
      </c>
      <c r="DE210" s="88">
        <v>0</v>
      </c>
      <c r="DF210" s="88">
        <f t="shared" si="557"/>
        <v>0</v>
      </c>
      <c r="DG210" s="92" t="str">
        <f t="shared" si="565"/>
        <v>nebija plānots</v>
      </c>
      <c r="DH210" s="88">
        <f t="shared" si="548"/>
        <v>0</v>
      </c>
      <c r="DI210" s="92" t="str">
        <f t="shared" si="533"/>
        <v>nebija plānots</v>
      </c>
      <c r="DJ210" s="88">
        <f t="shared" si="534"/>
        <v>563210.21</v>
      </c>
      <c r="DK210" s="88">
        <f t="shared" si="535"/>
        <v>681411.57000000007</v>
      </c>
      <c r="DL210" s="88">
        <f t="shared" si="536"/>
        <v>0</v>
      </c>
      <c r="DM210" s="88">
        <f t="shared" si="550"/>
        <v>681411.57000000007</v>
      </c>
      <c r="DN210" s="92">
        <f t="shared" si="537"/>
        <v>1.2098707692106649</v>
      </c>
      <c r="DO210" s="88">
        <f t="shared" si="538"/>
        <v>118201.3600000001</v>
      </c>
      <c r="DP210" s="92">
        <f t="shared" si="539"/>
        <v>0.20987076921066489</v>
      </c>
      <c r="DQ210" s="88">
        <v>0</v>
      </c>
      <c r="DR210" s="88">
        <v>359281.58</v>
      </c>
      <c r="DS210" s="88">
        <v>0</v>
      </c>
      <c r="DT210" s="88">
        <f t="shared" si="558"/>
        <v>359281.58</v>
      </c>
      <c r="DU210" s="92" t="str">
        <f t="shared" si="566"/>
        <v>nebija plānots</v>
      </c>
      <c r="DV210" s="88">
        <f t="shared" si="549"/>
        <v>359281.58</v>
      </c>
      <c r="DW210" s="92" t="str">
        <f t="shared" si="541"/>
        <v>nebija plānots</v>
      </c>
      <c r="DX210" s="88">
        <f t="shared" si="542"/>
        <v>563210.21</v>
      </c>
      <c r="DY210" s="88">
        <f t="shared" si="543"/>
        <v>1040693.1500000001</v>
      </c>
      <c r="DZ210" s="88">
        <f t="shared" si="544"/>
        <v>0</v>
      </c>
      <c r="EA210" s="88">
        <f t="shared" si="551"/>
        <v>1040693.1500000001</v>
      </c>
      <c r="EB210" s="92">
        <f t="shared" si="545"/>
        <v>1.8477881464542345</v>
      </c>
      <c r="EC210" s="88">
        <f t="shared" si="546"/>
        <v>477482.94000000018</v>
      </c>
      <c r="ED210" s="92">
        <f t="shared" si="547"/>
        <v>0.84778814645423461</v>
      </c>
      <c r="EE210" s="88">
        <v>310472.7</v>
      </c>
      <c r="EF210" s="88">
        <v>0</v>
      </c>
      <c r="EG210" s="88">
        <v>0</v>
      </c>
      <c r="EH210" s="23">
        <f t="shared" si="466"/>
        <v>873682.90999999992</v>
      </c>
      <c r="EJ210" s="9"/>
      <c r="EK210" s="9"/>
    </row>
    <row r="211" spans="1:141" ht="12" customHeight="1" x14ac:dyDescent="0.25">
      <c r="A211" s="8" t="s">
        <v>654</v>
      </c>
      <c r="B211" s="8" t="s">
        <v>654</v>
      </c>
      <c r="C211" s="24">
        <v>4</v>
      </c>
      <c r="D211" s="32" t="s">
        <v>543</v>
      </c>
      <c r="E211" s="26" t="s">
        <v>544</v>
      </c>
      <c r="F211" s="32" t="s">
        <v>637</v>
      </c>
      <c r="G211" s="26" t="s">
        <v>638</v>
      </c>
      <c r="H211" s="33" t="s">
        <v>655</v>
      </c>
      <c r="I211" s="26" t="s">
        <v>656</v>
      </c>
      <c r="J211" s="27" t="s">
        <v>114</v>
      </c>
      <c r="K211" s="31" t="s">
        <v>79</v>
      </c>
      <c r="L211" s="24" t="s">
        <v>101</v>
      </c>
      <c r="M211" s="23">
        <v>0</v>
      </c>
      <c r="N211" s="23">
        <v>682126.15999999992</v>
      </c>
      <c r="O211" s="23">
        <v>4154336.23</v>
      </c>
      <c r="P211" s="88">
        <v>452182.61</v>
      </c>
      <c r="Q211" s="88">
        <v>342900.51</v>
      </c>
      <c r="R211" s="88">
        <v>0</v>
      </c>
      <c r="S211" s="88">
        <f t="shared" si="467"/>
        <v>342900.51</v>
      </c>
      <c r="T211" s="92">
        <f t="shared" si="468"/>
        <v>0.75832308102251</v>
      </c>
      <c r="U211" s="88">
        <f t="shared" si="469"/>
        <v>-109282.09999999998</v>
      </c>
      <c r="V211" s="92">
        <f t="shared" si="470"/>
        <v>-0.24167691897749005</v>
      </c>
      <c r="W211" s="88">
        <v>39813.360000000001</v>
      </c>
      <c r="X211" s="88">
        <v>49572.21</v>
      </c>
      <c r="Y211" s="88">
        <v>0</v>
      </c>
      <c r="Z211" s="88">
        <f t="shared" si="471"/>
        <v>49572.21</v>
      </c>
      <c r="AA211" s="92">
        <f t="shared" si="559"/>
        <v>1.2451149563864994</v>
      </c>
      <c r="AB211" s="88">
        <f t="shared" si="473"/>
        <v>9758.8499999999985</v>
      </c>
      <c r="AC211" s="92">
        <f t="shared" si="474"/>
        <v>0.24511495638649936</v>
      </c>
      <c r="AD211" s="88">
        <f t="shared" si="475"/>
        <v>491995.97</v>
      </c>
      <c r="AE211" s="88">
        <f t="shared" si="476"/>
        <v>392472.72000000003</v>
      </c>
      <c r="AF211" s="88">
        <f t="shared" si="477"/>
        <v>0</v>
      </c>
      <c r="AG211" s="88">
        <f t="shared" si="478"/>
        <v>392472.72000000003</v>
      </c>
      <c r="AH211" s="92">
        <f t="shared" si="479"/>
        <v>0.79771531461934542</v>
      </c>
      <c r="AI211" s="88">
        <f t="shared" si="480"/>
        <v>-99523.249999999942</v>
      </c>
      <c r="AJ211" s="92">
        <f t="shared" si="481"/>
        <v>-0.20228468538065453</v>
      </c>
      <c r="AK211" s="88">
        <v>101849.57</v>
      </c>
      <c r="AL211" s="88">
        <v>65969.319999999992</v>
      </c>
      <c r="AM211" s="88">
        <v>0</v>
      </c>
      <c r="AN211" s="88">
        <f t="shared" si="552"/>
        <v>65969.319999999992</v>
      </c>
      <c r="AO211" s="92">
        <f t="shared" si="560"/>
        <v>0.64771328931481975</v>
      </c>
      <c r="AP211" s="88">
        <f t="shared" si="483"/>
        <v>-35880.250000000015</v>
      </c>
      <c r="AQ211" s="92">
        <f t="shared" si="484"/>
        <v>-0.35228671068518025</v>
      </c>
      <c r="AR211" s="88">
        <f t="shared" si="485"/>
        <v>593845.54</v>
      </c>
      <c r="AS211" s="88">
        <f t="shared" si="486"/>
        <v>458442.04000000004</v>
      </c>
      <c r="AT211" s="88">
        <f t="shared" si="487"/>
        <v>0</v>
      </c>
      <c r="AU211" s="88">
        <f t="shared" si="488"/>
        <v>458442.04000000004</v>
      </c>
      <c r="AV211" s="92">
        <f t="shared" si="489"/>
        <v>0.77198868918001806</v>
      </c>
      <c r="AW211" s="88">
        <f t="shared" si="490"/>
        <v>-135403.5</v>
      </c>
      <c r="AX211" s="92">
        <f t="shared" si="491"/>
        <v>-0.22801131081998188</v>
      </c>
      <c r="AY211" s="88">
        <v>426286.02</v>
      </c>
      <c r="AZ211" s="88">
        <v>337313.04000000004</v>
      </c>
      <c r="BA211" s="88">
        <v>0</v>
      </c>
      <c r="BB211" s="88">
        <f t="shared" si="553"/>
        <v>337313.04000000004</v>
      </c>
      <c r="BC211" s="92">
        <f t="shared" si="561"/>
        <v>0.79128337354342515</v>
      </c>
      <c r="BD211" s="88">
        <f t="shared" si="493"/>
        <v>-88972.979999999981</v>
      </c>
      <c r="BE211" s="92">
        <f t="shared" si="494"/>
        <v>-0.20871662645657479</v>
      </c>
      <c r="BF211" s="88">
        <f t="shared" si="495"/>
        <v>1020131.56</v>
      </c>
      <c r="BG211" s="88">
        <f t="shared" si="496"/>
        <v>795755.08000000007</v>
      </c>
      <c r="BH211" s="88">
        <f t="shared" si="497"/>
        <v>0</v>
      </c>
      <c r="BI211" s="88">
        <f t="shared" si="498"/>
        <v>795755.08000000007</v>
      </c>
      <c r="BJ211" s="92">
        <f t="shared" si="499"/>
        <v>0.7800514278766163</v>
      </c>
      <c r="BK211" s="88">
        <f t="shared" si="500"/>
        <v>-224376.47999999998</v>
      </c>
      <c r="BL211" s="92">
        <f t="shared" si="501"/>
        <v>-0.21994857212338373</v>
      </c>
      <c r="BM211" s="88">
        <v>0</v>
      </c>
      <c r="BN211" s="88">
        <v>54786.04</v>
      </c>
      <c r="BO211" s="88">
        <v>0</v>
      </c>
      <c r="BP211" s="88">
        <f t="shared" si="554"/>
        <v>54786.04</v>
      </c>
      <c r="BQ211" s="92" t="str">
        <f t="shared" si="562"/>
        <v>nebija plānots</v>
      </c>
      <c r="BR211" s="88">
        <f t="shared" si="503"/>
        <v>54786.04</v>
      </c>
      <c r="BS211" s="92" t="str">
        <f t="shared" si="504"/>
        <v>nebija plānots</v>
      </c>
      <c r="BT211" s="88">
        <f t="shared" si="505"/>
        <v>1020131.56</v>
      </c>
      <c r="BU211" s="88">
        <f t="shared" si="506"/>
        <v>850541.12000000011</v>
      </c>
      <c r="BV211" s="88">
        <f t="shared" si="507"/>
        <v>0</v>
      </c>
      <c r="BW211" s="88">
        <f t="shared" si="508"/>
        <v>850541.12000000011</v>
      </c>
      <c r="BX211" s="92">
        <f t="shared" si="509"/>
        <v>0.83375630492208286</v>
      </c>
      <c r="BY211" s="88">
        <f t="shared" si="510"/>
        <v>-169590.43999999994</v>
      </c>
      <c r="BZ211" s="92">
        <f t="shared" si="511"/>
        <v>-0.16624369507791714</v>
      </c>
      <c r="CA211" s="88">
        <v>180348.85</v>
      </c>
      <c r="CB211" s="88">
        <v>81464.72</v>
      </c>
      <c r="CC211" s="88">
        <v>0</v>
      </c>
      <c r="CD211" s="88">
        <f t="shared" si="555"/>
        <v>81464.72</v>
      </c>
      <c r="CE211" s="92">
        <f t="shared" si="563"/>
        <v>0.45170634578484975</v>
      </c>
      <c r="CF211" s="88">
        <f t="shared" si="513"/>
        <v>-98884.13</v>
      </c>
      <c r="CG211" s="92">
        <f t="shared" si="514"/>
        <v>-0.54829365421515031</v>
      </c>
      <c r="CH211" s="88">
        <f t="shared" si="515"/>
        <v>1200480.4100000001</v>
      </c>
      <c r="CI211" s="88">
        <f t="shared" si="516"/>
        <v>932005.84000000008</v>
      </c>
      <c r="CJ211" s="88">
        <f t="shared" si="517"/>
        <v>0</v>
      </c>
      <c r="CK211" s="88">
        <f t="shared" si="518"/>
        <v>932005.84000000008</v>
      </c>
      <c r="CL211" s="92">
        <f t="shared" si="519"/>
        <v>0.77636072378723775</v>
      </c>
      <c r="CM211" s="88">
        <f t="shared" si="520"/>
        <v>-268474.57000000007</v>
      </c>
      <c r="CN211" s="92">
        <f t="shared" si="521"/>
        <v>-0.22363927621276222</v>
      </c>
      <c r="CO211" s="88">
        <v>449842.73</v>
      </c>
      <c r="CP211" s="88">
        <v>370894.56</v>
      </c>
      <c r="CQ211" s="88">
        <v>0</v>
      </c>
      <c r="CR211" s="88">
        <f t="shared" si="556"/>
        <v>370894.56</v>
      </c>
      <c r="CS211" s="92">
        <f t="shared" si="564"/>
        <v>0.82449828632331124</v>
      </c>
      <c r="CT211" s="88">
        <f t="shared" si="523"/>
        <v>-78948.169999999984</v>
      </c>
      <c r="CU211" s="92">
        <f t="shared" si="524"/>
        <v>-0.17550171367668871</v>
      </c>
      <c r="CV211" s="88">
        <f t="shared" si="525"/>
        <v>1650323.1400000001</v>
      </c>
      <c r="CW211" s="88">
        <f t="shared" si="526"/>
        <v>1302900.4000000001</v>
      </c>
      <c r="CX211" s="88">
        <f t="shared" si="527"/>
        <v>0</v>
      </c>
      <c r="CY211" s="88">
        <f t="shared" si="528"/>
        <v>1302900.4000000001</v>
      </c>
      <c r="CZ211" s="92">
        <f t="shared" si="529"/>
        <v>0.7894819919933983</v>
      </c>
      <c r="DA211" s="88">
        <f t="shared" si="530"/>
        <v>-347422.74</v>
      </c>
      <c r="DB211" s="92">
        <f t="shared" si="531"/>
        <v>-0.21051800800660164</v>
      </c>
      <c r="DC211" s="88">
        <v>0</v>
      </c>
      <c r="DD211" s="88">
        <v>125956.68</v>
      </c>
      <c r="DE211" s="88">
        <v>0</v>
      </c>
      <c r="DF211" s="88">
        <f t="shared" si="557"/>
        <v>125956.68</v>
      </c>
      <c r="DG211" s="92" t="str">
        <f t="shared" si="565"/>
        <v>nebija plānots</v>
      </c>
      <c r="DH211" s="88">
        <f t="shared" si="548"/>
        <v>125956.68</v>
      </c>
      <c r="DI211" s="92" t="str">
        <f t="shared" si="533"/>
        <v>nebija plānots</v>
      </c>
      <c r="DJ211" s="88">
        <f t="shared" si="534"/>
        <v>1650323.1400000001</v>
      </c>
      <c r="DK211" s="88">
        <f t="shared" si="535"/>
        <v>1428857.08</v>
      </c>
      <c r="DL211" s="88">
        <f t="shared" si="536"/>
        <v>0</v>
      </c>
      <c r="DM211" s="88">
        <f t="shared" si="550"/>
        <v>1428857.08</v>
      </c>
      <c r="DN211" s="92">
        <f t="shared" si="537"/>
        <v>0.86580442664095469</v>
      </c>
      <c r="DO211" s="88">
        <f t="shared" si="538"/>
        <v>-221466.06000000006</v>
      </c>
      <c r="DP211" s="92">
        <f t="shared" si="539"/>
        <v>-0.13419557335904533</v>
      </c>
      <c r="DQ211" s="88">
        <v>218445.71</v>
      </c>
      <c r="DR211" s="88">
        <v>14250.85</v>
      </c>
      <c r="DS211" s="88">
        <v>0</v>
      </c>
      <c r="DT211" s="88">
        <f t="shared" si="558"/>
        <v>14250.85</v>
      </c>
      <c r="DU211" s="92">
        <f t="shared" si="566"/>
        <v>6.5237490816368066E-2</v>
      </c>
      <c r="DV211" s="88">
        <f t="shared" si="549"/>
        <v>-204194.86</v>
      </c>
      <c r="DW211" s="92">
        <f t="shared" si="541"/>
        <v>-0.93476250918363191</v>
      </c>
      <c r="DX211" s="88">
        <f t="shared" si="542"/>
        <v>1868768.85</v>
      </c>
      <c r="DY211" s="88">
        <f t="shared" si="543"/>
        <v>1443107.9300000002</v>
      </c>
      <c r="DZ211" s="88">
        <f t="shared" si="544"/>
        <v>0</v>
      </c>
      <c r="EA211" s="88">
        <f t="shared" si="551"/>
        <v>1443107.9300000002</v>
      </c>
      <c r="EB211" s="92">
        <f t="shared" si="545"/>
        <v>0.77222387883873389</v>
      </c>
      <c r="EC211" s="88">
        <f t="shared" si="546"/>
        <v>-425660.91999999993</v>
      </c>
      <c r="ED211" s="92">
        <f t="shared" si="547"/>
        <v>-0.22777612116126608</v>
      </c>
      <c r="EE211" s="88">
        <v>248092.68</v>
      </c>
      <c r="EF211" s="88">
        <v>0</v>
      </c>
      <c r="EG211" s="88">
        <v>235163</v>
      </c>
      <c r="EH211" s="23">
        <f t="shared" si="466"/>
        <v>2352024.5300000003</v>
      </c>
      <c r="EJ211" s="9"/>
      <c r="EK211" s="9"/>
    </row>
    <row r="212" spans="1:141" ht="12" customHeight="1" x14ac:dyDescent="0.25">
      <c r="A212" s="8" t="s">
        <v>657</v>
      </c>
      <c r="B212" s="8" t="s">
        <v>657</v>
      </c>
      <c r="C212" s="24">
        <v>4</v>
      </c>
      <c r="D212" s="32" t="s">
        <v>543</v>
      </c>
      <c r="E212" s="26" t="s">
        <v>544</v>
      </c>
      <c r="F212" s="32" t="s">
        <v>637</v>
      </c>
      <c r="G212" s="26" t="s">
        <v>638</v>
      </c>
      <c r="H212" s="24" t="s">
        <v>658</v>
      </c>
      <c r="I212" s="26" t="s">
        <v>659</v>
      </c>
      <c r="J212" s="27">
        <v>1</v>
      </c>
      <c r="K212" s="28" t="s">
        <v>88</v>
      </c>
      <c r="L212" s="24" t="s">
        <v>101</v>
      </c>
      <c r="M212" s="23">
        <v>0</v>
      </c>
      <c r="N212" s="23">
        <v>1268479.5899999999</v>
      </c>
      <c r="O212" s="23">
        <v>2165585.66</v>
      </c>
      <c r="P212" s="88">
        <v>0</v>
      </c>
      <c r="Q212" s="88">
        <v>0</v>
      </c>
      <c r="R212" s="88">
        <v>0</v>
      </c>
      <c r="S212" s="88">
        <f t="shared" si="467"/>
        <v>0</v>
      </c>
      <c r="T212" s="92" t="str">
        <f t="shared" si="468"/>
        <v>nebija plānots</v>
      </c>
      <c r="U212" s="88">
        <f t="shared" si="469"/>
        <v>0</v>
      </c>
      <c r="V212" s="92" t="str">
        <f t="shared" si="470"/>
        <v>nebija plānots</v>
      </c>
      <c r="W212" s="88">
        <v>0</v>
      </c>
      <c r="X212" s="88">
        <v>0</v>
      </c>
      <c r="Y212" s="88">
        <v>0</v>
      </c>
      <c r="Z212" s="88">
        <f t="shared" si="471"/>
        <v>0</v>
      </c>
      <c r="AA212" s="92" t="str">
        <f t="shared" si="559"/>
        <v>nebija plānots</v>
      </c>
      <c r="AB212" s="88">
        <f t="shared" si="473"/>
        <v>0</v>
      </c>
      <c r="AC212" s="92" t="str">
        <f t="shared" si="474"/>
        <v>nebija plānots</v>
      </c>
      <c r="AD212" s="88">
        <f t="shared" si="475"/>
        <v>0</v>
      </c>
      <c r="AE212" s="88">
        <f t="shared" si="476"/>
        <v>0</v>
      </c>
      <c r="AF212" s="88">
        <f t="shared" si="477"/>
        <v>0</v>
      </c>
      <c r="AG212" s="88">
        <f t="shared" si="478"/>
        <v>0</v>
      </c>
      <c r="AH212" s="92" t="str">
        <f t="shared" si="479"/>
        <v>nebija plānots</v>
      </c>
      <c r="AI212" s="88">
        <f t="shared" si="480"/>
        <v>0</v>
      </c>
      <c r="AJ212" s="92" t="str">
        <f t="shared" si="481"/>
        <v>nebija plānots</v>
      </c>
      <c r="AK212" s="88">
        <v>0</v>
      </c>
      <c r="AL212" s="88">
        <v>0</v>
      </c>
      <c r="AM212" s="88">
        <v>0</v>
      </c>
      <c r="AN212" s="88">
        <f t="shared" si="552"/>
        <v>0</v>
      </c>
      <c r="AO212" s="92" t="str">
        <f t="shared" si="560"/>
        <v>nebija plānots</v>
      </c>
      <c r="AP212" s="88">
        <f t="shared" si="483"/>
        <v>0</v>
      </c>
      <c r="AQ212" s="92" t="str">
        <f t="shared" si="484"/>
        <v>nebija plānots</v>
      </c>
      <c r="AR212" s="88">
        <f t="shared" si="485"/>
        <v>0</v>
      </c>
      <c r="AS212" s="88">
        <f t="shared" si="486"/>
        <v>0</v>
      </c>
      <c r="AT212" s="88">
        <f t="shared" si="487"/>
        <v>0</v>
      </c>
      <c r="AU212" s="88">
        <f t="shared" si="488"/>
        <v>0</v>
      </c>
      <c r="AV212" s="92" t="str">
        <f t="shared" si="489"/>
        <v>nebija plānots</v>
      </c>
      <c r="AW212" s="88">
        <f t="shared" si="490"/>
        <v>0</v>
      </c>
      <c r="AX212" s="92" t="str">
        <f t="shared" si="491"/>
        <v>nebija plānots</v>
      </c>
      <c r="AY212" s="88">
        <v>0</v>
      </c>
      <c r="AZ212" s="88">
        <v>0</v>
      </c>
      <c r="BA212" s="88">
        <v>0</v>
      </c>
      <c r="BB212" s="88">
        <f t="shared" si="553"/>
        <v>0</v>
      </c>
      <c r="BC212" s="92" t="str">
        <f t="shared" si="561"/>
        <v>nebija plānots</v>
      </c>
      <c r="BD212" s="88">
        <f t="shared" si="493"/>
        <v>0</v>
      </c>
      <c r="BE212" s="92" t="str">
        <f t="shared" si="494"/>
        <v>nebija plānots</v>
      </c>
      <c r="BF212" s="88">
        <f t="shared" si="495"/>
        <v>0</v>
      </c>
      <c r="BG212" s="88">
        <f t="shared" si="496"/>
        <v>0</v>
      </c>
      <c r="BH212" s="88">
        <f t="shared" si="497"/>
        <v>0</v>
      </c>
      <c r="BI212" s="88">
        <f t="shared" si="498"/>
        <v>0</v>
      </c>
      <c r="BJ212" s="92" t="str">
        <f t="shared" si="499"/>
        <v>nebija plānots</v>
      </c>
      <c r="BK212" s="88">
        <f t="shared" si="500"/>
        <v>0</v>
      </c>
      <c r="BL212" s="92" t="str">
        <f t="shared" si="501"/>
        <v>nebija plānots</v>
      </c>
      <c r="BM212" s="88">
        <v>0</v>
      </c>
      <c r="BN212" s="88">
        <v>518247.76</v>
      </c>
      <c r="BO212" s="88">
        <v>0</v>
      </c>
      <c r="BP212" s="88">
        <f t="shared" si="554"/>
        <v>518247.76</v>
      </c>
      <c r="BQ212" s="92" t="str">
        <f t="shared" si="562"/>
        <v>nebija plānots</v>
      </c>
      <c r="BR212" s="88">
        <f t="shared" si="503"/>
        <v>518247.76</v>
      </c>
      <c r="BS212" s="92" t="str">
        <f t="shared" si="504"/>
        <v>nebija plānots</v>
      </c>
      <c r="BT212" s="88">
        <f t="shared" si="505"/>
        <v>0</v>
      </c>
      <c r="BU212" s="88">
        <f t="shared" si="506"/>
        <v>518247.76</v>
      </c>
      <c r="BV212" s="88">
        <f t="shared" si="507"/>
        <v>0</v>
      </c>
      <c r="BW212" s="88">
        <f t="shared" si="508"/>
        <v>518247.76</v>
      </c>
      <c r="BX212" s="92" t="str">
        <f t="shared" si="509"/>
        <v>nebija plānots</v>
      </c>
      <c r="BY212" s="88">
        <f t="shared" si="510"/>
        <v>518247.76</v>
      </c>
      <c r="BZ212" s="92" t="str">
        <f t="shared" si="511"/>
        <v>nebija plānots</v>
      </c>
      <c r="CA212" s="88">
        <v>471614.04</v>
      </c>
      <c r="CB212" s="88">
        <v>0</v>
      </c>
      <c r="CC212" s="88">
        <v>0</v>
      </c>
      <c r="CD212" s="88">
        <f t="shared" si="555"/>
        <v>0</v>
      </c>
      <c r="CE212" s="92">
        <f t="shared" si="563"/>
        <v>0</v>
      </c>
      <c r="CF212" s="88">
        <f t="shared" si="513"/>
        <v>-471614.04</v>
      </c>
      <c r="CG212" s="92">
        <f t="shared" si="514"/>
        <v>-1</v>
      </c>
      <c r="CH212" s="88">
        <f t="shared" si="515"/>
        <v>471614.04</v>
      </c>
      <c r="CI212" s="88">
        <f t="shared" si="516"/>
        <v>518247.76</v>
      </c>
      <c r="CJ212" s="88">
        <f t="shared" si="517"/>
        <v>0</v>
      </c>
      <c r="CK212" s="88">
        <f t="shared" si="518"/>
        <v>518247.76</v>
      </c>
      <c r="CL212" s="92">
        <f t="shared" si="519"/>
        <v>1.0988811104945053</v>
      </c>
      <c r="CM212" s="88">
        <f t="shared" si="520"/>
        <v>46633.72000000003</v>
      </c>
      <c r="CN212" s="92">
        <f t="shared" si="521"/>
        <v>9.8881110494505278E-2</v>
      </c>
      <c r="CO212" s="88">
        <v>0</v>
      </c>
      <c r="CP212" s="88">
        <v>0</v>
      </c>
      <c r="CQ212" s="88">
        <v>0</v>
      </c>
      <c r="CR212" s="88">
        <f t="shared" si="556"/>
        <v>0</v>
      </c>
      <c r="CS212" s="92" t="str">
        <f t="shared" si="564"/>
        <v>nebija plānots</v>
      </c>
      <c r="CT212" s="88">
        <f t="shared" si="523"/>
        <v>0</v>
      </c>
      <c r="CU212" s="92" t="str">
        <f t="shared" si="524"/>
        <v>nebija plānots</v>
      </c>
      <c r="CV212" s="88">
        <f t="shared" si="525"/>
        <v>471614.04</v>
      </c>
      <c r="CW212" s="88">
        <f t="shared" si="526"/>
        <v>518247.76</v>
      </c>
      <c r="CX212" s="88">
        <f t="shared" si="527"/>
        <v>0</v>
      </c>
      <c r="CY212" s="88">
        <f t="shared" si="528"/>
        <v>518247.76</v>
      </c>
      <c r="CZ212" s="92">
        <f t="shared" si="529"/>
        <v>1.0988811104945053</v>
      </c>
      <c r="DA212" s="88">
        <f t="shared" si="530"/>
        <v>46633.72000000003</v>
      </c>
      <c r="DB212" s="92">
        <f t="shared" si="531"/>
        <v>9.8881110494505278E-2</v>
      </c>
      <c r="DC212" s="88">
        <v>0</v>
      </c>
      <c r="DD212" s="88">
        <v>507431.32</v>
      </c>
      <c r="DE212" s="88">
        <v>0</v>
      </c>
      <c r="DF212" s="88">
        <f t="shared" si="557"/>
        <v>507431.32</v>
      </c>
      <c r="DG212" s="92" t="str">
        <f t="shared" si="565"/>
        <v>nebija plānots</v>
      </c>
      <c r="DH212" s="88">
        <f t="shared" si="548"/>
        <v>507431.32</v>
      </c>
      <c r="DI212" s="92" t="str">
        <f t="shared" si="533"/>
        <v>nebija plānots</v>
      </c>
      <c r="DJ212" s="88">
        <f t="shared" si="534"/>
        <v>471614.04</v>
      </c>
      <c r="DK212" s="88">
        <f t="shared" si="535"/>
        <v>1025679.0800000001</v>
      </c>
      <c r="DL212" s="88">
        <f t="shared" si="536"/>
        <v>0</v>
      </c>
      <c r="DM212" s="88">
        <f t="shared" si="550"/>
        <v>1025679.0800000001</v>
      </c>
      <c r="DN212" s="92">
        <f t="shared" si="537"/>
        <v>2.1748272803752835</v>
      </c>
      <c r="DO212" s="88">
        <f t="shared" si="538"/>
        <v>554065.04</v>
      </c>
      <c r="DP212" s="92">
        <f t="shared" si="539"/>
        <v>1.1748272803752833</v>
      </c>
      <c r="DQ212" s="88">
        <v>353543.09</v>
      </c>
      <c r="DR212" s="88">
        <v>0</v>
      </c>
      <c r="DS212" s="88">
        <v>0</v>
      </c>
      <c r="DT212" s="88">
        <f t="shared" si="558"/>
        <v>0</v>
      </c>
      <c r="DU212" s="92">
        <f t="shared" si="566"/>
        <v>0</v>
      </c>
      <c r="DV212" s="88">
        <f t="shared" si="549"/>
        <v>-353543.09</v>
      </c>
      <c r="DW212" s="92">
        <f t="shared" si="541"/>
        <v>-1</v>
      </c>
      <c r="DX212" s="88">
        <f t="shared" si="542"/>
        <v>825157.13</v>
      </c>
      <c r="DY212" s="88">
        <f t="shared" si="543"/>
        <v>1025679.0800000001</v>
      </c>
      <c r="DZ212" s="88">
        <f t="shared" si="544"/>
        <v>0</v>
      </c>
      <c r="EA212" s="88">
        <f t="shared" si="551"/>
        <v>1025679.0800000001</v>
      </c>
      <c r="EB212" s="92">
        <f t="shared" si="545"/>
        <v>1.2430106251399657</v>
      </c>
      <c r="EC212" s="88">
        <f t="shared" si="546"/>
        <v>200521.95000000007</v>
      </c>
      <c r="ED212" s="92">
        <f t="shared" si="547"/>
        <v>0.24301062513996585</v>
      </c>
      <c r="EE212" s="88">
        <v>0</v>
      </c>
      <c r="EF212" s="88">
        <v>0</v>
      </c>
      <c r="EG212" s="88">
        <v>550685.17000000004</v>
      </c>
      <c r="EH212" s="23">
        <f t="shared" si="466"/>
        <v>1375842.3</v>
      </c>
      <c r="EJ212" s="9"/>
      <c r="EK212" s="9"/>
    </row>
    <row r="213" spans="1:141" ht="12" customHeight="1" x14ac:dyDescent="0.25">
      <c r="A213" s="8" t="s">
        <v>660</v>
      </c>
      <c r="B213" s="8" t="s">
        <v>660</v>
      </c>
      <c r="C213" s="24">
        <v>4</v>
      </c>
      <c r="D213" s="32" t="s">
        <v>543</v>
      </c>
      <c r="E213" s="26" t="s">
        <v>544</v>
      </c>
      <c r="F213" s="32" t="s">
        <v>637</v>
      </c>
      <c r="G213" s="26" t="s">
        <v>638</v>
      </c>
      <c r="H213" s="24" t="s">
        <v>658</v>
      </c>
      <c r="I213" s="26" t="s">
        <v>659</v>
      </c>
      <c r="J213" s="27">
        <v>2</v>
      </c>
      <c r="K213" s="28" t="s">
        <v>88</v>
      </c>
      <c r="L213" s="24" t="s">
        <v>101</v>
      </c>
      <c r="M213" s="23">
        <v>0</v>
      </c>
      <c r="N213" s="23">
        <v>0</v>
      </c>
      <c r="O213" s="23">
        <v>0</v>
      </c>
      <c r="P213" s="88">
        <v>0</v>
      </c>
      <c r="Q213" s="88">
        <v>0</v>
      </c>
      <c r="R213" s="88">
        <v>0</v>
      </c>
      <c r="S213" s="88">
        <f t="shared" si="467"/>
        <v>0</v>
      </c>
      <c r="T213" s="92" t="str">
        <f t="shared" si="468"/>
        <v>nebija plānots</v>
      </c>
      <c r="U213" s="88">
        <f t="shared" si="469"/>
        <v>0</v>
      </c>
      <c r="V213" s="92" t="str">
        <f t="shared" si="470"/>
        <v>nebija plānots</v>
      </c>
      <c r="W213" s="88">
        <v>0</v>
      </c>
      <c r="X213" s="88">
        <v>0</v>
      </c>
      <c r="Y213" s="88">
        <v>0</v>
      </c>
      <c r="Z213" s="88">
        <f t="shared" si="471"/>
        <v>0</v>
      </c>
      <c r="AA213" s="92" t="str">
        <f t="shared" si="559"/>
        <v>nebija plānots</v>
      </c>
      <c r="AB213" s="88">
        <f t="shared" si="473"/>
        <v>0</v>
      </c>
      <c r="AC213" s="92" t="str">
        <f t="shared" si="474"/>
        <v>nebija plānots</v>
      </c>
      <c r="AD213" s="88">
        <f t="shared" si="475"/>
        <v>0</v>
      </c>
      <c r="AE213" s="88">
        <f t="shared" si="476"/>
        <v>0</v>
      </c>
      <c r="AF213" s="88">
        <f t="shared" si="477"/>
        <v>0</v>
      </c>
      <c r="AG213" s="88">
        <f t="shared" si="478"/>
        <v>0</v>
      </c>
      <c r="AH213" s="92" t="str">
        <f t="shared" si="479"/>
        <v>nebija plānots</v>
      </c>
      <c r="AI213" s="88">
        <f t="shared" si="480"/>
        <v>0</v>
      </c>
      <c r="AJ213" s="92" t="str">
        <f t="shared" si="481"/>
        <v>nebija plānots</v>
      </c>
      <c r="AK213" s="88">
        <v>0</v>
      </c>
      <c r="AL213" s="88">
        <v>0</v>
      </c>
      <c r="AM213" s="88">
        <v>0</v>
      </c>
      <c r="AN213" s="88">
        <f t="shared" si="552"/>
        <v>0</v>
      </c>
      <c r="AO213" s="92" t="str">
        <f t="shared" si="560"/>
        <v>nebija plānots</v>
      </c>
      <c r="AP213" s="88">
        <f t="shared" si="483"/>
        <v>0</v>
      </c>
      <c r="AQ213" s="92" t="str">
        <f t="shared" si="484"/>
        <v>nebija plānots</v>
      </c>
      <c r="AR213" s="88">
        <f t="shared" si="485"/>
        <v>0</v>
      </c>
      <c r="AS213" s="88">
        <f t="shared" si="486"/>
        <v>0</v>
      </c>
      <c r="AT213" s="88">
        <f t="shared" si="487"/>
        <v>0</v>
      </c>
      <c r="AU213" s="88">
        <f t="shared" si="488"/>
        <v>0</v>
      </c>
      <c r="AV213" s="92" t="str">
        <f t="shared" si="489"/>
        <v>nebija plānots</v>
      </c>
      <c r="AW213" s="88">
        <f t="shared" si="490"/>
        <v>0</v>
      </c>
      <c r="AX213" s="92" t="str">
        <f t="shared" si="491"/>
        <v>nebija plānots</v>
      </c>
      <c r="AY213" s="88">
        <v>0</v>
      </c>
      <c r="AZ213" s="88">
        <v>0</v>
      </c>
      <c r="BA213" s="88">
        <v>0</v>
      </c>
      <c r="BB213" s="88">
        <f t="shared" si="553"/>
        <v>0</v>
      </c>
      <c r="BC213" s="92" t="str">
        <f t="shared" si="561"/>
        <v>nebija plānots</v>
      </c>
      <c r="BD213" s="88">
        <f t="shared" si="493"/>
        <v>0</v>
      </c>
      <c r="BE213" s="92" t="str">
        <f t="shared" si="494"/>
        <v>nebija plānots</v>
      </c>
      <c r="BF213" s="88">
        <f t="shared" si="495"/>
        <v>0</v>
      </c>
      <c r="BG213" s="88">
        <f t="shared" si="496"/>
        <v>0</v>
      </c>
      <c r="BH213" s="88">
        <f t="shared" si="497"/>
        <v>0</v>
      </c>
      <c r="BI213" s="88">
        <f t="shared" si="498"/>
        <v>0</v>
      </c>
      <c r="BJ213" s="92" t="str">
        <f t="shared" si="499"/>
        <v>nebija plānots</v>
      </c>
      <c r="BK213" s="88">
        <f t="shared" si="500"/>
        <v>0</v>
      </c>
      <c r="BL213" s="92" t="str">
        <f t="shared" si="501"/>
        <v>nebija plānots</v>
      </c>
      <c r="BM213" s="88">
        <v>0</v>
      </c>
      <c r="BN213" s="88">
        <v>0</v>
      </c>
      <c r="BO213" s="88">
        <v>0</v>
      </c>
      <c r="BP213" s="88">
        <f t="shared" si="554"/>
        <v>0</v>
      </c>
      <c r="BQ213" s="92" t="str">
        <f t="shared" si="562"/>
        <v>nebija plānots</v>
      </c>
      <c r="BR213" s="88">
        <f t="shared" si="503"/>
        <v>0</v>
      </c>
      <c r="BS213" s="92" t="str">
        <f t="shared" si="504"/>
        <v>nebija plānots</v>
      </c>
      <c r="BT213" s="88">
        <f t="shared" si="505"/>
        <v>0</v>
      </c>
      <c r="BU213" s="88">
        <f t="shared" si="506"/>
        <v>0</v>
      </c>
      <c r="BV213" s="88">
        <f t="shared" si="507"/>
        <v>0</v>
      </c>
      <c r="BW213" s="88">
        <f t="shared" si="508"/>
        <v>0</v>
      </c>
      <c r="BX213" s="92" t="str">
        <f t="shared" si="509"/>
        <v>nebija plānots</v>
      </c>
      <c r="BY213" s="88">
        <f t="shared" si="510"/>
        <v>0</v>
      </c>
      <c r="BZ213" s="92" t="str">
        <f t="shared" si="511"/>
        <v>nebija plānots</v>
      </c>
      <c r="CA213" s="88">
        <v>0</v>
      </c>
      <c r="CB213" s="88">
        <v>0</v>
      </c>
      <c r="CC213" s="88">
        <v>0</v>
      </c>
      <c r="CD213" s="88">
        <f t="shared" si="555"/>
        <v>0</v>
      </c>
      <c r="CE213" s="92" t="str">
        <f t="shared" si="563"/>
        <v>nebija plānots</v>
      </c>
      <c r="CF213" s="88">
        <f t="shared" si="513"/>
        <v>0</v>
      </c>
      <c r="CG213" s="92" t="str">
        <f t="shared" si="514"/>
        <v>nebija plānots</v>
      </c>
      <c r="CH213" s="88">
        <f t="shared" si="515"/>
        <v>0</v>
      </c>
      <c r="CI213" s="88">
        <f t="shared" si="516"/>
        <v>0</v>
      </c>
      <c r="CJ213" s="88">
        <f t="shared" si="517"/>
        <v>0</v>
      </c>
      <c r="CK213" s="88">
        <f t="shared" si="518"/>
        <v>0</v>
      </c>
      <c r="CL213" s="92" t="str">
        <f t="shared" si="519"/>
        <v>nebija plānots</v>
      </c>
      <c r="CM213" s="88">
        <f t="shared" si="520"/>
        <v>0</v>
      </c>
      <c r="CN213" s="92" t="str">
        <f t="shared" si="521"/>
        <v>nebija plānots</v>
      </c>
      <c r="CO213" s="88">
        <v>0</v>
      </c>
      <c r="CP213" s="88">
        <v>0</v>
      </c>
      <c r="CQ213" s="88">
        <v>0</v>
      </c>
      <c r="CR213" s="88">
        <f t="shared" si="556"/>
        <v>0</v>
      </c>
      <c r="CS213" s="92" t="str">
        <f t="shared" si="564"/>
        <v>nebija plānots</v>
      </c>
      <c r="CT213" s="88">
        <f t="shared" si="523"/>
        <v>0</v>
      </c>
      <c r="CU213" s="92" t="str">
        <f t="shared" si="524"/>
        <v>nebija plānots</v>
      </c>
      <c r="CV213" s="88">
        <f t="shared" si="525"/>
        <v>0</v>
      </c>
      <c r="CW213" s="88">
        <f t="shared" si="526"/>
        <v>0</v>
      </c>
      <c r="CX213" s="88">
        <f t="shared" si="527"/>
        <v>0</v>
      </c>
      <c r="CY213" s="88">
        <f t="shared" si="528"/>
        <v>0</v>
      </c>
      <c r="CZ213" s="92" t="str">
        <f t="shared" si="529"/>
        <v>nebija plānots</v>
      </c>
      <c r="DA213" s="88">
        <f t="shared" si="530"/>
        <v>0</v>
      </c>
      <c r="DB213" s="92" t="str">
        <f t="shared" si="531"/>
        <v>nebija plānots</v>
      </c>
      <c r="DC213" s="88">
        <v>0</v>
      </c>
      <c r="DD213" s="88">
        <v>0</v>
      </c>
      <c r="DE213" s="88">
        <v>0</v>
      </c>
      <c r="DF213" s="88">
        <f t="shared" si="557"/>
        <v>0</v>
      </c>
      <c r="DG213" s="92" t="str">
        <f t="shared" si="565"/>
        <v>nebija plānots</v>
      </c>
      <c r="DH213" s="88">
        <f t="shared" si="548"/>
        <v>0</v>
      </c>
      <c r="DI213" s="92" t="str">
        <f t="shared" si="533"/>
        <v>nebija plānots</v>
      </c>
      <c r="DJ213" s="88">
        <f t="shared" si="534"/>
        <v>0</v>
      </c>
      <c r="DK213" s="88">
        <f t="shared" si="535"/>
        <v>0</v>
      </c>
      <c r="DL213" s="88">
        <f t="shared" si="536"/>
        <v>0</v>
      </c>
      <c r="DM213" s="88">
        <f t="shared" si="550"/>
        <v>0</v>
      </c>
      <c r="DN213" s="92" t="str">
        <f t="shared" si="537"/>
        <v>nebija plānots</v>
      </c>
      <c r="DO213" s="88">
        <f t="shared" si="538"/>
        <v>0</v>
      </c>
      <c r="DP213" s="92" t="str">
        <f t="shared" si="539"/>
        <v>nebija plānots</v>
      </c>
      <c r="DQ213" s="88">
        <v>0</v>
      </c>
      <c r="DR213" s="88">
        <v>0</v>
      </c>
      <c r="DS213" s="88">
        <v>0</v>
      </c>
      <c r="DT213" s="88">
        <f t="shared" si="558"/>
        <v>0</v>
      </c>
      <c r="DU213" s="92" t="str">
        <f t="shared" si="566"/>
        <v>nebija plānots</v>
      </c>
      <c r="DV213" s="88">
        <f t="shared" si="549"/>
        <v>0</v>
      </c>
      <c r="DW213" s="92" t="str">
        <f t="shared" si="541"/>
        <v>nebija plānots</v>
      </c>
      <c r="DX213" s="88">
        <f t="shared" si="542"/>
        <v>0</v>
      </c>
      <c r="DY213" s="88">
        <f t="shared" si="543"/>
        <v>0</v>
      </c>
      <c r="DZ213" s="88">
        <f t="shared" si="544"/>
        <v>0</v>
      </c>
      <c r="EA213" s="88">
        <f t="shared" si="551"/>
        <v>0</v>
      </c>
      <c r="EB213" s="92" t="str">
        <f t="shared" si="545"/>
        <v>nebija plānots</v>
      </c>
      <c r="EC213" s="88">
        <f t="shared" si="546"/>
        <v>0</v>
      </c>
      <c r="ED213" s="92" t="str">
        <f t="shared" si="547"/>
        <v>nebija plānots</v>
      </c>
      <c r="EE213" s="88">
        <v>400000</v>
      </c>
      <c r="EF213" s="88">
        <v>0</v>
      </c>
      <c r="EG213" s="88">
        <v>0</v>
      </c>
      <c r="EH213" s="23">
        <f t="shared" si="466"/>
        <v>400000</v>
      </c>
      <c r="EJ213" s="9"/>
      <c r="EK213" s="9"/>
    </row>
    <row r="214" spans="1:141" ht="12" customHeight="1" x14ac:dyDescent="0.25">
      <c r="A214" s="8" t="s">
        <v>661</v>
      </c>
      <c r="B214" s="8" t="s">
        <v>661</v>
      </c>
      <c r="C214" s="24">
        <v>4</v>
      </c>
      <c r="D214" s="32" t="s">
        <v>543</v>
      </c>
      <c r="E214" s="26" t="s">
        <v>544</v>
      </c>
      <c r="F214" s="32" t="s">
        <v>637</v>
      </c>
      <c r="G214" s="26" t="s">
        <v>638</v>
      </c>
      <c r="H214" s="24" t="s">
        <v>662</v>
      </c>
      <c r="I214" s="26" t="s">
        <v>663</v>
      </c>
      <c r="J214" s="27" t="s">
        <v>114</v>
      </c>
      <c r="K214" s="28" t="s">
        <v>88</v>
      </c>
      <c r="L214" s="24" t="s">
        <v>101</v>
      </c>
      <c r="M214" s="23">
        <v>0</v>
      </c>
      <c r="N214" s="23">
        <v>66861.010000000009</v>
      </c>
      <c r="O214" s="23">
        <v>207708.17</v>
      </c>
      <c r="P214" s="88">
        <v>0</v>
      </c>
      <c r="Q214" s="88">
        <v>0</v>
      </c>
      <c r="R214" s="88">
        <v>0</v>
      </c>
      <c r="S214" s="88">
        <f t="shared" si="467"/>
        <v>0</v>
      </c>
      <c r="T214" s="92" t="str">
        <f t="shared" si="468"/>
        <v>nebija plānots</v>
      </c>
      <c r="U214" s="88">
        <f t="shared" si="469"/>
        <v>0</v>
      </c>
      <c r="V214" s="92" t="str">
        <f t="shared" si="470"/>
        <v>nebija plānots</v>
      </c>
      <c r="W214" s="88">
        <v>0</v>
      </c>
      <c r="X214" s="88">
        <v>0</v>
      </c>
      <c r="Y214" s="88">
        <v>0</v>
      </c>
      <c r="Z214" s="88">
        <f t="shared" si="471"/>
        <v>0</v>
      </c>
      <c r="AA214" s="92" t="str">
        <f t="shared" si="559"/>
        <v>nebija plānots</v>
      </c>
      <c r="AB214" s="88">
        <f t="shared" si="473"/>
        <v>0</v>
      </c>
      <c r="AC214" s="92" t="str">
        <f t="shared" si="474"/>
        <v>nebija plānots</v>
      </c>
      <c r="AD214" s="88">
        <f t="shared" si="475"/>
        <v>0</v>
      </c>
      <c r="AE214" s="88">
        <f t="shared" si="476"/>
        <v>0</v>
      </c>
      <c r="AF214" s="88">
        <f t="shared" si="477"/>
        <v>0</v>
      </c>
      <c r="AG214" s="88">
        <f t="shared" si="478"/>
        <v>0</v>
      </c>
      <c r="AH214" s="92" t="str">
        <f t="shared" si="479"/>
        <v>nebija plānots</v>
      </c>
      <c r="AI214" s="88">
        <f t="shared" si="480"/>
        <v>0</v>
      </c>
      <c r="AJ214" s="92" t="str">
        <f t="shared" si="481"/>
        <v>nebija plānots</v>
      </c>
      <c r="AK214" s="88">
        <v>0</v>
      </c>
      <c r="AL214" s="88">
        <v>0</v>
      </c>
      <c r="AM214" s="88">
        <v>0</v>
      </c>
      <c r="AN214" s="88">
        <f t="shared" si="552"/>
        <v>0</v>
      </c>
      <c r="AO214" s="92" t="str">
        <f t="shared" si="560"/>
        <v>nebija plānots</v>
      </c>
      <c r="AP214" s="88">
        <f t="shared" si="483"/>
        <v>0</v>
      </c>
      <c r="AQ214" s="92" t="str">
        <f t="shared" si="484"/>
        <v>nebija plānots</v>
      </c>
      <c r="AR214" s="88">
        <f t="shared" si="485"/>
        <v>0</v>
      </c>
      <c r="AS214" s="88">
        <f t="shared" si="486"/>
        <v>0</v>
      </c>
      <c r="AT214" s="88">
        <f t="shared" si="487"/>
        <v>0</v>
      </c>
      <c r="AU214" s="88">
        <f t="shared" si="488"/>
        <v>0</v>
      </c>
      <c r="AV214" s="92" t="str">
        <f t="shared" si="489"/>
        <v>nebija plānots</v>
      </c>
      <c r="AW214" s="88">
        <f t="shared" si="490"/>
        <v>0</v>
      </c>
      <c r="AX214" s="92" t="str">
        <f t="shared" si="491"/>
        <v>nebija plānots</v>
      </c>
      <c r="AY214" s="88">
        <v>0</v>
      </c>
      <c r="AZ214" s="88">
        <v>75779.47</v>
      </c>
      <c r="BA214" s="88">
        <v>0</v>
      </c>
      <c r="BB214" s="88">
        <f t="shared" si="553"/>
        <v>75779.47</v>
      </c>
      <c r="BC214" s="92" t="str">
        <f t="shared" si="561"/>
        <v>nebija plānots</v>
      </c>
      <c r="BD214" s="88">
        <f t="shared" si="493"/>
        <v>75779.47</v>
      </c>
      <c r="BE214" s="92" t="str">
        <f t="shared" si="494"/>
        <v>nebija plānots</v>
      </c>
      <c r="BF214" s="88">
        <f t="shared" si="495"/>
        <v>0</v>
      </c>
      <c r="BG214" s="88">
        <f t="shared" si="496"/>
        <v>75779.47</v>
      </c>
      <c r="BH214" s="88">
        <f t="shared" si="497"/>
        <v>0</v>
      </c>
      <c r="BI214" s="88">
        <f t="shared" si="498"/>
        <v>75779.47</v>
      </c>
      <c r="BJ214" s="92" t="str">
        <f t="shared" si="499"/>
        <v>nebija plānots</v>
      </c>
      <c r="BK214" s="88">
        <f t="shared" si="500"/>
        <v>75779.47</v>
      </c>
      <c r="BL214" s="92" t="str">
        <f t="shared" si="501"/>
        <v>nebija plānots</v>
      </c>
      <c r="BM214" s="88">
        <v>82875</v>
      </c>
      <c r="BN214" s="88">
        <v>0</v>
      </c>
      <c r="BO214" s="88">
        <v>0</v>
      </c>
      <c r="BP214" s="88">
        <f t="shared" si="554"/>
        <v>0</v>
      </c>
      <c r="BQ214" s="92">
        <f t="shared" si="562"/>
        <v>0</v>
      </c>
      <c r="BR214" s="88">
        <f t="shared" si="503"/>
        <v>-82875</v>
      </c>
      <c r="BS214" s="92">
        <f t="shared" si="504"/>
        <v>-1</v>
      </c>
      <c r="BT214" s="88">
        <f t="shared" si="505"/>
        <v>82875</v>
      </c>
      <c r="BU214" s="88">
        <f t="shared" si="506"/>
        <v>75779.47</v>
      </c>
      <c r="BV214" s="88">
        <f t="shared" si="507"/>
        <v>0</v>
      </c>
      <c r="BW214" s="88">
        <f t="shared" si="508"/>
        <v>75779.47</v>
      </c>
      <c r="BX214" s="92">
        <f t="shared" si="509"/>
        <v>0.91438274509803918</v>
      </c>
      <c r="BY214" s="88">
        <f t="shared" si="510"/>
        <v>-7095.5299999999988</v>
      </c>
      <c r="BZ214" s="92">
        <f t="shared" si="511"/>
        <v>-8.5617254901960774E-2</v>
      </c>
      <c r="CA214" s="88">
        <v>0</v>
      </c>
      <c r="CB214" s="88">
        <v>0</v>
      </c>
      <c r="CC214" s="88">
        <v>0</v>
      </c>
      <c r="CD214" s="88">
        <f t="shared" si="555"/>
        <v>0</v>
      </c>
      <c r="CE214" s="92" t="str">
        <f t="shared" si="563"/>
        <v>nebija plānots</v>
      </c>
      <c r="CF214" s="88">
        <f t="shared" si="513"/>
        <v>0</v>
      </c>
      <c r="CG214" s="92" t="str">
        <f t="shared" si="514"/>
        <v>nebija plānots</v>
      </c>
      <c r="CH214" s="88">
        <f t="shared" si="515"/>
        <v>82875</v>
      </c>
      <c r="CI214" s="88">
        <f t="shared" si="516"/>
        <v>75779.47</v>
      </c>
      <c r="CJ214" s="88">
        <f t="shared" si="517"/>
        <v>0</v>
      </c>
      <c r="CK214" s="88">
        <f t="shared" si="518"/>
        <v>75779.47</v>
      </c>
      <c r="CL214" s="92">
        <f t="shared" si="519"/>
        <v>0.91438274509803918</v>
      </c>
      <c r="CM214" s="88">
        <f t="shared" si="520"/>
        <v>-7095.5299999999988</v>
      </c>
      <c r="CN214" s="92">
        <f t="shared" si="521"/>
        <v>-8.5617254901960774E-2</v>
      </c>
      <c r="CO214" s="88">
        <v>0</v>
      </c>
      <c r="CP214" s="88">
        <v>0</v>
      </c>
      <c r="CQ214" s="88">
        <v>0</v>
      </c>
      <c r="CR214" s="88">
        <f t="shared" si="556"/>
        <v>0</v>
      </c>
      <c r="CS214" s="92" t="str">
        <f t="shared" si="564"/>
        <v>nebija plānots</v>
      </c>
      <c r="CT214" s="88">
        <f t="shared" si="523"/>
        <v>0</v>
      </c>
      <c r="CU214" s="92" t="str">
        <f t="shared" si="524"/>
        <v>nebija plānots</v>
      </c>
      <c r="CV214" s="88">
        <f t="shared" si="525"/>
        <v>82875</v>
      </c>
      <c r="CW214" s="88">
        <f t="shared" si="526"/>
        <v>75779.47</v>
      </c>
      <c r="CX214" s="88">
        <f t="shared" si="527"/>
        <v>0</v>
      </c>
      <c r="CY214" s="88">
        <f t="shared" si="528"/>
        <v>75779.47</v>
      </c>
      <c r="CZ214" s="92">
        <f t="shared" si="529"/>
        <v>0.91438274509803918</v>
      </c>
      <c r="DA214" s="88">
        <f t="shared" si="530"/>
        <v>-7095.5299999999988</v>
      </c>
      <c r="DB214" s="92">
        <f t="shared" si="531"/>
        <v>-8.5617254901960774E-2</v>
      </c>
      <c r="DC214" s="88">
        <v>0</v>
      </c>
      <c r="DD214" s="88">
        <v>0</v>
      </c>
      <c r="DE214" s="88">
        <v>0</v>
      </c>
      <c r="DF214" s="88">
        <f t="shared" si="557"/>
        <v>0</v>
      </c>
      <c r="DG214" s="92" t="str">
        <f t="shared" si="565"/>
        <v>nebija plānots</v>
      </c>
      <c r="DH214" s="88">
        <f t="shared" si="548"/>
        <v>0</v>
      </c>
      <c r="DI214" s="92" t="str">
        <f t="shared" si="533"/>
        <v>nebija plānots</v>
      </c>
      <c r="DJ214" s="88">
        <f t="shared" si="534"/>
        <v>82875</v>
      </c>
      <c r="DK214" s="88">
        <f t="shared" si="535"/>
        <v>75779.47</v>
      </c>
      <c r="DL214" s="88">
        <f t="shared" si="536"/>
        <v>0</v>
      </c>
      <c r="DM214" s="88">
        <f t="shared" si="550"/>
        <v>75779.47</v>
      </c>
      <c r="DN214" s="92">
        <f t="shared" si="537"/>
        <v>0.91438274509803918</v>
      </c>
      <c r="DO214" s="88">
        <f t="shared" si="538"/>
        <v>-7095.5299999999988</v>
      </c>
      <c r="DP214" s="92">
        <f t="shared" si="539"/>
        <v>-8.5617254901960774E-2</v>
      </c>
      <c r="DQ214" s="88">
        <v>0</v>
      </c>
      <c r="DR214" s="88">
        <v>0</v>
      </c>
      <c r="DS214" s="88">
        <v>0</v>
      </c>
      <c r="DT214" s="88">
        <f t="shared" si="558"/>
        <v>0</v>
      </c>
      <c r="DU214" s="92" t="str">
        <f t="shared" si="566"/>
        <v>nebija plānots</v>
      </c>
      <c r="DV214" s="88">
        <f t="shared" si="549"/>
        <v>0</v>
      </c>
      <c r="DW214" s="92" t="str">
        <f t="shared" si="541"/>
        <v>nebija plānots</v>
      </c>
      <c r="DX214" s="88">
        <f t="shared" si="542"/>
        <v>82875</v>
      </c>
      <c r="DY214" s="88">
        <f t="shared" si="543"/>
        <v>75779.47</v>
      </c>
      <c r="DZ214" s="88">
        <f t="shared" si="544"/>
        <v>0</v>
      </c>
      <c r="EA214" s="88">
        <f t="shared" si="551"/>
        <v>75779.47</v>
      </c>
      <c r="EB214" s="92">
        <f t="shared" si="545"/>
        <v>0.91438274509803918</v>
      </c>
      <c r="EC214" s="88">
        <f t="shared" si="546"/>
        <v>-7095.5299999999988</v>
      </c>
      <c r="ED214" s="92">
        <f t="shared" si="547"/>
        <v>-8.5617254901960774E-2</v>
      </c>
      <c r="EE214" s="88">
        <v>0</v>
      </c>
      <c r="EF214" s="88">
        <v>331500</v>
      </c>
      <c r="EG214" s="88">
        <v>0</v>
      </c>
      <c r="EH214" s="23">
        <f t="shared" si="466"/>
        <v>414375</v>
      </c>
      <c r="EJ214" s="9"/>
      <c r="EK214" s="9"/>
    </row>
    <row r="215" spans="1:141" ht="12" customHeight="1" x14ac:dyDescent="0.25">
      <c r="A215" s="8" t="s">
        <v>664</v>
      </c>
      <c r="B215" s="8" t="s">
        <v>664</v>
      </c>
      <c r="C215" s="24">
        <v>4</v>
      </c>
      <c r="D215" s="32" t="s">
        <v>543</v>
      </c>
      <c r="E215" s="26" t="s">
        <v>544</v>
      </c>
      <c r="F215" s="32" t="s">
        <v>637</v>
      </c>
      <c r="G215" s="26" t="s">
        <v>638</v>
      </c>
      <c r="H215" s="24" t="s">
        <v>665</v>
      </c>
      <c r="I215" s="26" t="s">
        <v>666</v>
      </c>
      <c r="J215" s="27">
        <v>1</v>
      </c>
      <c r="K215" s="28" t="s">
        <v>88</v>
      </c>
      <c r="L215" s="24" t="s">
        <v>101</v>
      </c>
      <c r="M215" s="23">
        <v>0</v>
      </c>
      <c r="N215" s="23">
        <v>4875.7700000000004</v>
      </c>
      <c r="O215" s="23">
        <v>142662.13</v>
      </c>
      <c r="P215" s="88">
        <v>0</v>
      </c>
      <c r="Q215" s="88">
        <v>0</v>
      </c>
      <c r="R215" s="88">
        <v>0</v>
      </c>
      <c r="S215" s="88">
        <f t="shared" si="467"/>
        <v>0</v>
      </c>
      <c r="T215" s="92" t="str">
        <f t="shared" si="468"/>
        <v>nebija plānots</v>
      </c>
      <c r="U215" s="88">
        <f t="shared" si="469"/>
        <v>0</v>
      </c>
      <c r="V215" s="92" t="str">
        <f t="shared" si="470"/>
        <v>nebija plānots</v>
      </c>
      <c r="W215" s="88">
        <v>485458.77</v>
      </c>
      <c r="X215" s="88">
        <v>485458.77</v>
      </c>
      <c r="Y215" s="88">
        <v>0</v>
      </c>
      <c r="Z215" s="88">
        <f t="shared" si="471"/>
        <v>485458.77</v>
      </c>
      <c r="AA215" s="92">
        <f t="shared" si="559"/>
        <v>1</v>
      </c>
      <c r="AB215" s="88">
        <f t="shared" si="473"/>
        <v>0</v>
      </c>
      <c r="AC215" s="92">
        <f t="shared" si="474"/>
        <v>0</v>
      </c>
      <c r="AD215" s="88">
        <f t="shared" si="475"/>
        <v>485458.77</v>
      </c>
      <c r="AE215" s="88">
        <f t="shared" si="476"/>
        <v>485458.77</v>
      </c>
      <c r="AF215" s="88">
        <f t="shared" si="477"/>
        <v>0</v>
      </c>
      <c r="AG215" s="88">
        <f t="shared" si="478"/>
        <v>485458.77</v>
      </c>
      <c r="AH215" s="92">
        <f t="shared" si="479"/>
        <v>1</v>
      </c>
      <c r="AI215" s="88">
        <f t="shared" si="480"/>
        <v>0</v>
      </c>
      <c r="AJ215" s="92">
        <f t="shared" si="481"/>
        <v>0</v>
      </c>
      <c r="AK215" s="88">
        <v>0</v>
      </c>
      <c r="AL215" s="88">
        <v>0</v>
      </c>
      <c r="AM215" s="88">
        <v>0</v>
      </c>
      <c r="AN215" s="88">
        <f t="shared" si="552"/>
        <v>0</v>
      </c>
      <c r="AO215" s="92" t="str">
        <f t="shared" si="560"/>
        <v>nebija plānots</v>
      </c>
      <c r="AP215" s="88">
        <f t="shared" si="483"/>
        <v>0</v>
      </c>
      <c r="AQ215" s="92" t="str">
        <f t="shared" si="484"/>
        <v>nebija plānots</v>
      </c>
      <c r="AR215" s="88">
        <f t="shared" si="485"/>
        <v>485458.77</v>
      </c>
      <c r="AS215" s="88">
        <f t="shared" si="486"/>
        <v>485458.77</v>
      </c>
      <c r="AT215" s="88">
        <f t="shared" si="487"/>
        <v>0</v>
      </c>
      <c r="AU215" s="88">
        <f t="shared" si="488"/>
        <v>485458.77</v>
      </c>
      <c r="AV215" s="92">
        <f t="shared" si="489"/>
        <v>1</v>
      </c>
      <c r="AW215" s="88">
        <f t="shared" si="490"/>
        <v>0</v>
      </c>
      <c r="AX215" s="92">
        <f t="shared" si="491"/>
        <v>0</v>
      </c>
      <c r="AY215" s="88">
        <v>0</v>
      </c>
      <c r="AZ215" s="88">
        <v>0</v>
      </c>
      <c r="BA215" s="88">
        <v>0</v>
      </c>
      <c r="BB215" s="88">
        <f t="shared" si="553"/>
        <v>0</v>
      </c>
      <c r="BC215" s="92" t="str">
        <f t="shared" si="561"/>
        <v>nebija plānots</v>
      </c>
      <c r="BD215" s="88">
        <f t="shared" si="493"/>
        <v>0</v>
      </c>
      <c r="BE215" s="92" t="str">
        <f t="shared" si="494"/>
        <v>nebija plānots</v>
      </c>
      <c r="BF215" s="88">
        <f t="shared" si="495"/>
        <v>485458.77</v>
      </c>
      <c r="BG215" s="88">
        <f t="shared" si="496"/>
        <v>485458.77</v>
      </c>
      <c r="BH215" s="88">
        <f t="shared" si="497"/>
        <v>0</v>
      </c>
      <c r="BI215" s="88">
        <f t="shared" si="498"/>
        <v>485458.77</v>
      </c>
      <c r="BJ215" s="92">
        <f t="shared" si="499"/>
        <v>1</v>
      </c>
      <c r="BK215" s="88">
        <f t="shared" si="500"/>
        <v>0</v>
      </c>
      <c r="BL215" s="92">
        <f t="shared" si="501"/>
        <v>0</v>
      </c>
      <c r="BM215" s="88">
        <v>0</v>
      </c>
      <c r="BN215" s="88">
        <v>0</v>
      </c>
      <c r="BO215" s="88">
        <v>0</v>
      </c>
      <c r="BP215" s="88">
        <f t="shared" si="554"/>
        <v>0</v>
      </c>
      <c r="BQ215" s="92" t="str">
        <f t="shared" si="562"/>
        <v>nebija plānots</v>
      </c>
      <c r="BR215" s="88">
        <f t="shared" si="503"/>
        <v>0</v>
      </c>
      <c r="BS215" s="92" t="str">
        <f t="shared" si="504"/>
        <v>nebija plānots</v>
      </c>
      <c r="BT215" s="88">
        <f t="shared" si="505"/>
        <v>485458.77</v>
      </c>
      <c r="BU215" s="88">
        <f t="shared" si="506"/>
        <v>485458.77</v>
      </c>
      <c r="BV215" s="88">
        <f t="shared" si="507"/>
        <v>0</v>
      </c>
      <c r="BW215" s="88">
        <f t="shared" si="508"/>
        <v>485458.77</v>
      </c>
      <c r="BX215" s="92">
        <f t="shared" si="509"/>
        <v>1</v>
      </c>
      <c r="BY215" s="88">
        <f t="shared" si="510"/>
        <v>0</v>
      </c>
      <c r="BZ215" s="92">
        <f t="shared" si="511"/>
        <v>0</v>
      </c>
      <c r="CA215" s="88">
        <v>0</v>
      </c>
      <c r="CB215" s="88">
        <v>0</v>
      </c>
      <c r="CC215" s="88">
        <v>0</v>
      </c>
      <c r="CD215" s="88">
        <f t="shared" si="555"/>
        <v>0</v>
      </c>
      <c r="CE215" s="92" t="str">
        <f t="shared" si="563"/>
        <v>nebija plānots</v>
      </c>
      <c r="CF215" s="88">
        <f t="shared" si="513"/>
        <v>0</v>
      </c>
      <c r="CG215" s="92" t="str">
        <f t="shared" si="514"/>
        <v>nebija plānots</v>
      </c>
      <c r="CH215" s="88">
        <f t="shared" si="515"/>
        <v>485458.77</v>
      </c>
      <c r="CI215" s="88">
        <f t="shared" si="516"/>
        <v>485458.77</v>
      </c>
      <c r="CJ215" s="88">
        <f t="shared" si="517"/>
        <v>0</v>
      </c>
      <c r="CK215" s="88">
        <f t="shared" si="518"/>
        <v>485458.77</v>
      </c>
      <c r="CL215" s="92">
        <f t="shared" si="519"/>
        <v>1</v>
      </c>
      <c r="CM215" s="88">
        <f t="shared" si="520"/>
        <v>0</v>
      </c>
      <c r="CN215" s="92">
        <f t="shared" si="521"/>
        <v>0</v>
      </c>
      <c r="CO215" s="88">
        <v>0</v>
      </c>
      <c r="CP215" s="88">
        <v>108161.34</v>
      </c>
      <c r="CQ215" s="88">
        <v>0</v>
      </c>
      <c r="CR215" s="88">
        <f t="shared" si="556"/>
        <v>108161.34</v>
      </c>
      <c r="CS215" s="92" t="str">
        <f t="shared" si="564"/>
        <v>nebija plānots</v>
      </c>
      <c r="CT215" s="88">
        <f t="shared" si="523"/>
        <v>108161.34</v>
      </c>
      <c r="CU215" s="92" t="str">
        <f t="shared" si="524"/>
        <v>nebija plānots</v>
      </c>
      <c r="CV215" s="88">
        <f t="shared" si="525"/>
        <v>485458.77</v>
      </c>
      <c r="CW215" s="88">
        <f t="shared" si="526"/>
        <v>593620.11</v>
      </c>
      <c r="CX215" s="88">
        <f t="shared" si="527"/>
        <v>0</v>
      </c>
      <c r="CY215" s="88">
        <f t="shared" si="528"/>
        <v>593620.11</v>
      </c>
      <c r="CZ215" s="92">
        <f t="shared" si="529"/>
        <v>1.2228023195461069</v>
      </c>
      <c r="DA215" s="88">
        <f t="shared" si="530"/>
        <v>108161.33999999997</v>
      </c>
      <c r="DB215" s="92">
        <f t="shared" si="531"/>
        <v>0.2228023195461068</v>
      </c>
      <c r="DC215" s="88">
        <v>69154.67</v>
      </c>
      <c r="DD215" s="88">
        <v>0</v>
      </c>
      <c r="DE215" s="88">
        <v>0</v>
      </c>
      <c r="DF215" s="88">
        <f t="shared" si="557"/>
        <v>0</v>
      </c>
      <c r="DG215" s="92">
        <f t="shared" si="565"/>
        <v>0</v>
      </c>
      <c r="DH215" s="88">
        <f t="shared" si="548"/>
        <v>-69154.67</v>
      </c>
      <c r="DI215" s="92">
        <f t="shared" si="533"/>
        <v>-1</v>
      </c>
      <c r="DJ215" s="88">
        <f t="shared" si="534"/>
        <v>554613.44000000006</v>
      </c>
      <c r="DK215" s="88">
        <f t="shared" si="535"/>
        <v>593620.11</v>
      </c>
      <c r="DL215" s="88">
        <f t="shared" si="536"/>
        <v>0</v>
      </c>
      <c r="DM215" s="88">
        <f t="shared" si="550"/>
        <v>593620.11</v>
      </c>
      <c r="DN215" s="92">
        <f t="shared" si="537"/>
        <v>1.0703312743376718</v>
      </c>
      <c r="DO215" s="88">
        <f t="shared" si="538"/>
        <v>39006.669999999925</v>
      </c>
      <c r="DP215" s="92">
        <f t="shared" si="539"/>
        <v>7.0331274337671876E-2</v>
      </c>
      <c r="DQ215" s="88">
        <v>0</v>
      </c>
      <c r="DR215" s="88">
        <v>0</v>
      </c>
      <c r="DS215" s="88">
        <v>0</v>
      </c>
      <c r="DT215" s="88">
        <f t="shared" si="558"/>
        <v>0</v>
      </c>
      <c r="DU215" s="92" t="str">
        <f t="shared" si="566"/>
        <v>nebija plānots</v>
      </c>
      <c r="DV215" s="88">
        <f t="shared" si="549"/>
        <v>0</v>
      </c>
      <c r="DW215" s="92" t="str">
        <f t="shared" si="541"/>
        <v>nebija plānots</v>
      </c>
      <c r="DX215" s="88">
        <f t="shared" si="542"/>
        <v>554613.44000000006</v>
      </c>
      <c r="DY215" s="88">
        <f t="shared" si="543"/>
        <v>593620.11</v>
      </c>
      <c r="DZ215" s="88">
        <f t="shared" si="544"/>
        <v>0</v>
      </c>
      <c r="EA215" s="88">
        <f t="shared" si="551"/>
        <v>593620.11</v>
      </c>
      <c r="EB215" s="92">
        <f t="shared" si="545"/>
        <v>1.0703312743376718</v>
      </c>
      <c r="EC215" s="88">
        <f t="shared" si="546"/>
        <v>39006.669999999925</v>
      </c>
      <c r="ED215" s="92">
        <f t="shared" si="547"/>
        <v>7.0331274337671876E-2</v>
      </c>
      <c r="EE215" s="88">
        <v>0</v>
      </c>
      <c r="EF215" s="88">
        <v>42954.75</v>
      </c>
      <c r="EG215" s="88">
        <v>0</v>
      </c>
      <c r="EH215" s="23">
        <f t="shared" si="466"/>
        <v>597568.19000000006</v>
      </c>
      <c r="EJ215" s="9"/>
      <c r="EK215" s="9"/>
    </row>
    <row r="216" spans="1:141" ht="12" customHeight="1" x14ac:dyDescent="0.25">
      <c r="A216" s="8" t="s">
        <v>667</v>
      </c>
      <c r="B216" s="8" t="s">
        <v>667</v>
      </c>
      <c r="C216" s="24">
        <v>4</v>
      </c>
      <c r="D216" s="32" t="s">
        <v>543</v>
      </c>
      <c r="E216" s="26" t="s">
        <v>544</v>
      </c>
      <c r="F216" s="32" t="s">
        <v>637</v>
      </c>
      <c r="G216" s="26" t="s">
        <v>638</v>
      </c>
      <c r="H216" s="24" t="s">
        <v>665</v>
      </c>
      <c r="I216" s="26" t="s">
        <v>666</v>
      </c>
      <c r="J216" s="27">
        <v>2</v>
      </c>
      <c r="K216" s="28" t="s">
        <v>88</v>
      </c>
      <c r="L216" s="24" t="s">
        <v>101</v>
      </c>
      <c r="M216" s="23">
        <v>0</v>
      </c>
      <c r="N216" s="23">
        <v>33974.980000000003</v>
      </c>
      <c r="O216" s="23">
        <v>664557.09</v>
      </c>
      <c r="P216" s="88">
        <v>0</v>
      </c>
      <c r="Q216" s="88">
        <v>0</v>
      </c>
      <c r="R216" s="88">
        <v>0</v>
      </c>
      <c r="S216" s="88">
        <f t="shared" si="467"/>
        <v>0</v>
      </c>
      <c r="T216" s="92" t="str">
        <f t="shared" si="468"/>
        <v>nebija plānots</v>
      </c>
      <c r="U216" s="88">
        <f t="shared" si="469"/>
        <v>0</v>
      </c>
      <c r="V216" s="92" t="str">
        <f t="shared" si="470"/>
        <v>nebija plānots</v>
      </c>
      <c r="W216" s="88">
        <v>0</v>
      </c>
      <c r="X216" s="88">
        <v>0</v>
      </c>
      <c r="Y216" s="88">
        <v>0</v>
      </c>
      <c r="Z216" s="88">
        <f t="shared" si="471"/>
        <v>0</v>
      </c>
      <c r="AA216" s="92" t="str">
        <f t="shared" si="559"/>
        <v>nebija plānots</v>
      </c>
      <c r="AB216" s="88">
        <f t="shared" si="473"/>
        <v>0</v>
      </c>
      <c r="AC216" s="92" t="str">
        <f t="shared" si="474"/>
        <v>nebija plānots</v>
      </c>
      <c r="AD216" s="88">
        <f t="shared" si="475"/>
        <v>0</v>
      </c>
      <c r="AE216" s="88">
        <f t="shared" si="476"/>
        <v>0</v>
      </c>
      <c r="AF216" s="88">
        <f t="shared" si="477"/>
        <v>0</v>
      </c>
      <c r="AG216" s="88">
        <f t="shared" si="478"/>
        <v>0</v>
      </c>
      <c r="AH216" s="92" t="str">
        <f t="shared" si="479"/>
        <v>nebija plānots</v>
      </c>
      <c r="AI216" s="88">
        <f t="shared" si="480"/>
        <v>0</v>
      </c>
      <c r="AJ216" s="92" t="str">
        <f t="shared" si="481"/>
        <v>nebija plānots</v>
      </c>
      <c r="AK216" s="88">
        <v>0</v>
      </c>
      <c r="AL216" s="88">
        <v>104876.45</v>
      </c>
      <c r="AM216" s="88">
        <v>0</v>
      </c>
      <c r="AN216" s="88">
        <f t="shared" si="552"/>
        <v>104876.45</v>
      </c>
      <c r="AO216" s="92" t="str">
        <f t="shared" si="560"/>
        <v>nebija plānots</v>
      </c>
      <c r="AP216" s="88">
        <f t="shared" si="483"/>
        <v>104876.45</v>
      </c>
      <c r="AQ216" s="92" t="str">
        <f t="shared" si="484"/>
        <v>nebija plānots</v>
      </c>
      <c r="AR216" s="88">
        <f t="shared" si="485"/>
        <v>0</v>
      </c>
      <c r="AS216" s="88">
        <f t="shared" si="486"/>
        <v>104876.45</v>
      </c>
      <c r="AT216" s="88">
        <f t="shared" si="487"/>
        <v>0</v>
      </c>
      <c r="AU216" s="88">
        <f t="shared" si="488"/>
        <v>104876.45</v>
      </c>
      <c r="AV216" s="92" t="str">
        <f t="shared" si="489"/>
        <v>nebija plānots</v>
      </c>
      <c r="AW216" s="88">
        <f t="shared" si="490"/>
        <v>104876.45</v>
      </c>
      <c r="AX216" s="92" t="str">
        <f t="shared" si="491"/>
        <v>nebija plānots</v>
      </c>
      <c r="AY216" s="88">
        <v>109097.5</v>
      </c>
      <c r="AZ216" s="88">
        <v>0</v>
      </c>
      <c r="BA216" s="88">
        <v>0</v>
      </c>
      <c r="BB216" s="88">
        <f t="shared" si="553"/>
        <v>0</v>
      </c>
      <c r="BC216" s="92">
        <f t="shared" si="561"/>
        <v>0</v>
      </c>
      <c r="BD216" s="88">
        <f t="shared" si="493"/>
        <v>-109097.5</v>
      </c>
      <c r="BE216" s="92">
        <f t="shared" si="494"/>
        <v>-1</v>
      </c>
      <c r="BF216" s="88">
        <f t="shared" si="495"/>
        <v>109097.5</v>
      </c>
      <c r="BG216" s="88">
        <f t="shared" si="496"/>
        <v>104876.45</v>
      </c>
      <c r="BH216" s="88">
        <f t="shared" si="497"/>
        <v>0</v>
      </c>
      <c r="BI216" s="88">
        <f t="shared" si="498"/>
        <v>104876.45</v>
      </c>
      <c r="BJ216" s="92">
        <f t="shared" si="499"/>
        <v>0.96130937922500515</v>
      </c>
      <c r="BK216" s="88">
        <f t="shared" si="500"/>
        <v>-4221.0500000000029</v>
      </c>
      <c r="BL216" s="92">
        <f t="shared" si="501"/>
        <v>-3.8690620774994869E-2</v>
      </c>
      <c r="BM216" s="88">
        <v>0</v>
      </c>
      <c r="BN216" s="88">
        <v>0</v>
      </c>
      <c r="BO216" s="88">
        <v>0</v>
      </c>
      <c r="BP216" s="88">
        <f t="shared" si="554"/>
        <v>0</v>
      </c>
      <c r="BQ216" s="92" t="str">
        <f t="shared" si="562"/>
        <v>nebija plānots</v>
      </c>
      <c r="BR216" s="88">
        <f t="shared" si="503"/>
        <v>0</v>
      </c>
      <c r="BS216" s="92" t="str">
        <f t="shared" si="504"/>
        <v>nebija plānots</v>
      </c>
      <c r="BT216" s="88">
        <f t="shared" si="505"/>
        <v>109097.5</v>
      </c>
      <c r="BU216" s="88">
        <f t="shared" si="506"/>
        <v>104876.45</v>
      </c>
      <c r="BV216" s="88">
        <f t="shared" si="507"/>
        <v>0</v>
      </c>
      <c r="BW216" s="88">
        <f t="shared" si="508"/>
        <v>104876.45</v>
      </c>
      <c r="BX216" s="92">
        <f t="shared" si="509"/>
        <v>0.96130937922500515</v>
      </c>
      <c r="BY216" s="88">
        <f t="shared" si="510"/>
        <v>-4221.0500000000029</v>
      </c>
      <c r="BZ216" s="92">
        <f t="shared" si="511"/>
        <v>-3.8690620774994869E-2</v>
      </c>
      <c r="CA216" s="88">
        <v>0</v>
      </c>
      <c r="CB216" s="88">
        <v>0</v>
      </c>
      <c r="CC216" s="88">
        <v>0</v>
      </c>
      <c r="CD216" s="88">
        <f t="shared" si="555"/>
        <v>0</v>
      </c>
      <c r="CE216" s="92" t="str">
        <f t="shared" si="563"/>
        <v>nebija plānots</v>
      </c>
      <c r="CF216" s="88">
        <f t="shared" si="513"/>
        <v>0</v>
      </c>
      <c r="CG216" s="92" t="str">
        <f t="shared" si="514"/>
        <v>nebija plānots</v>
      </c>
      <c r="CH216" s="88">
        <f t="shared" si="515"/>
        <v>109097.5</v>
      </c>
      <c r="CI216" s="88">
        <f t="shared" si="516"/>
        <v>104876.45</v>
      </c>
      <c r="CJ216" s="88">
        <f t="shared" si="517"/>
        <v>0</v>
      </c>
      <c r="CK216" s="88">
        <f t="shared" si="518"/>
        <v>104876.45</v>
      </c>
      <c r="CL216" s="92">
        <f t="shared" si="519"/>
        <v>0.96130937922500515</v>
      </c>
      <c r="CM216" s="88">
        <f t="shared" si="520"/>
        <v>-4221.0500000000029</v>
      </c>
      <c r="CN216" s="92">
        <f t="shared" si="521"/>
        <v>-3.8690620774994869E-2</v>
      </c>
      <c r="CO216" s="88">
        <v>0</v>
      </c>
      <c r="CP216" s="88">
        <v>0</v>
      </c>
      <c r="CQ216" s="88">
        <v>0</v>
      </c>
      <c r="CR216" s="88">
        <f t="shared" si="556"/>
        <v>0</v>
      </c>
      <c r="CS216" s="92" t="str">
        <f t="shared" si="564"/>
        <v>nebija plānots</v>
      </c>
      <c r="CT216" s="88">
        <f t="shared" si="523"/>
        <v>0</v>
      </c>
      <c r="CU216" s="92" t="str">
        <f t="shared" si="524"/>
        <v>nebija plānots</v>
      </c>
      <c r="CV216" s="88">
        <f t="shared" si="525"/>
        <v>109097.5</v>
      </c>
      <c r="CW216" s="88">
        <f t="shared" si="526"/>
        <v>104876.45</v>
      </c>
      <c r="CX216" s="88">
        <f t="shared" si="527"/>
        <v>0</v>
      </c>
      <c r="CY216" s="88">
        <f t="shared" si="528"/>
        <v>104876.45</v>
      </c>
      <c r="CZ216" s="92">
        <f t="shared" si="529"/>
        <v>0.96130937922500515</v>
      </c>
      <c r="DA216" s="88">
        <f t="shared" si="530"/>
        <v>-4221.0500000000029</v>
      </c>
      <c r="DB216" s="92">
        <f t="shared" si="531"/>
        <v>-3.8690620774994869E-2</v>
      </c>
      <c r="DC216" s="88">
        <v>0</v>
      </c>
      <c r="DD216" s="88">
        <v>0</v>
      </c>
      <c r="DE216" s="88">
        <v>0</v>
      </c>
      <c r="DF216" s="88">
        <f t="shared" si="557"/>
        <v>0</v>
      </c>
      <c r="DG216" s="92" t="str">
        <f t="shared" si="565"/>
        <v>nebija plānots</v>
      </c>
      <c r="DH216" s="88">
        <f t="shared" si="548"/>
        <v>0</v>
      </c>
      <c r="DI216" s="92" t="str">
        <f t="shared" si="533"/>
        <v>nebija plānots</v>
      </c>
      <c r="DJ216" s="88">
        <f t="shared" si="534"/>
        <v>109097.5</v>
      </c>
      <c r="DK216" s="88">
        <f t="shared" si="535"/>
        <v>104876.45</v>
      </c>
      <c r="DL216" s="88">
        <f t="shared" si="536"/>
        <v>0</v>
      </c>
      <c r="DM216" s="88">
        <f t="shared" si="550"/>
        <v>104876.45</v>
      </c>
      <c r="DN216" s="92">
        <f t="shared" si="537"/>
        <v>0.96130937922500515</v>
      </c>
      <c r="DO216" s="88">
        <f t="shared" si="538"/>
        <v>-4221.0500000000029</v>
      </c>
      <c r="DP216" s="92">
        <f t="shared" si="539"/>
        <v>-3.8690620774994869E-2</v>
      </c>
      <c r="DQ216" s="88">
        <v>0</v>
      </c>
      <c r="DR216" s="88">
        <v>0</v>
      </c>
      <c r="DS216" s="88">
        <v>0</v>
      </c>
      <c r="DT216" s="88">
        <f t="shared" si="558"/>
        <v>0</v>
      </c>
      <c r="DU216" s="92" t="str">
        <f t="shared" si="566"/>
        <v>nebija plānots</v>
      </c>
      <c r="DV216" s="88">
        <f t="shared" si="549"/>
        <v>0</v>
      </c>
      <c r="DW216" s="92" t="str">
        <f t="shared" si="541"/>
        <v>nebija plānots</v>
      </c>
      <c r="DX216" s="88">
        <f t="shared" si="542"/>
        <v>109097.5</v>
      </c>
      <c r="DY216" s="88">
        <f t="shared" si="543"/>
        <v>104876.45</v>
      </c>
      <c r="DZ216" s="88">
        <f t="shared" si="544"/>
        <v>0</v>
      </c>
      <c r="EA216" s="88">
        <f t="shared" si="551"/>
        <v>104876.45</v>
      </c>
      <c r="EB216" s="92">
        <f t="shared" si="545"/>
        <v>0.96130937922500515</v>
      </c>
      <c r="EC216" s="88">
        <f t="shared" si="546"/>
        <v>-4221.0500000000029</v>
      </c>
      <c r="ED216" s="92">
        <f t="shared" si="547"/>
        <v>-3.8690620774994869E-2</v>
      </c>
      <c r="EE216" s="88">
        <v>570775</v>
      </c>
      <c r="EF216" s="88">
        <v>0</v>
      </c>
      <c r="EG216" s="88">
        <v>0</v>
      </c>
      <c r="EH216" s="23">
        <f t="shared" si="466"/>
        <v>679872.5</v>
      </c>
      <c r="EJ216" s="9"/>
      <c r="EK216" s="9"/>
    </row>
    <row r="217" spans="1:141" ht="12" customHeight="1" x14ac:dyDescent="0.25">
      <c r="A217" s="8" t="s">
        <v>668</v>
      </c>
      <c r="B217" s="8" t="s">
        <v>668</v>
      </c>
      <c r="C217" s="24">
        <v>4</v>
      </c>
      <c r="D217" s="32" t="s">
        <v>669</v>
      </c>
      <c r="E217" s="26" t="s">
        <v>670</v>
      </c>
      <c r="F217" s="32" t="s">
        <v>671</v>
      </c>
      <c r="G217" s="26" t="s">
        <v>672</v>
      </c>
      <c r="H217" s="24" t="s">
        <v>673</v>
      </c>
      <c r="I217" s="26" t="s">
        <v>674</v>
      </c>
      <c r="J217" s="27" t="s">
        <v>114</v>
      </c>
      <c r="K217" s="28" t="s">
        <v>84</v>
      </c>
      <c r="L217" s="24" t="s">
        <v>101</v>
      </c>
      <c r="M217" s="23">
        <v>0</v>
      </c>
      <c r="N217" s="23">
        <v>123029.78</v>
      </c>
      <c r="O217" s="23">
        <v>341987.4</v>
      </c>
      <c r="P217" s="88">
        <v>0</v>
      </c>
      <c r="Q217" s="88">
        <v>0</v>
      </c>
      <c r="R217" s="88">
        <v>0</v>
      </c>
      <c r="S217" s="88">
        <f t="shared" si="467"/>
        <v>0</v>
      </c>
      <c r="T217" s="92" t="str">
        <f t="shared" si="468"/>
        <v>nebija plānots</v>
      </c>
      <c r="U217" s="88">
        <f t="shared" si="469"/>
        <v>0</v>
      </c>
      <c r="V217" s="92" t="str">
        <f t="shared" si="470"/>
        <v>nebija plānots</v>
      </c>
      <c r="W217" s="88">
        <v>0</v>
      </c>
      <c r="X217" s="88">
        <v>181443.55</v>
      </c>
      <c r="Y217" s="88">
        <v>0</v>
      </c>
      <c r="Z217" s="88">
        <f t="shared" si="471"/>
        <v>181443.55</v>
      </c>
      <c r="AA217" s="92" t="str">
        <f t="shared" si="559"/>
        <v>nebija plānots</v>
      </c>
      <c r="AB217" s="88">
        <f t="shared" si="473"/>
        <v>181443.55</v>
      </c>
      <c r="AC217" s="92" t="str">
        <f t="shared" si="474"/>
        <v>nebija plānots</v>
      </c>
      <c r="AD217" s="88">
        <f t="shared" si="475"/>
        <v>0</v>
      </c>
      <c r="AE217" s="88">
        <f t="shared" si="476"/>
        <v>181443.55</v>
      </c>
      <c r="AF217" s="88">
        <f t="shared" si="477"/>
        <v>0</v>
      </c>
      <c r="AG217" s="88">
        <f t="shared" si="478"/>
        <v>181443.55</v>
      </c>
      <c r="AH217" s="92" t="str">
        <f t="shared" si="479"/>
        <v>nebija plānots</v>
      </c>
      <c r="AI217" s="88">
        <f t="shared" si="480"/>
        <v>181443.55</v>
      </c>
      <c r="AJ217" s="92" t="str">
        <f t="shared" si="481"/>
        <v>nebija plānots</v>
      </c>
      <c r="AK217" s="88">
        <v>181443.55</v>
      </c>
      <c r="AL217" s="88">
        <v>0</v>
      </c>
      <c r="AM217" s="88">
        <v>0</v>
      </c>
      <c r="AN217" s="88">
        <f t="shared" si="552"/>
        <v>0</v>
      </c>
      <c r="AO217" s="92">
        <f t="shared" si="560"/>
        <v>0</v>
      </c>
      <c r="AP217" s="88">
        <f t="shared" si="483"/>
        <v>-181443.55</v>
      </c>
      <c r="AQ217" s="92">
        <f t="shared" si="484"/>
        <v>-1</v>
      </c>
      <c r="AR217" s="88">
        <f t="shared" si="485"/>
        <v>181443.55</v>
      </c>
      <c r="AS217" s="88">
        <f t="shared" si="486"/>
        <v>181443.55</v>
      </c>
      <c r="AT217" s="88">
        <f t="shared" si="487"/>
        <v>0</v>
      </c>
      <c r="AU217" s="88">
        <f t="shared" si="488"/>
        <v>181443.55</v>
      </c>
      <c r="AV217" s="92">
        <f t="shared" si="489"/>
        <v>1</v>
      </c>
      <c r="AW217" s="88">
        <f t="shared" si="490"/>
        <v>0</v>
      </c>
      <c r="AX217" s="92">
        <f t="shared" si="491"/>
        <v>0</v>
      </c>
      <c r="AY217" s="88">
        <v>0</v>
      </c>
      <c r="AZ217" s="88">
        <v>0</v>
      </c>
      <c r="BA217" s="88">
        <v>0</v>
      </c>
      <c r="BB217" s="88">
        <f t="shared" si="553"/>
        <v>0</v>
      </c>
      <c r="BC217" s="92" t="str">
        <f t="shared" si="561"/>
        <v>nebija plānots</v>
      </c>
      <c r="BD217" s="88">
        <f t="shared" si="493"/>
        <v>0</v>
      </c>
      <c r="BE217" s="92" t="str">
        <f t="shared" si="494"/>
        <v>nebija plānots</v>
      </c>
      <c r="BF217" s="88">
        <f t="shared" si="495"/>
        <v>181443.55</v>
      </c>
      <c r="BG217" s="88">
        <f t="shared" si="496"/>
        <v>181443.55</v>
      </c>
      <c r="BH217" s="88">
        <f t="shared" si="497"/>
        <v>0</v>
      </c>
      <c r="BI217" s="88">
        <f t="shared" si="498"/>
        <v>181443.55</v>
      </c>
      <c r="BJ217" s="92">
        <f t="shared" si="499"/>
        <v>1</v>
      </c>
      <c r="BK217" s="88">
        <f t="shared" si="500"/>
        <v>0</v>
      </c>
      <c r="BL217" s="92">
        <f t="shared" si="501"/>
        <v>0</v>
      </c>
      <c r="BM217" s="88">
        <v>0</v>
      </c>
      <c r="BN217" s="88">
        <v>0</v>
      </c>
      <c r="BO217" s="88">
        <v>0</v>
      </c>
      <c r="BP217" s="88">
        <f t="shared" si="554"/>
        <v>0</v>
      </c>
      <c r="BQ217" s="92" t="str">
        <f t="shared" si="562"/>
        <v>nebija plānots</v>
      </c>
      <c r="BR217" s="88">
        <f t="shared" si="503"/>
        <v>0</v>
      </c>
      <c r="BS217" s="92" t="str">
        <f t="shared" si="504"/>
        <v>nebija plānots</v>
      </c>
      <c r="BT217" s="88">
        <f t="shared" si="505"/>
        <v>181443.55</v>
      </c>
      <c r="BU217" s="88">
        <f t="shared" si="506"/>
        <v>181443.55</v>
      </c>
      <c r="BV217" s="88">
        <f t="shared" si="507"/>
        <v>0</v>
      </c>
      <c r="BW217" s="88">
        <f t="shared" si="508"/>
        <v>181443.55</v>
      </c>
      <c r="BX217" s="92">
        <f t="shared" si="509"/>
        <v>1</v>
      </c>
      <c r="BY217" s="88">
        <f t="shared" si="510"/>
        <v>0</v>
      </c>
      <c r="BZ217" s="92">
        <f t="shared" si="511"/>
        <v>0</v>
      </c>
      <c r="CA217" s="88">
        <v>325541.93</v>
      </c>
      <c r="CB217" s="88">
        <v>276778.98</v>
      </c>
      <c r="CC217" s="88">
        <v>0</v>
      </c>
      <c r="CD217" s="88">
        <f t="shared" si="555"/>
        <v>276778.98</v>
      </c>
      <c r="CE217" s="92">
        <f t="shared" si="563"/>
        <v>0.85020992533895712</v>
      </c>
      <c r="CF217" s="88">
        <f t="shared" si="513"/>
        <v>-48762.950000000012</v>
      </c>
      <c r="CG217" s="92">
        <f t="shared" si="514"/>
        <v>-0.14979007466104294</v>
      </c>
      <c r="CH217" s="88">
        <f t="shared" si="515"/>
        <v>506985.48</v>
      </c>
      <c r="CI217" s="88">
        <f t="shared" si="516"/>
        <v>458222.52999999997</v>
      </c>
      <c r="CJ217" s="88">
        <f t="shared" si="517"/>
        <v>0</v>
      </c>
      <c r="CK217" s="88">
        <f t="shared" si="518"/>
        <v>458222.52999999997</v>
      </c>
      <c r="CL217" s="92">
        <f t="shared" si="519"/>
        <v>0.90381785687432303</v>
      </c>
      <c r="CM217" s="88">
        <f t="shared" si="520"/>
        <v>-48762.950000000012</v>
      </c>
      <c r="CN217" s="92">
        <f t="shared" si="521"/>
        <v>-9.6182143125676925E-2</v>
      </c>
      <c r="CO217" s="88">
        <v>0</v>
      </c>
      <c r="CP217" s="88">
        <v>0</v>
      </c>
      <c r="CQ217" s="88">
        <v>0</v>
      </c>
      <c r="CR217" s="88">
        <f t="shared" si="556"/>
        <v>0</v>
      </c>
      <c r="CS217" s="92" t="str">
        <f t="shared" si="564"/>
        <v>nebija plānots</v>
      </c>
      <c r="CT217" s="88">
        <f t="shared" si="523"/>
        <v>0</v>
      </c>
      <c r="CU217" s="92" t="str">
        <f t="shared" si="524"/>
        <v>nebija plānots</v>
      </c>
      <c r="CV217" s="88">
        <f t="shared" si="525"/>
        <v>506985.48</v>
      </c>
      <c r="CW217" s="88">
        <f t="shared" si="526"/>
        <v>458222.52999999997</v>
      </c>
      <c r="CX217" s="88">
        <f t="shared" si="527"/>
        <v>0</v>
      </c>
      <c r="CY217" s="88">
        <f t="shared" si="528"/>
        <v>458222.52999999997</v>
      </c>
      <c r="CZ217" s="92">
        <f t="shared" si="529"/>
        <v>0.90381785687432303</v>
      </c>
      <c r="DA217" s="88">
        <f t="shared" si="530"/>
        <v>-48762.950000000012</v>
      </c>
      <c r="DB217" s="92">
        <f t="shared" si="531"/>
        <v>-9.6182143125676925E-2</v>
      </c>
      <c r="DC217" s="88">
        <v>0</v>
      </c>
      <c r="DD217" s="88">
        <v>0</v>
      </c>
      <c r="DE217" s="88">
        <v>0</v>
      </c>
      <c r="DF217" s="88">
        <f t="shared" si="557"/>
        <v>0</v>
      </c>
      <c r="DG217" s="92" t="str">
        <f t="shared" si="565"/>
        <v>nebija plānots</v>
      </c>
      <c r="DH217" s="88">
        <f t="shared" si="548"/>
        <v>0</v>
      </c>
      <c r="DI217" s="92" t="str">
        <f t="shared" si="533"/>
        <v>nebija plānots</v>
      </c>
      <c r="DJ217" s="88">
        <f t="shared" si="534"/>
        <v>506985.48</v>
      </c>
      <c r="DK217" s="88">
        <f t="shared" si="535"/>
        <v>458222.52999999997</v>
      </c>
      <c r="DL217" s="88">
        <f t="shared" si="536"/>
        <v>0</v>
      </c>
      <c r="DM217" s="88">
        <f t="shared" si="550"/>
        <v>458222.52999999997</v>
      </c>
      <c r="DN217" s="92">
        <f t="shared" si="537"/>
        <v>0.90381785687432303</v>
      </c>
      <c r="DO217" s="88">
        <f t="shared" si="538"/>
        <v>-48762.950000000012</v>
      </c>
      <c r="DP217" s="92">
        <f t="shared" si="539"/>
        <v>-9.6182143125676925E-2</v>
      </c>
      <c r="DQ217" s="88">
        <v>337331.85</v>
      </c>
      <c r="DR217" s="88">
        <v>449253</v>
      </c>
      <c r="DS217" s="88">
        <v>0</v>
      </c>
      <c r="DT217" s="88">
        <f t="shared" si="558"/>
        <v>449253</v>
      </c>
      <c r="DU217" s="92">
        <f t="shared" si="566"/>
        <v>1.3317835241469196</v>
      </c>
      <c r="DV217" s="88">
        <f t="shared" si="549"/>
        <v>111921.15000000002</v>
      </c>
      <c r="DW217" s="92">
        <f t="shared" si="541"/>
        <v>0.33178352414691953</v>
      </c>
      <c r="DX217" s="88">
        <f t="shared" si="542"/>
        <v>844317.33</v>
      </c>
      <c r="DY217" s="88">
        <f t="shared" si="543"/>
        <v>907475.53</v>
      </c>
      <c r="DZ217" s="88">
        <f t="shared" si="544"/>
        <v>0</v>
      </c>
      <c r="EA217" s="88">
        <f t="shared" si="551"/>
        <v>907475.53</v>
      </c>
      <c r="EB217" s="92">
        <f t="shared" si="545"/>
        <v>1.0748038655087182</v>
      </c>
      <c r="EC217" s="88">
        <f t="shared" si="546"/>
        <v>63158.20000000007</v>
      </c>
      <c r="ED217" s="92">
        <f t="shared" si="547"/>
        <v>7.4803865508718231E-2</v>
      </c>
      <c r="EE217" s="88">
        <v>0</v>
      </c>
      <c r="EF217" s="88">
        <v>0</v>
      </c>
      <c r="EG217" s="88">
        <v>337012.46</v>
      </c>
      <c r="EH217" s="23">
        <f t="shared" si="466"/>
        <v>1181329.79</v>
      </c>
      <c r="EJ217" s="9"/>
      <c r="EK217" s="9"/>
    </row>
    <row r="218" spans="1:141" ht="12" customHeight="1" x14ac:dyDescent="0.25">
      <c r="A218" s="8" t="s">
        <v>675</v>
      </c>
      <c r="B218" s="8" t="s">
        <v>675</v>
      </c>
      <c r="C218" s="24">
        <v>5</v>
      </c>
      <c r="D218" s="32" t="s">
        <v>676</v>
      </c>
      <c r="E218" s="26" t="s">
        <v>677</v>
      </c>
      <c r="F218" s="32" t="s">
        <v>678</v>
      </c>
      <c r="G218" s="26" t="s">
        <v>679</v>
      </c>
      <c r="H218" s="33" t="s">
        <v>680</v>
      </c>
      <c r="I218" s="26" t="s">
        <v>681</v>
      </c>
      <c r="J218" s="27">
        <v>1</v>
      </c>
      <c r="K218" s="31" t="s">
        <v>79</v>
      </c>
      <c r="L218" s="24" t="s">
        <v>103</v>
      </c>
      <c r="M218" s="23">
        <v>0</v>
      </c>
      <c r="N218" s="23">
        <v>0</v>
      </c>
      <c r="O218" s="23">
        <v>11997911.939999999</v>
      </c>
      <c r="P218" s="88">
        <v>1316356.2</v>
      </c>
      <c r="Q218" s="88">
        <v>2110059.1199999996</v>
      </c>
      <c r="R218" s="88">
        <v>0</v>
      </c>
      <c r="S218" s="88">
        <f t="shared" si="467"/>
        <v>2110059.1199999996</v>
      </c>
      <c r="T218" s="92">
        <f t="shared" si="468"/>
        <v>1.602954519453017</v>
      </c>
      <c r="U218" s="88">
        <f t="shared" si="469"/>
        <v>793702.91999999969</v>
      </c>
      <c r="V218" s="92">
        <f t="shared" si="470"/>
        <v>0.60295451945301715</v>
      </c>
      <c r="W218" s="88">
        <v>1612178.49</v>
      </c>
      <c r="X218" s="88">
        <v>527272.42999999993</v>
      </c>
      <c r="Y218" s="88">
        <v>0</v>
      </c>
      <c r="Z218" s="88">
        <f t="shared" si="471"/>
        <v>527272.42999999993</v>
      </c>
      <c r="AA218" s="92">
        <f t="shared" si="559"/>
        <v>0.32705586463940473</v>
      </c>
      <c r="AB218" s="88">
        <f t="shared" si="473"/>
        <v>-1084906.06</v>
      </c>
      <c r="AC218" s="92">
        <f t="shared" si="474"/>
        <v>-0.67294413536059527</v>
      </c>
      <c r="AD218" s="88">
        <f t="shared" si="475"/>
        <v>2928534.69</v>
      </c>
      <c r="AE218" s="88">
        <f t="shared" si="476"/>
        <v>2637331.5499999998</v>
      </c>
      <c r="AF218" s="88">
        <f t="shared" si="477"/>
        <v>0</v>
      </c>
      <c r="AG218" s="88">
        <f t="shared" si="478"/>
        <v>2637331.5499999998</v>
      </c>
      <c r="AH218" s="92">
        <f t="shared" si="479"/>
        <v>0.90056353404507561</v>
      </c>
      <c r="AI218" s="88">
        <f t="shared" si="480"/>
        <v>-291203.14000000013</v>
      </c>
      <c r="AJ218" s="92">
        <f t="shared" si="481"/>
        <v>-9.9436465954924419E-2</v>
      </c>
      <c r="AK218" s="88">
        <v>268293.8</v>
      </c>
      <c r="AL218" s="88">
        <v>85400</v>
      </c>
      <c r="AM218" s="88">
        <v>0</v>
      </c>
      <c r="AN218" s="88">
        <f t="shared" si="552"/>
        <v>85400</v>
      </c>
      <c r="AO218" s="92">
        <f t="shared" si="560"/>
        <v>0.3183077655913033</v>
      </c>
      <c r="AP218" s="88">
        <f t="shared" si="483"/>
        <v>-182893.8</v>
      </c>
      <c r="AQ218" s="92">
        <f t="shared" si="484"/>
        <v>-0.68169223440869675</v>
      </c>
      <c r="AR218" s="88">
        <f t="shared" si="485"/>
        <v>3196828.4899999998</v>
      </c>
      <c r="AS218" s="88">
        <f t="shared" si="486"/>
        <v>2722731.55</v>
      </c>
      <c r="AT218" s="88">
        <f t="shared" si="487"/>
        <v>0</v>
      </c>
      <c r="AU218" s="88">
        <f t="shared" si="488"/>
        <v>2722731.55</v>
      </c>
      <c r="AV218" s="92">
        <f t="shared" si="489"/>
        <v>0.85169772432802615</v>
      </c>
      <c r="AW218" s="88">
        <f t="shared" si="490"/>
        <v>-474096.93999999994</v>
      </c>
      <c r="AX218" s="92">
        <f t="shared" si="491"/>
        <v>-0.14830227567197388</v>
      </c>
      <c r="AY218" s="88">
        <v>727579.01</v>
      </c>
      <c r="AZ218" s="88">
        <v>200000</v>
      </c>
      <c r="BA218" s="88">
        <v>0</v>
      </c>
      <c r="BB218" s="88">
        <f t="shared" si="553"/>
        <v>200000</v>
      </c>
      <c r="BC218" s="92">
        <f t="shared" si="561"/>
        <v>0.27488423559662611</v>
      </c>
      <c r="BD218" s="88">
        <f t="shared" si="493"/>
        <v>-527579.01</v>
      </c>
      <c r="BE218" s="92">
        <f t="shared" si="494"/>
        <v>-0.72511576440337389</v>
      </c>
      <c r="BF218" s="88">
        <f t="shared" si="495"/>
        <v>3924407.5</v>
      </c>
      <c r="BG218" s="88">
        <f t="shared" si="496"/>
        <v>2922731.55</v>
      </c>
      <c r="BH218" s="88">
        <f t="shared" si="497"/>
        <v>0</v>
      </c>
      <c r="BI218" s="88">
        <f t="shared" si="498"/>
        <v>2922731.55</v>
      </c>
      <c r="BJ218" s="92">
        <f t="shared" si="499"/>
        <v>0.74475740605428964</v>
      </c>
      <c r="BK218" s="88">
        <f t="shared" si="500"/>
        <v>-1001675.9500000002</v>
      </c>
      <c r="BL218" s="92">
        <f t="shared" si="501"/>
        <v>-0.25524259394571031</v>
      </c>
      <c r="BM218" s="88">
        <v>85400</v>
      </c>
      <c r="BN218" s="88">
        <v>335974.54000000004</v>
      </c>
      <c r="BO218" s="88">
        <v>0</v>
      </c>
      <c r="BP218" s="88">
        <f t="shared" si="554"/>
        <v>335974.54000000004</v>
      </c>
      <c r="BQ218" s="92">
        <f t="shared" si="562"/>
        <v>3.9341281030444968</v>
      </c>
      <c r="BR218" s="88">
        <f t="shared" si="503"/>
        <v>250574.54000000004</v>
      </c>
      <c r="BS218" s="92">
        <f t="shared" si="504"/>
        <v>2.9341281030444968</v>
      </c>
      <c r="BT218" s="88">
        <f t="shared" si="505"/>
        <v>4009807.5</v>
      </c>
      <c r="BU218" s="88">
        <f t="shared" si="506"/>
        <v>3258706.09</v>
      </c>
      <c r="BV218" s="88">
        <f t="shared" si="507"/>
        <v>0</v>
      </c>
      <c r="BW218" s="88">
        <f t="shared" si="508"/>
        <v>3258706.09</v>
      </c>
      <c r="BX218" s="92">
        <f t="shared" si="509"/>
        <v>0.81268392310603432</v>
      </c>
      <c r="BY218" s="88">
        <f t="shared" si="510"/>
        <v>-751101.41000000015</v>
      </c>
      <c r="BZ218" s="92">
        <f t="shared" si="511"/>
        <v>-0.18731607689396565</v>
      </c>
      <c r="CA218" s="88">
        <v>1390516.36</v>
      </c>
      <c r="CB218" s="88">
        <v>813663.84999999986</v>
      </c>
      <c r="CC218" s="88">
        <v>0</v>
      </c>
      <c r="CD218" s="88">
        <f t="shared" si="555"/>
        <v>813663.84999999986</v>
      </c>
      <c r="CE218" s="92">
        <f t="shared" si="563"/>
        <v>0.58515230270286056</v>
      </c>
      <c r="CF218" s="88">
        <f t="shared" si="513"/>
        <v>-576852.51000000024</v>
      </c>
      <c r="CG218" s="92">
        <f t="shared" si="514"/>
        <v>-0.41484769729713944</v>
      </c>
      <c r="CH218" s="88">
        <f t="shared" si="515"/>
        <v>5400323.8600000003</v>
      </c>
      <c r="CI218" s="88">
        <f t="shared" si="516"/>
        <v>4072369.9399999995</v>
      </c>
      <c r="CJ218" s="88">
        <f t="shared" si="517"/>
        <v>0</v>
      </c>
      <c r="CK218" s="88">
        <f t="shared" si="518"/>
        <v>4072369.9399999995</v>
      </c>
      <c r="CL218" s="92">
        <f t="shared" si="519"/>
        <v>0.75409735519084209</v>
      </c>
      <c r="CM218" s="88">
        <f t="shared" si="520"/>
        <v>-1327953.9200000009</v>
      </c>
      <c r="CN218" s="92">
        <f t="shared" si="521"/>
        <v>-0.24590264480915794</v>
      </c>
      <c r="CO218" s="88">
        <v>2109589.94</v>
      </c>
      <c r="CP218" s="88">
        <v>1339212.33</v>
      </c>
      <c r="CQ218" s="88">
        <v>0</v>
      </c>
      <c r="CR218" s="88">
        <f t="shared" si="556"/>
        <v>1339212.33</v>
      </c>
      <c r="CS218" s="92">
        <f t="shared" si="564"/>
        <v>0.63482115865607514</v>
      </c>
      <c r="CT218" s="88">
        <f t="shared" si="523"/>
        <v>-770377.60999999987</v>
      </c>
      <c r="CU218" s="92">
        <f t="shared" si="524"/>
        <v>-0.36517884134392481</v>
      </c>
      <c r="CV218" s="88">
        <f t="shared" si="525"/>
        <v>7509913.8000000007</v>
      </c>
      <c r="CW218" s="88">
        <f t="shared" si="526"/>
        <v>5411582.2699999996</v>
      </c>
      <c r="CX218" s="88">
        <f t="shared" si="527"/>
        <v>0</v>
      </c>
      <c r="CY218" s="88">
        <f t="shared" si="528"/>
        <v>5411582.2699999996</v>
      </c>
      <c r="CZ218" s="92">
        <f t="shared" si="529"/>
        <v>0.72059179560756059</v>
      </c>
      <c r="DA218" s="88">
        <f t="shared" si="530"/>
        <v>-2098331.5300000012</v>
      </c>
      <c r="DB218" s="92">
        <f t="shared" si="531"/>
        <v>-0.27940820439243935</v>
      </c>
      <c r="DC218" s="88">
        <v>459654.69999999995</v>
      </c>
      <c r="DD218" s="88">
        <v>1628326.25</v>
      </c>
      <c r="DE218" s="88">
        <v>0</v>
      </c>
      <c r="DF218" s="88">
        <f t="shared" si="557"/>
        <v>1628326.25</v>
      </c>
      <c r="DG218" s="92">
        <f t="shared" si="565"/>
        <v>3.542498858382173</v>
      </c>
      <c r="DH218" s="88">
        <f t="shared" si="548"/>
        <v>1168671.55</v>
      </c>
      <c r="DI218" s="92">
        <f t="shared" si="533"/>
        <v>2.542498858382173</v>
      </c>
      <c r="DJ218" s="88">
        <f t="shared" si="534"/>
        <v>7969568.5000000009</v>
      </c>
      <c r="DK218" s="88">
        <f t="shared" si="535"/>
        <v>7039908.5199999996</v>
      </c>
      <c r="DL218" s="88">
        <f t="shared" si="536"/>
        <v>0</v>
      </c>
      <c r="DM218" s="88">
        <f t="shared" si="550"/>
        <v>7039908.5199999996</v>
      </c>
      <c r="DN218" s="92">
        <f t="shared" si="537"/>
        <v>0.883348768506099</v>
      </c>
      <c r="DO218" s="88">
        <f t="shared" si="538"/>
        <v>-929659.98000000138</v>
      </c>
      <c r="DP218" s="92">
        <f t="shared" si="539"/>
        <v>-0.11665123149390098</v>
      </c>
      <c r="DQ218" s="88">
        <v>77982.320000000007</v>
      </c>
      <c r="DR218" s="88">
        <v>680303.78999999992</v>
      </c>
      <c r="DS218" s="88">
        <v>0</v>
      </c>
      <c r="DT218" s="88">
        <f t="shared" si="558"/>
        <v>680303.78999999992</v>
      </c>
      <c r="DU218" s="92">
        <f t="shared" si="566"/>
        <v>8.7238208609336052</v>
      </c>
      <c r="DV218" s="88">
        <f t="shared" si="549"/>
        <v>602321.47</v>
      </c>
      <c r="DW218" s="92">
        <f t="shared" si="541"/>
        <v>7.7238208609336052</v>
      </c>
      <c r="DX218" s="88">
        <f t="shared" si="542"/>
        <v>8047550.8200000012</v>
      </c>
      <c r="DY218" s="88">
        <f t="shared" si="543"/>
        <v>7720212.3099999996</v>
      </c>
      <c r="DZ218" s="88">
        <f t="shared" si="544"/>
        <v>0</v>
      </c>
      <c r="EA218" s="88">
        <f t="shared" si="551"/>
        <v>7720212.3099999996</v>
      </c>
      <c r="EB218" s="92">
        <f t="shared" si="545"/>
        <v>0.95932445568576086</v>
      </c>
      <c r="EC218" s="88">
        <f t="shared" si="546"/>
        <v>-327338.51000000164</v>
      </c>
      <c r="ED218" s="92">
        <f t="shared" si="547"/>
        <v>-4.067554431423915E-2</v>
      </c>
      <c r="EE218" s="88">
        <v>712490.04</v>
      </c>
      <c r="EF218" s="88">
        <v>468574.51</v>
      </c>
      <c r="EG218" s="88">
        <v>1536429.54</v>
      </c>
      <c r="EH218" s="23">
        <f t="shared" si="466"/>
        <v>10765044.91</v>
      </c>
      <c r="EJ218" s="9"/>
      <c r="EK218" s="9"/>
    </row>
    <row r="219" spans="1:141" ht="12" customHeight="1" x14ac:dyDescent="0.25">
      <c r="A219" s="8" t="s">
        <v>682</v>
      </c>
      <c r="B219" s="8" t="s">
        <v>682</v>
      </c>
      <c r="C219" s="24">
        <v>5</v>
      </c>
      <c r="D219" s="32" t="s">
        <v>676</v>
      </c>
      <c r="E219" s="26" t="s">
        <v>677</v>
      </c>
      <c r="F219" s="32" t="s">
        <v>678</v>
      </c>
      <c r="G219" s="26" t="s">
        <v>679</v>
      </c>
      <c r="H219" s="33" t="s">
        <v>680</v>
      </c>
      <c r="I219" s="26" t="s">
        <v>681</v>
      </c>
      <c r="J219" s="27">
        <v>2</v>
      </c>
      <c r="K219" s="31" t="s">
        <v>79</v>
      </c>
      <c r="L219" s="24" t="s">
        <v>103</v>
      </c>
      <c r="M219" s="23">
        <v>0</v>
      </c>
      <c r="N219" s="23">
        <v>441766.49</v>
      </c>
      <c r="O219" s="23">
        <v>12171263.77</v>
      </c>
      <c r="P219" s="88">
        <v>1715237.9900000002</v>
      </c>
      <c r="Q219" s="88">
        <v>1628957.2500000002</v>
      </c>
      <c r="R219" s="88">
        <v>0</v>
      </c>
      <c r="S219" s="88">
        <f t="shared" si="467"/>
        <v>1628957.2500000002</v>
      </c>
      <c r="T219" s="92">
        <f t="shared" si="468"/>
        <v>0.94969751107250133</v>
      </c>
      <c r="U219" s="88">
        <f t="shared" si="469"/>
        <v>-86280.739999999991</v>
      </c>
      <c r="V219" s="92">
        <f t="shared" si="470"/>
        <v>-5.0302488927498612E-2</v>
      </c>
      <c r="W219" s="88">
        <v>1303255.1000000001</v>
      </c>
      <c r="X219" s="88">
        <v>847873.52</v>
      </c>
      <c r="Y219" s="88">
        <v>0</v>
      </c>
      <c r="Z219" s="88">
        <f t="shared" si="471"/>
        <v>847873.52</v>
      </c>
      <c r="AA219" s="92">
        <f t="shared" si="559"/>
        <v>0.65058139423356176</v>
      </c>
      <c r="AB219" s="88">
        <f t="shared" si="473"/>
        <v>-455381.58000000007</v>
      </c>
      <c r="AC219" s="92">
        <f t="shared" si="474"/>
        <v>-0.34941860576643824</v>
      </c>
      <c r="AD219" s="88">
        <f t="shared" si="475"/>
        <v>3018493.0900000003</v>
      </c>
      <c r="AE219" s="88">
        <f t="shared" si="476"/>
        <v>2476830.7700000005</v>
      </c>
      <c r="AF219" s="88">
        <f t="shared" si="477"/>
        <v>0</v>
      </c>
      <c r="AG219" s="88">
        <f t="shared" si="478"/>
        <v>2476830.7700000005</v>
      </c>
      <c r="AH219" s="92">
        <f t="shared" si="479"/>
        <v>0.82055207553912279</v>
      </c>
      <c r="AI219" s="88">
        <f t="shared" si="480"/>
        <v>-541662.31999999983</v>
      </c>
      <c r="AJ219" s="92">
        <f t="shared" si="481"/>
        <v>-0.17944792446087718</v>
      </c>
      <c r="AK219" s="88">
        <v>1221103.68</v>
      </c>
      <c r="AL219" s="88">
        <v>1276572.02</v>
      </c>
      <c r="AM219" s="88">
        <v>0</v>
      </c>
      <c r="AN219" s="88">
        <f t="shared" si="552"/>
        <v>1276572.02</v>
      </c>
      <c r="AO219" s="92">
        <f t="shared" si="560"/>
        <v>1.0454247586904333</v>
      </c>
      <c r="AP219" s="88">
        <f t="shared" si="483"/>
        <v>55468.340000000084</v>
      </c>
      <c r="AQ219" s="92">
        <f t="shared" si="484"/>
        <v>4.5424758690433303E-2</v>
      </c>
      <c r="AR219" s="88">
        <f t="shared" si="485"/>
        <v>4239596.7700000005</v>
      </c>
      <c r="AS219" s="88">
        <f t="shared" si="486"/>
        <v>3753402.7900000005</v>
      </c>
      <c r="AT219" s="88">
        <f t="shared" si="487"/>
        <v>0</v>
      </c>
      <c r="AU219" s="88">
        <f t="shared" si="488"/>
        <v>3753402.7900000005</v>
      </c>
      <c r="AV219" s="92">
        <f t="shared" si="489"/>
        <v>0.88532070232707538</v>
      </c>
      <c r="AW219" s="88">
        <f t="shared" si="490"/>
        <v>-486193.98</v>
      </c>
      <c r="AX219" s="92">
        <f t="shared" si="491"/>
        <v>-0.11467929767292466</v>
      </c>
      <c r="AY219" s="88">
        <v>572163.14</v>
      </c>
      <c r="AZ219" s="88">
        <v>632517.14</v>
      </c>
      <c r="BA219" s="88">
        <v>0</v>
      </c>
      <c r="BB219" s="88">
        <f t="shared" si="553"/>
        <v>632517.14</v>
      </c>
      <c r="BC219" s="92">
        <f t="shared" si="561"/>
        <v>1.1054839009727191</v>
      </c>
      <c r="BD219" s="88">
        <f t="shared" si="493"/>
        <v>60354</v>
      </c>
      <c r="BE219" s="92">
        <f t="shared" si="494"/>
        <v>0.10548390097271908</v>
      </c>
      <c r="BF219" s="88">
        <f t="shared" si="495"/>
        <v>4811759.91</v>
      </c>
      <c r="BG219" s="88">
        <f t="shared" si="496"/>
        <v>4385919.9300000006</v>
      </c>
      <c r="BH219" s="88">
        <f t="shared" si="497"/>
        <v>0</v>
      </c>
      <c r="BI219" s="88">
        <f t="shared" si="498"/>
        <v>4385919.9300000006</v>
      </c>
      <c r="BJ219" s="92">
        <f t="shared" si="499"/>
        <v>0.91150016044753168</v>
      </c>
      <c r="BK219" s="88">
        <f t="shared" si="500"/>
        <v>-425839.97999999952</v>
      </c>
      <c r="BL219" s="92">
        <f t="shared" si="501"/>
        <v>-8.8499839552468346E-2</v>
      </c>
      <c r="BM219" s="88">
        <v>2913802.95</v>
      </c>
      <c r="BN219" s="88">
        <v>1175296.6000000001</v>
      </c>
      <c r="BO219" s="88">
        <v>0</v>
      </c>
      <c r="BP219" s="88">
        <f t="shared" si="554"/>
        <v>1175296.6000000001</v>
      </c>
      <c r="BQ219" s="92">
        <f t="shared" si="562"/>
        <v>0.40335486653275576</v>
      </c>
      <c r="BR219" s="88">
        <f t="shared" si="503"/>
        <v>-1738506.35</v>
      </c>
      <c r="BS219" s="92">
        <f t="shared" si="504"/>
        <v>-0.59664513346724424</v>
      </c>
      <c r="BT219" s="88">
        <f t="shared" si="505"/>
        <v>7725562.8600000003</v>
      </c>
      <c r="BU219" s="88">
        <f t="shared" si="506"/>
        <v>5561216.5300000012</v>
      </c>
      <c r="BV219" s="88">
        <f t="shared" si="507"/>
        <v>0</v>
      </c>
      <c r="BW219" s="88">
        <f t="shared" si="508"/>
        <v>5561216.5300000012</v>
      </c>
      <c r="BX219" s="92">
        <f t="shared" si="509"/>
        <v>0.71984613040867818</v>
      </c>
      <c r="BY219" s="88">
        <f t="shared" si="510"/>
        <v>-2164346.3299999991</v>
      </c>
      <c r="BZ219" s="92">
        <f t="shared" si="511"/>
        <v>-0.28015386959132177</v>
      </c>
      <c r="CA219" s="88">
        <v>1692615.32</v>
      </c>
      <c r="CB219" s="88">
        <v>1741350.5400000003</v>
      </c>
      <c r="CC219" s="88">
        <v>0</v>
      </c>
      <c r="CD219" s="88">
        <f t="shared" si="555"/>
        <v>1741350.5400000003</v>
      </c>
      <c r="CE219" s="92">
        <f t="shared" si="563"/>
        <v>1.0287928505810759</v>
      </c>
      <c r="CF219" s="88">
        <f t="shared" si="513"/>
        <v>48735.220000000205</v>
      </c>
      <c r="CG219" s="92">
        <f t="shared" si="514"/>
        <v>2.8792850581076036E-2</v>
      </c>
      <c r="CH219" s="88">
        <f t="shared" si="515"/>
        <v>9418178.1799999997</v>
      </c>
      <c r="CI219" s="88">
        <f t="shared" si="516"/>
        <v>7302567.0700000012</v>
      </c>
      <c r="CJ219" s="88">
        <f t="shared" si="517"/>
        <v>0</v>
      </c>
      <c r="CK219" s="88">
        <f t="shared" si="518"/>
        <v>7302567.0700000012</v>
      </c>
      <c r="CL219" s="92">
        <f t="shared" si="519"/>
        <v>0.77536938996412164</v>
      </c>
      <c r="CM219" s="88">
        <f t="shared" si="520"/>
        <v>-2115611.1099999985</v>
      </c>
      <c r="CN219" s="92">
        <f t="shared" si="521"/>
        <v>-0.22463061003587836</v>
      </c>
      <c r="CO219" s="88">
        <v>2341277.5299999998</v>
      </c>
      <c r="CP219" s="88">
        <v>1487540.6</v>
      </c>
      <c r="CQ219" s="88">
        <v>0</v>
      </c>
      <c r="CR219" s="88">
        <f t="shared" si="556"/>
        <v>1487540.6</v>
      </c>
      <c r="CS219" s="92">
        <f t="shared" si="564"/>
        <v>0.63535423756448051</v>
      </c>
      <c r="CT219" s="88">
        <f t="shared" si="523"/>
        <v>-853736.9299999997</v>
      </c>
      <c r="CU219" s="92">
        <f t="shared" si="524"/>
        <v>-0.36464576243551944</v>
      </c>
      <c r="CV219" s="88">
        <f t="shared" si="525"/>
        <v>11759455.709999999</v>
      </c>
      <c r="CW219" s="88">
        <f t="shared" si="526"/>
        <v>8790107.6700000018</v>
      </c>
      <c r="CX219" s="88">
        <f t="shared" si="527"/>
        <v>0</v>
      </c>
      <c r="CY219" s="88">
        <f t="shared" si="528"/>
        <v>8790107.6700000018</v>
      </c>
      <c r="CZ219" s="92">
        <f t="shared" si="529"/>
        <v>0.74749273153221496</v>
      </c>
      <c r="DA219" s="88">
        <f t="shared" si="530"/>
        <v>-2969348.0399999972</v>
      </c>
      <c r="DB219" s="92">
        <f t="shared" si="531"/>
        <v>-0.25250726846778504</v>
      </c>
      <c r="DC219" s="88">
        <v>1025828.88</v>
      </c>
      <c r="DD219" s="88">
        <v>1737603.52</v>
      </c>
      <c r="DE219" s="88">
        <v>0</v>
      </c>
      <c r="DF219" s="88">
        <f t="shared" si="557"/>
        <v>1737603.52</v>
      </c>
      <c r="DG219" s="92">
        <f t="shared" si="565"/>
        <v>1.6938531892375657</v>
      </c>
      <c r="DH219" s="88">
        <f t="shared" si="548"/>
        <v>711774.64</v>
      </c>
      <c r="DI219" s="92">
        <f t="shared" si="533"/>
        <v>0.69385318923756567</v>
      </c>
      <c r="DJ219" s="88">
        <f t="shared" si="534"/>
        <v>12785284.59</v>
      </c>
      <c r="DK219" s="88">
        <f t="shared" si="535"/>
        <v>10527711.190000001</v>
      </c>
      <c r="DL219" s="88">
        <f t="shared" si="536"/>
        <v>0</v>
      </c>
      <c r="DM219" s="88">
        <f t="shared" si="550"/>
        <v>10527711.190000001</v>
      </c>
      <c r="DN219" s="92">
        <f t="shared" si="537"/>
        <v>0.82342407913502702</v>
      </c>
      <c r="DO219" s="88">
        <f t="shared" si="538"/>
        <v>-2257573.3999999985</v>
      </c>
      <c r="DP219" s="92">
        <f t="shared" si="539"/>
        <v>-0.17657592086497298</v>
      </c>
      <c r="DQ219" s="88">
        <v>710845.02</v>
      </c>
      <c r="DR219" s="88">
        <v>1755458.74</v>
      </c>
      <c r="DS219" s="88">
        <v>0</v>
      </c>
      <c r="DT219" s="88">
        <f t="shared" si="558"/>
        <v>1755458.74</v>
      </c>
      <c r="DU219" s="92">
        <f t="shared" si="566"/>
        <v>2.469537931066887</v>
      </c>
      <c r="DV219" s="88">
        <f t="shared" si="549"/>
        <v>1044613.72</v>
      </c>
      <c r="DW219" s="92">
        <f t="shared" si="541"/>
        <v>1.469537931066887</v>
      </c>
      <c r="DX219" s="88">
        <f t="shared" si="542"/>
        <v>13496129.609999999</v>
      </c>
      <c r="DY219" s="88">
        <f t="shared" si="543"/>
        <v>12283169.930000002</v>
      </c>
      <c r="DZ219" s="88">
        <f t="shared" si="544"/>
        <v>0</v>
      </c>
      <c r="EA219" s="88">
        <f t="shared" si="551"/>
        <v>12283169.930000002</v>
      </c>
      <c r="EB219" s="92">
        <f t="shared" si="545"/>
        <v>0.91012536815730849</v>
      </c>
      <c r="EC219" s="88">
        <f t="shared" si="546"/>
        <v>-1212959.6799999978</v>
      </c>
      <c r="ED219" s="92">
        <f t="shared" si="547"/>
        <v>-8.9874631842691524E-2</v>
      </c>
      <c r="EE219" s="88">
        <v>2647591.6700000004</v>
      </c>
      <c r="EF219" s="88">
        <v>844870.79</v>
      </c>
      <c r="EG219" s="88">
        <v>521905.70999999996</v>
      </c>
      <c r="EH219" s="23">
        <f t="shared" si="466"/>
        <v>17510497.780000001</v>
      </c>
      <c r="EJ219" s="9"/>
      <c r="EK219" s="9"/>
    </row>
    <row r="220" spans="1:141" ht="12" customHeight="1" x14ac:dyDescent="0.25">
      <c r="A220" s="8" t="s">
        <v>683</v>
      </c>
      <c r="B220" s="8" t="s">
        <v>683</v>
      </c>
      <c r="C220" s="24">
        <v>5</v>
      </c>
      <c r="D220" s="32" t="s">
        <v>676</v>
      </c>
      <c r="E220" s="26" t="s">
        <v>677</v>
      </c>
      <c r="F220" s="32" t="s">
        <v>678</v>
      </c>
      <c r="G220" s="26" t="s">
        <v>679</v>
      </c>
      <c r="H220" s="33" t="s">
        <v>680</v>
      </c>
      <c r="I220" s="26" t="s">
        <v>681</v>
      </c>
      <c r="J220" s="27">
        <v>3</v>
      </c>
      <c r="K220" s="31" t="s">
        <v>79</v>
      </c>
      <c r="L220" s="24" t="s">
        <v>103</v>
      </c>
      <c r="M220" s="23">
        <v>0</v>
      </c>
      <c r="N220" s="23">
        <v>0</v>
      </c>
      <c r="O220" s="23">
        <v>0</v>
      </c>
      <c r="P220" s="88">
        <v>0</v>
      </c>
      <c r="Q220" s="88">
        <v>0</v>
      </c>
      <c r="R220" s="88">
        <v>0</v>
      </c>
      <c r="S220" s="88">
        <f t="shared" si="467"/>
        <v>0</v>
      </c>
      <c r="T220" s="92" t="str">
        <f t="shared" si="468"/>
        <v>nebija plānots</v>
      </c>
      <c r="U220" s="88">
        <f t="shared" si="469"/>
        <v>0</v>
      </c>
      <c r="V220" s="92" t="str">
        <f t="shared" si="470"/>
        <v>nebija plānots</v>
      </c>
      <c r="W220" s="88">
        <v>0</v>
      </c>
      <c r="X220" s="88">
        <v>0</v>
      </c>
      <c r="Y220" s="88">
        <v>0</v>
      </c>
      <c r="Z220" s="88">
        <f t="shared" si="471"/>
        <v>0</v>
      </c>
      <c r="AA220" s="92" t="str">
        <f t="shared" si="559"/>
        <v>nebija plānots</v>
      </c>
      <c r="AB220" s="88">
        <f t="shared" si="473"/>
        <v>0</v>
      </c>
      <c r="AC220" s="92" t="str">
        <f t="shared" si="474"/>
        <v>nebija plānots</v>
      </c>
      <c r="AD220" s="88">
        <f t="shared" si="475"/>
        <v>0</v>
      </c>
      <c r="AE220" s="88">
        <f t="shared" si="476"/>
        <v>0</v>
      </c>
      <c r="AF220" s="88">
        <f t="shared" si="477"/>
        <v>0</v>
      </c>
      <c r="AG220" s="88">
        <f t="shared" si="478"/>
        <v>0</v>
      </c>
      <c r="AH220" s="92" t="str">
        <f t="shared" si="479"/>
        <v>nebija plānots</v>
      </c>
      <c r="AI220" s="88">
        <f t="shared" si="480"/>
        <v>0</v>
      </c>
      <c r="AJ220" s="92" t="str">
        <f t="shared" si="481"/>
        <v>nebija plānots</v>
      </c>
      <c r="AK220" s="88">
        <v>0</v>
      </c>
      <c r="AL220" s="88">
        <v>0</v>
      </c>
      <c r="AM220" s="88">
        <v>0</v>
      </c>
      <c r="AN220" s="88">
        <f t="shared" si="552"/>
        <v>0</v>
      </c>
      <c r="AO220" s="92" t="str">
        <f t="shared" si="560"/>
        <v>nebija plānots</v>
      </c>
      <c r="AP220" s="88">
        <f t="shared" si="483"/>
        <v>0</v>
      </c>
      <c r="AQ220" s="92" t="str">
        <f t="shared" si="484"/>
        <v>nebija plānots</v>
      </c>
      <c r="AR220" s="88">
        <f t="shared" si="485"/>
        <v>0</v>
      </c>
      <c r="AS220" s="88">
        <f t="shared" si="486"/>
        <v>0</v>
      </c>
      <c r="AT220" s="88">
        <f t="shared" si="487"/>
        <v>0</v>
      </c>
      <c r="AU220" s="88">
        <f t="shared" si="488"/>
        <v>0</v>
      </c>
      <c r="AV220" s="92" t="str">
        <f t="shared" si="489"/>
        <v>nebija plānots</v>
      </c>
      <c r="AW220" s="88">
        <f t="shared" si="490"/>
        <v>0</v>
      </c>
      <c r="AX220" s="92" t="str">
        <f t="shared" si="491"/>
        <v>nebija plānots</v>
      </c>
      <c r="AY220" s="88">
        <v>0</v>
      </c>
      <c r="AZ220" s="88">
        <v>0</v>
      </c>
      <c r="BA220" s="88">
        <v>0</v>
      </c>
      <c r="BB220" s="88">
        <f t="shared" si="553"/>
        <v>0</v>
      </c>
      <c r="BC220" s="92" t="str">
        <f t="shared" si="561"/>
        <v>nebija plānots</v>
      </c>
      <c r="BD220" s="88">
        <f t="shared" si="493"/>
        <v>0</v>
      </c>
      <c r="BE220" s="92" t="str">
        <f t="shared" si="494"/>
        <v>nebija plānots</v>
      </c>
      <c r="BF220" s="88">
        <f t="shared" si="495"/>
        <v>0</v>
      </c>
      <c r="BG220" s="88">
        <f t="shared" si="496"/>
        <v>0</v>
      </c>
      <c r="BH220" s="88">
        <f t="shared" si="497"/>
        <v>0</v>
      </c>
      <c r="BI220" s="88">
        <f t="shared" si="498"/>
        <v>0</v>
      </c>
      <c r="BJ220" s="92" t="str">
        <f t="shared" si="499"/>
        <v>nebija plānots</v>
      </c>
      <c r="BK220" s="88">
        <f t="shared" si="500"/>
        <v>0</v>
      </c>
      <c r="BL220" s="92" t="str">
        <f t="shared" si="501"/>
        <v>nebija plānots</v>
      </c>
      <c r="BM220" s="88">
        <v>0</v>
      </c>
      <c r="BN220" s="88">
        <v>0</v>
      </c>
      <c r="BO220" s="88">
        <v>0</v>
      </c>
      <c r="BP220" s="88">
        <f t="shared" si="554"/>
        <v>0</v>
      </c>
      <c r="BQ220" s="92" t="str">
        <f t="shared" si="562"/>
        <v>nebija plānots</v>
      </c>
      <c r="BR220" s="88">
        <f t="shared" si="503"/>
        <v>0</v>
      </c>
      <c r="BS220" s="92" t="str">
        <f t="shared" si="504"/>
        <v>nebija plānots</v>
      </c>
      <c r="BT220" s="88">
        <f t="shared" si="505"/>
        <v>0</v>
      </c>
      <c r="BU220" s="88">
        <f t="shared" si="506"/>
        <v>0</v>
      </c>
      <c r="BV220" s="88">
        <f t="shared" si="507"/>
        <v>0</v>
      </c>
      <c r="BW220" s="88">
        <f t="shared" si="508"/>
        <v>0</v>
      </c>
      <c r="BX220" s="92" t="str">
        <f t="shared" si="509"/>
        <v>nebija plānots</v>
      </c>
      <c r="BY220" s="88">
        <f t="shared" si="510"/>
        <v>0</v>
      </c>
      <c r="BZ220" s="92" t="str">
        <f t="shared" si="511"/>
        <v>nebija plānots</v>
      </c>
      <c r="CA220" s="88">
        <v>0</v>
      </c>
      <c r="CB220" s="88">
        <v>0</v>
      </c>
      <c r="CC220" s="88">
        <v>0</v>
      </c>
      <c r="CD220" s="88">
        <f t="shared" si="555"/>
        <v>0</v>
      </c>
      <c r="CE220" s="92" t="str">
        <f t="shared" si="563"/>
        <v>nebija plānots</v>
      </c>
      <c r="CF220" s="88">
        <f t="shared" si="513"/>
        <v>0</v>
      </c>
      <c r="CG220" s="92" t="str">
        <f t="shared" si="514"/>
        <v>nebija plānots</v>
      </c>
      <c r="CH220" s="88">
        <f t="shared" si="515"/>
        <v>0</v>
      </c>
      <c r="CI220" s="88">
        <f t="shared" si="516"/>
        <v>0</v>
      </c>
      <c r="CJ220" s="88">
        <f t="shared" si="517"/>
        <v>0</v>
      </c>
      <c r="CK220" s="88">
        <f t="shared" si="518"/>
        <v>0</v>
      </c>
      <c r="CL220" s="92" t="str">
        <f t="shared" si="519"/>
        <v>nebija plānots</v>
      </c>
      <c r="CM220" s="88">
        <f t="shared" si="520"/>
        <v>0</v>
      </c>
      <c r="CN220" s="92" t="str">
        <f t="shared" si="521"/>
        <v>nebija plānots</v>
      </c>
      <c r="CO220" s="88">
        <v>0</v>
      </c>
      <c r="CP220" s="88">
        <v>0</v>
      </c>
      <c r="CQ220" s="88">
        <v>0</v>
      </c>
      <c r="CR220" s="88">
        <f t="shared" si="556"/>
        <v>0</v>
      </c>
      <c r="CS220" s="92" t="str">
        <f t="shared" si="564"/>
        <v>nebija plānots</v>
      </c>
      <c r="CT220" s="88">
        <f t="shared" si="523"/>
        <v>0</v>
      </c>
      <c r="CU220" s="92" t="str">
        <f t="shared" si="524"/>
        <v>nebija plānots</v>
      </c>
      <c r="CV220" s="88">
        <f t="shared" si="525"/>
        <v>0</v>
      </c>
      <c r="CW220" s="88">
        <f t="shared" si="526"/>
        <v>0</v>
      </c>
      <c r="CX220" s="88">
        <f t="shared" si="527"/>
        <v>0</v>
      </c>
      <c r="CY220" s="88">
        <f t="shared" si="528"/>
        <v>0</v>
      </c>
      <c r="CZ220" s="92" t="str">
        <f t="shared" si="529"/>
        <v>nebija plānots</v>
      </c>
      <c r="DA220" s="88">
        <f t="shared" si="530"/>
        <v>0</v>
      </c>
      <c r="DB220" s="92" t="str">
        <f t="shared" si="531"/>
        <v>nebija plānots</v>
      </c>
      <c r="DC220" s="88">
        <v>0</v>
      </c>
      <c r="DD220" s="88">
        <v>0</v>
      </c>
      <c r="DE220" s="88">
        <v>0</v>
      </c>
      <c r="DF220" s="88">
        <f t="shared" si="557"/>
        <v>0</v>
      </c>
      <c r="DG220" s="92" t="str">
        <f t="shared" si="565"/>
        <v>nebija plānots</v>
      </c>
      <c r="DH220" s="88">
        <f t="shared" si="548"/>
        <v>0</v>
      </c>
      <c r="DI220" s="92" t="str">
        <f t="shared" si="533"/>
        <v>nebija plānots</v>
      </c>
      <c r="DJ220" s="88">
        <f t="shared" si="534"/>
        <v>0</v>
      </c>
      <c r="DK220" s="88">
        <f t="shared" si="535"/>
        <v>0</v>
      </c>
      <c r="DL220" s="88">
        <f t="shared" si="536"/>
        <v>0</v>
      </c>
      <c r="DM220" s="88">
        <f t="shared" si="550"/>
        <v>0</v>
      </c>
      <c r="DN220" s="92" t="str">
        <f t="shared" si="537"/>
        <v>nebija plānots</v>
      </c>
      <c r="DO220" s="88">
        <f t="shared" si="538"/>
        <v>0</v>
      </c>
      <c r="DP220" s="92" t="str">
        <f t="shared" si="539"/>
        <v>nebija plānots</v>
      </c>
      <c r="DQ220" s="88">
        <v>0</v>
      </c>
      <c r="DR220" s="88">
        <v>0</v>
      </c>
      <c r="DS220" s="88">
        <v>0</v>
      </c>
      <c r="DT220" s="88">
        <f t="shared" si="558"/>
        <v>0</v>
      </c>
      <c r="DU220" s="92" t="str">
        <f t="shared" si="566"/>
        <v>nebija plānots</v>
      </c>
      <c r="DV220" s="88">
        <f t="shared" si="549"/>
        <v>0</v>
      </c>
      <c r="DW220" s="92" t="str">
        <f t="shared" si="541"/>
        <v>nebija plānots</v>
      </c>
      <c r="DX220" s="88">
        <f t="shared" si="542"/>
        <v>0</v>
      </c>
      <c r="DY220" s="88">
        <f t="shared" si="543"/>
        <v>0</v>
      </c>
      <c r="DZ220" s="88">
        <f t="shared" si="544"/>
        <v>0</v>
      </c>
      <c r="EA220" s="88">
        <f t="shared" si="551"/>
        <v>0</v>
      </c>
      <c r="EB220" s="92" t="str">
        <f t="shared" si="545"/>
        <v>nebija plānots</v>
      </c>
      <c r="EC220" s="88">
        <f t="shared" si="546"/>
        <v>0</v>
      </c>
      <c r="ED220" s="92" t="str">
        <f t="shared" si="547"/>
        <v>nebija plānots</v>
      </c>
      <c r="EE220" s="88">
        <v>0</v>
      </c>
      <c r="EF220" s="88">
        <v>0</v>
      </c>
      <c r="EG220" s="88">
        <v>0</v>
      </c>
      <c r="EH220" s="23">
        <f t="shared" si="466"/>
        <v>0</v>
      </c>
      <c r="EJ220" s="9"/>
      <c r="EK220" s="9"/>
    </row>
    <row r="221" spans="1:141" ht="12" customHeight="1" x14ac:dyDescent="0.25">
      <c r="A221" s="8" t="s">
        <v>684</v>
      </c>
      <c r="B221" s="8" t="s">
        <v>684</v>
      </c>
      <c r="C221" s="24">
        <v>5</v>
      </c>
      <c r="D221" s="32" t="s">
        <v>676</v>
      </c>
      <c r="E221" s="26" t="s">
        <v>677</v>
      </c>
      <c r="F221" s="32" t="s">
        <v>678</v>
      </c>
      <c r="G221" s="26" t="s">
        <v>679</v>
      </c>
      <c r="H221" s="33" t="s">
        <v>685</v>
      </c>
      <c r="I221" s="26" t="s">
        <v>686</v>
      </c>
      <c r="J221" s="27" t="s">
        <v>114</v>
      </c>
      <c r="K221" s="31" t="s">
        <v>79</v>
      </c>
      <c r="L221" s="24" t="s">
        <v>103</v>
      </c>
      <c r="M221" s="23">
        <v>0</v>
      </c>
      <c r="N221" s="23">
        <v>57742.369999999995</v>
      </c>
      <c r="O221" s="23">
        <v>75546.409999999989</v>
      </c>
      <c r="P221" s="88">
        <v>0</v>
      </c>
      <c r="Q221" s="88">
        <v>0</v>
      </c>
      <c r="R221" s="88">
        <v>0</v>
      </c>
      <c r="S221" s="88">
        <f t="shared" si="467"/>
        <v>0</v>
      </c>
      <c r="T221" s="92" t="str">
        <f t="shared" si="468"/>
        <v>nebija plānots</v>
      </c>
      <c r="U221" s="88">
        <f t="shared" si="469"/>
        <v>0</v>
      </c>
      <c r="V221" s="92" t="str">
        <f t="shared" si="470"/>
        <v>nebija plānots</v>
      </c>
      <c r="W221" s="88">
        <v>8226.26</v>
      </c>
      <c r="X221" s="88">
        <v>8226.26</v>
      </c>
      <c r="Y221" s="88">
        <v>0</v>
      </c>
      <c r="Z221" s="88">
        <f t="shared" si="471"/>
        <v>8226.26</v>
      </c>
      <c r="AA221" s="92">
        <f t="shared" si="559"/>
        <v>1</v>
      </c>
      <c r="AB221" s="88">
        <f t="shared" si="473"/>
        <v>0</v>
      </c>
      <c r="AC221" s="92">
        <f t="shared" si="474"/>
        <v>0</v>
      </c>
      <c r="AD221" s="88">
        <f t="shared" si="475"/>
        <v>8226.26</v>
      </c>
      <c r="AE221" s="88">
        <f t="shared" si="476"/>
        <v>8226.26</v>
      </c>
      <c r="AF221" s="88">
        <f t="shared" si="477"/>
        <v>0</v>
      </c>
      <c r="AG221" s="88">
        <f t="shared" si="478"/>
        <v>8226.26</v>
      </c>
      <c r="AH221" s="92">
        <f t="shared" si="479"/>
        <v>1</v>
      </c>
      <c r="AI221" s="88">
        <f t="shared" si="480"/>
        <v>0</v>
      </c>
      <c r="AJ221" s="92">
        <f t="shared" si="481"/>
        <v>0</v>
      </c>
      <c r="AK221" s="88">
        <v>0</v>
      </c>
      <c r="AL221" s="88">
        <v>0</v>
      </c>
      <c r="AM221" s="88">
        <v>0</v>
      </c>
      <c r="AN221" s="88">
        <f t="shared" si="552"/>
        <v>0</v>
      </c>
      <c r="AO221" s="92" t="str">
        <f t="shared" si="560"/>
        <v>nebija plānots</v>
      </c>
      <c r="AP221" s="88">
        <f t="shared" si="483"/>
        <v>0</v>
      </c>
      <c r="AQ221" s="92" t="str">
        <f t="shared" si="484"/>
        <v>nebija plānots</v>
      </c>
      <c r="AR221" s="88">
        <f t="shared" si="485"/>
        <v>8226.26</v>
      </c>
      <c r="AS221" s="88">
        <f t="shared" si="486"/>
        <v>8226.26</v>
      </c>
      <c r="AT221" s="88">
        <f t="shared" si="487"/>
        <v>0</v>
      </c>
      <c r="AU221" s="88">
        <f t="shared" si="488"/>
        <v>8226.26</v>
      </c>
      <c r="AV221" s="92">
        <f t="shared" si="489"/>
        <v>1</v>
      </c>
      <c r="AW221" s="88">
        <f t="shared" si="490"/>
        <v>0</v>
      </c>
      <c r="AX221" s="92">
        <f t="shared" si="491"/>
        <v>0</v>
      </c>
      <c r="AY221" s="88">
        <v>0</v>
      </c>
      <c r="AZ221" s="88">
        <v>0</v>
      </c>
      <c r="BA221" s="88">
        <v>0</v>
      </c>
      <c r="BB221" s="88">
        <f t="shared" si="553"/>
        <v>0</v>
      </c>
      <c r="BC221" s="92" t="str">
        <f t="shared" si="561"/>
        <v>nebija plānots</v>
      </c>
      <c r="BD221" s="88">
        <f t="shared" si="493"/>
        <v>0</v>
      </c>
      <c r="BE221" s="92" t="str">
        <f t="shared" si="494"/>
        <v>nebija plānots</v>
      </c>
      <c r="BF221" s="88">
        <f t="shared" si="495"/>
        <v>8226.26</v>
      </c>
      <c r="BG221" s="88">
        <f t="shared" si="496"/>
        <v>8226.26</v>
      </c>
      <c r="BH221" s="88">
        <f t="shared" si="497"/>
        <v>0</v>
      </c>
      <c r="BI221" s="88">
        <f t="shared" si="498"/>
        <v>8226.26</v>
      </c>
      <c r="BJ221" s="92">
        <f t="shared" si="499"/>
        <v>1</v>
      </c>
      <c r="BK221" s="88">
        <f t="shared" si="500"/>
        <v>0</v>
      </c>
      <c r="BL221" s="92">
        <f t="shared" si="501"/>
        <v>0</v>
      </c>
      <c r="BM221" s="88">
        <v>0</v>
      </c>
      <c r="BN221" s="88">
        <v>0</v>
      </c>
      <c r="BO221" s="88">
        <v>0</v>
      </c>
      <c r="BP221" s="88">
        <f t="shared" si="554"/>
        <v>0</v>
      </c>
      <c r="BQ221" s="92" t="str">
        <f t="shared" si="562"/>
        <v>nebija plānots</v>
      </c>
      <c r="BR221" s="88">
        <f t="shared" si="503"/>
        <v>0</v>
      </c>
      <c r="BS221" s="92" t="str">
        <f t="shared" si="504"/>
        <v>nebija plānots</v>
      </c>
      <c r="BT221" s="88">
        <f t="shared" si="505"/>
        <v>8226.26</v>
      </c>
      <c r="BU221" s="88">
        <f t="shared" si="506"/>
        <v>8226.26</v>
      </c>
      <c r="BV221" s="88">
        <f t="shared" si="507"/>
        <v>0</v>
      </c>
      <c r="BW221" s="88">
        <f t="shared" si="508"/>
        <v>8226.26</v>
      </c>
      <c r="BX221" s="92">
        <f t="shared" si="509"/>
        <v>1</v>
      </c>
      <c r="BY221" s="88">
        <f t="shared" si="510"/>
        <v>0</v>
      </c>
      <c r="BZ221" s="92">
        <f t="shared" si="511"/>
        <v>0</v>
      </c>
      <c r="CA221" s="88">
        <v>0</v>
      </c>
      <c r="CB221" s="88">
        <v>0</v>
      </c>
      <c r="CC221" s="88">
        <v>0</v>
      </c>
      <c r="CD221" s="88">
        <f t="shared" si="555"/>
        <v>0</v>
      </c>
      <c r="CE221" s="92" t="str">
        <f t="shared" si="563"/>
        <v>nebija plānots</v>
      </c>
      <c r="CF221" s="88">
        <f t="shared" si="513"/>
        <v>0</v>
      </c>
      <c r="CG221" s="92" t="str">
        <f t="shared" si="514"/>
        <v>nebija plānots</v>
      </c>
      <c r="CH221" s="88">
        <f t="shared" si="515"/>
        <v>8226.26</v>
      </c>
      <c r="CI221" s="88">
        <f t="shared" si="516"/>
        <v>8226.26</v>
      </c>
      <c r="CJ221" s="88">
        <f t="shared" si="517"/>
        <v>0</v>
      </c>
      <c r="CK221" s="88">
        <f t="shared" si="518"/>
        <v>8226.26</v>
      </c>
      <c r="CL221" s="92">
        <f t="shared" si="519"/>
        <v>1</v>
      </c>
      <c r="CM221" s="88">
        <f t="shared" si="520"/>
        <v>0</v>
      </c>
      <c r="CN221" s="92">
        <f t="shared" si="521"/>
        <v>0</v>
      </c>
      <c r="CO221" s="88">
        <v>0</v>
      </c>
      <c r="CP221" s="88">
        <v>21844.42</v>
      </c>
      <c r="CQ221" s="88">
        <v>0</v>
      </c>
      <c r="CR221" s="88">
        <f t="shared" si="556"/>
        <v>21844.42</v>
      </c>
      <c r="CS221" s="92" t="str">
        <f t="shared" si="564"/>
        <v>nebija plānots</v>
      </c>
      <c r="CT221" s="88">
        <f t="shared" si="523"/>
        <v>21844.42</v>
      </c>
      <c r="CU221" s="92" t="str">
        <f t="shared" si="524"/>
        <v>nebija plānots</v>
      </c>
      <c r="CV221" s="88">
        <f t="shared" si="525"/>
        <v>8226.26</v>
      </c>
      <c r="CW221" s="88">
        <f t="shared" si="526"/>
        <v>30070.68</v>
      </c>
      <c r="CX221" s="88">
        <f t="shared" si="527"/>
        <v>0</v>
      </c>
      <c r="CY221" s="88">
        <f t="shared" si="528"/>
        <v>30070.68</v>
      </c>
      <c r="CZ221" s="92">
        <f t="shared" si="529"/>
        <v>3.6554497426534049</v>
      </c>
      <c r="DA221" s="88">
        <f t="shared" si="530"/>
        <v>21844.42</v>
      </c>
      <c r="DB221" s="92">
        <f t="shared" si="531"/>
        <v>2.6554497426534049</v>
      </c>
      <c r="DC221" s="88">
        <v>63927.06</v>
      </c>
      <c r="DD221" s="88">
        <v>0</v>
      </c>
      <c r="DE221" s="88">
        <v>0</v>
      </c>
      <c r="DF221" s="88">
        <f t="shared" si="557"/>
        <v>0</v>
      </c>
      <c r="DG221" s="92">
        <f t="shared" si="565"/>
        <v>0</v>
      </c>
      <c r="DH221" s="88">
        <f t="shared" si="548"/>
        <v>-63927.06</v>
      </c>
      <c r="DI221" s="92">
        <f t="shared" si="533"/>
        <v>-1</v>
      </c>
      <c r="DJ221" s="88">
        <f t="shared" si="534"/>
        <v>72153.319999999992</v>
      </c>
      <c r="DK221" s="88">
        <f t="shared" si="535"/>
        <v>30070.68</v>
      </c>
      <c r="DL221" s="88">
        <f t="shared" si="536"/>
        <v>0</v>
      </c>
      <c r="DM221" s="88">
        <f t="shared" si="550"/>
        <v>30070.68</v>
      </c>
      <c r="DN221" s="92">
        <f t="shared" si="537"/>
        <v>0.41676086422634473</v>
      </c>
      <c r="DO221" s="88">
        <f t="shared" si="538"/>
        <v>-42082.639999999992</v>
      </c>
      <c r="DP221" s="92">
        <f t="shared" si="539"/>
        <v>-0.58323913577365527</v>
      </c>
      <c r="DQ221" s="88">
        <v>0</v>
      </c>
      <c r="DR221" s="88">
        <v>0</v>
      </c>
      <c r="DS221" s="88">
        <v>0</v>
      </c>
      <c r="DT221" s="88">
        <f t="shared" si="558"/>
        <v>0</v>
      </c>
      <c r="DU221" s="92" t="str">
        <f t="shared" si="566"/>
        <v>nebija plānots</v>
      </c>
      <c r="DV221" s="88">
        <f t="shared" si="549"/>
        <v>0</v>
      </c>
      <c r="DW221" s="92" t="str">
        <f t="shared" si="541"/>
        <v>nebija plānots</v>
      </c>
      <c r="DX221" s="88">
        <f t="shared" si="542"/>
        <v>72153.319999999992</v>
      </c>
      <c r="DY221" s="88">
        <f t="shared" si="543"/>
        <v>30070.68</v>
      </c>
      <c r="DZ221" s="88">
        <f t="shared" si="544"/>
        <v>0</v>
      </c>
      <c r="EA221" s="88">
        <f t="shared" si="551"/>
        <v>30070.68</v>
      </c>
      <c r="EB221" s="92">
        <f t="shared" si="545"/>
        <v>0.41676086422634473</v>
      </c>
      <c r="EC221" s="88">
        <f t="shared" si="546"/>
        <v>-42082.639999999992</v>
      </c>
      <c r="ED221" s="92">
        <f t="shared" si="547"/>
        <v>-0.58323913577365527</v>
      </c>
      <c r="EE221" s="88">
        <v>0</v>
      </c>
      <c r="EF221" s="88">
        <v>0</v>
      </c>
      <c r="EG221" s="88">
        <v>0</v>
      </c>
      <c r="EH221" s="23">
        <f t="shared" ref="EH221:EH243" si="567">P221+W221+AK221+AY221+BM221+CA221+CO221+DC221+DQ221+EE221+EF221+EG221</f>
        <v>72153.319999999992</v>
      </c>
      <c r="EJ221" s="9"/>
      <c r="EK221" s="9"/>
    </row>
    <row r="222" spans="1:141" ht="12" customHeight="1" x14ac:dyDescent="0.25">
      <c r="A222" s="8" t="s">
        <v>687</v>
      </c>
      <c r="B222" s="8" t="s">
        <v>687</v>
      </c>
      <c r="C222" s="24">
        <v>5</v>
      </c>
      <c r="D222" s="32" t="s">
        <v>676</v>
      </c>
      <c r="E222" s="26" t="s">
        <v>677</v>
      </c>
      <c r="F222" s="32" t="s">
        <v>678</v>
      </c>
      <c r="G222" s="26" t="s">
        <v>679</v>
      </c>
      <c r="H222" s="33" t="s">
        <v>688</v>
      </c>
      <c r="I222" s="26" t="s">
        <v>689</v>
      </c>
      <c r="J222" s="27" t="s">
        <v>114</v>
      </c>
      <c r="K222" s="31" t="s">
        <v>79</v>
      </c>
      <c r="L222" s="24" t="s">
        <v>103</v>
      </c>
      <c r="M222" s="23">
        <v>0</v>
      </c>
      <c r="N222" s="23">
        <v>3147741.9899999998</v>
      </c>
      <c r="O222" s="23">
        <v>12039275.520000001</v>
      </c>
      <c r="P222" s="88">
        <v>473945.01999999996</v>
      </c>
      <c r="Q222" s="88">
        <v>539537.79</v>
      </c>
      <c r="R222" s="88">
        <v>0</v>
      </c>
      <c r="S222" s="88">
        <f t="shared" ref="S222:S243" si="568">Q222-R222</f>
        <v>539537.79</v>
      </c>
      <c r="T222" s="92">
        <f t="shared" ref="T222:T243" si="569">IFERROR(S222/P222,"nebija plānots")</f>
        <v>1.1383974242413184</v>
      </c>
      <c r="U222" s="88">
        <f t="shared" ref="U222:U243" si="570">S222-P222</f>
        <v>65592.770000000077</v>
      </c>
      <c r="V222" s="92">
        <f t="shared" ref="V222:V243" si="571">IFERROR(U222/P222,"nebija plānots")</f>
        <v>0.13839742424131829</v>
      </c>
      <c r="W222" s="88">
        <v>742811.96</v>
      </c>
      <c r="X222" s="88">
        <v>1200750.21</v>
      </c>
      <c r="Y222" s="88">
        <v>0</v>
      </c>
      <c r="Z222" s="88">
        <f t="shared" ref="Z222:Z243" si="572">X222-Y222</f>
        <v>1200750.21</v>
      </c>
      <c r="AA222" s="92">
        <f t="shared" si="559"/>
        <v>1.6164928335294979</v>
      </c>
      <c r="AB222" s="88">
        <f t="shared" ref="AB222:AB243" si="573">Z222-W222</f>
        <v>457938.25</v>
      </c>
      <c r="AC222" s="92">
        <f t="shared" ref="AC222:AC243" si="574">IFERROR(AB222/W222,"nebija plānots")</f>
        <v>0.61649283352949791</v>
      </c>
      <c r="AD222" s="88">
        <f t="shared" ref="AD222:AD243" si="575">P222+W222</f>
        <v>1216756.98</v>
      </c>
      <c r="AE222" s="88">
        <f t="shared" ref="AE222:AE243" si="576">Q222+X222</f>
        <v>1740288</v>
      </c>
      <c r="AF222" s="88">
        <f t="shared" ref="AF222:AF243" si="577">R222+Y222</f>
        <v>0</v>
      </c>
      <c r="AG222" s="88">
        <f t="shared" ref="AG222:AG243" si="578">S222+Z222</f>
        <v>1740288</v>
      </c>
      <c r="AH222" s="92">
        <f t="shared" ref="AH222:AH243" si="579">IFERROR(AG222/AD222,"nebija plānots")</f>
        <v>1.4302675296754821</v>
      </c>
      <c r="AI222" s="88">
        <f t="shared" ref="AI222:AI243" si="580">AG222-AD222</f>
        <v>523531.02</v>
      </c>
      <c r="AJ222" s="92">
        <f t="shared" ref="AJ222:AJ243" si="581">IFERROR(AI222/AD222,"nebija plānots")</f>
        <v>0.43026752967548215</v>
      </c>
      <c r="AK222" s="88">
        <v>876106.67999999993</v>
      </c>
      <c r="AL222" s="88">
        <v>801515.76</v>
      </c>
      <c r="AM222" s="88">
        <v>0</v>
      </c>
      <c r="AN222" s="88">
        <f t="shared" si="552"/>
        <v>801515.76</v>
      </c>
      <c r="AO222" s="92">
        <f t="shared" si="560"/>
        <v>0.91486091625280164</v>
      </c>
      <c r="AP222" s="88">
        <f t="shared" ref="AP222:AP243" si="582">AN222-AK222</f>
        <v>-74590.919999999925</v>
      </c>
      <c r="AQ222" s="92">
        <f t="shared" ref="AQ222:AQ243" si="583">IFERROR(AP222/AK222,"nebija plānots")</f>
        <v>-8.5139083747198377E-2</v>
      </c>
      <c r="AR222" s="88">
        <f t="shared" ref="AR222:AR243" si="584">AD222+AK222</f>
        <v>2092863.66</v>
      </c>
      <c r="AS222" s="88">
        <f t="shared" ref="AS222:AS243" si="585">AE222+AL222</f>
        <v>2541803.7599999998</v>
      </c>
      <c r="AT222" s="88">
        <f t="shared" ref="AT222:AT243" si="586">AF222+AM222</f>
        <v>0</v>
      </c>
      <c r="AU222" s="88">
        <f t="shared" ref="AU222:AU243" si="587">AG222+AN222</f>
        <v>2541803.7599999998</v>
      </c>
      <c r="AV222" s="92">
        <f t="shared" ref="AV222:AV243" si="588">IFERROR(AU222/AR222,"nebija plānots")</f>
        <v>1.2145099600037967</v>
      </c>
      <c r="AW222" s="88">
        <f t="shared" ref="AW222:AW243" si="589">AU222-AR222</f>
        <v>448940.09999999986</v>
      </c>
      <c r="AX222" s="92">
        <f t="shared" ref="AX222:AX243" si="590">IFERROR(AW222/AR222,"nebija plānots")</f>
        <v>0.21450996000379685</v>
      </c>
      <c r="AY222" s="88">
        <v>755090.66999999993</v>
      </c>
      <c r="AZ222" s="88">
        <v>933689.22</v>
      </c>
      <c r="BA222" s="88">
        <v>0</v>
      </c>
      <c r="BB222" s="88">
        <f t="shared" si="553"/>
        <v>933689.22</v>
      </c>
      <c r="BC222" s="92">
        <f t="shared" si="561"/>
        <v>1.2365259658154697</v>
      </c>
      <c r="BD222" s="88">
        <f t="shared" ref="BD222:BD243" si="591">BB222-AY222</f>
        <v>178598.55000000005</v>
      </c>
      <c r="BE222" s="92">
        <f t="shared" ref="BE222:BE243" si="592">IFERROR(BD222/AY222,"nebija plānots")</f>
        <v>0.23652596581546964</v>
      </c>
      <c r="BF222" s="88">
        <f t="shared" ref="BF222:BF243" si="593">AR222+AY222</f>
        <v>2847954.33</v>
      </c>
      <c r="BG222" s="88">
        <f t="shared" ref="BG222:BG243" si="594">AS222+AZ222</f>
        <v>3475492.9799999995</v>
      </c>
      <c r="BH222" s="88">
        <f t="shared" ref="BH222:BH243" si="595">AT222+BA222</f>
        <v>0</v>
      </c>
      <c r="BI222" s="88">
        <f t="shared" ref="BI222:BI243" si="596">AU222+BB222</f>
        <v>3475492.9799999995</v>
      </c>
      <c r="BJ222" s="92">
        <f t="shared" ref="BJ222:BJ243" si="597">IFERROR(BI222/BF222,"nebija plānots")</f>
        <v>1.2203471605529572</v>
      </c>
      <c r="BK222" s="88">
        <f t="shared" ref="BK222:BK243" si="598">BI222-BF222</f>
        <v>627538.64999999944</v>
      </c>
      <c r="BL222" s="92">
        <f t="shared" ref="BL222:BL243" si="599">IFERROR(BK222/BF222,"nebija plānots")</f>
        <v>0.22034716055295711</v>
      </c>
      <c r="BM222" s="88">
        <v>411659.50999999989</v>
      </c>
      <c r="BN222" s="88">
        <v>381470.41000000003</v>
      </c>
      <c r="BO222" s="88">
        <v>0</v>
      </c>
      <c r="BP222" s="88">
        <f t="shared" si="554"/>
        <v>381470.41000000003</v>
      </c>
      <c r="BQ222" s="92">
        <f t="shared" si="562"/>
        <v>0.92666487894328042</v>
      </c>
      <c r="BR222" s="88">
        <f t="shared" ref="BR222:BR243" si="600">BP222-BM222</f>
        <v>-30189.09999999986</v>
      </c>
      <c r="BS222" s="92">
        <f t="shared" ref="BS222:BS243" si="601">IFERROR(BR222/BM222,"nebija plānots")</f>
        <v>-7.333512105671959E-2</v>
      </c>
      <c r="BT222" s="88">
        <f t="shared" ref="BT222:BT243" si="602">BF222+BM222</f>
        <v>3259613.84</v>
      </c>
      <c r="BU222" s="88">
        <f t="shared" ref="BU222:BU243" si="603">BG222+BN222</f>
        <v>3856963.3899999997</v>
      </c>
      <c r="BV222" s="88">
        <f t="shared" ref="BV222:BV243" si="604">BH222+BO222</f>
        <v>0</v>
      </c>
      <c r="BW222" s="88">
        <f t="shared" ref="BW222:BW243" si="605">BI222+BP222</f>
        <v>3856963.3899999997</v>
      </c>
      <c r="BX222" s="92">
        <f t="shared" ref="BX222:BX243" si="606">IFERROR(BW222/BT222,"nebija plānots")</f>
        <v>1.1832577658953614</v>
      </c>
      <c r="BY222" s="88">
        <f t="shared" ref="BY222:BY243" si="607">BW222-BT222</f>
        <v>597349.54999999981</v>
      </c>
      <c r="BZ222" s="92">
        <f t="shared" ref="BZ222:BZ243" si="608">IFERROR(BY222/BT222,"nebija plānots")</f>
        <v>0.18325776589536136</v>
      </c>
      <c r="CA222" s="88">
        <v>528507.66</v>
      </c>
      <c r="CB222" s="88">
        <v>416049.14</v>
      </c>
      <c r="CC222" s="88">
        <v>0</v>
      </c>
      <c r="CD222" s="88">
        <f t="shared" si="555"/>
        <v>416049.14</v>
      </c>
      <c r="CE222" s="92">
        <f t="shared" si="563"/>
        <v>0.78721496676131431</v>
      </c>
      <c r="CF222" s="88">
        <f t="shared" ref="CF222:CF243" si="609">CD222-CA222</f>
        <v>-112458.52000000002</v>
      </c>
      <c r="CG222" s="92">
        <f t="shared" ref="CG222:CG243" si="610">IFERROR(CF222/CA222,"nebija plānots")</f>
        <v>-0.21278503323868572</v>
      </c>
      <c r="CH222" s="88">
        <f t="shared" ref="CH222:CH243" si="611">BT222+CA222</f>
        <v>3788121.5</v>
      </c>
      <c r="CI222" s="88">
        <f t="shared" ref="CI222:CI243" si="612">BU222+CB222</f>
        <v>4273012.5299999993</v>
      </c>
      <c r="CJ222" s="88">
        <f t="shared" ref="CJ222:CJ243" si="613">BV222+CC222</f>
        <v>0</v>
      </c>
      <c r="CK222" s="88">
        <f t="shared" ref="CK222:CK243" si="614">BW222+CD222</f>
        <v>4273012.5299999993</v>
      </c>
      <c r="CL222" s="92">
        <f t="shared" ref="CL222:CL243" si="615">IFERROR(CK222/CH222,"nebija plānots")</f>
        <v>1.1280030299978496</v>
      </c>
      <c r="CM222" s="88">
        <f t="shared" ref="CM222:CM243" si="616">CK222-CH222</f>
        <v>484891.02999999933</v>
      </c>
      <c r="CN222" s="92">
        <f t="shared" ref="CN222:CN243" si="617">IFERROR(CM222/CH222,"nebija plānots")</f>
        <v>0.12800302999784968</v>
      </c>
      <c r="CO222" s="88">
        <v>1721513.72</v>
      </c>
      <c r="CP222" s="88">
        <v>522085.61000000004</v>
      </c>
      <c r="CQ222" s="88">
        <v>0</v>
      </c>
      <c r="CR222" s="88">
        <f t="shared" si="556"/>
        <v>522085.61000000004</v>
      </c>
      <c r="CS222" s="92">
        <f t="shared" si="564"/>
        <v>0.30327124549434326</v>
      </c>
      <c r="CT222" s="88">
        <f t="shared" ref="CT222:CT243" si="618">CR222-CO222</f>
        <v>-1199428.1099999999</v>
      </c>
      <c r="CU222" s="92">
        <f t="shared" ref="CU222:CU243" si="619">IFERROR(CT222/CO222,"nebija plānots")</f>
        <v>-0.69672875450565674</v>
      </c>
      <c r="CV222" s="88">
        <f t="shared" ref="CV222:CV243" si="620">CH222+CO222</f>
        <v>5509635.2199999997</v>
      </c>
      <c r="CW222" s="88">
        <f t="shared" ref="CW222:CW243" si="621">CI222+CP222</f>
        <v>4795098.1399999997</v>
      </c>
      <c r="CX222" s="88">
        <f t="shared" ref="CX222:CX243" si="622">CJ222+CQ222</f>
        <v>0</v>
      </c>
      <c r="CY222" s="88">
        <f t="shared" ref="CY222:CY243" si="623">CK222+CR222</f>
        <v>4795098.1399999997</v>
      </c>
      <c r="CZ222" s="92">
        <f t="shared" ref="CZ222:CZ243" si="624">IFERROR(CY222/CV222,"nebija plānots")</f>
        <v>0.87031136337189308</v>
      </c>
      <c r="DA222" s="88">
        <f t="shared" ref="DA222:DA243" si="625">CY222-CV222</f>
        <v>-714537.08000000007</v>
      </c>
      <c r="DB222" s="92">
        <f t="shared" ref="DB222:DB243" si="626">IFERROR(DA222/CV222,"nebija plānots")</f>
        <v>-0.12968863662810695</v>
      </c>
      <c r="DC222" s="88">
        <v>513327.49</v>
      </c>
      <c r="DD222" s="88">
        <v>441865.64</v>
      </c>
      <c r="DE222" s="88">
        <v>0</v>
      </c>
      <c r="DF222" s="88">
        <f t="shared" si="557"/>
        <v>441865.64</v>
      </c>
      <c r="DG222" s="92">
        <f t="shared" si="565"/>
        <v>0.860787019218472</v>
      </c>
      <c r="DH222" s="88">
        <f t="shared" si="548"/>
        <v>-71461.849999999977</v>
      </c>
      <c r="DI222" s="92">
        <f t="shared" ref="DI222:DI243" si="627">IFERROR(DH222/DC222,"nebija plānots")</f>
        <v>-0.13921298078152794</v>
      </c>
      <c r="DJ222" s="88">
        <f t="shared" ref="DJ222:DJ243" si="628">CV222+DC222</f>
        <v>6022962.71</v>
      </c>
      <c r="DK222" s="88">
        <f t="shared" ref="DK222:DK243" si="629">CW222+DD222</f>
        <v>5236963.7799999993</v>
      </c>
      <c r="DL222" s="88">
        <f t="shared" ref="DL222:DL243" si="630">CX222+DE222</f>
        <v>0</v>
      </c>
      <c r="DM222" s="88">
        <f t="shared" si="550"/>
        <v>5236963.7799999993</v>
      </c>
      <c r="DN222" s="92">
        <f t="shared" ref="DN222:DN243" si="631">IFERROR(DM222/DJ222,"nebija plānots")</f>
        <v>0.86949961873497961</v>
      </c>
      <c r="DO222" s="88">
        <f t="shared" ref="DO222:DO243" si="632">DM222-DJ222</f>
        <v>-785998.93000000063</v>
      </c>
      <c r="DP222" s="92">
        <f t="shared" ref="DP222:DP243" si="633">IFERROR(DO222/DJ222,"nebija plānots")</f>
        <v>-0.13050038126502042</v>
      </c>
      <c r="DQ222" s="88">
        <v>266300.31000000006</v>
      </c>
      <c r="DR222" s="88">
        <v>847952.54</v>
      </c>
      <c r="DS222" s="88">
        <v>0</v>
      </c>
      <c r="DT222" s="88">
        <f t="shared" si="558"/>
        <v>847952.54</v>
      </c>
      <c r="DU222" s="92">
        <f t="shared" si="566"/>
        <v>3.1841965936877799</v>
      </c>
      <c r="DV222" s="88">
        <f t="shared" si="549"/>
        <v>581652.23</v>
      </c>
      <c r="DW222" s="92">
        <f t="shared" ref="DW222:DW243" si="634">IFERROR(DV222/DQ222,"nebija plānots")</f>
        <v>2.1841965936877799</v>
      </c>
      <c r="DX222" s="88">
        <f t="shared" ref="DX222:DX243" si="635">DJ222+DQ222</f>
        <v>6289263.0199999996</v>
      </c>
      <c r="DY222" s="88">
        <f t="shared" ref="DY222:DY243" si="636">DK222+DR222</f>
        <v>6084916.3199999994</v>
      </c>
      <c r="DZ222" s="88">
        <f t="shared" ref="DZ222:DZ243" si="637">DL222+DS222</f>
        <v>0</v>
      </c>
      <c r="EA222" s="88">
        <f t="shared" si="551"/>
        <v>6084916.3199999994</v>
      </c>
      <c r="EB222" s="92">
        <f t="shared" ref="EB222:EB243" si="638">IFERROR(EA222/DX222,"nebija plānots")</f>
        <v>0.96750864141789383</v>
      </c>
      <c r="EC222" s="88">
        <f t="shared" ref="EC222:EC243" si="639">EA222-DX222</f>
        <v>-204346.70000000019</v>
      </c>
      <c r="ED222" s="92">
        <f t="shared" ref="ED222:ED243" si="640">IFERROR(EC222/DX222,"nebija plānots")</f>
        <v>-3.2491358582106208E-2</v>
      </c>
      <c r="EE222" s="88">
        <v>566864.19999999995</v>
      </c>
      <c r="EF222" s="88">
        <v>339975.27</v>
      </c>
      <c r="EG222" s="88">
        <v>114287</v>
      </c>
      <c r="EH222" s="23">
        <f t="shared" si="567"/>
        <v>7310389.4900000002</v>
      </c>
      <c r="EJ222" s="9"/>
      <c r="EK222" s="9"/>
    </row>
    <row r="223" spans="1:141" ht="12" customHeight="1" x14ac:dyDescent="0.25">
      <c r="A223" s="8" t="s">
        <v>690</v>
      </c>
      <c r="B223" s="8" t="s">
        <v>690</v>
      </c>
      <c r="C223" s="24">
        <v>5</v>
      </c>
      <c r="D223" s="32" t="s">
        <v>676</v>
      </c>
      <c r="E223" s="26" t="s">
        <v>677</v>
      </c>
      <c r="F223" s="32" t="s">
        <v>678</v>
      </c>
      <c r="G223" s="26" t="s">
        <v>679</v>
      </c>
      <c r="H223" s="33" t="s">
        <v>691</v>
      </c>
      <c r="I223" s="26" t="s">
        <v>692</v>
      </c>
      <c r="J223" s="27" t="s">
        <v>114</v>
      </c>
      <c r="K223" s="31" t="s">
        <v>79</v>
      </c>
      <c r="L223" s="24" t="s">
        <v>103</v>
      </c>
      <c r="M223" s="23">
        <v>0</v>
      </c>
      <c r="N223" s="23">
        <v>0</v>
      </c>
      <c r="O223" s="23">
        <v>1242630.9099999999</v>
      </c>
      <c r="P223" s="88">
        <v>525200.30000000005</v>
      </c>
      <c r="Q223" s="88">
        <v>698948.42</v>
      </c>
      <c r="R223" s="88">
        <v>0</v>
      </c>
      <c r="S223" s="88">
        <f t="shared" si="568"/>
        <v>698948.42</v>
      </c>
      <c r="T223" s="92">
        <f t="shared" si="569"/>
        <v>1.3308225833077398</v>
      </c>
      <c r="U223" s="88">
        <f t="shared" si="570"/>
        <v>173748.12</v>
      </c>
      <c r="V223" s="92">
        <f t="shared" si="571"/>
        <v>0.33082258330773989</v>
      </c>
      <c r="W223" s="88">
        <v>256028.97</v>
      </c>
      <c r="X223" s="88">
        <v>0</v>
      </c>
      <c r="Y223" s="88">
        <v>0</v>
      </c>
      <c r="Z223" s="88">
        <f t="shared" si="572"/>
        <v>0</v>
      </c>
      <c r="AA223" s="92">
        <f t="shared" si="559"/>
        <v>0</v>
      </c>
      <c r="AB223" s="88">
        <f t="shared" si="573"/>
        <v>-256028.97</v>
      </c>
      <c r="AC223" s="92">
        <f t="shared" si="574"/>
        <v>-1</v>
      </c>
      <c r="AD223" s="88">
        <f t="shared" si="575"/>
        <v>781229.27</v>
      </c>
      <c r="AE223" s="88">
        <f t="shared" si="576"/>
        <v>698948.42</v>
      </c>
      <c r="AF223" s="88">
        <f t="shared" si="577"/>
        <v>0</v>
      </c>
      <c r="AG223" s="88">
        <f t="shared" si="578"/>
        <v>698948.42</v>
      </c>
      <c r="AH223" s="92">
        <f t="shared" si="579"/>
        <v>0.89467771733642287</v>
      </c>
      <c r="AI223" s="88">
        <f t="shared" si="580"/>
        <v>-82280.849999999977</v>
      </c>
      <c r="AJ223" s="92">
        <f t="shared" si="581"/>
        <v>-0.10532228266357707</v>
      </c>
      <c r="AK223" s="88">
        <v>473632.38</v>
      </c>
      <c r="AL223" s="88">
        <v>100382.45000000001</v>
      </c>
      <c r="AM223" s="88">
        <v>0</v>
      </c>
      <c r="AN223" s="88">
        <f t="shared" si="552"/>
        <v>100382.45000000001</v>
      </c>
      <c r="AO223" s="92">
        <f t="shared" si="560"/>
        <v>0.21194169621595552</v>
      </c>
      <c r="AP223" s="88">
        <f t="shared" si="582"/>
        <v>-373249.93</v>
      </c>
      <c r="AQ223" s="92">
        <f t="shared" si="583"/>
        <v>-0.78805830378404451</v>
      </c>
      <c r="AR223" s="88">
        <f t="shared" si="584"/>
        <v>1254861.6499999999</v>
      </c>
      <c r="AS223" s="88">
        <f t="shared" si="585"/>
        <v>799330.87000000011</v>
      </c>
      <c r="AT223" s="88">
        <f t="shared" si="586"/>
        <v>0</v>
      </c>
      <c r="AU223" s="88">
        <f t="shared" si="587"/>
        <v>799330.87000000011</v>
      </c>
      <c r="AV223" s="92">
        <f t="shared" si="588"/>
        <v>0.63698724875367752</v>
      </c>
      <c r="AW223" s="88">
        <f t="shared" si="589"/>
        <v>-455530.7799999998</v>
      </c>
      <c r="AX223" s="92">
        <f t="shared" si="590"/>
        <v>-0.36301275124632254</v>
      </c>
      <c r="AY223" s="88">
        <v>505574.96</v>
      </c>
      <c r="AZ223" s="88">
        <v>21880.43</v>
      </c>
      <c r="BA223" s="88">
        <v>0</v>
      </c>
      <c r="BB223" s="88">
        <f t="shared" si="553"/>
        <v>21880.43</v>
      </c>
      <c r="BC223" s="92">
        <f t="shared" si="561"/>
        <v>4.3278310302393139E-2</v>
      </c>
      <c r="BD223" s="88">
        <f t="shared" si="591"/>
        <v>-483694.53</v>
      </c>
      <c r="BE223" s="92">
        <f t="shared" si="592"/>
        <v>-0.95672168969760685</v>
      </c>
      <c r="BF223" s="88">
        <f t="shared" si="593"/>
        <v>1760436.6099999999</v>
      </c>
      <c r="BG223" s="88">
        <f t="shared" si="594"/>
        <v>821211.30000000016</v>
      </c>
      <c r="BH223" s="88">
        <f t="shared" si="595"/>
        <v>0</v>
      </c>
      <c r="BI223" s="88">
        <f t="shared" si="596"/>
        <v>821211.30000000016</v>
      </c>
      <c r="BJ223" s="92">
        <f t="shared" si="597"/>
        <v>0.46648160765072944</v>
      </c>
      <c r="BK223" s="88">
        <f t="shared" si="598"/>
        <v>-939225.30999999971</v>
      </c>
      <c r="BL223" s="92">
        <f t="shared" si="599"/>
        <v>-0.53351839234927056</v>
      </c>
      <c r="BM223" s="88">
        <v>163486.88</v>
      </c>
      <c r="BN223" s="88">
        <v>15941.75</v>
      </c>
      <c r="BO223" s="88">
        <v>0</v>
      </c>
      <c r="BP223" s="88">
        <f t="shared" si="554"/>
        <v>15941.75</v>
      </c>
      <c r="BQ223" s="92">
        <f t="shared" si="562"/>
        <v>9.7510882830475445E-2</v>
      </c>
      <c r="BR223" s="88">
        <f t="shared" si="600"/>
        <v>-147545.13</v>
      </c>
      <c r="BS223" s="92">
        <f t="shared" si="601"/>
        <v>-0.90248911716952451</v>
      </c>
      <c r="BT223" s="88">
        <f t="shared" si="602"/>
        <v>1923923.4899999998</v>
      </c>
      <c r="BU223" s="88">
        <f t="shared" si="603"/>
        <v>837153.05000000016</v>
      </c>
      <c r="BV223" s="88">
        <f t="shared" si="604"/>
        <v>0</v>
      </c>
      <c r="BW223" s="88">
        <f t="shared" si="605"/>
        <v>837153.05000000016</v>
      </c>
      <c r="BX223" s="92">
        <f t="shared" si="606"/>
        <v>0.4351280361985706</v>
      </c>
      <c r="BY223" s="88">
        <f t="shared" si="607"/>
        <v>-1086770.4399999995</v>
      </c>
      <c r="BZ223" s="92">
        <f t="shared" si="608"/>
        <v>-0.56487196380142934</v>
      </c>
      <c r="CA223" s="88">
        <v>134394.47</v>
      </c>
      <c r="CB223" s="88">
        <v>126930.6</v>
      </c>
      <c r="CC223" s="88">
        <v>0</v>
      </c>
      <c r="CD223" s="88">
        <f t="shared" si="555"/>
        <v>126930.6</v>
      </c>
      <c r="CE223" s="92">
        <f t="shared" si="563"/>
        <v>0.94446296785872219</v>
      </c>
      <c r="CF223" s="88">
        <f t="shared" si="609"/>
        <v>-7463.8699999999953</v>
      </c>
      <c r="CG223" s="92">
        <f t="shared" si="610"/>
        <v>-5.5537032141277802E-2</v>
      </c>
      <c r="CH223" s="88">
        <f t="shared" si="611"/>
        <v>2058317.9599999997</v>
      </c>
      <c r="CI223" s="88">
        <f t="shared" si="612"/>
        <v>964083.65000000014</v>
      </c>
      <c r="CJ223" s="88">
        <f t="shared" si="613"/>
        <v>0</v>
      </c>
      <c r="CK223" s="88">
        <f t="shared" si="614"/>
        <v>964083.65000000014</v>
      </c>
      <c r="CL223" s="92">
        <f t="shared" si="615"/>
        <v>0.468384218927964</v>
      </c>
      <c r="CM223" s="88">
        <f t="shared" si="616"/>
        <v>-1094234.3099999996</v>
      </c>
      <c r="CN223" s="92">
        <f t="shared" si="617"/>
        <v>-0.531615781072036</v>
      </c>
      <c r="CO223" s="88">
        <v>899812.67999999993</v>
      </c>
      <c r="CP223" s="88">
        <v>21297.06</v>
      </c>
      <c r="CQ223" s="88">
        <v>0</v>
      </c>
      <c r="CR223" s="88">
        <f t="shared" si="556"/>
        <v>21297.06</v>
      </c>
      <c r="CS223" s="92">
        <f t="shared" si="564"/>
        <v>2.3668326167619689E-2</v>
      </c>
      <c r="CT223" s="88">
        <f t="shared" si="618"/>
        <v>-878515.61999999988</v>
      </c>
      <c r="CU223" s="92">
        <f t="shared" si="619"/>
        <v>-0.97633167383238029</v>
      </c>
      <c r="CV223" s="88">
        <f t="shared" si="620"/>
        <v>2958130.6399999997</v>
      </c>
      <c r="CW223" s="88">
        <f t="shared" si="621"/>
        <v>985380.7100000002</v>
      </c>
      <c r="CX223" s="88">
        <f t="shared" si="622"/>
        <v>0</v>
      </c>
      <c r="CY223" s="88">
        <f t="shared" si="623"/>
        <v>985380.7100000002</v>
      </c>
      <c r="CZ223" s="92">
        <f t="shared" si="624"/>
        <v>0.3331092605159589</v>
      </c>
      <c r="DA223" s="88">
        <f t="shared" si="625"/>
        <v>-1972749.9299999995</v>
      </c>
      <c r="DB223" s="92">
        <f t="shared" si="626"/>
        <v>-0.6668907394840411</v>
      </c>
      <c r="DC223" s="88">
        <v>488947.82</v>
      </c>
      <c r="DD223" s="88">
        <v>717525.72</v>
      </c>
      <c r="DE223" s="88">
        <v>0</v>
      </c>
      <c r="DF223" s="88">
        <f t="shared" si="557"/>
        <v>717525.72</v>
      </c>
      <c r="DG223" s="92">
        <f t="shared" si="565"/>
        <v>1.4674893529538591</v>
      </c>
      <c r="DH223" s="88">
        <f t="shared" ref="DH223:DH243" si="641">DF223-DC223</f>
        <v>228577.89999999997</v>
      </c>
      <c r="DI223" s="92">
        <f t="shared" si="627"/>
        <v>0.46748935295385907</v>
      </c>
      <c r="DJ223" s="88">
        <f t="shared" si="628"/>
        <v>3447078.4599999995</v>
      </c>
      <c r="DK223" s="88">
        <f t="shared" si="629"/>
        <v>1702906.4300000002</v>
      </c>
      <c r="DL223" s="88">
        <f t="shared" si="630"/>
        <v>0</v>
      </c>
      <c r="DM223" s="88">
        <f t="shared" si="550"/>
        <v>1702906.4300000002</v>
      </c>
      <c r="DN223" s="92">
        <f t="shared" si="631"/>
        <v>0.49401440952405834</v>
      </c>
      <c r="DO223" s="88">
        <f t="shared" si="632"/>
        <v>-1744172.0299999993</v>
      </c>
      <c r="DP223" s="92">
        <f t="shared" si="633"/>
        <v>-0.5059855904759416</v>
      </c>
      <c r="DQ223" s="88">
        <v>127228.43</v>
      </c>
      <c r="DR223" s="88">
        <v>243518.27000000002</v>
      </c>
      <c r="DS223" s="88">
        <v>0</v>
      </c>
      <c r="DT223" s="88">
        <f t="shared" si="558"/>
        <v>243518.27000000002</v>
      </c>
      <c r="DU223" s="92">
        <f t="shared" si="566"/>
        <v>1.914024011771583</v>
      </c>
      <c r="DV223" s="88">
        <f t="shared" ref="DV223:DV243" si="642">DT223-DQ223</f>
        <v>116289.84000000003</v>
      </c>
      <c r="DW223" s="92">
        <f t="shared" si="634"/>
        <v>0.9140240117715831</v>
      </c>
      <c r="DX223" s="88">
        <f t="shared" si="635"/>
        <v>3574306.8899999997</v>
      </c>
      <c r="DY223" s="88">
        <f t="shared" si="636"/>
        <v>1946424.7000000002</v>
      </c>
      <c r="DZ223" s="88">
        <f t="shared" si="637"/>
        <v>0</v>
      </c>
      <c r="EA223" s="88">
        <f t="shared" si="551"/>
        <v>1946424.7000000002</v>
      </c>
      <c r="EB223" s="92">
        <f t="shared" si="638"/>
        <v>0.54456003916328521</v>
      </c>
      <c r="EC223" s="88">
        <f t="shared" si="639"/>
        <v>-1627882.1899999995</v>
      </c>
      <c r="ED223" s="92">
        <f t="shared" si="640"/>
        <v>-0.45543996083671473</v>
      </c>
      <c r="EE223" s="88">
        <v>712737.58</v>
      </c>
      <c r="EF223" s="88">
        <v>462459.22</v>
      </c>
      <c r="EG223" s="88">
        <v>0</v>
      </c>
      <c r="EH223" s="23">
        <f t="shared" si="567"/>
        <v>4749503.6899999995</v>
      </c>
      <c r="EJ223" s="9"/>
      <c r="EK223" s="9"/>
    </row>
    <row r="224" spans="1:141" ht="12" customHeight="1" x14ac:dyDescent="0.25">
      <c r="A224" s="8" t="s">
        <v>693</v>
      </c>
      <c r="B224" s="8" t="s">
        <v>693</v>
      </c>
      <c r="C224" s="24">
        <v>5</v>
      </c>
      <c r="D224" s="32" t="s">
        <v>676</v>
      </c>
      <c r="E224" s="26" t="s">
        <v>677</v>
      </c>
      <c r="F224" s="32" t="s">
        <v>678</v>
      </c>
      <c r="G224" s="26" t="s">
        <v>679</v>
      </c>
      <c r="H224" s="27" t="s">
        <v>694</v>
      </c>
      <c r="I224" s="26" t="s">
        <v>695</v>
      </c>
      <c r="J224" s="27">
        <v>1</v>
      </c>
      <c r="K224" s="35" t="s">
        <v>85</v>
      </c>
      <c r="L224" s="24" t="s">
        <v>103</v>
      </c>
      <c r="M224" s="23">
        <v>0</v>
      </c>
      <c r="N224" s="23">
        <v>0</v>
      </c>
      <c r="O224" s="23">
        <v>9197488.7600000016</v>
      </c>
      <c r="P224" s="88">
        <v>31823</v>
      </c>
      <c r="Q224" s="88">
        <v>31823</v>
      </c>
      <c r="R224" s="88">
        <v>0</v>
      </c>
      <c r="S224" s="88">
        <f t="shared" si="568"/>
        <v>31823</v>
      </c>
      <c r="T224" s="92">
        <f t="shared" si="569"/>
        <v>1</v>
      </c>
      <c r="U224" s="88">
        <f t="shared" si="570"/>
        <v>0</v>
      </c>
      <c r="V224" s="92">
        <f t="shared" si="571"/>
        <v>0</v>
      </c>
      <c r="W224" s="88">
        <v>0</v>
      </c>
      <c r="X224" s="88">
        <v>2040.21</v>
      </c>
      <c r="Y224" s="88">
        <v>0</v>
      </c>
      <c r="Z224" s="88">
        <f t="shared" si="572"/>
        <v>2040.21</v>
      </c>
      <c r="AA224" s="92" t="str">
        <f t="shared" si="559"/>
        <v>nebija plānots</v>
      </c>
      <c r="AB224" s="88">
        <f t="shared" si="573"/>
        <v>2040.21</v>
      </c>
      <c r="AC224" s="92" t="str">
        <f t="shared" si="574"/>
        <v>nebija plānots</v>
      </c>
      <c r="AD224" s="88">
        <f t="shared" si="575"/>
        <v>31823</v>
      </c>
      <c r="AE224" s="88">
        <f t="shared" si="576"/>
        <v>33863.21</v>
      </c>
      <c r="AF224" s="88">
        <f t="shared" si="577"/>
        <v>0</v>
      </c>
      <c r="AG224" s="88">
        <f t="shared" si="578"/>
        <v>33863.21</v>
      </c>
      <c r="AH224" s="92">
        <f t="shared" si="579"/>
        <v>1.0641111774502718</v>
      </c>
      <c r="AI224" s="88">
        <f t="shared" si="580"/>
        <v>2040.2099999999991</v>
      </c>
      <c r="AJ224" s="92">
        <f t="shared" si="581"/>
        <v>6.4111177450271783E-2</v>
      </c>
      <c r="AK224" s="88">
        <v>1623.32</v>
      </c>
      <c r="AL224" s="88">
        <v>1541244.41</v>
      </c>
      <c r="AM224" s="88">
        <v>0</v>
      </c>
      <c r="AN224" s="88">
        <f t="shared" si="552"/>
        <v>1541244.41</v>
      </c>
      <c r="AO224" s="92">
        <f t="shared" si="560"/>
        <v>949.43967301579482</v>
      </c>
      <c r="AP224" s="88">
        <f t="shared" si="582"/>
        <v>1539621.0899999999</v>
      </c>
      <c r="AQ224" s="92">
        <f t="shared" si="583"/>
        <v>948.43967301579471</v>
      </c>
      <c r="AR224" s="88">
        <f t="shared" si="584"/>
        <v>33446.32</v>
      </c>
      <c r="AS224" s="88">
        <f t="shared" si="585"/>
        <v>1575107.6199999999</v>
      </c>
      <c r="AT224" s="88">
        <f t="shared" si="586"/>
        <v>0</v>
      </c>
      <c r="AU224" s="88">
        <f t="shared" si="587"/>
        <v>1575107.6199999999</v>
      </c>
      <c r="AV224" s="92">
        <f t="shared" si="588"/>
        <v>47.093600132989216</v>
      </c>
      <c r="AW224" s="88">
        <f t="shared" si="589"/>
        <v>1541661.2999999998</v>
      </c>
      <c r="AX224" s="92">
        <f t="shared" si="590"/>
        <v>46.093600132989216</v>
      </c>
      <c r="AY224" s="88">
        <v>142931.25</v>
      </c>
      <c r="AZ224" s="88">
        <v>147005.72</v>
      </c>
      <c r="BA224" s="88">
        <v>0</v>
      </c>
      <c r="BB224" s="88">
        <f t="shared" si="553"/>
        <v>147005.72</v>
      </c>
      <c r="BC224" s="92">
        <f t="shared" si="561"/>
        <v>1.0285065022519568</v>
      </c>
      <c r="BD224" s="88">
        <f t="shared" si="591"/>
        <v>4074.4700000000012</v>
      </c>
      <c r="BE224" s="92">
        <f t="shared" si="592"/>
        <v>2.8506502251956806E-2</v>
      </c>
      <c r="BF224" s="88">
        <f t="shared" si="593"/>
        <v>176377.57</v>
      </c>
      <c r="BG224" s="88">
        <f t="shared" si="594"/>
        <v>1722113.3399999999</v>
      </c>
      <c r="BH224" s="88">
        <f t="shared" si="595"/>
        <v>0</v>
      </c>
      <c r="BI224" s="88">
        <f t="shared" si="596"/>
        <v>1722113.3399999999</v>
      </c>
      <c r="BJ224" s="92">
        <f t="shared" si="597"/>
        <v>9.7637887856148584</v>
      </c>
      <c r="BK224" s="88">
        <f t="shared" si="598"/>
        <v>1545735.7699999998</v>
      </c>
      <c r="BL224" s="92">
        <f t="shared" si="599"/>
        <v>8.7637887856148584</v>
      </c>
      <c r="BM224" s="88">
        <v>674139.59</v>
      </c>
      <c r="BN224" s="88">
        <v>0</v>
      </c>
      <c r="BO224" s="88">
        <v>0</v>
      </c>
      <c r="BP224" s="88">
        <f t="shared" si="554"/>
        <v>0</v>
      </c>
      <c r="BQ224" s="92">
        <f t="shared" si="562"/>
        <v>0</v>
      </c>
      <c r="BR224" s="88">
        <f t="shared" si="600"/>
        <v>-674139.59</v>
      </c>
      <c r="BS224" s="92">
        <f t="shared" si="601"/>
        <v>-1</v>
      </c>
      <c r="BT224" s="88">
        <f t="shared" si="602"/>
        <v>850517.15999999992</v>
      </c>
      <c r="BU224" s="88">
        <f t="shared" si="603"/>
        <v>1722113.3399999999</v>
      </c>
      <c r="BV224" s="88">
        <f t="shared" si="604"/>
        <v>0</v>
      </c>
      <c r="BW224" s="88">
        <f t="shared" si="605"/>
        <v>1722113.3399999999</v>
      </c>
      <c r="BX224" s="92">
        <f t="shared" si="606"/>
        <v>2.024783768031206</v>
      </c>
      <c r="BY224" s="88">
        <f t="shared" si="607"/>
        <v>871596.17999999993</v>
      </c>
      <c r="BZ224" s="92">
        <f t="shared" si="608"/>
        <v>1.024783768031206</v>
      </c>
      <c r="CA224" s="88">
        <v>83262.309999999896</v>
      </c>
      <c r="CB224" s="88">
        <v>0</v>
      </c>
      <c r="CC224" s="88">
        <v>0</v>
      </c>
      <c r="CD224" s="88">
        <f t="shared" si="555"/>
        <v>0</v>
      </c>
      <c r="CE224" s="92">
        <f t="shared" si="563"/>
        <v>0</v>
      </c>
      <c r="CF224" s="88">
        <f t="shared" si="609"/>
        <v>-83262.309999999896</v>
      </c>
      <c r="CG224" s="92">
        <f t="shared" si="610"/>
        <v>-1</v>
      </c>
      <c r="CH224" s="88">
        <f t="shared" si="611"/>
        <v>933779.46999999986</v>
      </c>
      <c r="CI224" s="88">
        <f t="shared" si="612"/>
        <v>1722113.3399999999</v>
      </c>
      <c r="CJ224" s="88">
        <f t="shared" si="613"/>
        <v>0</v>
      </c>
      <c r="CK224" s="88">
        <f t="shared" si="614"/>
        <v>1722113.3399999999</v>
      </c>
      <c r="CL224" s="92">
        <f t="shared" si="615"/>
        <v>1.844239882463897</v>
      </c>
      <c r="CM224" s="88">
        <f t="shared" si="616"/>
        <v>788333.87</v>
      </c>
      <c r="CN224" s="92">
        <f t="shared" si="617"/>
        <v>0.84423988246389714</v>
      </c>
      <c r="CO224" s="88">
        <v>0</v>
      </c>
      <c r="CP224" s="88">
        <v>63285.24</v>
      </c>
      <c r="CQ224" s="88">
        <v>0</v>
      </c>
      <c r="CR224" s="88">
        <f t="shared" si="556"/>
        <v>63285.24</v>
      </c>
      <c r="CS224" s="92" t="str">
        <f t="shared" si="564"/>
        <v>nebija plānots</v>
      </c>
      <c r="CT224" s="88">
        <f t="shared" si="618"/>
        <v>63285.24</v>
      </c>
      <c r="CU224" s="92" t="str">
        <f t="shared" si="619"/>
        <v>nebija plānots</v>
      </c>
      <c r="CV224" s="88">
        <f t="shared" si="620"/>
        <v>933779.46999999986</v>
      </c>
      <c r="CW224" s="88">
        <f t="shared" si="621"/>
        <v>1785398.5799999998</v>
      </c>
      <c r="CX224" s="88">
        <f t="shared" si="622"/>
        <v>0</v>
      </c>
      <c r="CY224" s="88">
        <f t="shared" si="623"/>
        <v>1785398.5799999998</v>
      </c>
      <c r="CZ224" s="92">
        <f t="shared" si="624"/>
        <v>1.9120131009091474</v>
      </c>
      <c r="DA224" s="88">
        <f t="shared" si="625"/>
        <v>851619.11</v>
      </c>
      <c r="DB224" s="92">
        <f t="shared" si="626"/>
        <v>0.91201310090914733</v>
      </c>
      <c r="DC224" s="88">
        <v>1445000</v>
      </c>
      <c r="DD224" s="88">
        <v>1484647.3</v>
      </c>
      <c r="DE224" s="88">
        <v>0</v>
      </c>
      <c r="DF224" s="88">
        <f t="shared" si="557"/>
        <v>1484647.3</v>
      </c>
      <c r="DG224" s="92">
        <f t="shared" si="565"/>
        <v>1.0274375778546714</v>
      </c>
      <c r="DH224" s="88">
        <f t="shared" si="641"/>
        <v>39647.300000000047</v>
      </c>
      <c r="DI224" s="92">
        <f t="shared" si="627"/>
        <v>2.7437577854671314E-2</v>
      </c>
      <c r="DJ224" s="88">
        <f t="shared" si="628"/>
        <v>2378779.4699999997</v>
      </c>
      <c r="DK224" s="88">
        <f t="shared" si="629"/>
        <v>3270045.88</v>
      </c>
      <c r="DL224" s="88">
        <f t="shared" si="630"/>
        <v>0</v>
      </c>
      <c r="DM224" s="88">
        <f t="shared" si="550"/>
        <v>3270045.88</v>
      </c>
      <c r="DN224" s="92">
        <f t="shared" si="631"/>
        <v>1.3746738280030641</v>
      </c>
      <c r="DO224" s="88">
        <f t="shared" si="632"/>
        <v>891266.41000000015</v>
      </c>
      <c r="DP224" s="92">
        <f t="shared" si="633"/>
        <v>0.3746738280030642</v>
      </c>
      <c r="DQ224" s="88">
        <v>0</v>
      </c>
      <c r="DR224" s="88">
        <v>0</v>
      </c>
      <c r="DS224" s="88">
        <v>0</v>
      </c>
      <c r="DT224" s="88">
        <f t="shared" si="558"/>
        <v>0</v>
      </c>
      <c r="DU224" s="92" t="str">
        <f t="shared" si="566"/>
        <v>nebija plānots</v>
      </c>
      <c r="DV224" s="88">
        <f t="shared" si="642"/>
        <v>0</v>
      </c>
      <c r="DW224" s="92" t="str">
        <f t="shared" si="634"/>
        <v>nebija plānots</v>
      </c>
      <c r="DX224" s="88">
        <f t="shared" si="635"/>
        <v>2378779.4699999997</v>
      </c>
      <c r="DY224" s="88">
        <f t="shared" si="636"/>
        <v>3270045.88</v>
      </c>
      <c r="DZ224" s="88">
        <f t="shared" si="637"/>
        <v>0</v>
      </c>
      <c r="EA224" s="88">
        <f t="shared" si="551"/>
        <v>3270045.88</v>
      </c>
      <c r="EB224" s="92">
        <f t="shared" si="638"/>
        <v>1.3746738280030641</v>
      </c>
      <c r="EC224" s="88">
        <f t="shared" si="639"/>
        <v>891266.41000000015</v>
      </c>
      <c r="ED224" s="92">
        <f t="shared" si="640"/>
        <v>0.3746738280030642</v>
      </c>
      <c r="EE224" s="88">
        <v>82700.03</v>
      </c>
      <c r="EF224" s="88">
        <v>1177639.68</v>
      </c>
      <c r="EG224" s="88">
        <v>0</v>
      </c>
      <c r="EH224" s="23">
        <f t="shared" si="567"/>
        <v>3639119.1799999997</v>
      </c>
      <c r="EJ224" s="9"/>
      <c r="EK224" s="9"/>
    </row>
    <row r="225" spans="1:141" ht="12" customHeight="1" x14ac:dyDescent="0.25">
      <c r="A225" s="8" t="s">
        <v>696</v>
      </c>
      <c r="B225" s="8" t="s">
        <v>696</v>
      </c>
      <c r="C225" s="24">
        <v>5</v>
      </c>
      <c r="D225" s="32" t="s">
        <v>676</v>
      </c>
      <c r="E225" s="26" t="s">
        <v>677</v>
      </c>
      <c r="F225" s="32" t="s">
        <v>678</v>
      </c>
      <c r="G225" s="26" t="s">
        <v>679</v>
      </c>
      <c r="H225" s="27" t="s">
        <v>694</v>
      </c>
      <c r="I225" s="26" t="s">
        <v>695</v>
      </c>
      <c r="J225" s="27">
        <v>2</v>
      </c>
      <c r="K225" s="35" t="s">
        <v>85</v>
      </c>
      <c r="L225" s="24" t="s">
        <v>103</v>
      </c>
      <c r="M225" s="23">
        <v>0</v>
      </c>
      <c r="N225" s="23">
        <v>1440963.4500000002</v>
      </c>
      <c r="O225" s="23">
        <v>1476134.71</v>
      </c>
      <c r="P225" s="88">
        <v>115980.86</v>
      </c>
      <c r="Q225" s="88">
        <v>115980.86</v>
      </c>
      <c r="R225" s="88">
        <v>0</v>
      </c>
      <c r="S225" s="88">
        <f t="shared" si="568"/>
        <v>115980.86</v>
      </c>
      <c r="T225" s="92">
        <f t="shared" si="569"/>
        <v>1</v>
      </c>
      <c r="U225" s="88">
        <f t="shared" si="570"/>
        <v>0</v>
      </c>
      <c r="V225" s="92">
        <f t="shared" si="571"/>
        <v>0</v>
      </c>
      <c r="W225" s="88">
        <v>0</v>
      </c>
      <c r="X225" s="88">
        <v>0</v>
      </c>
      <c r="Y225" s="88">
        <v>0</v>
      </c>
      <c r="Z225" s="88">
        <f t="shared" si="572"/>
        <v>0</v>
      </c>
      <c r="AA225" s="92" t="str">
        <f t="shared" si="559"/>
        <v>nebija plānots</v>
      </c>
      <c r="AB225" s="88">
        <f t="shared" si="573"/>
        <v>0</v>
      </c>
      <c r="AC225" s="92" t="str">
        <f t="shared" si="574"/>
        <v>nebija plānots</v>
      </c>
      <c r="AD225" s="88">
        <f t="shared" si="575"/>
        <v>115980.86</v>
      </c>
      <c r="AE225" s="88">
        <f t="shared" si="576"/>
        <v>115980.86</v>
      </c>
      <c r="AF225" s="88">
        <f t="shared" si="577"/>
        <v>0</v>
      </c>
      <c r="AG225" s="88">
        <f t="shared" si="578"/>
        <v>115980.86</v>
      </c>
      <c r="AH225" s="92">
        <f t="shared" si="579"/>
        <v>1</v>
      </c>
      <c r="AI225" s="88">
        <f t="shared" si="580"/>
        <v>0</v>
      </c>
      <c r="AJ225" s="92">
        <f t="shared" si="581"/>
        <v>0</v>
      </c>
      <c r="AK225" s="88">
        <v>0</v>
      </c>
      <c r="AL225" s="88">
        <v>0</v>
      </c>
      <c r="AM225" s="88">
        <v>0</v>
      </c>
      <c r="AN225" s="88">
        <f t="shared" si="552"/>
        <v>0</v>
      </c>
      <c r="AO225" s="92" t="str">
        <f t="shared" si="560"/>
        <v>nebija plānots</v>
      </c>
      <c r="AP225" s="88">
        <f t="shared" si="582"/>
        <v>0</v>
      </c>
      <c r="AQ225" s="92" t="str">
        <f t="shared" si="583"/>
        <v>nebija plānots</v>
      </c>
      <c r="AR225" s="88">
        <f t="shared" si="584"/>
        <v>115980.86</v>
      </c>
      <c r="AS225" s="88">
        <f t="shared" si="585"/>
        <v>115980.86</v>
      </c>
      <c r="AT225" s="88">
        <f t="shared" si="586"/>
        <v>0</v>
      </c>
      <c r="AU225" s="88">
        <f t="shared" si="587"/>
        <v>115980.86</v>
      </c>
      <c r="AV225" s="92">
        <f t="shared" si="588"/>
        <v>1</v>
      </c>
      <c r="AW225" s="88">
        <f t="shared" si="589"/>
        <v>0</v>
      </c>
      <c r="AX225" s="92">
        <f t="shared" si="590"/>
        <v>0</v>
      </c>
      <c r="AY225" s="88">
        <v>0</v>
      </c>
      <c r="AZ225" s="88">
        <v>0</v>
      </c>
      <c r="BA225" s="88">
        <v>0</v>
      </c>
      <c r="BB225" s="88">
        <f t="shared" si="553"/>
        <v>0</v>
      </c>
      <c r="BC225" s="92" t="str">
        <f t="shared" si="561"/>
        <v>nebija plānots</v>
      </c>
      <c r="BD225" s="88">
        <f t="shared" si="591"/>
        <v>0</v>
      </c>
      <c r="BE225" s="92" t="str">
        <f t="shared" si="592"/>
        <v>nebija plānots</v>
      </c>
      <c r="BF225" s="88">
        <f t="shared" si="593"/>
        <v>115980.86</v>
      </c>
      <c r="BG225" s="88">
        <f t="shared" si="594"/>
        <v>115980.86</v>
      </c>
      <c r="BH225" s="88">
        <f t="shared" si="595"/>
        <v>0</v>
      </c>
      <c r="BI225" s="88">
        <f t="shared" si="596"/>
        <v>115980.86</v>
      </c>
      <c r="BJ225" s="92">
        <f t="shared" si="597"/>
        <v>1</v>
      </c>
      <c r="BK225" s="88">
        <f t="shared" si="598"/>
        <v>0</v>
      </c>
      <c r="BL225" s="92">
        <f t="shared" si="599"/>
        <v>0</v>
      </c>
      <c r="BM225" s="88">
        <v>0</v>
      </c>
      <c r="BN225" s="88">
        <v>0</v>
      </c>
      <c r="BO225" s="88">
        <v>0</v>
      </c>
      <c r="BP225" s="88">
        <f t="shared" si="554"/>
        <v>0</v>
      </c>
      <c r="BQ225" s="92" t="str">
        <f t="shared" si="562"/>
        <v>nebija plānots</v>
      </c>
      <c r="BR225" s="88">
        <f t="shared" si="600"/>
        <v>0</v>
      </c>
      <c r="BS225" s="92" t="str">
        <f t="shared" si="601"/>
        <v>nebija plānots</v>
      </c>
      <c r="BT225" s="88">
        <f t="shared" si="602"/>
        <v>115980.86</v>
      </c>
      <c r="BU225" s="88">
        <f t="shared" si="603"/>
        <v>115980.86</v>
      </c>
      <c r="BV225" s="88">
        <f t="shared" si="604"/>
        <v>0</v>
      </c>
      <c r="BW225" s="88">
        <f t="shared" si="605"/>
        <v>115980.86</v>
      </c>
      <c r="BX225" s="92">
        <f t="shared" si="606"/>
        <v>1</v>
      </c>
      <c r="BY225" s="88">
        <f t="shared" si="607"/>
        <v>0</v>
      </c>
      <c r="BZ225" s="92">
        <f t="shared" si="608"/>
        <v>0</v>
      </c>
      <c r="CA225" s="88">
        <v>722500</v>
      </c>
      <c r="CB225" s="88">
        <v>764949.65</v>
      </c>
      <c r="CC225" s="88">
        <v>0</v>
      </c>
      <c r="CD225" s="88">
        <f t="shared" si="555"/>
        <v>764949.65</v>
      </c>
      <c r="CE225" s="92">
        <f t="shared" si="563"/>
        <v>1.0587538408304498</v>
      </c>
      <c r="CF225" s="88">
        <f t="shared" si="609"/>
        <v>42449.650000000023</v>
      </c>
      <c r="CG225" s="92">
        <f t="shared" si="610"/>
        <v>5.8753840830449856E-2</v>
      </c>
      <c r="CH225" s="88">
        <f t="shared" si="611"/>
        <v>838480.86</v>
      </c>
      <c r="CI225" s="88">
        <f t="shared" si="612"/>
        <v>880930.51</v>
      </c>
      <c r="CJ225" s="88">
        <f t="shared" si="613"/>
        <v>0</v>
      </c>
      <c r="CK225" s="88">
        <f t="shared" si="614"/>
        <v>880930.51</v>
      </c>
      <c r="CL225" s="92">
        <f t="shared" si="615"/>
        <v>1.0506268562886456</v>
      </c>
      <c r="CM225" s="88">
        <f t="shared" si="616"/>
        <v>42449.650000000023</v>
      </c>
      <c r="CN225" s="92">
        <f t="shared" si="617"/>
        <v>5.0626856288645661E-2</v>
      </c>
      <c r="CO225" s="88">
        <v>0</v>
      </c>
      <c r="CP225" s="88">
        <v>0</v>
      </c>
      <c r="CQ225" s="88">
        <v>0</v>
      </c>
      <c r="CR225" s="88">
        <f t="shared" si="556"/>
        <v>0</v>
      </c>
      <c r="CS225" s="92" t="str">
        <f t="shared" si="564"/>
        <v>nebija plānots</v>
      </c>
      <c r="CT225" s="88">
        <f t="shared" si="618"/>
        <v>0</v>
      </c>
      <c r="CU225" s="92" t="str">
        <f t="shared" si="619"/>
        <v>nebija plānots</v>
      </c>
      <c r="CV225" s="88">
        <f t="shared" si="620"/>
        <v>838480.86</v>
      </c>
      <c r="CW225" s="88">
        <f t="shared" si="621"/>
        <v>880930.51</v>
      </c>
      <c r="CX225" s="88">
        <f t="shared" si="622"/>
        <v>0</v>
      </c>
      <c r="CY225" s="88">
        <f t="shared" si="623"/>
        <v>880930.51</v>
      </c>
      <c r="CZ225" s="92">
        <f t="shared" si="624"/>
        <v>1.0506268562886456</v>
      </c>
      <c r="DA225" s="88">
        <f t="shared" si="625"/>
        <v>42449.650000000023</v>
      </c>
      <c r="DB225" s="92">
        <f t="shared" si="626"/>
        <v>5.0626856288645661E-2</v>
      </c>
      <c r="DC225" s="88">
        <v>0</v>
      </c>
      <c r="DD225" s="88">
        <v>0</v>
      </c>
      <c r="DE225" s="88">
        <v>0</v>
      </c>
      <c r="DF225" s="88">
        <f t="shared" si="557"/>
        <v>0</v>
      </c>
      <c r="DG225" s="92" t="str">
        <f t="shared" si="565"/>
        <v>nebija plānots</v>
      </c>
      <c r="DH225" s="88">
        <f t="shared" si="641"/>
        <v>0</v>
      </c>
      <c r="DI225" s="92" t="str">
        <f t="shared" si="627"/>
        <v>nebija plānots</v>
      </c>
      <c r="DJ225" s="88">
        <f t="shared" si="628"/>
        <v>838480.86</v>
      </c>
      <c r="DK225" s="88">
        <f t="shared" si="629"/>
        <v>880930.51</v>
      </c>
      <c r="DL225" s="88">
        <f t="shared" si="630"/>
        <v>0</v>
      </c>
      <c r="DM225" s="88">
        <f t="shared" si="550"/>
        <v>880930.51</v>
      </c>
      <c r="DN225" s="92">
        <f t="shared" si="631"/>
        <v>1.0506268562886456</v>
      </c>
      <c r="DO225" s="88">
        <f t="shared" si="632"/>
        <v>42449.650000000023</v>
      </c>
      <c r="DP225" s="92">
        <f t="shared" si="633"/>
        <v>5.0626856288645661E-2</v>
      </c>
      <c r="DQ225" s="88">
        <v>0</v>
      </c>
      <c r="DR225" s="88">
        <v>850000</v>
      </c>
      <c r="DS225" s="88">
        <v>0</v>
      </c>
      <c r="DT225" s="88">
        <f t="shared" si="558"/>
        <v>850000</v>
      </c>
      <c r="DU225" s="92" t="str">
        <f t="shared" si="566"/>
        <v>nebija plānots</v>
      </c>
      <c r="DV225" s="88">
        <f t="shared" si="642"/>
        <v>850000</v>
      </c>
      <c r="DW225" s="92" t="str">
        <f t="shared" si="634"/>
        <v>nebija plānots</v>
      </c>
      <c r="DX225" s="88">
        <f t="shared" si="635"/>
        <v>838480.86</v>
      </c>
      <c r="DY225" s="88">
        <f t="shared" si="636"/>
        <v>1730930.51</v>
      </c>
      <c r="DZ225" s="88">
        <f t="shared" si="637"/>
        <v>0</v>
      </c>
      <c r="EA225" s="88">
        <f t="shared" si="551"/>
        <v>1730930.51</v>
      </c>
      <c r="EB225" s="92">
        <f t="shared" si="638"/>
        <v>2.0643649635604087</v>
      </c>
      <c r="EC225" s="88">
        <f t="shared" si="639"/>
        <v>892449.65</v>
      </c>
      <c r="ED225" s="92">
        <f t="shared" si="640"/>
        <v>1.0643649635604087</v>
      </c>
      <c r="EE225" s="88">
        <v>0</v>
      </c>
      <c r="EF225" s="88">
        <v>2013764.67</v>
      </c>
      <c r="EG225" s="88">
        <v>0</v>
      </c>
      <c r="EH225" s="23">
        <f t="shared" si="567"/>
        <v>2852245.53</v>
      </c>
      <c r="EJ225" s="9"/>
      <c r="EK225" s="9"/>
    </row>
    <row r="226" spans="1:141" ht="12" customHeight="1" x14ac:dyDescent="0.25">
      <c r="A226" s="8" t="s">
        <v>697</v>
      </c>
      <c r="B226" s="8" t="s">
        <v>697</v>
      </c>
      <c r="C226" s="24">
        <v>5</v>
      </c>
      <c r="D226" s="32" t="s">
        <v>676</v>
      </c>
      <c r="E226" s="26" t="s">
        <v>677</v>
      </c>
      <c r="F226" s="32" t="s">
        <v>678</v>
      </c>
      <c r="G226" s="26" t="s">
        <v>679</v>
      </c>
      <c r="H226" s="27" t="s">
        <v>698</v>
      </c>
      <c r="I226" s="26" t="s">
        <v>699</v>
      </c>
      <c r="J226" s="27" t="s">
        <v>114</v>
      </c>
      <c r="K226" s="35" t="s">
        <v>85</v>
      </c>
      <c r="L226" s="24" t="s">
        <v>103</v>
      </c>
      <c r="M226" s="23">
        <v>0</v>
      </c>
      <c r="N226" s="23">
        <v>0</v>
      </c>
      <c r="O226" s="23">
        <v>0</v>
      </c>
      <c r="P226" s="88">
        <v>0</v>
      </c>
      <c r="Q226" s="88">
        <v>13445.52</v>
      </c>
      <c r="R226" s="88">
        <v>0</v>
      </c>
      <c r="S226" s="88">
        <f t="shared" si="568"/>
        <v>13445.52</v>
      </c>
      <c r="T226" s="92" t="str">
        <f t="shared" si="569"/>
        <v>nebija plānots</v>
      </c>
      <c r="U226" s="88">
        <f t="shared" si="570"/>
        <v>13445.52</v>
      </c>
      <c r="V226" s="92" t="str">
        <f t="shared" si="571"/>
        <v>nebija plānots</v>
      </c>
      <c r="W226" s="88">
        <v>52087.96</v>
      </c>
      <c r="X226" s="88">
        <v>56005.09</v>
      </c>
      <c r="Y226" s="88">
        <v>0</v>
      </c>
      <c r="Z226" s="88">
        <f t="shared" si="572"/>
        <v>56005.09</v>
      </c>
      <c r="AA226" s="92">
        <f t="shared" si="559"/>
        <v>1.0752022156367804</v>
      </c>
      <c r="AB226" s="88">
        <f t="shared" si="573"/>
        <v>3917.1299999999974</v>
      </c>
      <c r="AC226" s="92">
        <f t="shared" si="574"/>
        <v>7.5202215636780506E-2</v>
      </c>
      <c r="AD226" s="88">
        <f t="shared" si="575"/>
        <v>52087.96</v>
      </c>
      <c r="AE226" s="88">
        <f t="shared" si="576"/>
        <v>69450.61</v>
      </c>
      <c r="AF226" s="88">
        <f t="shared" si="577"/>
        <v>0</v>
      </c>
      <c r="AG226" s="88">
        <f t="shared" si="578"/>
        <v>69450.61</v>
      </c>
      <c r="AH226" s="92">
        <f t="shared" si="579"/>
        <v>1.3333332693390181</v>
      </c>
      <c r="AI226" s="88">
        <f t="shared" si="580"/>
        <v>17362.650000000001</v>
      </c>
      <c r="AJ226" s="92">
        <f t="shared" si="581"/>
        <v>0.33333326933901813</v>
      </c>
      <c r="AK226" s="88">
        <v>429453.07</v>
      </c>
      <c r="AL226" s="88">
        <v>115546.87</v>
      </c>
      <c r="AM226" s="88">
        <v>0</v>
      </c>
      <c r="AN226" s="88">
        <f t="shared" si="552"/>
        <v>115546.87</v>
      </c>
      <c r="AO226" s="92">
        <f t="shared" si="560"/>
        <v>0.26905587145994786</v>
      </c>
      <c r="AP226" s="88">
        <f t="shared" si="582"/>
        <v>-313906.2</v>
      </c>
      <c r="AQ226" s="92">
        <f t="shared" si="583"/>
        <v>-0.73094412854005208</v>
      </c>
      <c r="AR226" s="88">
        <f t="shared" si="584"/>
        <v>481541.03</v>
      </c>
      <c r="AS226" s="88">
        <f t="shared" si="585"/>
        <v>184997.47999999998</v>
      </c>
      <c r="AT226" s="88">
        <f t="shared" si="586"/>
        <v>0</v>
      </c>
      <c r="AU226" s="88">
        <f t="shared" si="587"/>
        <v>184997.47999999998</v>
      </c>
      <c r="AV226" s="92">
        <f t="shared" si="588"/>
        <v>0.38417802113352617</v>
      </c>
      <c r="AW226" s="88">
        <f t="shared" si="589"/>
        <v>-296543.55000000005</v>
      </c>
      <c r="AX226" s="92">
        <f t="shared" si="590"/>
        <v>-0.61582197886647383</v>
      </c>
      <c r="AY226" s="88">
        <v>234088.86249999999</v>
      </c>
      <c r="AZ226" s="88">
        <v>261337.43</v>
      </c>
      <c r="BA226" s="88">
        <v>0</v>
      </c>
      <c r="BB226" s="88">
        <f t="shared" si="553"/>
        <v>261337.43</v>
      </c>
      <c r="BC226" s="92">
        <f t="shared" si="561"/>
        <v>1.1164026652485444</v>
      </c>
      <c r="BD226" s="88">
        <f t="shared" si="591"/>
        <v>27248.567500000005</v>
      </c>
      <c r="BE226" s="92">
        <f t="shared" si="592"/>
        <v>0.11640266524854426</v>
      </c>
      <c r="BF226" s="88">
        <f t="shared" si="593"/>
        <v>715629.89250000007</v>
      </c>
      <c r="BG226" s="88">
        <f t="shared" si="594"/>
        <v>446334.91</v>
      </c>
      <c r="BH226" s="88">
        <f t="shared" si="595"/>
        <v>0</v>
      </c>
      <c r="BI226" s="88">
        <f t="shared" si="596"/>
        <v>446334.91</v>
      </c>
      <c r="BJ226" s="92">
        <f t="shared" si="597"/>
        <v>0.62369517354950332</v>
      </c>
      <c r="BK226" s="88">
        <f t="shared" si="598"/>
        <v>-269294.9825000001</v>
      </c>
      <c r="BL226" s="92">
        <f t="shared" si="599"/>
        <v>-0.37630482645049662</v>
      </c>
      <c r="BM226" s="88">
        <v>58500</v>
      </c>
      <c r="BN226" s="88">
        <v>0</v>
      </c>
      <c r="BO226" s="88">
        <v>0</v>
      </c>
      <c r="BP226" s="88">
        <f t="shared" si="554"/>
        <v>0</v>
      </c>
      <c r="BQ226" s="92">
        <f t="shared" si="562"/>
        <v>0</v>
      </c>
      <c r="BR226" s="88">
        <f t="shared" si="600"/>
        <v>-58500</v>
      </c>
      <c r="BS226" s="92">
        <f t="shared" si="601"/>
        <v>-1</v>
      </c>
      <c r="BT226" s="88">
        <f t="shared" si="602"/>
        <v>774129.89250000007</v>
      </c>
      <c r="BU226" s="88">
        <f t="shared" si="603"/>
        <v>446334.91</v>
      </c>
      <c r="BV226" s="88">
        <f t="shared" si="604"/>
        <v>0</v>
      </c>
      <c r="BW226" s="88">
        <f t="shared" si="605"/>
        <v>446334.91</v>
      </c>
      <c r="BX226" s="92">
        <f t="shared" si="606"/>
        <v>0.57656333171503249</v>
      </c>
      <c r="BY226" s="88">
        <f t="shared" si="607"/>
        <v>-327794.9825000001</v>
      </c>
      <c r="BZ226" s="92">
        <f t="shared" si="608"/>
        <v>-0.42343666828496751</v>
      </c>
      <c r="CA226" s="88">
        <v>102148.13</v>
      </c>
      <c r="CB226" s="88">
        <v>33862.21</v>
      </c>
      <c r="CC226" s="88">
        <v>0</v>
      </c>
      <c r="CD226" s="88">
        <f t="shared" si="555"/>
        <v>33862.21</v>
      </c>
      <c r="CE226" s="92">
        <f t="shared" si="563"/>
        <v>0.3315010269889424</v>
      </c>
      <c r="CF226" s="88">
        <f t="shared" si="609"/>
        <v>-68285.920000000013</v>
      </c>
      <c r="CG226" s="92">
        <f t="shared" si="610"/>
        <v>-0.66849897301105765</v>
      </c>
      <c r="CH226" s="88">
        <f t="shared" si="611"/>
        <v>876278.02250000008</v>
      </c>
      <c r="CI226" s="88">
        <f t="shared" si="612"/>
        <v>480197.12</v>
      </c>
      <c r="CJ226" s="88">
        <f t="shared" si="613"/>
        <v>0</v>
      </c>
      <c r="CK226" s="88">
        <f t="shared" si="614"/>
        <v>480197.12</v>
      </c>
      <c r="CL226" s="92">
        <f t="shared" si="615"/>
        <v>0.54799630673152022</v>
      </c>
      <c r="CM226" s="88">
        <f t="shared" si="616"/>
        <v>-396080.90250000008</v>
      </c>
      <c r="CN226" s="92">
        <f t="shared" si="617"/>
        <v>-0.45200369326847983</v>
      </c>
      <c r="CO226" s="88">
        <v>0</v>
      </c>
      <c r="CP226" s="88">
        <v>185546.5</v>
      </c>
      <c r="CQ226" s="88">
        <v>0</v>
      </c>
      <c r="CR226" s="88">
        <f t="shared" si="556"/>
        <v>185546.5</v>
      </c>
      <c r="CS226" s="92" t="str">
        <f t="shared" si="564"/>
        <v>nebija plānots</v>
      </c>
      <c r="CT226" s="88">
        <f t="shared" si="618"/>
        <v>185546.5</v>
      </c>
      <c r="CU226" s="92" t="str">
        <f t="shared" si="619"/>
        <v>nebija plānots</v>
      </c>
      <c r="CV226" s="88">
        <f t="shared" si="620"/>
        <v>876278.02250000008</v>
      </c>
      <c r="CW226" s="88">
        <f t="shared" si="621"/>
        <v>665743.62</v>
      </c>
      <c r="CX226" s="88">
        <f t="shared" si="622"/>
        <v>0</v>
      </c>
      <c r="CY226" s="88">
        <f t="shared" si="623"/>
        <v>665743.62</v>
      </c>
      <c r="CZ226" s="92">
        <f t="shared" si="624"/>
        <v>0.75974017709659025</v>
      </c>
      <c r="DA226" s="88">
        <f t="shared" si="625"/>
        <v>-210534.40250000008</v>
      </c>
      <c r="DB226" s="92">
        <f t="shared" si="626"/>
        <v>-0.24025982290340969</v>
      </c>
      <c r="DC226" s="88">
        <v>6863.32</v>
      </c>
      <c r="DD226" s="88">
        <v>0</v>
      </c>
      <c r="DE226" s="88">
        <v>0</v>
      </c>
      <c r="DF226" s="88">
        <f t="shared" si="557"/>
        <v>0</v>
      </c>
      <c r="DG226" s="92">
        <f t="shared" si="565"/>
        <v>0</v>
      </c>
      <c r="DH226" s="88">
        <f t="shared" si="641"/>
        <v>-6863.32</v>
      </c>
      <c r="DI226" s="92">
        <f t="shared" si="627"/>
        <v>-1</v>
      </c>
      <c r="DJ226" s="88">
        <f t="shared" si="628"/>
        <v>883141.34250000003</v>
      </c>
      <c r="DK226" s="88">
        <f t="shared" si="629"/>
        <v>665743.62</v>
      </c>
      <c r="DL226" s="88">
        <f t="shared" si="630"/>
        <v>0</v>
      </c>
      <c r="DM226" s="88">
        <f t="shared" si="550"/>
        <v>665743.62</v>
      </c>
      <c r="DN226" s="92">
        <f t="shared" si="631"/>
        <v>0.75383586744496678</v>
      </c>
      <c r="DO226" s="88">
        <f t="shared" si="632"/>
        <v>-217397.72250000003</v>
      </c>
      <c r="DP226" s="92">
        <f t="shared" si="633"/>
        <v>-0.24616413255503325</v>
      </c>
      <c r="DQ226" s="88">
        <v>318750</v>
      </c>
      <c r="DR226" s="88">
        <v>69146.59</v>
      </c>
      <c r="DS226" s="88">
        <v>0</v>
      </c>
      <c r="DT226" s="88">
        <f t="shared" si="558"/>
        <v>69146.59</v>
      </c>
      <c r="DU226" s="92">
        <f t="shared" si="566"/>
        <v>0.21693047843137253</v>
      </c>
      <c r="DV226" s="88">
        <f t="shared" si="642"/>
        <v>-249603.41</v>
      </c>
      <c r="DW226" s="92">
        <f t="shared" si="634"/>
        <v>-0.78306952156862741</v>
      </c>
      <c r="DX226" s="88">
        <f t="shared" si="635"/>
        <v>1201891.3425</v>
      </c>
      <c r="DY226" s="88">
        <f t="shared" si="636"/>
        <v>734890.21</v>
      </c>
      <c r="DZ226" s="88">
        <f t="shared" si="637"/>
        <v>0</v>
      </c>
      <c r="EA226" s="88">
        <f t="shared" si="551"/>
        <v>734890.21</v>
      </c>
      <c r="EB226" s="92">
        <f t="shared" si="638"/>
        <v>0.61144479872147839</v>
      </c>
      <c r="EC226" s="88">
        <f t="shared" si="639"/>
        <v>-467001.13250000007</v>
      </c>
      <c r="ED226" s="92">
        <f t="shared" si="640"/>
        <v>-0.38855520127852161</v>
      </c>
      <c r="EE226" s="88">
        <v>257605.10250000001</v>
      </c>
      <c r="EF226" s="88">
        <v>60084.18</v>
      </c>
      <c r="EG226" s="88">
        <v>47778.75</v>
      </c>
      <c r="EH226" s="23">
        <f t="shared" si="567"/>
        <v>1567359.375</v>
      </c>
      <c r="EJ226" s="9"/>
      <c r="EK226" s="9"/>
    </row>
    <row r="227" spans="1:141" ht="12" customHeight="1" x14ac:dyDescent="0.25">
      <c r="A227" s="8" t="s">
        <v>700</v>
      </c>
      <c r="B227" s="8" t="s">
        <v>700</v>
      </c>
      <c r="C227" s="24">
        <v>5</v>
      </c>
      <c r="D227" s="32" t="s">
        <v>676</v>
      </c>
      <c r="E227" s="26" t="s">
        <v>677</v>
      </c>
      <c r="F227" s="32" t="s">
        <v>678</v>
      </c>
      <c r="G227" s="26" t="s">
        <v>679</v>
      </c>
      <c r="H227" s="27" t="s">
        <v>701</v>
      </c>
      <c r="I227" s="26" t="s">
        <v>702</v>
      </c>
      <c r="J227" s="27" t="s">
        <v>114</v>
      </c>
      <c r="K227" s="35" t="s">
        <v>85</v>
      </c>
      <c r="L227" s="24" t="s">
        <v>103</v>
      </c>
      <c r="M227" s="23">
        <v>0</v>
      </c>
      <c r="N227" s="23">
        <v>4249980.28</v>
      </c>
      <c r="O227" s="23">
        <v>343376.52</v>
      </c>
      <c r="P227" s="88">
        <v>0</v>
      </c>
      <c r="Q227" s="88">
        <v>0</v>
      </c>
      <c r="R227" s="88">
        <v>0</v>
      </c>
      <c r="S227" s="88">
        <f t="shared" si="568"/>
        <v>0</v>
      </c>
      <c r="T227" s="92" t="str">
        <f t="shared" si="569"/>
        <v>nebija plānots</v>
      </c>
      <c r="U227" s="88">
        <f t="shared" si="570"/>
        <v>0</v>
      </c>
      <c r="V227" s="92" t="str">
        <f t="shared" si="571"/>
        <v>nebija plānots</v>
      </c>
      <c r="W227" s="88">
        <v>0</v>
      </c>
      <c r="X227" s="88">
        <v>0</v>
      </c>
      <c r="Y227" s="88">
        <v>0</v>
      </c>
      <c r="Z227" s="88">
        <f t="shared" si="572"/>
        <v>0</v>
      </c>
      <c r="AA227" s="92" t="str">
        <f t="shared" si="559"/>
        <v>nebija plānots</v>
      </c>
      <c r="AB227" s="88">
        <f t="shared" si="573"/>
        <v>0</v>
      </c>
      <c r="AC227" s="92" t="str">
        <f t="shared" si="574"/>
        <v>nebija plānots</v>
      </c>
      <c r="AD227" s="88">
        <f t="shared" si="575"/>
        <v>0</v>
      </c>
      <c r="AE227" s="88">
        <f t="shared" si="576"/>
        <v>0</v>
      </c>
      <c r="AF227" s="88">
        <f t="shared" si="577"/>
        <v>0</v>
      </c>
      <c r="AG227" s="88">
        <f t="shared" si="578"/>
        <v>0</v>
      </c>
      <c r="AH227" s="92" t="str">
        <f t="shared" si="579"/>
        <v>nebija plānots</v>
      </c>
      <c r="AI227" s="88">
        <f t="shared" si="580"/>
        <v>0</v>
      </c>
      <c r="AJ227" s="92" t="str">
        <f t="shared" si="581"/>
        <v>nebija plānots</v>
      </c>
      <c r="AK227" s="88">
        <v>0</v>
      </c>
      <c r="AL227" s="88">
        <v>301686.58</v>
      </c>
      <c r="AM227" s="88">
        <v>0</v>
      </c>
      <c r="AN227" s="88">
        <f t="shared" si="552"/>
        <v>301686.58</v>
      </c>
      <c r="AO227" s="92" t="str">
        <f t="shared" si="560"/>
        <v>nebija plānots</v>
      </c>
      <c r="AP227" s="88">
        <f t="shared" si="582"/>
        <v>301686.58</v>
      </c>
      <c r="AQ227" s="92" t="str">
        <f t="shared" si="583"/>
        <v>nebija plānots</v>
      </c>
      <c r="AR227" s="88">
        <f t="shared" si="584"/>
        <v>0</v>
      </c>
      <c r="AS227" s="88">
        <f t="shared" si="585"/>
        <v>301686.58</v>
      </c>
      <c r="AT227" s="88">
        <f t="shared" si="586"/>
        <v>0</v>
      </c>
      <c r="AU227" s="88">
        <f t="shared" si="587"/>
        <v>301686.58</v>
      </c>
      <c r="AV227" s="92" t="str">
        <f t="shared" si="588"/>
        <v>nebija plānots</v>
      </c>
      <c r="AW227" s="88">
        <f t="shared" si="589"/>
        <v>301686.58</v>
      </c>
      <c r="AX227" s="92" t="str">
        <f t="shared" si="590"/>
        <v>nebija plānots</v>
      </c>
      <c r="AY227" s="88">
        <v>0</v>
      </c>
      <c r="AZ227" s="88">
        <v>0</v>
      </c>
      <c r="BA227" s="88">
        <v>0</v>
      </c>
      <c r="BB227" s="88">
        <f t="shared" si="553"/>
        <v>0</v>
      </c>
      <c r="BC227" s="92" t="str">
        <f t="shared" si="561"/>
        <v>nebija plānots</v>
      </c>
      <c r="BD227" s="88">
        <f t="shared" si="591"/>
        <v>0</v>
      </c>
      <c r="BE227" s="92" t="str">
        <f t="shared" si="592"/>
        <v>nebija plānots</v>
      </c>
      <c r="BF227" s="88">
        <f t="shared" si="593"/>
        <v>0</v>
      </c>
      <c r="BG227" s="88">
        <f t="shared" si="594"/>
        <v>301686.58</v>
      </c>
      <c r="BH227" s="88">
        <f t="shared" si="595"/>
        <v>0</v>
      </c>
      <c r="BI227" s="88">
        <f t="shared" si="596"/>
        <v>301686.58</v>
      </c>
      <c r="BJ227" s="92" t="str">
        <f t="shared" si="597"/>
        <v>nebija plānots</v>
      </c>
      <c r="BK227" s="88">
        <f t="shared" si="598"/>
        <v>301686.58</v>
      </c>
      <c r="BL227" s="92" t="str">
        <f t="shared" si="599"/>
        <v>nebija plānots</v>
      </c>
      <c r="BM227" s="88">
        <v>42865.43</v>
      </c>
      <c r="BN227" s="88">
        <v>0</v>
      </c>
      <c r="BO227" s="88">
        <v>0</v>
      </c>
      <c r="BP227" s="88">
        <f t="shared" si="554"/>
        <v>0</v>
      </c>
      <c r="BQ227" s="92">
        <f t="shared" si="562"/>
        <v>0</v>
      </c>
      <c r="BR227" s="88">
        <f t="shared" si="600"/>
        <v>-42865.43</v>
      </c>
      <c r="BS227" s="92">
        <f t="shared" si="601"/>
        <v>-1</v>
      </c>
      <c r="BT227" s="88">
        <f t="shared" si="602"/>
        <v>42865.43</v>
      </c>
      <c r="BU227" s="88">
        <f t="shared" si="603"/>
        <v>301686.58</v>
      </c>
      <c r="BV227" s="88">
        <f t="shared" si="604"/>
        <v>0</v>
      </c>
      <c r="BW227" s="88">
        <f t="shared" si="605"/>
        <v>301686.58</v>
      </c>
      <c r="BX227" s="92">
        <f t="shared" si="606"/>
        <v>7.0379926201603489</v>
      </c>
      <c r="BY227" s="88">
        <f t="shared" si="607"/>
        <v>258821.15000000002</v>
      </c>
      <c r="BZ227" s="92">
        <f t="shared" si="608"/>
        <v>6.0379926201603489</v>
      </c>
      <c r="CA227" s="88">
        <v>149040</v>
      </c>
      <c r="CB227" s="88">
        <v>0</v>
      </c>
      <c r="CC227" s="88">
        <v>0</v>
      </c>
      <c r="CD227" s="88">
        <f t="shared" si="555"/>
        <v>0</v>
      </c>
      <c r="CE227" s="92">
        <f t="shared" si="563"/>
        <v>0</v>
      </c>
      <c r="CF227" s="88">
        <f t="shared" si="609"/>
        <v>-149040</v>
      </c>
      <c r="CG227" s="92">
        <f t="shared" si="610"/>
        <v>-1</v>
      </c>
      <c r="CH227" s="88">
        <f t="shared" si="611"/>
        <v>191905.43</v>
      </c>
      <c r="CI227" s="88">
        <f t="shared" si="612"/>
        <v>301686.58</v>
      </c>
      <c r="CJ227" s="88">
        <f t="shared" si="613"/>
        <v>0</v>
      </c>
      <c r="CK227" s="88">
        <f t="shared" si="614"/>
        <v>301686.58</v>
      </c>
      <c r="CL227" s="92">
        <f t="shared" si="615"/>
        <v>1.5720585915677323</v>
      </c>
      <c r="CM227" s="88">
        <f t="shared" si="616"/>
        <v>109781.15000000002</v>
      </c>
      <c r="CN227" s="92">
        <f t="shared" si="617"/>
        <v>0.5720585915677322</v>
      </c>
      <c r="CO227" s="88">
        <v>0</v>
      </c>
      <c r="CP227" s="88">
        <v>199762.16</v>
      </c>
      <c r="CQ227" s="88">
        <v>0</v>
      </c>
      <c r="CR227" s="88">
        <f t="shared" si="556"/>
        <v>199762.16</v>
      </c>
      <c r="CS227" s="92" t="str">
        <f t="shared" si="564"/>
        <v>nebija plānots</v>
      </c>
      <c r="CT227" s="88">
        <f t="shared" si="618"/>
        <v>199762.16</v>
      </c>
      <c r="CU227" s="92" t="str">
        <f t="shared" si="619"/>
        <v>nebija plānots</v>
      </c>
      <c r="CV227" s="88">
        <f t="shared" si="620"/>
        <v>191905.43</v>
      </c>
      <c r="CW227" s="88">
        <f t="shared" si="621"/>
        <v>501448.74</v>
      </c>
      <c r="CX227" s="88">
        <f t="shared" si="622"/>
        <v>0</v>
      </c>
      <c r="CY227" s="88">
        <f t="shared" si="623"/>
        <v>501448.74</v>
      </c>
      <c r="CZ227" s="92">
        <f t="shared" si="624"/>
        <v>2.6129992257123731</v>
      </c>
      <c r="DA227" s="88">
        <f t="shared" si="625"/>
        <v>309543.31</v>
      </c>
      <c r="DB227" s="92">
        <f t="shared" si="626"/>
        <v>1.6129992257123731</v>
      </c>
      <c r="DC227" s="88">
        <v>0</v>
      </c>
      <c r="DD227" s="88">
        <v>0</v>
      </c>
      <c r="DE227" s="88">
        <v>0</v>
      </c>
      <c r="DF227" s="88">
        <f t="shared" si="557"/>
        <v>0</v>
      </c>
      <c r="DG227" s="92" t="str">
        <f t="shared" si="565"/>
        <v>nebija plānots</v>
      </c>
      <c r="DH227" s="88">
        <f t="shared" si="641"/>
        <v>0</v>
      </c>
      <c r="DI227" s="92" t="str">
        <f t="shared" si="627"/>
        <v>nebija plānots</v>
      </c>
      <c r="DJ227" s="88">
        <f t="shared" si="628"/>
        <v>191905.43</v>
      </c>
      <c r="DK227" s="88">
        <f t="shared" si="629"/>
        <v>501448.74</v>
      </c>
      <c r="DL227" s="88">
        <f t="shared" si="630"/>
        <v>0</v>
      </c>
      <c r="DM227" s="88">
        <f t="shared" si="550"/>
        <v>501448.74</v>
      </c>
      <c r="DN227" s="92">
        <f t="shared" si="631"/>
        <v>2.6129992257123731</v>
      </c>
      <c r="DO227" s="88">
        <f t="shared" si="632"/>
        <v>309543.31</v>
      </c>
      <c r="DP227" s="92">
        <f t="shared" si="633"/>
        <v>1.6129992257123731</v>
      </c>
      <c r="DQ227" s="88">
        <v>2164260.9</v>
      </c>
      <c r="DR227" s="88">
        <v>0</v>
      </c>
      <c r="DS227" s="88">
        <v>0</v>
      </c>
      <c r="DT227" s="88">
        <f t="shared" si="558"/>
        <v>0</v>
      </c>
      <c r="DU227" s="92">
        <f t="shared" si="566"/>
        <v>0</v>
      </c>
      <c r="DV227" s="88">
        <f t="shared" si="642"/>
        <v>-2164260.9</v>
      </c>
      <c r="DW227" s="92">
        <f t="shared" si="634"/>
        <v>-1</v>
      </c>
      <c r="DX227" s="88">
        <f t="shared" si="635"/>
        <v>2356166.33</v>
      </c>
      <c r="DY227" s="88">
        <f t="shared" si="636"/>
        <v>501448.74</v>
      </c>
      <c r="DZ227" s="88">
        <f t="shared" si="637"/>
        <v>0</v>
      </c>
      <c r="EA227" s="88">
        <f t="shared" si="551"/>
        <v>501448.74</v>
      </c>
      <c r="EB227" s="92">
        <f t="shared" si="638"/>
        <v>0.2128239987199885</v>
      </c>
      <c r="EC227" s="88">
        <f t="shared" si="639"/>
        <v>-1854717.59</v>
      </c>
      <c r="ED227" s="92">
        <f t="shared" si="640"/>
        <v>-0.78717600128001153</v>
      </c>
      <c r="EE227" s="88">
        <v>538941.75</v>
      </c>
      <c r="EF227" s="88">
        <v>0</v>
      </c>
      <c r="EG227" s="88">
        <v>0</v>
      </c>
      <c r="EH227" s="23">
        <f t="shared" si="567"/>
        <v>2895108.08</v>
      </c>
      <c r="EJ227" s="9"/>
      <c r="EK227" s="9"/>
    </row>
    <row r="228" spans="1:141" ht="12" customHeight="1" x14ac:dyDescent="0.25">
      <c r="A228" s="8" t="s">
        <v>703</v>
      </c>
      <c r="B228" s="8" t="s">
        <v>703</v>
      </c>
      <c r="C228" s="24">
        <v>5</v>
      </c>
      <c r="D228" s="32" t="s">
        <v>704</v>
      </c>
      <c r="E228" s="26" t="s">
        <v>705</v>
      </c>
      <c r="F228" s="32" t="s">
        <v>706</v>
      </c>
      <c r="G228" s="26" t="s">
        <v>707</v>
      </c>
      <c r="H228" s="27" t="s">
        <v>708</v>
      </c>
      <c r="I228" s="26" t="s">
        <v>709</v>
      </c>
      <c r="J228" s="27" t="s">
        <v>114</v>
      </c>
      <c r="K228" s="35" t="s">
        <v>79</v>
      </c>
      <c r="L228" s="24" t="s">
        <v>103</v>
      </c>
      <c r="M228" s="23">
        <v>0</v>
      </c>
      <c r="N228" s="23">
        <v>0</v>
      </c>
      <c r="O228" s="23">
        <v>14000</v>
      </c>
      <c r="P228" s="88">
        <v>3239.25</v>
      </c>
      <c r="Q228" s="88">
        <v>3239.25</v>
      </c>
      <c r="R228" s="88">
        <v>0</v>
      </c>
      <c r="S228" s="88">
        <f t="shared" si="568"/>
        <v>3239.25</v>
      </c>
      <c r="T228" s="92">
        <f t="shared" si="569"/>
        <v>1</v>
      </c>
      <c r="U228" s="88">
        <f t="shared" si="570"/>
        <v>0</v>
      </c>
      <c r="V228" s="92">
        <f t="shared" si="571"/>
        <v>0</v>
      </c>
      <c r="W228" s="88">
        <v>137378.93220000001</v>
      </c>
      <c r="X228" s="88">
        <v>10378.5</v>
      </c>
      <c r="Y228" s="88">
        <v>0</v>
      </c>
      <c r="Z228" s="88">
        <f t="shared" si="572"/>
        <v>10378.5</v>
      </c>
      <c r="AA228" s="92">
        <f t="shared" si="559"/>
        <v>7.554651818730615E-2</v>
      </c>
      <c r="AB228" s="88">
        <f t="shared" si="573"/>
        <v>-127000.43220000001</v>
      </c>
      <c r="AC228" s="92">
        <f t="shared" si="574"/>
        <v>-0.92445348181269382</v>
      </c>
      <c r="AD228" s="88">
        <f t="shared" si="575"/>
        <v>140618.18220000001</v>
      </c>
      <c r="AE228" s="88">
        <f t="shared" si="576"/>
        <v>13617.75</v>
      </c>
      <c r="AF228" s="88">
        <f t="shared" si="577"/>
        <v>0</v>
      </c>
      <c r="AG228" s="88">
        <f t="shared" si="578"/>
        <v>13617.75</v>
      </c>
      <c r="AH228" s="92">
        <f t="shared" si="579"/>
        <v>9.6842028441468497E-2</v>
      </c>
      <c r="AI228" s="88">
        <f t="shared" si="580"/>
        <v>-127000.43220000001</v>
      </c>
      <c r="AJ228" s="92">
        <f t="shared" si="581"/>
        <v>-0.9031579715585315</v>
      </c>
      <c r="AK228" s="88">
        <v>262990.82</v>
      </c>
      <c r="AL228" s="88">
        <v>14206.74</v>
      </c>
      <c r="AM228" s="88">
        <v>0</v>
      </c>
      <c r="AN228" s="88">
        <f t="shared" si="552"/>
        <v>14206.74</v>
      </c>
      <c r="AO228" s="92">
        <f t="shared" si="560"/>
        <v>5.4019908375509074E-2</v>
      </c>
      <c r="AP228" s="88">
        <f t="shared" si="582"/>
        <v>-248784.08000000002</v>
      </c>
      <c r="AQ228" s="92">
        <f t="shared" si="583"/>
        <v>-0.94598009162449093</v>
      </c>
      <c r="AR228" s="88">
        <f t="shared" si="584"/>
        <v>403609.00219999999</v>
      </c>
      <c r="AS228" s="88">
        <f t="shared" si="585"/>
        <v>27824.489999999998</v>
      </c>
      <c r="AT228" s="88">
        <f t="shared" si="586"/>
        <v>0</v>
      </c>
      <c r="AU228" s="88">
        <f t="shared" si="587"/>
        <v>27824.489999999998</v>
      </c>
      <c r="AV228" s="92">
        <f t="shared" si="588"/>
        <v>6.8939220503838397E-2</v>
      </c>
      <c r="AW228" s="88">
        <f t="shared" si="589"/>
        <v>-375784.5122</v>
      </c>
      <c r="AX228" s="92">
        <f t="shared" si="590"/>
        <v>-0.93106077949616162</v>
      </c>
      <c r="AY228" s="88">
        <v>119884.09000000001</v>
      </c>
      <c r="AZ228" s="88">
        <v>136293.5</v>
      </c>
      <c r="BA228" s="88">
        <v>0</v>
      </c>
      <c r="BB228" s="88">
        <f t="shared" si="553"/>
        <v>136293.5</v>
      </c>
      <c r="BC228" s="92">
        <f t="shared" si="561"/>
        <v>1.1368772953942428</v>
      </c>
      <c r="BD228" s="88">
        <f t="shared" si="591"/>
        <v>16409.409999999989</v>
      </c>
      <c r="BE228" s="92">
        <f t="shared" si="592"/>
        <v>0.13687729539424279</v>
      </c>
      <c r="BF228" s="88">
        <f t="shared" si="593"/>
        <v>523493.09220000001</v>
      </c>
      <c r="BG228" s="88">
        <f t="shared" si="594"/>
        <v>164117.99</v>
      </c>
      <c r="BH228" s="88">
        <f t="shared" si="595"/>
        <v>0</v>
      </c>
      <c r="BI228" s="88">
        <f t="shared" si="596"/>
        <v>164117.99</v>
      </c>
      <c r="BJ228" s="92">
        <f t="shared" si="597"/>
        <v>0.31350555039855021</v>
      </c>
      <c r="BK228" s="88">
        <f t="shared" si="598"/>
        <v>-359375.10220000002</v>
      </c>
      <c r="BL228" s="92">
        <f t="shared" si="599"/>
        <v>-0.68649444960144979</v>
      </c>
      <c r="BM228" s="88">
        <v>328364.57</v>
      </c>
      <c r="BN228" s="88">
        <v>62386.479999999996</v>
      </c>
      <c r="BO228" s="88">
        <v>0</v>
      </c>
      <c r="BP228" s="88">
        <f t="shared" si="554"/>
        <v>62386.479999999996</v>
      </c>
      <c r="BQ228" s="92">
        <f t="shared" si="562"/>
        <v>0.18999150852359009</v>
      </c>
      <c r="BR228" s="88">
        <f t="shared" si="600"/>
        <v>-265978.09000000003</v>
      </c>
      <c r="BS228" s="92">
        <f t="shared" si="601"/>
        <v>-0.81000849147640996</v>
      </c>
      <c r="BT228" s="88">
        <f t="shared" si="602"/>
        <v>851857.66220000002</v>
      </c>
      <c r="BU228" s="88">
        <f t="shared" si="603"/>
        <v>226504.46999999997</v>
      </c>
      <c r="BV228" s="88">
        <f t="shared" si="604"/>
        <v>0</v>
      </c>
      <c r="BW228" s="88">
        <f t="shared" si="605"/>
        <v>226504.46999999997</v>
      </c>
      <c r="BX228" s="92">
        <f t="shared" si="606"/>
        <v>0.26589473811274006</v>
      </c>
      <c r="BY228" s="88">
        <f t="shared" si="607"/>
        <v>-625353.19220000005</v>
      </c>
      <c r="BZ228" s="92">
        <f t="shared" si="608"/>
        <v>-0.73410526188726</v>
      </c>
      <c r="CA228" s="88">
        <v>392999.6</v>
      </c>
      <c r="CB228" s="88">
        <v>253725.78999999998</v>
      </c>
      <c r="CC228" s="88">
        <v>0</v>
      </c>
      <c r="CD228" s="88">
        <f t="shared" si="555"/>
        <v>253725.78999999998</v>
      </c>
      <c r="CE228" s="92">
        <f t="shared" si="563"/>
        <v>0.64561335431384659</v>
      </c>
      <c r="CF228" s="88">
        <f t="shared" si="609"/>
        <v>-139273.81</v>
      </c>
      <c r="CG228" s="92">
        <f t="shared" si="610"/>
        <v>-0.35438664568615341</v>
      </c>
      <c r="CH228" s="88">
        <f t="shared" si="611"/>
        <v>1244857.2622</v>
      </c>
      <c r="CI228" s="88">
        <f t="shared" si="612"/>
        <v>480230.25999999995</v>
      </c>
      <c r="CJ228" s="88">
        <f t="shared" si="613"/>
        <v>0</v>
      </c>
      <c r="CK228" s="88">
        <f t="shared" si="614"/>
        <v>480230.25999999995</v>
      </c>
      <c r="CL228" s="92">
        <f t="shared" si="615"/>
        <v>0.38577134470124147</v>
      </c>
      <c r="CM228" s="88">
        <f t="shared" si="616"/>
        <v>-764627.00219999999</v>
      </c>
      <c r="CN228" s="92">
        <f t="shared" si="617"/>
        <v>-0.61422865529875847</v>
      </c>
      <c r="CO228" s="88">
        <v>424685.43</v>
      </c>
      <c r="CP228" s="88">
        <v>301294.18</v>
      </c>
      <c r="CQ228" s="88">
        <v>0</v>
      </c>
      <c r="CR228" s="88">
        <f t="shared" si="556"/>
        <v>301294.18</v>
      </c>
      <c r="CS228" s="92">
        <f t="shared" si="564"/>
        <v>0.70945259412360817</v>
      </c>
      <c r="CT228" s="88">
        <f t="shared" si="618"/>
        <v>-123391.25</v>
      </c>
      <c r="CU228" s="92">
        <f t="shared" si="619"/>
        <v>-0.29054740587639183</v>
      </c>
      <c r="CV228" s="88">
        <f t="shared" si="620"/>
        <v>1669542.6921999999</v>
      </c>
      <c r="CW228" s="88">
        <f t="shared" si="621"/>
        <v>781524.44</v>
      </c>
      <c r="CX228" s="88">
        <f t="shared" si="622"/>
        <v>0</v>
      </c>
      <c r="CY228" s="88">
        <f t="shared" si="623"/>
        <v>781524.44</v>
      </c>
      <c r="CZ228" s="92">
        <f t="shared" si="624"/>
        <v>0.46810689157649799</v>
      </c>
      <c r="DA228" s="88">
        <f t="shared" si="625"/>
        <v>-888018.25219999999</v>
      </c>
      <c r="DB228" s="92">
        <f t="shared" si="626"/>
        <v>-0.53189310842350201</v>
      </c>
      <c r="DC228" s="88">
        <v>1464606.7197999998</v>
      </c>
      <c r="DD228" s="88">
        <v>108369.75000000001</v>
      </c>
      <c r="DE228" s="88">
        <v>0</v>
      </c>
      <c r="DF228" s="88">
        <f t="shared" si="557"/>
        <v>108369.75000000001</v>
      </c>
      <c r="DG228" s="92">
        <f t="shared" si="565"/>
        <v>7.3992388902051814E-2</v>
      </c>
      <c r="DH228" s="88">
        <f t="shared" si="641"/>
        <v>-1356236.9697999998</v>
      </c>
      <c r="DI228" s="92">
        <f t="shared" si="627"/>
        <v>-0.92600761109794816</v>
      </c>
      <c r="DJ228" s="88">
        <f t="shared" si="628"/>
        <v>3134149.4119999995</v>
      </c>
      <c r="DK228" s="88">
        <f t="shared" si="629"/>
        <v>889894.19</v>
      </c>
      <c r="DL228" s="88">
        <f t="shared" si="630"/>
        <v>0</v>
      </c>
      <c r="DM228" s="88">
        <f t="shared" si="550"/>
        <v>889894.19</v>
      </c>
      <c r="DN228" s="92">
        <f t="shared" si="631"/>
        <v>0.28393483303405448</v>
      </c>
      <c r="DO228" s="88">
        <f t="shared" si="632"/>
        <v>-2244255.2219999996</v>
      </c>
      <c r="DP228" s="92">
        <f t="shared" si="633"/>
        <v>-0.71606516696594547</v>
      </c>
      <c r="DQ228" s="88">
        <v>279131.56</v>
      </c>
      <c r="DR228" s="88">
        <v>139293.5</v>
      </c>
      <c r="DS228" s="88">
        <v>0</v>
      </c>
      <c r="DT228" s="88">
        <f t="shared" si="558"/>
        <v>139293.5</v>
      </c>
      <c r="DU228" s="92">
        <f t="shared" si="566"/>
        <v>0.49902454598827878</v>
      </c>
      <c r="DV228" s="88">
        <f t="shared" si="642"/>
        <v>-139838.06</v>
      </c>
      <c r="DW228" s="92">
        <f t="shared" si="634"/>
        <v>-0.50097545401172117</v>
      </c>
      <c r="DX228" s="88">
        <f t="shared" si="635"/>
        <v>3413280.9719999996</v>
      </c>
      <c r="DY228" s="88">
        <f t="shared" si="636"/>
        <v>1029187.69</v>
      </c>
      <c r="DZ228" s="88">
        <f t="shared" si="637"/>
        <v>0</v>
      </c>
      <c r="EA228" s="88">
        <f t="shared" si="551"/>
        <v>1029187.69</v>
      </c>
      <c r="EB228" s="92">
        <f t="shared" si="638"/>
        <v>0.30152445651052018</v>
      </c>
      <c r="EC228" s="88">
        <f t="shared" si="639"/>
        <v>-2384093.2819999997</v>
      </c>
      <c r="ED228" s="92">
        <f t="shared" si="640"/>
        <v>-0.69847554348947982</v>
      </c>
      <c r="EE228" s="88">
        <v>91981.18</v>
      </c>
      <c r="EF228" s="88">
        <v>468330.63999999996</v>
      </c>
      <c r="EG228" s="88">
        <v>342563.6</v>
      </c>
      <c r="EH228" s="23">
        <f t="shared" si="567"/>
        <v>4316156.392</v>
      </c>
      <c r="EJ228" s="9"/>
      <c r="EK228" s="9"/>
    </row>
    <row r="229" spans="1:141" ht="12" customHeight="1" x14ac:dyDescent="0.25">
      <c r="A229" s="8" t="s">
        <v>710</v>
      </c>
      <c r="B229" s="8" t="s">
        <v>710</v>
      </c>
      <c r="C229" s="24">
        <v>6</v>
      </c>
      <c r="D229" s="32" t="s">
        <v>711</v>
      </c>
      <c r="E229" s="26" t="s">
        <v>712</v>
      </c>
      <c r="F229" s="32" t="s">
        <v>713</v>
      </c>
      <c r="G229" s="26" t="s">
        <v>714</v>
      </c>
      <c r="H229" s="27" t="s">
        <v>715</v>
      </c>
      <c r="I229" s="26" t="s">
        <v>716</v>
      </c>
      <c r="J229" s="27">
        <v>1</v>
      </c>
      <c r="K229" s="35" t="s">
        <v>79</v>
      </c>
      <c r="L229" s="24" t="s">
        <v>105</v>
      </c>
      <c r="M229" s="23">
        <v>0</v>
      </c>
      <c r="N229" s="23">
        <v>0</v>
      </c>
      <c r="O229" s="23">
        <v>89099.47</v>
      </c>
      <c r="P229" s="88">
        <v>58953.18</v>
      </c>
      <c r="Q229" s="88">
        <v>58953.18</v>
      </c>
      <c r="R229" s="88">
        <v>0</v>
      </c>
      <c r="S229" s="88">
        <f t="shared" si="568"/>
        <v>58953.18</v>
      </c>
      <c r="T229" s="92">
        <f t="shared" si="569"/>
        <v>1</v>
      </c>
      <c r="U229" s="88">
        <f t="shared" si="570"/>
        <v>0</v>
      </c>
      <c r="V229" s="92">
        <f t="shared" si="571"/>
        <v>0</v>
      </c>
      <c r="W229" s="88">
        <v>0</v>
      </c>
      <c r="X229" s="88">
        <v>0</v>
      </c>
      <c r="Y229" s="88">
        <v>0</v>
      </c>
      <c r="Z229" s="88">
        <f t="shared" si="572"/>
        <v>0</v>
      </c>
      <c r="AA229" s="92" t="str">
        <f t="shared" si="559"/>
        <v>nebija plānots</v>
      </c>
      <c r="AB229" s="88">
        <f t="shared" si="573"/>
        <v>0</v>
      </c>
      <c r="AC229" s="92" t="str">
        <f t="shared" si="574"/>
        <v>nebija plānots</v>
      </c>
      <c r="AD229" s="88">
        <f t="shared" si="575"/>
        <v>58953.18</v>
      </c>
      <c r="AE229" s="88">
        <f t="shared" si="576"/>
        <v>58953.18</v>
      </c>
      <c r="AF229" s="88">
        <f t="shared" si="577"/>
        <v>0</v>
      </c>
      <c r="AG229" s="88">
        <f t="shared" si="578"/>
        <v>58953.18</v>
      </c>
      <c r="AH229" s="92">
        <f t="shared" si="579"/>
        <v>1</v>
      </c>
      <c r="AI229" s="88">
        <f t="shared" si="580"/>
        <v>0</v>
      </c>
      <c r="AJ229" s="92">
        <f t="shared" si="581"/>
        <v>0</v>
      </c>
      <c r="AK229" s="88">
        <v>0</v>
      </c>
      <c r="AL229" s="88">
        <v>0</v>
      </c>
      <c r="AM229" s="88">
        <v>0</v>
      </c>
      <c r="AN229" s="88">
        <f t="shared" si="552"/>
        <v>0</v>
      </c>
      <c r="AO229" s="92" t="str">
        <f t="shared" si="560"/>
        <v>nebija plānots</v>
      </c>
      <c r="AP229" s="88">
        <f t="shared" si="582"/>
        <v>0</v>
      </c>
      <c r="AQ229" s="92" t="str">
        <f t="shared" si="583"/>
        <v>nebija plānots</v>
      </c>
      <c r="AR229" s="88">
        <f t="shared" si="584"/>
        <v>58953.18</v>
      </c>
      <c r="AS229" s="88">
        <f t="shared" si="585"/>
        <v>58953.18</v>
      </c>
      <c r="AT229" s="88">
        <f t="shared" si="586"/>
        <v>0</v>
      </c>
      <c r="AU229" s="88">
        <f t="shared" si="587"/>
        <v>58953.18</v>
      </c>
      <c r="AV229" s="92">
        <f t="shared" si="588"/>
        <v>1</v>
      </c>
      <c r="AW229" s="88">
        <f t="shared" si="589"/>
        <v>0</v>
      </c>
      <c r="AX229" s="92">
        <f t="shared" si="590"/>
        <v>0</v>
      </c>
      <c r="AY229" s="88">
        <v>0</v>
      </c>
      <c r="AZ229" s="88">
        <v>0</v>
      </c>
      <c r="BA229" s="88">
        <v>0</v>
      </c>
      <c r="BB229" s="88">
        <f t="shared" si="553"/>
        <v>0</v>
      </c>
      <c r="BC229" s="92" t="str">
        <f t="shared" si="561"/>
        <v>nebija plānots</v>
      </c>
      <c r="BD229" s="88">
        <f t="shared" si="591"/>
        <v>0</v>
      </c>
      <c r="BE229" s="92" t="str">
        <f t="shared" si="592"/>
        <v>nebija plānots</v>
      </c>
      <c r="BF229" s="88">
        <f t="shared" si="593"/>
        <v>58953.18</v>
      </c>
      <c r="BG229" s="88">
        <f t="shared" si="594"/>
        <v>58953.18</v>
      </c>
      <c r="BH229" s="88">
        <f t="shared" si="595"/>
        <v>0</v>
      </c>
      <c r="BI229" s="88">
        <f t="shared" si="596"/>
        <v>58953.18</v>
      </c>
      <c r="BJ229" s="92">
        <f t="shared" si="597"/>
        <v>1</v>
      </c>
      <c r="BK229" s="88">
        <f t="shared" si="598"/>
        <v>0</v>
      </c>
      <c r="BL229" s="92">
        <f t="shared" si="599"/>
        <v>0</v>
      </c>
      <c r="BM229" s="88">
        <v>0</v>
      </c>
      <c r="BN229" s="88">
        <v>15697.01</v>
      </c>
      <c r="BO229" s="88">
        <v>0</v>
      </c>
      <c r="BP229" s="88">
        <f t="shared" si="554"/>
        <v>15697.01</v>
      </c>
      <c r="BQ229" s="92" t="str">
        <f t="shared" si="562"/>
        <v>nebija plānots</v>
      </c>
      <c r="BR229" s="88">
        <f t="shared" si="600"/>
        <v>15697.01</v>
      </c>
      <c r="BS229" s="92" t="str">
        <f t="shared" si="601"/>
        <v>nebija plānots</v>
      </c>
      <c r="BT229" s="88">
        <f t="shared" si="602"/>
        <v>58953.18</v>
      </c>
      <c r="BU229" s="88">
        <f t="shared" si="603"/>
        <v>74650.19</v>
      </c>
      <c r="BV229" s="88">
        <f t="shared" si="604"/>
        <v>0</v>
      </c>
      <c r="BW229" s="88">
        <f t="shared" si="605"/>
        <v>74650.19</v>
      </c>
      <c r="BX229" s="92">
        <f t="shared" si="606"/>
        <v>1.2662623118888583</v>
      </c>
      <c r="BY229" s="88">
        <f t="shared" si="607"/>
        <v>15697.010000000002</v>
      </c>
      <c r="BZ229" s="92">
        <f t="shared" si="608"/>
        <v>0.26626231188885829</v>
      </c>
      <c r="CA229" s="88">
        <v>46920</v>
      </c>
      <c r="CB229" s="88">
        <v>0</v>
      </c>
      <c r="CC229" s="88">
        <v>0</v>
      </c>
      <c r="CD229" s="88">
        <f t="shared" si="555"/>
        <v>0</v>
      </c>
      <c r="CE229" s="92">
        <f t="shared" si="563"/>
        <v>0</v>
      </c>
      <c r="CF229" s="88">
        <f t="shared" si="609"/>
        <v>-46920</v>
      </c>
      <c r="CG229" s="92">
        <f t="shared" si="610"/>
        <v>-1</v>
      </c>
      <c r="CH229" s="88">
        <f t="shared" si="611"/>
        <v>105873.18</v>
      </c>
      <c r="CI229" s="88">
        <f t="shared" si="612"/>
        <v>74650.19</v>
      </c>
      <c r="CJ229" s="88">
        <f t="shared" si="613"/>
        <v>0</v>
      </c>
      <c r="CK229" s="88">
        <f t="shared" si="614"/>
        <v>74650.19</v>
      </c>
      <c r="CL229" s="92">
        <f t="shared" si="615"/>
        <v>0.7050906565761037</v>
      </c>
      <c r="CM229" s="88">
        <f t="shared" si="616"/>
        <v>-31222.989999999991</v>
      </c>
      <c r="CN229" s="92">
        <f t="shared" si="617"/>
        <v>-0.29490934342389635</v>
      </c>
      <c r="CO229" s="88">
        <v>0</v>
      </c>
      <c r="CP229" s="88">
        <v>0</v>
      </c>
      <c r="CQ229" s="88">
        <v>0</v>
      </c>
      <c r="CR229" s="88">
        <f t="shared" si="556"/>
        <v>0</v>
      </c>
      <c r="CS229" s="92" t="str">
        <f t="shared" si="564"/>
        <v>nebija plānots</v>
      </c>
      <c r="CT229" s="88">
        <f t="shared" si="618"/>
        <v>0</v>
      </c>
      <c r="CU229" s="92" t="str">
        <f t="shared" si="619"/>
        <v>nebija plānots</v>
      </c>
      <c r="CV229" s="88">
        <f t="shared" si="620"/>
        <v>105873.18</v>
      </c>
      <c r="CW229" s="88">
        <f t="shared" si="621"/>
        <v>74650.19</v>
      </c>
      <c r="CX229" s="88">
        <f t="shared" si="622"/>
        <v>0</v>
      </c>
      <c r="CY229" s="88">
        <f t="shared" si="623"/>
        <v>74650.19</v>
      </c>
      <c r="CZ229" s="92">
        <f t="shared" si="624"/>
        <v>0.7050906565761037</v>
      </c>
      <c r="DA229" s="88">
        <f t="shared" si="625"/>
        <v>-31222.989999999991</v>
      </c>
      <c r="DB229" s="92">
        <f t="shared" si="626"/>
        <v>-0.29490934342389635</v>
      </c>
      <c r="DC229" s="88">
        <v>0</v>
      </c>
      <c r="DD229" s="88">
        <v>0</v>
      </c>
      <c r="DE229" s="88">
        <v>0</v>
      </c>
      <c r="DF229" s="88">
        <f t="shared" si="557"/>
        <v>0</v>
      </c>
      <c r="DG229" s="92" t="str">
        <f t="shared" si="565"/>
        <v>nebija plānots</v>
      </c>
      <c r="DH229" s="88">
        <f t="shared" si="641"/>
        <v>0</v>
      </c>
      <c r="DI229" s="92" t="str">
        <f t="shared" si="627"/>
        <v>nebija plānots</v>
      </c>
      <c r="DJ229" s="88">
        <f t="shared" si="628"/>
        <v>105873.18</v>
      </c>
      <c r="DK229" s="88">
        <f t="shared" si="629"/>
        <v>74650.19</v>
      </c>
      <c r="DL229" s="88">
        <f t="shared" si="630"/>
        <v>0</v>
      </c>
      <c r="DM229" s="88">
        <f t="shared" ref="DM229:DM243" si="643">CY229+DF229</f>
        <v>74650.19</v>
      </c>
      <c r="DN229" s="92">
        <f t="shared" si="631"/>
        <v>0.7050906565761037</v>
      </c>
      <c r="DO229" s="88">
        <f t="shared" si="632"/>
        <v>-31222.989999999991</v>
      </c>
      <c r="DP229" s="92">
        <f t="shared" si="633"/>
        <v>-0.29490934342389635</v>
      </c>
      <c r="DQ229" s="88">
        <v>0</v>
      </c>
      <c r="DR229" s="88">
        <v>0</v>
      </c>
      <c r="DS229" s="88">
        <v>0</v>
      </c>
      <c r="DT229" s="88">
        <f t="shared" si="558"/>
        <v>0</v>
      </c>
      <c r="DU229" s="92" t="str">
        <f t="shared" si="566"/>
        <v>nebija plānots</v>
      </c>
      <c r="DV229" s="88">
        <f t="shared" si="642"/>
        <v>0</v>
      </c>
      <c r="DW229" s="92" t="str">
        <f t="shared" si="634"/>
        <v>nebija plānots</v>
      </c>
      <c r="DX229" s="88">
        <f t="shared" si="635"/>
        <v>105873.18</v>
      </c>
      <c r="DY229" s="88">
        <f t="shared" si="636"/>
        <v>74650.19</v>
      </c>
      <c r="DZ229" s="88">
        <f t="shared" si="637"/>
        <v>0</v>
      </c>
      <c r="EA229" s="88">
        <f t="shared" ref="EA229:EA243" si="644">DM229+DT229</f>
        <v>74650.19</v>
      </c>
      <c r="EB229" s="92">
        <f t="shared" si="638"/>
        <v>0.7050906565761037</v>
      </c>
      <c r="EC229" s="88">
        <f t="shared" si="639"/>
        <v>-31222.989999999991</v>
      </c>
      <c r="ED229" s="92">
        <f t="shared" si="640"/>
        <v>-0.29490934342389635</v>
      </c>
      <c r="EE229" s="88">
        <v>0</v>
      </c>
      <c r="EF229" s="88">
        <v>0</v>
      </c>
      <c r="EG229" s="88">
        <v>905708.31</v>
      </c>
      <c r="EH229" s="23">
        <f t="shared" si="567"/>
        <v>1011581.49</v>
      </c>
      <c r="EJ229" s="9"/>
      <c r="EK229" s="9"/>
    </row>
    <row r="230" spans="1:141" ht="12" customHeight="1" x14ac:dyDescent="0.25">
      <c r="A230" s="8" t="s">
        <v>717</v>
      </c>
      <c r="B230" s="8" t="s">
        <v>717</v>
      </c>
      <c r="C230" s="24">
        <v>6</v>
      </c>
      <c r="D230" s="32" t="s">
        <v>711</v>
      </c>
      <c r="E230" s="26" t="s">
        <v>712</v>
      </c>
      <c r="F230" s="32" t="s">
        <v>713</v>
      </c>
      <c r="G230" s="26" t="s">
        <v>714</v>
      </c>
      <c r="H230" s="27" t="s">
        <v>715</v>
      </c>
      <c r="I230" s="26" t="s">
        <v>716</v>
      </c>
      <c r="J230" s="27">
        <v>2</v>
      </c>
      <c r="K230" s="35" t="s">
        <v>79</v>
      </c>
      <c r="L230" s="24" t="s">
        <v>105</v>
      </c>
      <c r="M230" s="23">
        <v>0</v>
      </c>
      <c r="N230" s="23">
        <v>0</v>
      </c>
      <c r="O230" s="23">
        <v>0</v>
      </c>
      <c r="P230" s="88">
        <v>0</v>
      </c>
      <c r="Q230" s="88">
        <v>0</v>
      </c>
      <c r="R230" s="88">
        <v>0</v>
      </c>
      <c r="S230" s="88">
        <f t="shared" si="568"/>
        <v>0</v>
      </c>
      <c r="T230" s="92" t="str">
        <f t="shared" si="569"/>
        <v>nebija plānots</v>
      </c>
      <c r="U230" s="88">
        <f t="shared" si="570"/>
        <v>0</v>
      </c>
      <c r="V230" s="92" t="str">
        <f t="shared" si="571"/>
        <v>nebija plānots</v>
      </c>
      <c r="W230" s="88">
        <v>0</v>
      </c>
      <c r="X230" s="88">
        <v>0</v>
      </c>
      <c r="Y230" s="88">
        <v>0</v>
      </c>
      <c r="Z230" s="88">
        <f t="shared" si="572"/>
        <v>0</v>
      </c>
      <c r="AA230" s="92" t="str">
        <f t="shared" si="559"/>
        <v>nebija plānots</v>
      </c>
      <c r="AB230" s="88">
        <f t="shared" si="573"/>
        <v>0</v>
      </c>
      <c r="AC230" s="92" t="str">
        <f t="shared" si="574"/>
        <v>nebija plānots</v>
      </c>
      <c r="AD230" s="88">
        <f t="shared" si="575"/>
        <v>0</v>
      </c>
      <c r="AE230" s="88">
        <f t="shared" si="576"/>
        <v>0</v>
      </c>
      <c r="AF230" s="88">
        <f t="shared" si="577"/>
        <v>0</v>
      </c>
      <c r="AG230" s="88">
        <f t="shared" si="578"/>
        <v>0</v>
      </c>
      <c r="AH230" s="92" t="str">
        <f t="shared" si="579"/>
        <v>nebija plānots</v>
      </c>
      <c r="AI230" s="88">
        <f t="shared" si="580"/>
        <v>0</v>
      </c>
      <c r="AJ230" s="92" t="str">
        <f t="shared" si="581"/>
        <v>nebija plānots</v>
      </c>
      <c r="AK230" s="88">
        <v>0</v>
      </c>
      <c r="AL230" s="88">
        <v>0</v>
      </c>
      <c r="AM230" s="88">
        <v>0</v>
      </c>
      <c r="AN230" s="88">
        <f t="shared" si="552"/>
        <v>0</v>
      </c>
      <c r="AO230" s="92" t="str">
        <f t="shared" si="560"/>
        <v>nebija plānots</v>
      </c>
      <c r="AP230" s="88">
        <f t="shared" si="582"/>
        <v>0</v>
      </c>
      <c r="AQ230" s="92" t="str">
        <f t="shared" si="583"/>
        <v>nebija plānots</v>
      </c>
      <c r="AR230" s="88">
        <f t="shared" si="584"/>
        <v>0</v>
      </c>
      <c r="AS230" s="88">
        <f t="shared" si="585"/>
        <v>0</v>
      </c>
      <c r="AT230" s="88">
        <f t="shared" si="586"/>
        <v>0</v>
      </c>
      <c r="AU230" s="88">
        <f t="shared" si="587"/>
        <v>0</v>
      </c>
      <c r="AV230" s="92" t="str">
        <f t="shared" si="588"/>
        <v>nebija plānots</v>
      </c>
      <c r="AW230" s="88">
        <f t="shared" si="589"/>
        <v>0</v>
      </c>
      <c r="AX230" s="92" t="str">
        <f t="shared" si="590"/>
        <v>nebija plānots</v>
      </c>
      <c r="AY230" s="88">
        <v>0</v>
      </c>
      <c r="AZ230" s="88">
        <v>0</v>
      </c>
      <c r="BA230" s="88">
        <v>0</v>
      </c>
      <c r="BB230" s="88">
        <f t="shared" si="553"/>
        <v>0</v>
      </c>
      <c r="BC230" s="92" t="str">
        <f t="shared" si="561"/>
        <v>nebija plānots</v>
      </c>
      <c r="BD230" s="88">
        <f t="shared" si="591"/>
        <v>0</v>
      </c>
      <c r="BE230" s="92" t="str">
        <f t="shared" si="592"/>
        <v>nebija plānots</v>
      </c>
      <c r="BF230" s="88">
        <f t="shared" si="593"/>
        <v>0</v>
      </c>
      <c r="BG230" s="88">
        <f t="shared" si="594"/>
        <v>0</v>
      </c>
      <c r="BH230" s="88">
        <f t="shared" si="595"/>
        <v>0</v>
      </c>
      <c r="BI230" s="88">
        <f t="shared" si="596"/>
        <v>0</v>
      </c>
      <c r="BJ230" s="92" t="str">
        <f t="shared" si="597"/>
        <v>nebija plānots</v>
      </c>
      <c r="BK230" s="88">
        <f t="shared" si="598"/>
        <v>0</v>
      </c>
      <c r="BL230" s="92" t="str">
        <f t="shared" si="599"/>
        <v>nebija plānots</v>
      </c>
      <c r="BM230" s="88">
        <v>0</v>
      </c>
      <c r="BN230" s="88">
        <v>0</v>
      </c>
      <c r="BO230" s="88">
        <v>0</v>
      </c>
      <c r="BP230" s="88">
        <f t="shared" si="554"/>
        <v>0</v>
      </c>
      <c r="BQ230" s="92" t="str">
        <f t="shared" si="562"/>
        <v>nebija plānots</v>
      </c>
      <c r="BR230" s="88">
        <f t="shared" si="600"/>
        <v>0</v>
      </c>
      <c r="BS230" s="92" t="str">
        <f t="shared" si="601"/>
        <v>nebija plānots</v>
      </c>
      <c r="BT230" s="88">
        <f t="shared" si="602"/>
        <v>0</v>
      </c>
      <c r="BU230" s="88">
        <f t="shared" si="603"/>
        <v>0</v>
      </c>
      <c r="BV230" s="88">
        <f t="shared" si="604"/>
        <v>0</v>
      </c>
      <c r="BW230" s="88">
        <f t="shared" si="605"/>
        <v>0</v>
      </c>
      <c r="BX230" s="92" t="str">
        <f t="shared" si="606"/>
        <v>nebija plānots</v>
      </c>
      <c r="BY230" s="88">
        <f t="shared" si="607"/>
        <v>0</v>
      </c>
      <c r="BZ230" s="92" t="str">
        <f t="shared" si="608"/>
        <v>nebija plānots</v>
      </c>
      <c r="CA230" s="88">
        <v>87132.800000000003</v>
      </c>
      <c r="CB230" s="88">
        <v>0</v>
      </c>
      <c r="CC230" s="88">
        <v>0</v>
      </c>
      <c r="CD230" s="88">
        <f t="shared" si="555"/>
        <v>0</v>
      </c>
      <c r="CE230" s="92">
        <f t="shared" si="563"/>
        <v>0</v>
      </c>
      <c r="CF230" s="88">
        <f t="shared" si="609"/>
        <v>-87132.800000000003</v>
      </c>
      <c r="CG230" s="92">
        <f t="shared" si="610"/>
        <v>-1</v>
      </c>
      <c r="CH230" s="88">
        <f t="shared" si="611"/>
        <v>87132.800000000003</v>
      </c>
      <c r="CI230" s="88">
        <f t="shared" si="612"/>
        <v>0</v>
      </c>
      <c r="CJ230" s="88">
        <f t="shared" si="613"/>
        <v>0</v>
      </c>
      <c r="CK230" s="88">
        <f t="shared" si="614"/>
        <v>0</v>
      </c>
      <c r="CL230" s="92">
        <f t="shared" si="615"/>
        <v>0</v>
      </c>
      <c r="CM230" s="88">
        <f t="shared" si="616"/>
        <v>-87132.800000000003</v>
      </c>
      <c r="CN230" s="92">
        <f t="shared" si="617"/>
        <v>-1</v>
      </c>
      <c r="CO230" s="88">
        <v>0</v>
      </c>
      <c r="CP230" s="88">
        <v>0</v>
      </c>
      <c r="CQ230" s="88">
        <v>0</v>
      </c>
      <c r="CR230" s="88">
        <f t="shared" si="556"/>
        <v>0</v>
      </c>
      <c r="CS230" s="92" t="str">
        <f t="shared" si="564"/>
        <v>nebija plānots</v>
      </c>
      <c r="CT230" s="88">
        <f t="shared" si="618"/>
        <v>0</v>
      </c>
      <c r="CU230" s="92" t="str">
        <f t="shared" si="619"/>
        <v>nebija plānots</v>
      </c>
      <c r="CV230" s="88">
        <f t="shared" si="620"/>
        <v>87132.800000000003</v>
      </c>
      <c r="CW230" s="88">
        <f t="shared" si="621"/>
        <v>0</v>
      </c>
      <c r="CX230" s="88">
        <f t="shared" si="622"/>
        <v>0</v>
      </c>
      <c r="CY230" s="88">
        <f t="shared" si="623"/>
        <v>0</v>
      </c>
      <c r="CZ230" s="92">
        <f t="shared" si="624"/>
        <v>0</v>
      </c>
      <c r="DA230" s="88">
        <f t="shared" si="625"/>
        <v>-87132.800000000003</v>
      </c>
      <c r="DB230" s="92">
        <f t="shared" si="626"/>
        <v>-1</v>
      </c>
      <c r="DC230" s="88">
        <v>0</v>
      </c>
      <c r="DD230" s="88">
        <v>75725.84</v>
      </c>
      <c r="DE230" s="88">
        <v>0</v>
      </c>
      <c r="DF230" s="88">
        <f t="shared" si="557"/>
        <v>75725.84</v>
      </c>
      <c r="DG230" s="92" t="str">
        <f t="shared" si="565"/>
        <v>nebija plānots</v>
      </c>
      <c r="DH230" s="88">
        <f t="shared" si="641"/>
        <v>75725.84</v>
      </c>
      <c r="DI230" s="92" t="str">
        <f t="shared" si="627"/>
        <v>nebija plānots</v>
      </c>
      <c r="DJ230" s="88">
        <f t="shared" si="628"/>
        <v>87132.800000000003</v>
      </c>
      <c r="DK230" s="88">
        <f t="shared" si="629"/>
        <v>75725.84</v>
      </c>
      <c r="DL230" s="88">
        <f t="shared" si="630"/>
        <v>0</v>
      </c>
      <c r="DM230" s="88">
        <f t="shared" si="643"/>
        <v>75725.84</v>
      </c>
      <c r="DN230" s="92">
        <f t="shared" si="631"/>
        <v>0.86908535017811883</v>
      </c>
      <c r="DO230" s="88">
        <f t="shared" si="632"/>
        <v>-11406.960000000006</v>
      </c>
      <c r="DP230" s="92">
        <f t="shared" si="633"/>
        <v>-0.13091464982188114</v>
      </c>
      <c r="DQ230" s="88">
        <v>0</v>
      </c>
      <c r="DR230" s="88">
        <v>0</v>
      </c>
      <c r="DS230" s="88">
        <v>0</v>
      </c>
      <c r="DT230" s="88">
        <f t="shared" si="558"/>
        <v>0</v>
      </c>
      <c r="DU230" s="92" t="str">
        <f t="shared" si="566"/>
        <v>nebija plānots</v>
      </c>
      <c r="DV230" s="88">
        <f t="shared" si="642"/>
        <v>0</v>
      </c>
      <c r="DW230" s="92" t="str">
        <f t="shared" si="634"/>
        <v>nebija plānots</v>
      </c>
      <c r="DX230" s="88">
        <f t="shared" si="635"/>
        <v>87132.800000000003</v>
      </c>
      <c r="DY230" s="88">
        <f t="shared" si="636"/>
        <v>75725.84</v>
      </c>
      <c r="DZ230" s="88">
        <f t="shared" si="637"/>
        <v>0</v>
      </c>
      <c r="EA230" s="88">
        <f t="shared" si="644"/>
        <v>75725.84</v>
      </c>
      <c r="EB230" s="92">
        <f t="shared" si="638"/>
        <v>0.86908535017811883</v>
      </c>
      <c r="EC230" s="88">
        <f t="shared" si="639"/>
        <v>-11406.960000000006</v>
      </c>
      <c r="ED230" s="92">
        <f t="shared" si="640"/>
        <v>-0.13091464982188114</v>
      </c>
      <c r="EE230" s="88">
        <v>0</v>
      </c>
      <c r="EF230" s="88">
        <v>0</v>
      </c>
      <c r="EG230" s="88">
        <v>87132.800000000003</v>
      </c>
      <c r="EH230" s="23">
        <f t="shared" si="567"/>
        <v>174265.60000000001</v>
      </c>
      <c r="EJ230" s="9"/>
      <c r="EK230" s="9"/>
    </row>
    <row r="231" spans="1:141" ht="12" customHeight="1" x14ac:dyDescent="0.25">
      <c r="A231" s="8" t="s">
        <v>718</v>
      </c>
      <c r="B231" s="8" t="s">
        <v>718</v>
      </c>
      <c r="C231" s="24">
        <v>7</v>
      </c>
      <c r="D231" s="32" t="s">
        <v>711</v>
      </c>
      <c r="E231" s="26" t="s">
        <v>712</v>
      </c>
      <c r="F231" s="32" t="s">
        <v>713</v>
      </c>
      <c r="G231" s="26" t="s">
        <v>714</v>
      </c>
      <c r="H231" s="27" t="s">
        <v>715</v>
      </c>
      <c r="I231" s="26" t="s">
        <v>716</v>
      </c>
      <c r="J231" s="27">
        <v>3</v>
      </c>
      <c r="K231" s="35" t="s">
        <v>79</v>
      </c>
      <c r="L231" s="24" t="s">
        <v>105</v>
      </c>
      <c r="M231" s="23">
        <v>0</v>
      </c>
      <c r="N231" s="23">
        <v>0</v>
      </c>
      <c r="O231" s="23">
        <v>0</v>
      </c>
      <c r="P231" s="88">
        <v>0</v>
      </c>
      <c r="Q231" s="88">
        <v>0</v>
      </c>
      <c r="R231" s="88">
        <v>0</v>
      </c>
      <c r="S231" s="88">
        <f t="shared" si="568"/>
        <v>0</v>
      </c>
      <c r="T231" s="92" t="str">
        <f t="shared" si="569"/>
        <v>nebija plānots</v>
      </c>
      <c r="U231" s="88">
        <f t="shared" si="570"/>
        <v>0</v>
      </c>
      <c r="V231" s="92" t="str">
        <f t="shared" si="571"/>
        <v>nebija plānots</v>
      </c>
      <c r="W231" s="88">
        <v>0</v>
      </c>
      <c r="X231" s="88">
        <v>0</v>
      </c>
      <c r="Y231" s="88">
        <v>0</v>
      </c>
      <c r="Z231" s="88">
        <f t="shared" si="572"/>
        <v>0</v>
      </c>
      <c r="AA231" s="92" t="str">
        <f t="shared" si="559"/>
        <v>nebija plānots</v>
      </c>
      <c r="AB231" s="88">
        <f t="shared" si="573"/>
        <v>0</v>
      </c>
      <c r="AC231" s="92" t="str">
        <f t="shared" si="574"/>
        <v>nebija plānots</v>
      </c>
      <c r="AD231" s="88">
        <f t="shared" si="575"/>
        <v>0</v>
      </c>
      <c r="AE231" s="88">
        <f t="shared" si="576"/>
        <v>0</v>
      </c>
      <c r="AF231" s="88">
        <f t="shared" si="577"/>
        <v>0</v>
      </c>
      <c r="AG231" s="88">
        <f t="shared" si="578"/>
        <v>0</v>
      </c>
      <c r="AH231" s="92" t="str">
        <f t="shared" si="579"/>
        <v>nebija plānots</v>
      </c>
      <c r="AI231" s="88">
        <f t="shared" si="580"/>
        <v>0</v>
      </c>
      <c r="AJ231" s="92" t="str">
        <f t="shared" si="581"/>
        <v>nebija plānots</v>
      </c>
      <c r="AK231" s="88">
        <v>0</v>
      </c>
      <c r="AL231" s="88">
        <v>0</v>
      </c>
      <c r="AM231" s="88">
        <v>0</v>
      </c>
      <c r="AN231" s="88">
        <f t="shared" si="552"/>
        <v>0</v>
      </c>
      <c r="AO231" s="92" t="str">
        <f t="shared" si="560"/>
        <v>nebija plānots</v>
      </c>
      <c r="AP231" s="88">
        <f t="shared" si="582"/>
        <v>0</v>
      </c>
      <c r="AQ231" s="92" t="str">
        <f t="shared" si="583"/>
        <v>nebija plānots</v>
      </c>
      <c r="AR231" s="88">
        <f t="shared" si="584"/>
        <v>0</v>
      </c>
      <c r="AS231" s="88">
        <f t="shared" si="585"/>
        <v>0</v>
      </c>
      <c r="AT231" s="88">
        <f t="shared" si="586"/>
        <v>0</v>
      </c>
      <c r="AU231" s="88">
        <f t="shared" si="587"/>
        <v>0</v>
      </c>
      <c r="AV231" s="92" t="str">
        <f t="shared" si="588"/>
        <v>nebija plānots</v>
      </c>
      <c r="AW231" s="88">
        <f t="shared" si="589"/>
        <v>0</v>
      </c>
      <c r="AX231" s="92" t="str">
        <f t="shared" si="590"/>
        <v>nebija plānots</v>
      </c>
      <c r="AY231" s="88">
        <v>0</v>
      </c>
      <c r="AZ231" s="88">
        <v>0</v>
      </c>
      <c r="BA231" s="88">
        <v>0</v>
      </c>
      <c r="BB231" s="88">
        <f t="shared" si="553"/>
        <v>0</v>
      </c>
      <c r="BC231" s="92" t="str">
        <f t="shared" si="561"/>
        <v>nebija plānots</v>
      </c>
      <c r="BD231" s="88">
        <f t="shared" si="591"/>
        <v>0</v>
      </c>
      <c r="BE231" s="92" t="str">
        <f t="shared" si="592"/>
        <v>nebija plānots</v>
      </c>
      <c r="BF231" s="88">
        <f t="shared" si="593"/>
        <v>0</v>
      </c>
      <c r="BG231" s="88">
        <f t="shared" si="594"/>
        <v>0</v>
      </c>
      <c r="BH231" s="88">
        <f t="shared" si="595"/>
        <v>0</v>
      </c>
      <c r="BI231" s="88">
        <f t="shared" si="596"/>
        <v>0</v>
      </c>
      <c r="BJ231" s="92" t="str">
        <f t="shared" si="597"/>
        <v>nebija plānots</v>
      </c>
      <c r="BK231" s="88">
        <f t="shared" si="598"/>
        <v>0</v>
      </c>
      <c r="BL231" s="92" t="str">
        <f t="shared" si="599"/>
        <v>nebija plānots</v>
      </c>
      <c r="BM231" s="88">
        <v>0</v>
      </c>
      <c r="BN231" s="88">
        <v>0</v>
      </c>
      <c r="BO231" s="88">
        <v>0</v>
      </c>
      <c r="BP231" s="88">
        <f t="shared" si="554"/>
        <v>0</v>
      </c>
      <c r="BQ231" s="92" t="str">
        <f t="shared" si="562"/>
        <v>nebija plānots</v>
      </c>
      <c r="BR231" s="88">
        <f t="shared" si="600"/>
        <v>0</v>
      </c>
      <c r="BS231" s="92" t="str">
        <f t="shared" si="601"/>
        <v>nebija plānots</v>
      </c>
      <c r="BT231" s="88">
        <f t="shared" si="602"/>
        <v>0</v>
      </c>
      <c r="BU231" s="88">
        <f t="shared" si="603"/>
        <v>0</v>
      </c>
      <c r="BV231" s="88">
        <f t="shared" si="604"/>
        <v>0</v>
      </c>
      <c r="BW231" s="88">
        <f t="shared" si="605"/>
        <v>0</v>
      </c>
      <c r="BX231" s="92" t="str">
        <f t="shared" si="606"/>
        <v>nebija plānots</v>
      </c>
      <c r="BY231" s="88">
        <f t="shared" si="607"/>
        <v>0</v>
      </c>
      <c r="BZ231" s="92" t="str">
        <f t="shared" si="608"/>
        <v>nebija plānots</v>
      </c>
      <c r="CA231" s="88">
        <v>750125</v>
      </c>
      <c r="CB231" s="88">
        <v>0</v>
      </c>
      <c r="CC231" s="88">
        <v>0</v>
      </c>
      <c r="CD231" s="88">
        <f t="shared" si="555"/>
        <v>0</v>
      </c>
      <c r="CE231" s="92">
        <f t="shared" si="563"/>
        <v>0</v>
      </c>
      <c r="CF231" s="88">
        <f t="shared" si="609"/>
        <v>-750125</v>
      </c>
      <c r="CG231" s="92">
        <f t="shared" si="610"/>
        <v>-1</v>
      </c>
      <c r="CH231" s="88">
        <f t="shared" si="611"/>
        <v>750125</v>
      </c>
      <c r="CI231" s="88">
        <f t="shared" si="612"/>
        <v>0</v>
      </c>
      <c r="CJ231" s="88">
        <f t="shared" si="613"/>
        <v>0</v>
      </c>
      <c r="CK231" s="88">
        <f t="shared" si="614"/>
        <v>0</v>
      </c>
      <c r="CL231" s="92">
        <f t="shared" si="615"/>
        <v>0</v>
      </c>
      <c r="CM231" s="88">
        <f t="shared" si="616"/>
        <v>-750125</v>
      </c>
      <c r="CN231" s="92">
        <f t="shared" si="617"/>
        <v>-1</v>
      </c>
      <c r="CO231" s="88">
        <v>0</v>
      </c>
      <c r="CP231" s="88">
        <v>0</v>
      </c>
      <c r="CQ231" s="88">
        <v>0</v>
      </c>
      <c r="CR231" s="88">
        <f t="shared" si="556"/>
        <v>0</v>
      </c>
      <c r="CS231" s="92" t="str">
        <f t="shared" si="564"/>
        <v>nebija plānots</v>
      </c>
      <c r="CT231" s="88">
        <f t="shared" si="618"/>
        <v>0</v>
      </c>
      <c r="CU231" s="92" t="str">
        <f t="shared" si="619"/>
        <v>nebija plānots</v>
      </c>
      <c r="CV231" s="88">
        <f t="shared" si="620"/>
        <v>750125</v>
      </c>
      <c r="CW231" s="88">
        <f t="shared" si="621"/>
        <v>0</v>
      </c>
      <c r="CX231" s="88">
        <f t="shared" si="622"/>
        <v>0</v>
      </c>
      <c r="CY231" s="88">
        <f t="shared" si="623"/>
        <v>0</v>
      </c>
      <c r="CZ231" s="92">
        <f t="shared" si="624"/>
        <v>0</v>
      </c>
      <c r="DA231" s="88">
        <f t="shared" si="625"/>
        <v>-750125</v>
      </c>
      <c r="DB231" s="92">
        <f t="shared" si="626"/>
        <v>-1</v>
      </c>
      <c r="DC231" s="88">
        <v>0</v>
      </c>
      <c r="DD231" s="88">
        <v>0</v>
      </c>
      <c r="DE231" s="88">
        <v>0</v>
      </c>
      <c r="DF231" s="88">
        <f t="shared" si="557"/>
        <v>0</v>
      </c>
      <c r="DG231" s="92" t="str">
        <f t="shared" si="565"/>
        <v>nebija plānots</v>
      </c>
      <c r="DH231" s="88">
        <f t="shared" si="641"/>
        <v>0</v>
      </c>
      <c r="DI231" s="92" t="str">
        <f t="shared" si="627"/>
        <v>nebija plānots</v>
      </c>
      <c r="DJ231" s="88">
        <f t="shared" si="628"/>
        <v>750125</v>
      </c>
      <c r="DK231" s="88">
        <f t="shared" si="629"/>
        <v>0</v>
      </c>
      <c r="DL231" s="88">
        <f t="shared" si="630"/>
        <v>0</v>
      </c>
      <c r="DM231" s="88">
        <f t="shared" si="643"/>
        <v>0</v>
      </c>
      <c r="DN231" s="92">
        <f t="shared" si="631"/>
        <v>0</v>
      </c>
      <c r="DO231" s="88">
        <f t="shared" si="632"/>
        <v>-750125</v>
      </c>
      <c r="DP231" s="92">
        <f t="shared" si="633"/>
        <v>-1</v>
      </c>
      <c r="DQ231" s="88">
        <v>0</v>
      </c>
      <c r="DR231" s="88">
        <v>0</v>
      </c>
      <c r="DS231" s="88">
        <v>0</v>
      </c>
      <c r="DT231" s="88">
        <f t="shared" si="558"/>
        <v>0</v>
      </c>
      <c r="DU231" s="92" t="str">
        <f t="shared" si="566"/>
        <v>nebija plānots</v>
      </c>
      <c r="DV231" s="88">
        <f t="shared" si="642"/>
        <v>0</v>
      </c>
      <c r="DW231" s="92" t="str">
        <f t="shared" si="634"/>
        <v>nebija plānots</v>
      </c>
      <c r="DX231" s="88">
        <f t="shared" si="635"/>
        <v>750125</v>
      </c>
      <c r="DY231" s="88">
        <f t="shared" si="636"/>
        <v>0</v>
      </c>
      <c r="DZ231" s="88">
        <f t="shared" si="637"/>
        <v>0</v>
      </c>
      <c r="EA231" s="88">
        <f t="shared" si="644"/>
        <v>0</v>
      </c>
      <c r="EB231" s="92">
        <f t="shared" si="638"/>
        <v>0</v>
      </c>
      <c r="EC231" s="88">
        <f t="shared" si="639"/>
        <v>-750125</v>
      </c>
      <c r="ED231" s="92">
        <f t="shared" si="640"/>
        <v>-1</v>
      </c>
      <c r="EE231" s="88">
        <v>0</v>
      </c>
      <c r="EF231" s="88">
        <v>0</v>
      </c>
      <c r="EG231" s="88">
        <v>750125</v>
      </c>
      <c r="EH231" s="23">
        <f t="shared" si="567"/>
        <v>1500250</v>
      </c>
      <c r="EJ231" s="9"/>
      <c r="EK231" s="9"/>
    </row>
    <row r="232" spans="1:141" ht="12" customHeight="1" x14ac:dyDescent="0.25">
      <c r="A232" s="8" t="s">
        <v>719</v>
      </c>
      <c r="B232" s="8" t="s">
        <v>719</v>
      </c>
      <c r="C232" s="24">
        <v>8</v>
      </c>
      <c r="D232" s="32" t="s">
        <v>711</v>
      </c>
      <c r="E232" s="26" t="s">
        <v>712</v>
      </c>
      <c r="F232" s="32" t="s">
        <v>713</v>
      </c>
      <c r="G232" s="26" t="s">
        <v>714</v>
      </c>
      <c r="H232" s="27" t="s">
        <v>715</v>
      </c>
      <c r="I232" s="26" t="s">
        <v>716</v>
      </c>
      <c r="J232" s="27">
        <v>4</v>
      </c>
      <c r="K232" s="35" t="s">
        <v>79</v>
      </c>
      <c r="L232" s="24" t="s">
        <v>105</v>
      </c>
      <c r="M232" s="23">
        <v>0</v>
      </c>
      <c r="N232" s="23">
        <v>0</v>
      </c>
      <c r="O232" s="23">
        <v>0</v>
      </c>
      <c r="P232" s="88">
        <v>0</v>
      </c>
      <c r="Q232" s="88">
        <v>0</v>
      </c>
      <c r="R232" s="88">
        <v>0</v>
      </c>
      <c r="S232" s="88">
        <f t="shared" si="568"/>
        <v>0</v>
      </c>
      <c r="T232" s="92" t="str">
        <f t="shared" si="569"/>
        <v>nebija plānots</v>
      </c>
      <c r="U232" s="88">
        <f t="shared" si="570"/>
        <v>0</v>
      </c>
      <c r="V232" s="92" t="str">
        <f t="shared" si="571"/>
        <v>nebija plānots</v>
      </c>
      <c r="W232" s="88">
        <v>0</v>
      </c>
      <c r="X232" s="88">
        <v>0</v>
      </c>
      <c r="Y232" s="88">
        <v>0</v>
      </c>
      <c r="Z232" s="88">
        <f t="shared" si="572"/>
        <v>0</v>
      </c>
      <c r="AA232" s="92" t="str">
        <f t="shared" si="559"/>
        <v>nebija plānots</v>
      </c>
      <c r="AB232" s="88">
        <f t="shared" si="573"/>
        <v>0</v>
      </c>
      <c r="AC232" s="92" t="str">
        <f t="shared" si="574"/>
        <v>nebija plānots</v>
      </c>
      <c r="AD232" s="88">
        <f t="shared" si="575"/>
        <v>0</v>
      </c>
      <c r="AE232" s="88">
        <f t="shared" si="576"/>
        <v>0</v>
      </c>
      <c r="AF232" s="88">
        <f t="shared" si="577"/>
        <v>0</v>
      </c>
      <c r="AG232" s="88">
        <f t="shared" si="578"/>
        <v>0</v>
      </c>
      <c r="AH232" s="92" t="str">
        <f t="shared" si="579"/>
        <v>nebija plānots</v>
      </c>
      <c r="AI232" s="88">
        <f t="shared" si="580"/>
        <v>0</v>
      </c>
      <c r="AJ232" s="92" t="str">
        <f t="shared" si="581"/>
        <v>nebija plānots</v>
      </c>
      <c r="AK232" s="88">
        <v>0</v>
      </c>
      <c r="AL232" s="88">
        <v>0</v>
      </c>
      <c r="AM232" s="88">
        <v>0</v>
      </c>
      <c r="AN232" s="88">
        <f t="shared" si="552"/>
        <v>0</v>
      </c>
      <c r="AO232" s="92" t="str">
        <f t="shared" si="560"/>
        <v>nebija plānots</v>
      </c>
      <c r="AP232" s="88">
        <f t="shared" si="582"/>
        <v>0</v>
      </c>
      <c r="AQ232" s="92" t="str">
        <f t="shared" si="583"/>
        <v>nebija plānots</v>
      </c>
      <c r="AR232" s="88">
        <f t="shared" si="584"/>
        <v>0</v>
      </c>
      <c r="AS232" s="88">
        <f t="shared" si="585"/>
        <v>0</v>
      </c>
      <c r="AT232" s="88">
        <f t="shared" si="586"/>
        <v>0</v>
      </c>
      <c r="AU232" s="88">
        <f t="shared" si="587"/>
        <v>0</v>
      </c>
      <c r="AV232" s="92" t="str">
        <f t="shared" si="588"/>
        <v>nebija plānots</v>
      </c>
      <c r="AW232" s="88">
        <f t="shared" si="589"/>
        <v>0</v>
      </c>
      <c r="AX232" s="92" t="str">
        <f t="shared" si="590"/>
        <v>nebija plānots</v>
      </c>
      <c r="AY232" s="88">
        <v>0</v>
      </c>
      <c r="AZ232" s="88">
        <v>0</v>
      </c>
      <c r="BA232" s="88">
        <v>0</v>
      </c>
      <c r="BB232" s="88">
        <f t="shared" si="553"/>
        <v>0</v>
      </c>
      <c r="BC232" s="92" t="str">
        <f t="shared" si="561"/>
        <v>nebija plānots</v>
      </c>
      <c r="BD232" s="88">
        <f t="shared" si="591"/>
        <v>0</v>
      </c>
      <c r="BE232" s="92" t="str">
        <f t="shared" si="592"/>
        <v>nebija plānots</v>
      </c>
      <c r="BF232" s="88">
        <f t="shared" si="593"/>
        <v>0</v>
      </c>
      <c r="BG232" s="88">
        <f t="shared" si="594"/>
        <v>0</v>
      </c>
      <c r="BH232" s="88">
        <f t="shared" si="595"/>
        <v>0</v>
      </c>
      <c r="BI232" s="88">
        <f t="shared" si="596"/>
        <v>0</v>
      </c>
      <c r="BJ232" s="92" t="str">
        <f t="shared" si="597"/>
        <v>nebija plānots</v>
      </c>
      <c r="BK232" s="88">
        <f t="shared" si="598"/>
        <v>0</v>
      </c>
      <c r="BL232" s="92" t="str">
        <f t="shared" si="599"/>
        <v>nebija plānots</v>
      </c>
      <c r="BM232" s="88">
        <v>0</v>
      </c>
      <c r="BN232" s="88">
        <v>0</v>
      </c>
      <c r="BO232" s="88">
        <v>0</v>
      </c>
      <c r="BP232" s="88">
        <f t="shared" si="554"/>
        <v>0</v>
      </c>
      <c r="BQ232" s="92" t="str">
        <f t="shared" si="562"/>
        <v>nebija plānots</v>
      </c>
      <c r="BR232" s="88">
        <f t="shared" si="600"/>
        <v>0</v>
      </c>
      <c r="BS232" s="92" t="str">
        <f t="shared" si="601"/>
        <v>nebija plānots</v>
      </c>
      <c r="BT232" s="88">
        <f t="shared" si="602"/>
        <v>0</v>
      </c>
      <c r="BU232" s="88">
        <f t="shared" si="603"/>
        <v>0</v>
      </c>
      <c r="BV232" s="88">
        <f t="shared" si="604"/>
        <v>0</v>
      </c>
      <c r="BW232" s="88">
        <f t="shared" si="605"/>
        <v>0</v>
      </c>
      <c r="BX232" s="92" t="str">
        <f t="shared" si="606"/>
        <v>nebija plānots</v>
      </c>
      <c r="BY232" s="88">
        <f t="shared" si="607"/>
        <v>0</v>
      </c>
      <c r="BZ232" s="92" t="str">
        <f t="shared" si="608"/>
        <v>nebija plānots</v>
      </c>
      <c r="CA232" s="88">
        <v>0</v>
      </c>
      <c r="CB232" s="88">
        <v>0</v>
      </c>
      <c r="CC232" s="88">
        <v>0</v>
      </c>
      <c r="CD232" s="88">
        <f t="shared" si="555"/>
        <v>0</v>
      </c>
      <c r="CE232" s="92" t="str">
        <f t="shared" si="563"/>
        <v>nebija plānots</v>
      </c>
      <c r="CF232" s="88">
        <f t="shared" si="609"/>
        <v>0</v>
      </c>
      <c r="CG232" s="92" t="str">
        <f t="shared" si="610"/>
        <v>nebija plānots</v>
      </c>
      <c r="CH232" s="88">
        <f t="shared" si="611"/>
        <v>0</v>
      </c>
      <c r="CI232" s="88">
        <f t="shared" si="612"/>
        <v>0</v>
      </c>
      <c r="CJ232" s="88">
        <f t="shared" si="613"/>
        <v>0</v>
      </c>
      <c r="CK232" s="88">
        <f t="shared" si="614"/>
        <v>0</v>
      </c>
      <c r="CL232" s="92" t="str">
        <f t="shared" si="615"/>
        <v>nebija plānots</v>
      </c>
      <c r="CM232" s="88">
        <f t="shared" si="616"/>
        <v>0</v>
      </c>
      <c r="CN232" s="92" t="str">
        <f t="shared" si="617"/>
        <v>nebija plānots</v>
      </c>
      <c r="CO232" s="88">
        <v>0</v>
      </c>
      <c r="CP232" s="88">
        <v>0</v>
      </c>
      <c r="CQ232" s="88">
        <v>0</v>
      </c>
      <c r="CR232" s="88">
        <f t="shared" si="556"/>
        <v>0</v>
      </c>
      <c r="CS232" s="92" t="str">
        <f t="shared" si="564"/>
        <v>nebija plānots</v>
      </c>
      <c r="CT232" s="88">
        <f t="shared" si="618"/>
        <v>0</v>
      </c>
      <c r="CU232" s="92" t="str">
        <f t="shared" si="619"/>
        <v>nebija plānots</v>
      </c>
      <c r="CV232" s="88">
        <f t="shared" si="620"/>
        <v>0</v>
      </c>
      <c r="CW232" s="88">
        <f t="shared" si="621"/>
        <v>0</v>
      </c>
      <c r="CX232" s="88">
        <f t="shared" si="622"/>
        <v>0</v>
      </c>
      <c r="CY232" s="88">
        <f t="shared" si="623"/>
        <v>0</v>
      </c>
      <c r="CZ232" s="92" t="str">
        <f t="shared" si="624"/>
        <v>nebija plānots</v>
      </c>
      <c r="DA232" s="88">
        <f t="shared" si="625"/>
        <v>0</v>
      </c>
      <c r="DB232" s="92" t="str">
        <f t="shared" si="626"/>
        <v>nebija plānots</v>
      </c>
      <c r="DC232" s="88">
        <v>0</v>
      </c>
      <c r="DD232" s="88">
        <v>0</v>
      </c>
      <c r="DE232" s="88">
        <v>0</v>
      </c>
      <c r="DF232" s="88">
        <f t="shared" si="557"/>
        <v>0</v>
      </c>
      <c r="DG232" s="92" t="str">
        <f t="shared" si="565"/>
        <v>nebija plānots</v>
      </c>
      <c r="DH232" s="88">
        <f t="shared" si="641"/>
        <v>0</v>
      </c>
      <c r="DI232" s="92" t="str">
        <f t="shared" si="627"/>
        <v>nebija plānots</v>
      </c>
      <c r="DJ232" s="88">
        <f t="shared" si="628"/>
        <v>0</v>
      </c>
      <c r="DK232" s="88">
        <f t="shared" si="629"/>
        <v>0</v>
      </c>
      <c r="DL232" s="88">
        <f t="shared" si="630"/>
        <v>0</v>
      </c>
      <c r="DM232" s="88">
        <f t="shared" si="643"/>
        <v>0</v>
      </c>
      <c r="DN232" s="92" t="str">
        <f t="shared" si="631"/>
        <v>nebija plānots</v>
      </c>
      <c r="DO232" s="88">
        <f t="shared" si="632"/>
        <v>0</v>
      </c>
      <c r="DP232" s="92" t="str">
        <f t="shared" si="633"/>
        <v>nebija plānots</v>
      </c>
      <c r="DQ232" s="88">
        <v>0</v>
      </c>
      <c r="DR232" s="88">
        <v>0</v>
      </c>
      <c r="DS232" s="88">
        <v>0</v>
      </c>
      <c r="DT232" s="88">
        <f t="shared" si="558"/>
        <v>0</v>
      </c>
      <c r="DU232" s="92" t="str">
        <f t="shared" si="566"/>
        <v>nebija plānots</v>
      </c>
      <c r="DV232" s="88">
        <f t="shared" si="642"/>
        <v>0</v>
      </c>
      <c r="DW232" s="92" t="str">
        <f t="shared" si="634"/>
        <v>nebija plānots</v>
      </c>
      <c r="DX232" s="88">
        <f t="shared" si="635"/>
        <v>0</v>
      </c>
      <c r="DY232" s="88">
        <f t="shared" si="636"/>
        <v>0</v>
      </c>
      <c r="DZ232" s="88">
        <f t="shared" si="637"/>
        <v>0</v>
      </c>
      <c r="EA232" s="88">
        <f t="shared" si="644"/>
        <v>0</v>
      </c>
      <c r="EB232" s="92" t="str">
        <f t="shared" si="638"/>
        <v>nebija plānots</v>
      </c>
      <c r="EC232" s="88">
        <f t="shared" si="639"/>
        <v>0</v>
      </c>
      <c r="ED232" s="92" t="str">
        <f t="shared" si="640"/>
        <v>nebija plānots</v>
      </c>
      <c r="EE232" s="88">
        <v>0</v>
      </c>
      <c r="EF232" s="88">
        <v>0</v>
      </c>
      <c r="EG232" s="88">
        <v>0</v>
      </c>
      <c r="EH232" s="23">
        <f t="shared" si="567"/>
        <v>0</v>
      </c>
      <c r="EJ232" s="9"/>
      <c r="EK232" s="9"/>
    </row>
    <row r="233" spans="1:141" ht="12" customHeight="1" x14ac:dyDescent="0.25">
      <c r="A233" s="8" t="s">
        <v>720</v>
      </c>
      <c r="B233" s="8" t="s">
        <v>720</v>
      </c>
      <c r="C233" s="24">
        <v>9</v>
      </c>
      <c r="D233" s="32" t="s">
        <v>711</v>
      </c>
      <c r="E233" s="26" t="s">
        <v>712</v>
      </c>
      <c r="F233" s="32" t="s">
        <v>713</v>
      </c>
      <c r="G233" s="26" t="s">
        <v>714</v>
      </c>
      <c r="H233" s="27" t="s">
        <v>715</v>
      </c>
      <c r="I233" s="26" t="s">
        <v>716</v>
      </c>
      <c r="J233" s="27">
        <v>5</v>
      </c>
      <c r="K233" s="35" t="s">
        <v>79</v>
      </c>
      <c r="L233" s="24" t="s">
        <v>105</v>
      </c>
      <c r="M233" s="23">
        <v>0</v>
      </c>
      <c r="N233" s="23">
        <v>0</v>
      </c>
      <c r="O233" s="23">
        <v>0</v>
      </c>
      <c r="P233" s="88">
        <v>0</v>
      </c>
      <c r="Q233" s="88">
        <v>0</v>
      </c>
      <c r="R233" s="88">
        <v>0</v>
      </c>
      <c r="S233" s="88">
        <f t="shared" si="568"/>
        <v>0</v>
      </c>
      <c r="T233" s="92" t="str">
        <f t="shared" si="569"/>
        <v>nebija plānots</v>
      </c>
      <c r="U233" s="88">
        <f t="shared" si="570"/>
        <v>0</v>
      </c>
      <c r="V233" s="92" t="str">
        <f t="shared" si="571"/>
        <v>nebija plānots</v>
      </c>
      <c r="W233" s="88">
        <v>0</v>
      </c>
      <c r="X233" s="88">
        <v>0</v>
      </c>
      <c r="Y233" s="88">
        <v>0</v>
      </c>
      <c r="Z233" s="88">
        <f t="shared" si="572"/>
        <v>0</v>
      </c>
      <c r="AA233" s="92" t="str">
        <f t="shared" si="559"/>
        <v>nebija plānots</v>
      </c>
      <c r="AB233" s="88">
        <f t="shared" si="573"/>
        <v>0</v>
      </c>
      <c r="AC233" s="92" t="str">
        <f t="shared" si="574"/>
        <v>nebija plānots</v>
      </c>
      <c r="AD233" s="88">
        <f t="shared" si="575"/>
        <v>0</v>
      </c>
      <c r="AE233" s="88">
        <f t="shared" si="576"/>
        <v>0</v>
      </c>
      <c r="AF233" s="88">
        <f t="shared" si="577"/>
        <v>0</v>
      </c>
      <c r="AG233" s="88">
        <f t="shared" si="578"/>
        <v>0</v>
      </c>
      <c r="AH233" s="92" t="str">
        <f t="shared" si="579"/>
        <v>nebija plānots</v>
      </c>
      <c r="AI233" s="88">
        <f t="shared" si="580"/>
        <v>0</v>
      </c>
      <c r="AJ233" s="92" t="str">
        <f t="shared" si="581"/>
        <v>nebija plānots</v>
      </c>
      <c r="AK233" s="88">
        <v>0</v>
      </c>
      <c r="AL233" s="88">
        <v>0</v>
      </c>
      <c r="AM233" s="88">
        <v>0</v>
      </c>
      <c r="AN233" s="88">
        <f t="shared" si="552"/>
        <v>0</v>
      </c>
      <c r="AO233" s="92" t="str">
        <f t="shared" si="560"/>
        <v>nebija plānots</v>
      </c>
      <c r="AP233" s="88">
        <f t="shared" si="582"/>
        <v>0</v>
      </c>
      <c r="AQ233" s="92" t="str">
        <f t="shared" si="583"/>
        <v>nebija plānots</v>
      </c>
      <c r="AR233" s="88">
        <f t="shared" si="584"/>
        <v>0</v>
      </c>
      <c r="AS233" s="88">
        <f t="shared" si="585"/>
        <v>0</v>
      </c>
      <c r="AT233" s="88">
        <f t="shared" si="586"/>
        <v>0</v>
      </c>
      <c r="AU233" s="88">
        <f t="shared" si="587"/>
        <v>0</v>
      </c>
      <c r="AV233" s="92" t="str">
        <f t="shared" si="588"/>
        <v>nebija plānots</v>
      </c>
      <c r="AW233" s="88">
        <f t="shared" si="589"/>
        <v>0</v>
      </c>
      <c r="AX233" s="92" t="str">
        <f t="shared" si="590"/>
        <v>nebija plānots</v>
      </c>
      <c r="AY233" s="88">
        <v>0</v>
      </c>
      <c r="AZ233" s="88">
        <v>0</v>
      </c>
      <c r="BA233" s="88">
        <v>0</v>
      </c>
      <c r="BB233" s="88">
        <f t="shared" si="553"/>
        <v>0</v>
      </c>
      <c r="BC233" s="92" t="str">
        <f t="shared" si="561"/>
        <v>nebija plānots</v>
      </c>
      <c r="BD233" s="88">
        <f t="shared" si="591"/>
        <v>0</v>
      </c>
      <c r="BE233" s="92" t="str">
        <f t="shared" si="592"/>
        <v>nebija plānots</v>
      </c>
      <c r="BF233" s="88">
        <f t="shared" si="593"/>
        <v>0</v>
      </c>
      <c r="BG233" s="88">
        <f t="shared" si="594"/>
        <v>0</v>
      </c>
      <c r="BH233" s="88">
        <f t="shared" si="595"/>
        <v>0</v>
      </c>
      <c r="BI233" s="88">
        <f t="shared" si="596"/>
        <v>0</v>
      </c>
      <c r="BJ233" s="92" t="str">
        <f t="shared" si="597"/>
        <v>nebija plānots</v>
      </c>
      <c r="BK233" s="88">
        <f t="shared" si="598"/>
        <v>0</v>
      </c>
      <c r="BL233" s="92" t="str">
        <f t="shared" si="599"/>
        <v>nebija plānots</v>
      </c>
      <c r="BM233" s="88">
        <v>0</v>
      </c>
      <c r="BN233" s="88">
        <v>0</v>
      </c>
      <c r="BO233" s="88">
        <v>0</v>
      </c>
      <c r="BP233" s="88">
        <f t="shared" si="554"/>
        <v>0</v>
      </c>
      <c r="BQ233" s="92" t="str">
        <f t="shared" si="562"/>
        <v>nebija plānots</v>
      </c>
      <c r="BR233" s="88">
        <f t="shared" si="600"/>
        <v>0</v>
      </c>
      <c r="BS233" s="92" t="str">
        <f t="shared" si="601"/>
        <v>nebija plānots</v>
      </c>
      <c r="BT233" s="88">
        <f t="shared" si="602"/>
        <v>0</v>
      </c>
      <c r="BU233" s="88">
        <f t="shared" si="603"/>
        <v>0</v>
      </c>
      <c r="BV233" s="88">
        <f t="shared" si="604"/>
        <v>0</v>
      </c>
      <c r="BW233" s="88">
        <f t="shared" si="605"/>
        <v>0</v>
      </c>
      <c r="BX233" s="92" t="str">
        <f t="shared" si="606"/>
        <v>nebija plānots</v>
      </c>
      <c r="BY233" s="88">
        <f t="shared" si="607"/>
        <v>0</v>
      </c>
      <c r="BZ233" s="92" t="str">
        <f t="shared" si="608"/>
        <v>nebija plānots</v>
      </c>
      <c r="CA233" s="88">
        <v>0</v>
      </c>
      <c r="CB233" s="88">
        <v>0</v>
      </c>
      <c r="CC233" s="88">
        <v>0</v>
      </c>
      <c r="CD233" s="88">
        <f t="shared" si="555"/>
        <v>0</v>
      </c>
      <c r="CE233" s="92" t="str">
        <f t="shared" si="563"/>
        <v>nebija plānots</v>
      </c>
      <c r="CF233" s="88">
        <f t="shared" si="609"/>
        <v>0</v>
      </c>
      <c r="CG233" s="92" t="str">
        <f t="shared" si="610"/>
        <v>nebija plānots</v>
      </c>
      <c r="CH233" s="88">
        <f t="shared" si="611"/>
        <v>0</v>
      </c>
      <c r="CI233" s="88">
        <f t="shared" si="612"/>
        <v>0</v>
      </c>
      <c r="CJ233" s="88">
        <f t="shared" si="613"/>
        <v>0</v>
      </c>
      <c r="CK233" s="88">
        <f t="shared" si="614"/>
        <v>0</v>
      </c>
      <c r="CL233" s="92" t="str">
        <f t="shared" si="615"/>
        <v>nebija plānots</v>
      </c>
      <c r="CM233" s="88">
        <f t="shared" si="616"/>
        <v>0</v>
      </c>
      <c r="CN233" s="92" t="str">
        <f t="shared" si="617"/>
        <v>nebija plānots</v>
      </c>
      <c r="CO233" s="88">
        <v>0</v>
      </c>
      <c r="CP233" s="88">
        <v>0</v>
      </c>
      <c r="CQ233" s="88">
        <v>0</v>
      </c>
      <c r="CR233" s="88">
        <f t="shared" si="556"/>
        <v>0</v>
      </c>
      <c r="CS233" s="92" t="str">
        <f t="shared" si="564"/>
        <v>nebija plānots</v>
      </c>
      <c r="CT233" s="88">
        <f t="shared" si="618"/>
        <v>0</v>
      </c>
      <c r="CU233" s="92" t="str">
        <f t="shared" si="619"/>
        <v>nebija plānots</v>
      </c>
      <c r="CV233" s="88">
        <f t="shared" si="620"/>
        <v>0</v>
      </c>
      <c r="CW233" s="88">
        <f t="shared" si="621"/>
        <v>0</v>
      </c>
      <c r="CX233" s="88">
        <f t="shared" si="622"/>
        <v>0</v>
      </c>
      <c r="CY233" s="88">
        <f t="shared" si="623"/>
        <v>0</v>
      </c>
      <c r="CZ233" s="92" t="str">
        <f t="shared" si="624"/>
        <v>nebija plānots</v>
      </c>
      <c r="DA233" s="88">
        <f t="shared" si="625"/>
        <v>0</v>
      </c>
      <c r="DB233" s="92" t="str">
        <f t="shared" si="626"/>
        <v>nebija plānots</v>
      </c>
      <c r="DC233" s="88">
        <v>0</v>
      </c>
      <c r="DD233" s="88">
        <v>0</v>
      </c>
      <c r="DE233" s="88">
        <v>0</v>
      </c>
      <c r="DF233" s="88">
        <f t="shared" si="557"/>
        <v>0</v>
      </c>
      <c r="DG233" s="92" t="str">
        <f t="shared" si="565"/>
        <v>nebija plānots</v>
      </c>
      <c r="DH233" s="88">
        <f t="shared" si="641"/>
        <v>0</v>
      </c>
      <c r="DI233" s="92" t="str">
        <f t="shared" si="627"/>
        <v>nebija plānots</v>
      </c>
      <c r="DJ233" s="88">
        <f t="shared" si="628"/>
        <v>0</v>
      </c>
      <c r="DK233" s="88">
        <f t="shared" si="629"/>
        <v>0</v>
      </c>
      <c r="DL233" s="88">
        <f t="shared" si="630"/>
        <v>0</v>
      </c>
      <c r="DM233" s="88">
        <f t="shared" si="643"/>
        <v>0</v>
      </c>
      <c r="DN233" s="92" t="str">
        <f t="shared" si="631"/>
        <v>nebija plānots</v>
      </c>
      <c r="DO233" s="88">
        <f t="shared" si="632"/>
        <v>0</v>
      </c>
      <c r="DP233" s="92" t="str">
        <f t="shared" si="633"/>
        <v>nebija plānots</v>
      </c>
      <c r="DQ233" s="88">
        <v>0</v>
      </c>
      <c r="DR233" s="88">
        <v>0</v>
      </c>
      <c r="DS233" s="88">
        <v>0</v>
      </c>
      <c r="DT233" s="88">
        <f t="shared" si="558"/>
        <v>0</v>
      </c>
      <c r="DU233" s="92" t="str">
        <f t="shared" si="566"/>
        <v>nebija plānots</v>
      </c>
      <c r="DV233" s="88">
        <f t="shared" si="642"/>
        <v>0</v>
      </c>
      <c r="DW233" s="92" t="str">
        <f t="shared" si="634"/>
        <v>nebija plānots</v>
      </c>
      <c r="DX233" s="88">
        <f t="shared" si="635"/>
        <v>0</v>
      </c>
      <c r="DY233" s="88">
        <f t="shared" si="636"/>
        <v>0</v>
      </c>
      <c r="DZ233" s="88">
        <f t="shared" si="637"/>
        <v>0</v>
      </c>
      <c r="EA233" s="88">
        <f t="shared" si="644"/>
        <v>0</v>
      </c>
      <c r="EB233" s="92" t="str">
        <f t="shared" si="638"/>
        <v>nebija plānots</v>
      </c>
      <c r="EC233" s="88">
        <f t="shared" si="639"/>
        <v>0</v>
      </c>
      <c r="ED233" s="92" t="str">
        <f t="shared" si="640"/>
        <v>nebija plānots</v>
      </c>
      <c r="EE233" s="88">
        <v>0</v>
      </c>
      <c r="EF233" s="88">
        <v>0</v>
      </c>
      <c r="EG233" s="88">
        <v>0</v>
      </c>
      <c r="EH233" s="23">
        <f t="shared" si="567"/>
        <v>0</v>
      </c>
      <c r="EJ233" s="9"/>
      <c r="EK233" s="9"/>
    </row>
    <row r="234" spans="1:141" ht="12" customHeight="1" x14ac:dyDescent="0.25">
      <c r="A234" s="8" t="s">
        <v>721</v>
      </c>
      <c r="B234" s="8" t="s">
        <v>721</v>
      </c>
      <c r="C234" s="24">
        <v>6</v>
      </c>
      <c r="D234" s="32" t="s">
        <v>711</v>
      </c>
      <c r="E234" s="26" t="s">
        <v>712</v>
      </c>
      <c r="F234" s="32" t="s">
        <v>713</v>
      </c>
      <c r="G234" s="26" t="s">
        <v>714</v>
      </c>
      <c r="H234" s="27" t="s">
        <v>722</v>
      </c>
      <c r="I234" s="26" t="s">
        <v>723</v>
      </c>
      <c r="J234" s="27" t="s">
        <v>114</v>
      </c>
      <c r="K234" s="35" t="s">
        <v>81</v>
      </c>
      <c r="L234" s="24" t="s">
        <v>105</v>
      </c>
      <c r="M234" s="23">
        <v>0</v>
      </c>
      <c r="N234" s="23">
        <v>0</v>
      </c>
      <c r="O234" s="23">
        <v>255000</v>
      </c>
      <c r="P234" s="88">
        <v>0</v>
      </c>
      <c r="Q234" s="88">
        <v>0</v>
      </c>
      <c r="R234" s="88">
        <v>0</v>
      </c>
      <c r="S234" s="88">
        <f t="shared" si="568"/>
        <v>0</v>
      </c>
      <c r="T234" s="92" t="str">
        <f t="shared" si="569"/>
        <v>nebija plānots</v>
      </c>
      <c r="U234" s="88">
        <f t="shared" si="570"/>
        <v>0</v>
      </c>
      <c r="V234" s="92" t="str">
        <f t="shared" si="571"/>
        <v>nebija plānots</v>
      </c>
      <c r="W234" s="88">
        <v>35565.96</v>
      </c>
      <c r="X234" s="88">
        <v>35565.96</v>
      </c>
      <c r="Y234" s="88">
        <v>0</v>
      </c>
      <c r="Z234" s="88">
        <f t="shared" si="572"/>
        <v>35565.96</v>
      </c>
      <c r="AA234" s="92">
        <f t="shared" si="559"/>
        <v>1</v>
      </c>
      <c r="AB234" s="88">
        <f t="shared" si="573"/>
        <v>0</v>
      </c>
      <c r="AC234" s="92">
        <f t="shared" si="574"/>
        <v>0</v>
      </c>
      <c r="AD234" s="88">
        <f t="shared" si="575"/>
        <v>35565.96</v>
      </c>
      <c r="AE234" s="88">
        <f t="shared" si="576"/>
        <v>35565.96</v>
      </c>
      <c r="AF234" s="88">
        <f t="shared" si="577"/>
        <v>0</v>
      </c>
      <c r="AG234" s="88">
        <f t="shared" si="578"/>
        <v>35565.96</v>
      </c>
      <c r="AH234" s="92">
        <f t="shared" si="579"/>
        <v>1</v>
      </c>
      <c r="AI234" s="88">
        <f t="shared" si="580"/>
        <v>0</v>
      </c>
      <c r="AJ234" s="92">
        <f t="shared" si="581"/>
        <v>0</v>
      </c>
      <c r="AK234" s="88">
        <v>0</v>
      </c>
      <c r="AL234" s="88">
        <v>425000</v>
      </c>
      <c r="AM234" s="88">
        <v>0</v>
      </c>
      <c r="AN234" s="88">
        <f t="shared" si="552"/>
        <v>425000</v>
      </c>
      <c r="AO234" s="92" t="str">
        <f t="shared" si="560"/>
        <v>nebija plānots</v>
      </c>
      <c r="AP234" s="88">
        <f t="shared" si="582"/>
        <v>425000</v>
      </c>
      <c r="AQ234" s="92" t="str">
        <f t="shared" si="583"/>
        <v>nebija plānots</v>
      </c>
      <c r="AR234" s="88">
        <f t="shared" si="584"/>
        <v>35565.96</v>
      </c>
      <c r="AS234" s="88">
        <f t="shared" si="585"/>
        <v>460565.96</v>
      </c>
      <c r="AT234" s="88">
        <f t="shared" si="586"/>
        <v>0</v>
      </c>
      <c r="AU234" s="88">
        <f t="shared" si="587"/>
        <v>460565.96</v>
      </c>
      <c r="AV234" s="92">
        <f t="shared" si="588"/>
        <v>12.94962824003626</v>
      </c>
      <c r="AW234" s="88">
        <f t="shared" si="589"/>
        <v>425000</v>
      </c>
      <c r="AX234" s="92">
        <f t="shared" si="590"/>
        <v>11.94962824003626</v>
      </c>
      <c r="AY234" s="88">
        <v>318750.01</v>
      </c>
      <c r="AZ234" s="88">
        <v>153854.19999999998</v>
      </c>
      <c r="BA234" s="88">
        <v>0</v>
      </c>
      <c r="BB234" s="88">
        <f t="shared" si="553"/>
        <v>153854.19999999998</v>
      </c>
      <c r="BC234" s="92">
        <f t="shared" si="561"/>
        <v>0.48267982799435827</v>
      </c>
      <c r="BD234" s="88">
        <f t="shared" si="591"/>
        <v>-164895.81000000003</v>
      </c>
      <c r="BE234" s="92">
        <f t="shared" si="592"/>
        <v>-0.51732017200564173</v>
      </c>
      <c r="BF234" s="88">
        <f t="shared" si="593"/>
        <v>354315.97000000003</v>
      </c>
      <c r="BG234" s="88">
        <f t="shared" si="594"/>
        <v>614420.16</v>
      </c>
      <c r="BH234" s="88">
        <f t="shared" si="595"/>
        <v>0</v>
      </c>
      <c r="BI234" s="88">
        <f t="shared" si="596"/>
        <v>614420.16</v>
      </c>
      <c r="BJ234" s="92">
        <f t="shared" si="597"/>
        <v>1.7341023606697716</v>
      </c>
      <c r="BK234" s="88">
        <f t="shared" si="598"/>
        <v>260104.19</v>
      </c>
      <c r="BL234" s="92">
        <f t="shared" si="599"/>
        <v>0.73410236066977164</v>
      </c>
      <c r="BM234" s="88">
        <v>95625</v>
      </c>
      <c r="BN234" s="88">
        <v>0</v>
      </c>
      <c r="BO234" s="88">
        <v>0</v>
      </c>
      <c r="BP234" s="88">
        <f t="shared" si="554"/>
        <v>0</v>
      </c>
      <c r="BQ234" s="92">
        <f t="shared" si="562"/>
        <v>0</v>
      </c>
      <c r="BR234" s="88">
        <f t="shared" si="600"/>
        <v>-95625</v>
      </c>
      <c r="BS234" s="92">
        <f t="shared" si="601"/>
        <v>-1</v>
      </c>
      <c r="BT234" s="88">
        <f t="shared" si="602"/>
        <v>449940.97000000003</v>
      </c>
      <c r="BU234" s="88">
        <f t="shared" si="603"/>
        <v>614420.16</v>
      </c>
      <c r="BV234" s="88">
        <f t="shared" si="604"/>
        <v>0</v>
      </c>
      <c r="BW234" s="88">
        <f t="shared" si="605"/>
        <v>614420.16</v>
      </c>
      <c r="BX234" s="92">
        <f t="shared" si="606"/>
        <v>1.3655572641006664</v>
      </c>
      <c r="BY234" s="88">
        <f t="shared" si="607"/>
        <v>164479.19</v>
      </c>
      <c r="BZ234" s="92">
        <f t="shared" si="608"/>
        <v>0.36555726410066636</v>
      </c>
      <c r="CA234" s="88">
        <v>0</v>
      </c>
      <c r="CB234" s="88">
        <v>0</v>
      </c>
      <c r="CC234" s="88">
        <v>0</v>
      </c>
      <c r="CD234" s="88">
        <f t="shared" si="555"/>
        <v>0</v>
      </c>
      <c r="CE234" s="92" t="str">
        <f t="shared" si="563"/>
        <v>nebija plānots</v>
      </c>
      <c r="CF234" s="88">
        <f t="shared" si="609"/>
        <v>0</v>
      </c>
      <c r="CG234" s="92" t="str">
        <f t="shared" si="610"/>
        <v>nebija plānots</v>
      </c>
      <c r="CH234" s="88">
        <f t="shared" si="611"/>
        <v>449940.97000000003</v>
      </c>
      <c r="CI234" s="88">
        <f t="shared" si="612"/>
        <v>614420.16</v>
      </c>
      <c r="CJ234" s="88">
        <f t="shared" si="613"/>
        <v>0</v>
      </c>
      <c r="CK234" s="88">
        <f t="shared" si="614"/>
        <v>614420.16</v>
      </c>
      <c r="CL234" s="92">
        <f t="shared" si="615"/>
        <v>1.3655572641006664</v>
      </c>
      <c r="CM234" s="88">
        <f t="shared" si="616"/>
        <v>164479.19</v>
      </c>
      <c r="CN234" s="92">
        <f t="shared" si="617"/>
        <v>0.36555726410066636</v>
      </c>
      <c r="CO234" s="88">
        <v>0</v>
      </c>
      <c r="CP234" s="88">
        <v>239214.16</v>
      </c>
      <c r="CQ234" s="88">
        <v>0</v>
      </c>
      <c r="CR234" s="88">
        <f t="shared" si="556"/>
        <v>239214.16</v>
      </c>
      <c r="CS234" s="92" t="str">
        <f t="shared" si="564"/>
        <v>nebija plānots</v>
      </c>
      <c r="CT234" s="88">
        <f t="shared" si="618"/>
        <v>239214.16</v>
      </c>
      <c r="CU234" s="92" t="str">
        <f t="shared" si="619"/>
        <v>nebija plānots</v>
      </c>
      <c r="CV234" s="88">
        <f t="shared" si="620"/>
        <v>449940.97000000003</v>
      </c>
      <c r="CW234" s="88">
        <f t="shared" si="621"/>
        <v>853634.32000000007</v>
      </c>
      <c r="CX234" s="88">
        <f t="shared" si="622"/>
        <v>0</v>
      </c>
      <c r="CY234" s="88">
        <f t="shared" si="623"/>
        <v>853634.32000000007</v>
      </c>
      <c r="CZ234" s="92">
        <f t="shared" si="624"/>
        <v>1.897214027875701</v>
      </c>
      <c r="DA234" s="88">
        <f t="shared" si="625"/>
        <v>403693.35000000003</v>
      </c>
      <c r="DB234" s="92">
        <f t="shared" si="626"/>
        <v>0.89721402787570115</v>
      </c>
      <c r="DC234" s="88">
        <v>77163.05</v>
      </c>
      <c r="DD234" s="88">
        <v>0</v>
      </c>
      <c r="DE234" s="88">
        <v>0</v>
      </c>
      <c r="DF234" s="88">
        <f t="shared" si="557"/>
        <v>0</v>
      </c>
      <c r="DG234" s="92">
        <f t="shared" si="565"/>
        <v>0</v>
      </c>
      <c r="DH234" s="88">
        <f t="shared" si="641"/>
        <v>-77163.05</v>
      </c>
      <c r="DI234" s="92">
        <f t="shared" si="627"/>
        <v>-1</v>
      </c>
      <c r="DJ234" s="88">
        <f t="shared" si="628"/>
        <v>527104.02</v>
      </c>
      <c r="DK234" s="88">
        <f t="shared" si="629"/>
        <v>853634.32000000007</v>
      </c>
      <c r="DL234" s="88">
        <f t="shared" si="630"/>
        <v>0</v>
      </c>
      <c r="DM234" s="88">
        <f t="shared" si="643"/>
        <v>853634.32000000007</v>
      </c>
      <c r="DN234" s="92">
        <f t="shared" si="631"/>
        <v>1.6194798134910828</v>
      </c>
      <c r="DO234" s="88">
        <f t="shared" si="632"/>
        <v>326530.30000000005</v>
      </c>
      <c r="DP234" s="92">
        <f t="shared" si="633"/>
        <v>0.61947981349108294</v>
      </c>
      <c r="DQ234" s="88">
        <v>0</v>
      </c>
      <c r="DR234" s="88">
        <v>0</v>
      </c>
      <c r="DS234" s="88">
        <v>0</v>
      </c>
      <c r="DT234" s="88">
        <f t="shared" si="558"/>
        <v>0</v>
      </c>
      <c r="DU234" s="92" t="str">
        <f t="shared" si="566"/>
        <v>nebija plānots</v>
      </c>
      <c r="DV234" s="88">
        <f t="shared" si="642"/>
        <v>0</v>
      </c>
      <c r="DW234" s="92" t="str">
        <f t="shared" si="634"/>
        <v>nebija plānots</v>
      </c>
      <c r="DX234" s="88">
        <f t="shared" si="635"/>
        <v>527104.02</v>
      </c>
      <c r="DY234" s="88">
        <f t="shared" si="636"/>
        <v>853634.32000000007</v>
      </c>
      <c r="DZ234" s="88">
        <f t="shared" si="637"/>
        <v>0</v>
      </c>
      <c r="EA234" s="88">
        <f t="shared" si="644"/>
        <v>853634.32000000007</v>
      </c>
      <c r="EB234" s="92">
        <f t="shared" si="638"/>
        <v>1.6194798134910828</v>
      </c>
      <c r="EC234" s="88">
        <f t="shared" si="639"/>
        <v>326530.30000000005</v>
      </c>
      <c r="ED234" s="92">
        <f t="shared" si="640"/>
        <v>0.61947981349108294</v>
      </c>
      <c r="EE234" s="88">
        <v>431255.37</v>
      </c>
      <c r="EF234" s="88">
        <v>146113.57999999999</v>
      </c>
      <c r="EG234" s="88">
        <v>0</v>
      </c>
      <c r="EH234" s="23">
        <f t="shared" si="567"/>
        <v>1104472.97</v>
      </c>
      <c r="EJ234" s="9"/>
      <c r="EK234" s="9"/>
    </row>
    <row r="235" spans="1:141" ht="12" customHeight="1" x14ac:dyDescent="0.25">
      <c r="A235" s="8" t="s">
        <v>724</v>
      </c>
      <c r="B235" s="8" t="s">
        <v>724</v>
      </c>
      <c r="C235" s="24">
        <v>6</v>
      </c>
      <c r="D235" s="32" t="s">
        <v>711</v>
      </c>
      <c r="E235" s="26" t="s">
        <v>712</v>
      </c>
      <c r="F235" s="32" t="s">
        <v>713</v>
      </c>
      <c r="G235" s="26" t="s">
        <v>714</v>
      </c>
      <c r="H235" s="27" t="s">
        <v>725</v>
      </c>
      <c r="I235" s="26" t="s">
        <v>726</v>
      </c>
      <c r="J235" s="27">
        <v>1</v>
      </c>
      <c r="K235" s="40" t="s">
        <v>79</v>
      </c>
      <c r="L235" s="24" t="s">
        <v>105</v>
      </c>
      <c r="M235" s="23">
        <v>0</v>
      </c>
      <c r="N235" s="23">
        <v>4822663.9000000004</v>
      </c>
      <c r="O235" s="23">
        <v>16208385.640000001</v>
      </c>
      <c r="P235" s="88">
        <v>1634579.83</v>
      </c>
      <c r="Q235" s="88">
        <v>1830546.35</v>
      </c>
      <c r="R235" s="88">
        <v>0</v>
      </c>
      <c r="S235" s="88">
        <f t="shared" si="568"/>
        <v>1830546.35</v>
      </c>
      <c r="T235" s="92">
        <f t="shared" si="569"/>
        <v>1.119888008161706</v>
      </c>
      <c r="U235" s="88">
        <f t="shared" si="570"/>
        <v>195966.52000000002</v>
      </c>
      <c r="V235" s="92">
        <f t="shared" si="571"/>
        <v>0.119888008161706</v>
      </c>
      <c r="W235" s="88">
        <v>484960.31999999995</v>
      </c>
      <c r="X235" s="88">
        <v>152240.14000000001</v>
      </c>
      <c r="Y235" s="88">
        <v>0</v>
      </c>
      <c r="Z235" s="88">
        <f t="shared" si="572"/>
        <v>152240.14000000001</v>
      </c>
      <c r="AA235" s="92">
        <f t="shared" si="559"/>
        <v>0.31392287929866103</v>
      </c>
      <c r="AB235" s="88">
        <f t="shared" si="573"/>
        <v>-332720.17999999993</v>
      </c>
      <c r="AC235" s="92">
        <f t="shared" si="574"/>
        <v>-0.68607712070133897</v>
      </c>
      <c r="AD235" s="88">
        <f t="shared" si="575"/>
        <v>2119540.15</v>
      </c>
      <c r="AE235" s="88">
        <f t="shared" si="576"/>
        <v>1982786.4900000002</v>
      </c>
      <c r="AF235" s="88">
        <f t="shared" si="577"/>
        <v>0</v>
      </c>
      <c r="AG235" s="88">
        <f t="shared" si="578"/>
        <v>1982786.4900000002</v>
      </c>
      <c r="AH235" s="92">
        <f t="shared" si="579"/>
        <v>0.93547956145110078</v>
      </c>
      <c r="AI235" s="88">
        <f t="shared" si="580"/>
        <v>-136753.65999999968</v>
      </c>
      <c r="AJ235" s="92">
        <f t="shared" si="581"/>
        <v>-6.4520438548899245E-2</v>
      </c>
      <c r="AK235" s="88">
        <v>1076130.05</v>
      </c>
      <c r="AL235" s="88">
        <v>747796.27</v>
      </c>
      <c r="AM235" s="88">
        <v>0</v>
      </c>
      <c r="AN235" s="88">
        <f t="shared" si="552"/>
        <v>747796.27</v>
      </c>
      <c r="AO235" s="92">
        <f t="shared" si="560"/>
        <v>0.69489395821629552</v>
      </c>
      <c r="AP235" s="88">
        <f t="shared" si="582"/>
        <v>-328333.78000000003</v>
      </c>
      <c r="AQ235" s="92">
        <f t="shared" si="583"/>
        <v>-0.30510604178370448</v>
      </c>
      <c r="AR235" s="88">
        <f t="shared" si="584"/>
        <v>3195670.2</v>
      </c>
      <c r="AS235" s="88">
        <f t="shared" si="585"/>
        <v>2730582.7600000002</v>
      </c>
      <c r="AT235" s="88">
        <f t="shared" si="586"/>
        <v>0</v>
      </c>
      <c r="AU235" s="88">
        <f t="shared" si="587"/>
        <v>2730582.7600000002</v>
      </c>
      <c r="AV235" s="92">
        <f t="shared" si="588"/>
        <v>0.85446325468754569</v>
      </c>
      <c r="AW235" s="88">
        <f t="shared" si="589"/>
        <v>-465087.43999999994</v>
      </c>
      <c r="AX235" s="92">
        <f t="shared" si="590"/>
        <v>-0.14553674531245431</v>
      </c>
      <c r="AY235" s="88">
        <v>287158.17999999982</v>
      </c>
      <c r="AZ235" s="88">
        <v>480326.13</v>
      </c>
      <c r="BA235" s="88">
        <v>0</v>
      </c>
      <c r="BB235" s="88">
        <f t="shared" si="553"/>
        <v>480326.13</v>
      </c>
      <c r="BC235" s="92">
        <f t="shared" si="561"/>
        <v>1.6726883071901357</v>
      </c>
      <c r="BD235" s="88">
        <f t="shared" si="591"/>
        <v>193167.95000000019</v>
      </c>
      <c r="BE235" s="92">
        <f t="shared" si="592"/>
        <v>0.67268830719013584</v>
      </c>
      <c r="BF235" s="88">
        <f t="shared" si="593"/>
        <v>3482828.38</v>
      </c>
      <c r="BG235" s="88">
        <f t="shared" si="594"/>
        <v>3210908.89</v>
      </c>
      <c r="BH235" s="88">
        <f t="shared" si="595"/>
        <v>0</v>
      </c>
      <c r="BI235" s="88">
        <f t="shared" si="596"/>
        <v>3210908.89</v>
      </c>
      <c r="BJ235" s="92">
        <f t="shared" si="597"/>
        <v>0.92192567065276998</v>
      </c>
      <c r="BK235" s="88">
        <f t="shared" si="598"/>
        <v>-271919.48999999976</v>
      </c>
      <c r="BL235" s="92">
        <f t="shared" si="599"/>
        <v>-7.8074329347230076E-2</v>
      </c>
      <c r="BM235" s="88">
        <v>369750</v>
      </c>
      <c r="BN235" s="88">
        <v>577325.1</v>
      </c>
      <c r="BO235" s="88">
        <v>0</v>
      </c>
      <c r="BP235" s="88">
        <f t="shared" si="554"/>
        <v>577325.1</v>
      </c>
      <c r="BQ235" s="92">
        <f t="shared" si="562"/>
        <v>1.5613931034482758</v>
      </c>
      <c r="BR235" s="88">
        <f t="shared" si="600"/>
        <v>207575.09999999998</v>
      </c>
      <c r="BS235" s="92">
        <f t="shared" si="601"/>
        <v>0.56139310344827575</v>
      </c>
      <c r="BT235" s="88">
        <f t="shared" si="602"/>
        <v>3852578.38</v>
      </c>
      <c r="BU235" s="88">
        <f t="shared" si="603"/>
        <v>3788233.99</v>
      </c>
      <c r="BV235" s="88">
        <f t="shared" si="604"/>
        <v>0</v>
      </c>
      <c r="BW235" s="88">
        <f t="shared" si="605"/>
        <v>3788233.99</v>
      </c>
      <c r="BX235" s="92">
        <f t="shared" si="606"/>
        <v>0.98329835667094212</v>
      </c>
      <c r="BY235" s="88">
        <f t="shared" si="607"/>
        <v>-64344.389999999665</v>
      </c>
      <c r="BZ235" s="92">
        <f t="shared" si="608"/>
        <v>-1.6701643329057894E-2</v>
      </c>
      <c r="CA235" s="88">
        <v>1271480.77</v>
      </c>
      <c r="CB235" s="88">
        <v>756206.37</v>
      </c>
      <c r="CC235" s="88">
        <v>0</v>
      </c>
      <c r="CD235" s="88">
        <f t="shared" si="555"/>
        <v>756206.37</v>
      </c>
      <c r="CE235" s="92">
        <f t="shared" si="563"/>
        <v>0.59474463778166298</v>
      </c>
      <c r="CF235" s="88">
        <f t="shared" si="609"/>
        <v>-515274.4</v>
      </c>
      <c r="CG235" s="92">
        <f t="shared" si="610"/>
        <v>-0.40525536221833697</v>
      </c>
      <c r="CH235" s="88">
        <f t="shared" si="611"/>
        <v>5124059.1500000004</v>
      </c>
      <c r="CI235" s="88">
        <f t="shared" si="612"/>
        <v>4544440.3600000003</v>
      </c>
      <c r="CJ235" s="88">
        <f t="shared" si="613"/>
        <v>0</v>
      </c>
      <c r="CK235" s="88">
        <f t="shared" si="614"/>
        <v>4544440.3600000003</v>
      </c>
      <c r="CL235" s="92">
        <f t="shared" si="615"/>
        <v>0.88688288463648979</v>
      </c>
      <c r="CM235" s="88">
        <f t="shared" si="616"/>
        <v>-579618.79</v>
      </c>
      <c r="CN235" s="92">
        <f t="shared" si="617"/>
        <v>-0.1131171153635102</v>
      </c>
      <c r="CO235" s="88">
        <v>869080.82000000007</v>
      </c>
      <c r="CP235" s="88">
        <v>1578836.1400000001</v>
      </c>
      <c r="CQ235" s="88">
        <v>0</v>
      </c>
      <c r="CR235" s="88">
        <f t="shared" si="556"/>
        <v>1578836.1400000001</v>
      </c>
      <c r="CS235" s="92">
        <f t="shared" si="564"/>
        <v>1.8166735517186998</v>
      </c>
      <c r="CT235" s="88">
        <f t="shared" si="618"/>
        <v>709755.32000000007</v>
      </c>
      <c r="CU235" s="92">
        <f t="shared" si="619"/>
        <v>0.81667355171869982</v>
      </c>
      <c r="CV235" s="88">
        <f t="shared" si="620"/>
        <v>5993139.9700000007</v>
      </c>
      <c r="CW235" s="88">
        <f t="shared" si="621"/>
        <v>6123276.5</v>
      </c>
      <c r="CX235" s="88">
        <f t="shared" si="622"/>
        <v>0</v>
      </c>
      <c r="CY235" s="88">
        <f t="shared" si="623"/>
        <v>6123276.5</v>
      </c>
      <c r="CZ235" s="92">
        <f t="shared" si="624"/>
        <v>1.021714248399241</v>
      </c>
      <c r="DA235" s="88">
        <f t="shared" si="625"/>
        <v>130136.52999999933</v>
      </c>
      <c r="DB235" s="92">
        <f t="shared" si="626"/>
        <v>2.1714248399240927E-2</v>
      </c>
      <c r="DC235" s="88">
        <v>2561286.77</v>
      </c>
      <c r="DD235" s="88">
        <v>1789985.86</v>
      </c>
      <c r="DE235" s="88">
        <v>0</v>
      </c>
      <c r="DF235" s="88">
        <f t="shared" si="557"/>
        <v>1789985.86</v>
      </c>
      <c r="DG235" s="92">
        <f t="shared" si="565"/>
        <v>0.69886194742652741</v>
      </c>
      <c r="DH235" s="88">
        <f t="shared" si="641"/>
        <v>-771300.90999999992</v>
      </c>
      <c r="DI235" s="92">
        <f t="shared" si="627"/>
        <v>-0.30113805257347265</v>
      </c>
      <c r="DJ235" s="88">
        <f t="shared" si="628"/>
        <v>8554426.7400000002</v>
      </c>
      <c r="DK235" s="88">
        <f t="shared" si="629"/>
        <v>7913262.3600000003</v>
      </c>
      <c r="DL235" s="88">
        <f t="shared" si="630"/>
        <v>0</v>
      </c>
      <c r="DM235" s="88">
        <f t="shared" si="643"/>
        <v>7913262.3600000003</v>
      </c>
      <c r="DN235" s="92">
        <f t="shared" si="631"/>
        <v>0.92504881981139042</v>
      </c>
      <c r="DO235" s="88">
        <f t="shared" si="632"/>
        <v>-641164.37999999989</v>
      </c>
      <c r="DP235" s="92">
        <f t="shared" si="633"/>
        <v>-7.4951180188609565E-2</v>
      </c>
      <c r="DQ235" s="88">
        <v>189681.45000000016</v>
      </c>
      <c r="DR235" s="88">
        <v>1899555.98</v>
      </c>
      <c r="DS235" s="88">
        <v>0</v>
      </c>
      <c r="DT235" s="88">
        <f t="shared" si="558"/>
        <v>1899555.98</v>
      </c>
      <c r="DU235" s="92">
        <f t="shared" si="566"/>
        <v>10.014453073824553</v>
      </c>
      <c r="DV235" s="88">
        <f t="shared" si="642"/>
        <v>1709874.5299999998</v>
      </c>
      <c r="DW235" s="92">
        <f t="shared" si="634"/>
        <v>9.0144530738245532</v>
      </c>
      <c r="DX235" s="88">
        <f t="shared" si="635"/>
        <v>8744108.1899999995</v>
      </c>
      <c r="DY235" s="88">
        <f t="shared" si="636"/>
        <v>9812818.3399999999</v>
      </c>
      <c r="DZ235" s="88">
        <f t="shared" si="637"/>
        <v>0</v>
      </c>
      <c r="EA235" s="88">
        <f t="shared" si="644"/>
        <v>9812818.3399999999</v>
      </c>
      <c r="EB235" s="92">
        <f t="shared" si="638"/>
        <v>1.1222206000632753</v>
      </c>
      <c r="EC235" s="88">
        <f t="shared" si="639"/>
        <v>1068710.1500000004</v>
      </c>
      <c r="ED235" s="92">
        <f t="shared" si="640"/>
        <v>0.12222060006327534</v>
      </c>
      <c r="EE235" s="88">
        <v>1715137.2</v>
      </c>
      <c r="EF235" s="88">
        <v>3386856.59</v>
      </c>
      <c r="EG235" s="88">
        <v>2438311.8999999994</v>
      </c>
      <c r="EH235" s="23">
        <f t="shared" si="567"/>
        <v>16284413.879999999</v>
      </c>
      <c r="EJ235" s="9"/>
      <c r="EK235" s="9"/>
    </row>
    <row r="236" spans="1:141" ht="12" customHeight="1" x14ac:dyDescent="0.25">
      <c r="A236" s="8" t="s">
        <v>727</v>
      </c>
      <c r="B236" s="8" t="s">
        <v>727</v>
      </c>
      <c r="C236" s="24">
        <v>6</v>
      </c>
      <c r="D236" s="32" t="s">
        <v>711</v>
      </c>
      <c r="E236" s="26" t="s">
        <v>712</v>
      </c>
      <c r="F236" s="32" t="s">
        <v>713</v>
      </c>
      <c r="G236" s="26" t="s">
        <v>714</v>
      </c>
      <c r="H236" s="27" t="s">
        <v>725</v>
      </c>
      <c r="I236" s="26" t="s">
        <v>726</v>
      </c>
      <c r="J236" s="27">
        <v>2</v>
      </c>
      <c r="K236" s="40" t="s">
        <v>79</v>
      </c>
      <c r="L236" s="24" t="s">
        <v>105</v>
      </c>
      <c r="M236" s="23">
        <v>0</v>
      </c>
      <c r="N236" s="23">
        <v>0</v>
      </c>
      <c r="O236" s="23">
        <v>0</v>
      </c>
      <c r="P236" s="88">
        <v>0</v>
      </c>
      <c r="Q236" s="88">
        <v>0</v>
      </c>
      <c r="R236" s="88">
        <v>0</v>
      </c>
      <c r="S236" s="88">
        <f t="shared" si="568"/>
        <v>0</v>
      </c>
      <c r="T236" s="92" t="str">
        <f t="shared" si="569"/>
        <v>nebija plānots</v>
      </c>
      <c r="U236" s="88">
        <f t="shared" si="570"/>
        <v>0</v>
      </c>
      <c r="V236" s="92" t="str">
        <f t="shared" si="571"/>
        <v>nebija plānots</v>
      </c>
      <c r="W236" s="88">
        <v>0</v>
      </c>
      <c r="X236" s="88">
        <v>0</v>
      </c>
      <c r="Y236" s="88">
        <v>0</v>
      </c>
      <c r="Z236" s="88">
        <f t="shared" si="572"/>
        <v>0</v>
      </c>
      <c r="AA236" s="92" t="str">
        <f t="shared" si="559"/>
        <v>nebija plānots</v>
      </c>
      <c r="AB236" s="88">
        <f t="shared" si="573"/>
        <v>0</v>
      </c>
      <c r="AC236" s="92" t="str">
        <f t="shared" si="574"/>
        <v>nebija plānots</v>
      </c>
      <c r="AD236" s="88">
        <f t="shared" si="575"/>
        <v>0</v>
      </c>
      <c r="AE236" s="88">
        <f t="shared" si="576"/>
        <v>0</v>
      </c>
      <c r="AF236" s="88">
        <f t="shared" si="577"/>
        <v>0</v>
      </c>
      <c r="AG236" s="88">
        <f t="shared" si="578"/>
        <v>0</v>
      </c>
      <c r="AH236" s="92" t="str">
        <f t="shared" si="579"/>
        <v>nebija plānots</v>
      </c>
      <c r="AI236" s="88">
        <f t="shared" si="580"/>
        <v>0</v>
      </c>
      <c r="AJ236" s="92" t="str">
        <f t="shared" si="581"/>
        <v>nebija plānots</v>
      </c>
      <c r="AK236" s="88">
        <v>0</v>
      </c>
      <c r="AL236" s="88">
        <v>0</v>
      </c>
      <c r="AM236" s="88">
        <v>0</v>
      </c>
      <c r="AN236" s="88">
        <f t="shared" ref="AN236:AN243" si="645">AL236-AM236</f>
        <v>0</v>
      </c>
      <c r="AO236" s="92" t="str">
        <f t="shared" si="560"/>
        <v>nebija plānots</v>
      </c>
      <c r="AP236" s="88">
        <f t="shared" si="582"/>
        <v>0</v>
      </c>
      <c r="AQ236" s="92" t="str">
        <f t="shared" si="583"/>
        <v>nebija plānots</v>
      </c>
      <c r="AR236" s="88">
        <f t="shared" si="584"/>
        <v>0</v>
      </c>
      <c r="AS236" s="88">
        <f t="shared" si="585"/>
        <v>0</v>
      </c>
      <c r="AT236" s="88">
        <f t="shared" si="586"/>
        <v>0</v>
      </c>
      <c r="AU236" s="88">
        <f t="shared" si="587"/>
        <v>0</v>
      </c>
      <c r="AV236" s="92" t="str">
        <f t="shared" si="588"/>
        <v>nebija plānots</v>
      </c>
      <c r="AW236" s="88">
        <f t="shared" si="589"/>
        <v>0</v>
      </c>
      <c r="AX236" s="92" t="str">
        <f t="shared" si="590"/>
        <v>nebija plānots</v>
      </c>
      <c r="AY236" s="88">
        <v>0</v>
      </c>
      <c r="AZ236" s="88">
        <v>0</v>
      </c>
      <c r="BA236" s="88">
        <v>0</v>
      </c>
      <c r="BB236" s="88">
        <f t="shared" ref="BB236:BB243" si="646">AZ236-BA236</f>
        <v>0</v>
      </c>
      <c r="BC236" s="92" t="str">
        <f t="shared" si="561"/>
        <v>nebija plānots</v>
      </c>
      <c r="BD236" s="88">
        <f t="shared" si="591"/>
        <v>0</v>
      </c>
      <c r="BE236" s="92" t="str">
        <f t="shared" si="592"/>
        <v>nebija plānots</v>
      </c>
      <c r="BF236" s="88">
        <f t="shared" si="593"/>
        <v>0</v>
      </c>
      <c r="BG236" s="88">
        <f t="shared" si="594"/>
        <v>0</v>
      </c>
      <c r="BH236" s="88">
        <f t="shared" si="595"/>
        <v>0</v>
      </c>
      <c r="BI236" s="88">
        <f t="shared" si="596"/>
        <v>0</v>
      </c>
      <c r="BJ236" s="92" t="str">
        <f t="shared" si="597"/>
        <v>nebija plānots</v>
      </c>
      <c r="BK236" s="88">
        <f t="shared" si="598"/>
        <v>0</v>
      </c>
      <c r="BL236" s="92" t="str">
        <f t="shared" si="599"/>
        <v>nebija plānots</v>
      </c>
      <c r="BM236" s="88">
        <v>0</v>
      </c>
      <c r="BN236" s="88">
        <v>0</v>
      </c>
      <c r="BO236" s="88">
        <v>0</v>
      </c>
      <c r="BP236" s="88">
        <f t="shared" ref="BP236:BP243" si="647">BN236-BO236</f>
        <v>0</v>
      </c>
      <c r="BQ236" s="92" t="str">
        <f t="shared" si="562"/>
        <v>nebija plānots</v>
      </c>
      <c r="BR236" s="88">
        <f t="shared" si="600"/>
        <v>0</v>
      </c>
      <c r="BS236" s="92" t="str">
        <f t="shared" si="601"/>
        <v>nebija plānots</v>
      </c>
      <c r="BT236" s="88">
        <f t="shared" si="602"/>
        <v>0</v>
      </c>
      <c r="BU236" s="88">
        <f t="shared" si="603"/>
        <v>0</v>
      </c>
      <c r="BV236" s="88">
        <f t="shared" si="604"/>
        <v>0</v>
      </c>
      <c r="BW236" s="88">
        <f t="shared" si="605"/>
        <v>0</v>
      </c>
      <c r="BX236" s="92" t="str">
        <f t="shared" si="606"/>
        <v>nebija plānots</v>
      </c>
      <c r="BY236" s="88">
        <f t="shared" si="607"/>
        <v>0</v>
      </c>
      <c r="BZ236" s="92" t="str">
        <f t="shared" si="608"/>
        <v>nebija plānots</v>
      </c>
      <c r="CA236" s="88">
        <v>0</v>
      </c>
      <c r="CB236" s="88">
        <v>0</v>
      </c>
      <c r="CC236" s="88">
        <v>0</v>
      </c>
      <c r="CD236" s="88">
        <f t="shared" ref="CD236:CD243" si="648">CB236-CC236</f>
        <v>0</v>
      </c>
      <c r="CE236" s="92" t="str">
        <f t="shared" si="563"/>
        <v>nebija plānots</v>
      </c>
      <c r="CF236" s="88">
        <f t="shared" si="609"/>
        <v>0</v>
      </c>
      <c r="CG236" s="92" t="str">
        <f t="shared" si="610"/>
        <v>nebija plānots</v>
      </c>
      <c r="CH236" s="88">
        <f t="shared" si="611"/>
        <v>0</v>
      </c>
      <c r="CI236" s="88">
        <f t="shared" si="612"/>
        <v>0</v>
      </c>
      <c r="CJ236" s="88">
        <f t="shared" si="613"/>
        <v>0</v>
      </c>
      <c r="CK236" s="88">
        <f t="shared" si="614"/>
        <v>0</v>
      </c>
      <c r="CL236" s="92" t="str">
        <f t="shared" si="615"/>
        <v>nebija plānots</v>
      </c>
      <c r="CM236" s="88">
        <f t="shared" si="616"/>
        <v>0</v>
      </c>
      <c r="CN236" s="92" t="str">
        <f t="shared" si="617"/>
        <v>nebija plānots</v>
      </c>
      <c r="CO236" s="88">
        <v>0</v>
      </c>
      <c r="CP236" s="88">
        <v>0</v>
      </c>
      <c r="CQ236" s="88">
        <v>0</v>
      </c>
      <c r="CR236" s="88">
        <f t="shared" ref="CR236:CR243" si="649">CP236-CQ236</f>
        <v>0</v>
      </c>
      <c r="CS236" s="92" t="str">
        <f t="shared" si="564"/>
        <v>nebija plānots</v>
      </c>
      <c r="CT236" s="88">
        <f t="shared" si="618"/>
        <v>0</v>
      </c>
      <c r="CU236" s="92" t="str">
        <f t="shared" si="619"/>
        <v>nebija plānots</v>
      </c>
      <c r="CV236" s="88">
        <f t="shared" si="620"/>
        <v>0</v>
      </c>
      <c r="CW236" s="88">
        <f t="shared" si="621"/>
        <v>0</v>
      </c>
      <c r="CX236" s="88">
        <f t="shared" si="622"/>
        <v>0</v>
      </c>
      <c r="CY236" s="88">
        <f t="shared" si="623"/>
        <v>0</v>
      </c>
      <c r="CZ236" s="92" t="str">
        <f t="shared" si="624"/>
        <v>nebija plānots</v>
      </c>
      <c r="DA236" s="88">
        <f t="shared" si="625"/>
        <v>0</v>
      </c>
      <c r="DB236" s="92" t="str">
        <f t="shared" si="626"/>
        <v>nebija plānots</v>
      </c>
      <c r="DC236" s="88">
        <v>0</v>
      </c>
      <c r="DD236" s="88">
        <v>0</v>
      </c>
      <c r="DE236" s="88">
        <v>0</v>
      </c>
      <c r="DF236" s="88">
        <f t="shared" ref="DF236:DF243" si="650">DD236-DE236</f>
        <v>0</v>
      </c>
      <c r="DG236" s="92" t="str">
        <f t="shared" si="565"/>
        <v>nebija plānots</v>
      </c>
      <c r="DH236" s="88">
        <f t="shared" si="641"/>
        <v>0</v>
      </c>
      <c r="DI236" s="92" t="str">
        <f t="shared" si="627"/>
        <v>nebija plānots</v>
      </c>
      <c r="DJ236" s="88">
        <f t="shared" si="628"/>
        <v>0</v>
      </c>
      <c r="DK236" s="88">
        <f t="shared" si="629"/>
        <v>0</v>
      </c>
      <c r="DL236" s="88">
        <f t="shared" si="630"/>
        <v>0</v>
      </c>
      <c r="DM236" s="88">
        <f t="shared" si="643"/>
        <v>0</v>
      </c>
      <c r="DN236" s="92" t="str">
        <f t="shared" si="631"/>
        <v>nebija plānots</v>
      </c>
      <c r="DO236" s="88">
        <f t="shared" si="632"/>
        <v>0</v>
      </c>
      <c r="DP236" s="92" t="str">
        <f t="shared" si="633"/>
        <v>nebija plānots</v>
      </c>
      <c r="DQ236" s="88">
        <v>0</v>
      </c>
      <c r="DR236" s="88">
        <v>0</v>
      </c>
      <c r="DS236" s="88">
        <v>0</v>
      </c>
      <c r="DT236" s="88">
        <f t="shared" ref="DT236:DT243" si="651">DR236-DS236</f>
        <v>0</v>
      </c>
      <c r="DU236" s="92" t="str">
        <f t="shared" si="566"/>
        <v>nebija plānots</v>
      </c>
      <c r="DV236" s="88">
        <f t="shared" si="642"/>
        <v>0</v>
      </c>
      <c r="DW236" s="92" t="str">
        <f t="shared" si="634"/>
        <v>nebija plānots</v>
      </c>
      <c r="DX236" s="88">
        <f t="shared" si="635"/>
        <v>0</v>
      </c>
      <c r="DY236" s="88">
        <f t="shared" si="636"/>
        <v>0</v>
      </c>
      <c r="DZ236" s="88">
        <f t="shared" si="637"/>
        <v>0</v>
      </c>
      <c r="EA236" s="88">
        <f t="shared" si="644"/>
        <v>0</v>
      </c>
      <c r="EB236" s="92" t="str">
        <f t="shared" si="638"/>
        <v>nebija plānots</v>
      </c>
      <c r="EC236" s="88">
        <f t="shared" si="639"/>
        <v>0</v>
      </c>
      <c r="ED236" s="92" t="str">
        <f t="shared" si="640"/>
        <v>nebija plānots</v>
      </c>
      <c r="EE236" s="88">
        <v>0</v>
      </c>
      <c r="EF236" s="88">
        <v>2160249.6</v>
      </c>
      <c r="EG236" s="88">
        <v>0</v>
      </c>
      <c r="EH236" s="23">
        <f t="shared" si="567"/>
        <v>2160249.6</v>
      </c>
      <c r="EJ236" s="9"/>
      <c r="EK236" s="9"/>
    </row>
    <row r="237" spans="1:141" ht="12" customHeight="1" x14ac:dyDescent="0.25">
      <c r="A237" s="8" t="s">
        <v>728</v>
      </c>
      <c r="B237" s="8" t="s">
        <v>728</v>
      </c>
      <c r="C237" s="24">
        <v>6</v>
      </c>
      <c r="D237" s="32" t="s">
        <v>711</v>
      </c>
      <c r="E237" s="26" t="s">
        <v>712</v>
      </c>
      <c r="F237" s="32" t="s">
        <v>713</v>
      </c>
      <c r="G237" s="26" t="s">
        <v>714</v>
      </c>
      <c r="H237" s="27" t="s">
        <v>729</v>
      </c>
      <c r="I237" s="26" t="s">
        <v>730</v>
      </c>
      <c r="J237" s="27" t="s">
        <v>114</v>
      </c>
      <c r="K237" s="35" t="s">
        <v>78</v>
      </c>
      <c r="L237" s="24" t="s">
        <v>105</v>
      </c>
      <c r="M237" s="23">
        <v>0</v>
      </c>
      <c r="N237" s="23">
        <v>0</v>
      </c>
      <c r="O237" s="23">
        <v>10589655.039999999</v>
      </c>
      <c r="P237" s="88">
        <v>0</v>
      </c>
      <c r="Q237" s="88">
        <v>0</v>
      </c>
      <c r="R237" s="88">
        <v>0</v>
      </c>
      <c r="S237" s="88">
        <f t="shared" si="568"/>
        <v>0</v>
      </c>
      <c r="T237" s="92" t="str">
        <f t="shared" si="569"/>
        <v>nebija plānots</v>
      </c>
      <c r="U237" s="88">
        <f t="shared" si="570"/>
        <v>0</v>
      </c>
      <c r="V237" s="92" t="str">
        <f t="shared" si="571"/>
        <v>nebija plānots</v>
      </c>
      <c r="W237" s="88">
        <v>0</v>
      </c>
      <c r="X237" s="88">
        <v>0</v>
      </c>
      <c r="Y237" s="88">
        <v>0</v>
      </c>
      <c r="Z237" s="88">
        <f t="shared" si="572"/>
        <v>0</v>
      </c>
      <c r="AA237" s="92" t="str">
        <f t="shared" si="559"/>
        <v>nebija plānots</v>
      </c>
      <c r="AB237" s="88">
        <f t="shared" si="573"/>
        <v>0</v>
      </c>
      <c r="AC237" s="92" t="str">
        <f t="shared" si="574"/>
        <v>nebija plānots</v>
      </c>
      <c r="AD237" s="88">
        <f t="shared" si="575"/>
        <v>0</v>
      </c>
      <c r="AE237" s="88">
        <f t="shared" si="576"/>
        <v>0</v>
      </c>
      <c r="AF237" s="88">
        <f t="shared" si="577"/>
        <v>0</v>
      </c>
      <c r="AG237" s="88">
        <f t="shared" si="578"/>
        <v>0</v>
      </c>
      <c r="AH237" s="92" t="str">
        <f t="shared" si="579"/>
        <v>nebija plānots</v>
      </c>
      <c r="AI237" s="88">
        <f t="shared" si="580"/>
        <v>0</v>
      </c>
      <c r="AJ237" s="92" t="str">
        <f t="shared" si="581"/>
        <v>nebija plānots</v>
      </c>
      <c r="AK237" s="88">
        <v>0</v>
      </c>
      <c r="AL237" s="88">
        <v>0</v>
      </c>
      <c r="AM237" s="88">
        <v>0</v>
      </c>
      <c r="AN237" s="88">
        <f t="shared" si="645"/>
        <v>0</v>
      </c>
      <c r="AO237" s="92" t="str">
        <f t="shared" si="560"/>
        <v>nebija plānots</v>
      </c>
      <c r="AP237" s="88">
        <f t="shared" si="582"/>
        <v>0</v>
      </c>
      <c r="AQ237" s="92" t="str">
        <f t="shared" si="583"/>
        <v>nebija plānots</v>
      </c>
      <c r="AR237" s="88">
        <f t="shared" si="584"/>
        <v>0</v>
      </c>
      <c r="AS237" s="88">
        <f t="shared" si="585"/>
        <v>0</v>
      </c>
      <c r="AT237" s="88">
        <f t="shared" si="586"/>
        <v>0</v>
      </c>
      <c r="AU237" s="88">
        <f t="shared" si="587"/>
        <v>0</v>
      </c>
      <c r="AV237" s="92" t="str">
        <f t="shared" si="588"/>
        <v>nebija plānots</v>
      </c>
      <c r="AW237" s="88">
        <f t="shared" si="589"/>
        <v>0</v>
      </c>
      <c r="AX237" s="92" t="str">
        <f t="shared" si="590"/>
        <v>nebija plānots</v>
      </c>
      <c r="AY237" s="88">
        <v>0</v>
      </c>
      <c r="AZ237" s="88">
        <v>0</v>
      </c>
      <c r="BA237" s="88">
        <v>0</v>
      </c>
      <c r="BB237" s="88">
        <f t="shared" si="646"/>
        <v>0</v>
      </c>
      <c r="BC237" s="92" t="str">
        <f t="shared" si="561"/>
        <v>nebija plānots</v>
      </c>
      <c r="BD237" s="88">
        <f t="shared" si="591"/>
        <v>0</v>
      </c>
      <c r="BE237" s="92" t="str">
        <f t="shared" si="592"/>
        <v>nebija plānots</v>
      </c>
      <c r="BF237" s="88">
        <f t="shared" si="593"/>
        <v>0</v>
      </c>
      <c r="BG237" s="88">
        <f t="shared" si="594"/>
        <v>0</v>
      </c>
      <c r="BH237" s="88">
        <f t="shared" si="595"/>
        <v>0</v>
      </c>
      <c r="BI237" s="88">
        <f t="shared" si="596"/>
        <v>0</v>
      </c>
      <c r="BJ237" s="92" t="str">
        <f t="shared" si="597"/>
        <v>nebija plānots</v>
      </c>
      <c r="BK237" s="88">
        <f t="shared" si="598"/>
        <v>0</v>
      </c>
      <c r="BL237" s="92" t="str">
        <f t="shared" si="599"/>
        <v>nebija plānots</v>
      </c>
      <c r="BM237" s="88">
        <v>0</v>
      </c>
      <c r="BN237" s="88">
        <v>0</v>
      </c>
      <c r="BO237" s="88">
        <v>0</v>
      </c>
      <c r="BP237" s="88">
        <f t="shared" si="647"/>
        <v>0</v>
      </c>
      <c r="BQ237" s="92" t="str">
        <f t="shared" si="562"/>
        <v>nebija plānots</v>
      </c>
      <c r="BR237" s="88">
        <f t="shared" si="600"/>
        <v>0</v>
      </c>
      <c r="BS237" s="92" t="str">
        <f t="shared" si="601"/>
        <v>nebija plānots</v>
      </c>
      <c r="BT237" s="88">
        <f t="shared" si="602"/>
        <v>0</v>
      </c>
      <c r="BU237" s="88">
        <f t="shared" si="603"/>
        <v>0</v>
      </c>
      <c r="BV237" s="88">
        <f t="shared" si="604"/>
        <v>0</v>
      </c>
      <c r="BW237" s="88">
        <f t="shared" si="605"/>
        <v>0</v>
      </c>
      <c r="BX237" s="92" t="str">
        <f t="shared" si="606"/>
        <v>nebija plānots</v>
      </c>
      <c r="BY237" s="88">
        <f t="shared" si="607"/>
        <v>0</v>
      </c>
      <c r="BZ237" s="92" t="str">
        <f t="shared" si="608"/>
        <v>nebija plānots</v>
      </c>
      <c r="CA237" s="88">
        <v>0</v>
      </c>
      <c r="CB237" s="88">
        <v>0</v>
      </c>
      <c r="CC237" s="88">
        <v>0</v>
      </c>
      <c r="CD237" s="88">
        <f t="shared" si="648"/>
        <v>0</v>
      </c>
      <c r="CE237" s="92" t="str">
        <f t="shared" si="563"/>
        <v>nebija plānots</v>
      </c>
      <c r="CF237" s="88">
        <f t="shared" si="609"/>
        <v>0</v>
      </c>
      <c r="CG237" s="92" t="str">
        <f t="shared" si="610"/>
        <v>nebija plānots</v>
      </c>
      <c r="CH237" s="88">
        <f t="shared" si="611"/>
        <v>0</v>
      </c>
      <c r="CI237" s="88">
        <f t="shared" si="612"/>
        <v>0</v>
      </c>
      <c r="CJ237" s="88">
        <f t="shared" si="613"/>
        <v>0</v>
      </c>
      <c r="CK237" s="88">
        <f t="shared" si="614"/>
        <v>0</v>
      </c>
      <c r="CL237" s="92" t="str">
        <f t="shared" si="615"/>
        <v>nebija plānots</v>
      </c>
      <c r="CM237" s="88">
        <f t="shared" si="616"/>
        <v>0</v>
      </c>
      <c r="CN237" s="92" t="str">
        <f t="shared" si="617"/>
        <v>nebija plānots</v>
      </c>
      <c r="CO237" s="88">
        <v>0</v>
      </c>
      <c r="CP237" s="88">
        <v>0</v>
      </c>
      <c r="CQ237" s="88">
        <v>0</v>
      </c>
      <c r="CR237" s="88">
        <f t="shared" si="649"/>
        <v>0</v>
      </c>
      <c r="CS237" s="92" t="str">
        <f t="shared" si="564"/>
        <v>nebija plānots</v>
      </c>
      <c r="CT237" s="88">
        <f t="shared" si="618"/>
        <v>0</v>
      </c>
      <c r="CU237" s="92" t="str">
        <f t="shared" si="619"/>
        <v>nebija plānots</v>
      </c>
      <c r="CV237" s="88">
        <f t="shared" si="620"/>
        <v>0</v>
      </c>
      <c r="CW237" s="88">
        <f t="shared" si="621"/>
        <v>0</v>
      </c>
      <c r="CX237" s="88">
        <f t="shared" si="622"/>
        <v>0</v>
      </c>
      <c r="CY237" s="88">
        <f t="shared" si="623"/>
        <v>0</v>
      </c>
      <c r="CZ237" s="92" t="str">
        <f t="shared" si="624"/>
        <v>nebija plānots</v>
      </c>
      <c r="DA237" s="88">
        <f t="shared" si="625"/>
        <v>0</v>
      </c>
      <c r="DB237" s="92" t="str">
        <f t="shared" si="626"/>
        <v>nebija plānots</v>
      </c>
      <c r="DC237" s="88">
        <v>0</v>
      </c>
      <c r="DD237" s="88">
        <v>0</v>
      </c>
      <c r="DE237" s="88">
        <v>0</v>
      </c>
      <c r="DF237" s="88">
        <f t="shared" si="650"/>
        <v>0</v>
      </c>
      <c r="DG237" s="92" t="str">
        <f t="shared" si="565"/>
        <v>nebija plānots</v>
      </c>
      <c r="DH237" s="88">
        <f t="shared" si="641"/>
        <v>0</v>
      </c>
      <c r="DI237" s="92" t="str">
        <f t="shared" si="627"/>
        <v>nebija plānots</v>
      </c>
      <c r="DJ237" s="88">
        <f t="shared" si="628"/>
        <v>0</v>
      </c>
      <c r="DK237" s="88">
        <f t="shared" si="629"/>
        <v>0</v>
      </c>
      <c r="DL237" s="88">
        <f t="shared" si="630"/>
        <v>0</v>
      </c>
      <c r="DM237" s="88">
        <f t="shared" si="643"/>
        <v>0</v>
      </c>
      <c r="DN237" s="92" t="str">
        <f t="shared" si="631"/>
        <v>nebija plānots</v>
      </c>
      <c r="DO237" s="88">
        <f t="shared" si="632"/>
        <v>0</v>
      </c>
      <c r="DP237" s="92" t="str">
        <f t="shared" si="633"/>
        <v>nebija plānots</v>
      </c>
      <c r="DQ237" s="88">
        <v>0</v>
      </c>
      <c r="DR237" s="88">
        <v>0</v>
      </c>
      <c r="DS237" s="88">
        <v>0</v>
      </c>
      <c r="DT237" s="88">
        <f t="shared" si="651"/>
        <v>0</v>
      </c>
      <c r="DU237" s="92" t="str">
        <f t="shared" si="566"/>
        <v>nebija plānots</v>
      </c>
      <c r="DV237" s="88">
        <f t="shared" si="642"/>
        <v>0</v>
      </c>
      <c r="DW237" s="92" t="str">
        <f t="shared" si="634"/>
        <v>nebija plānots</v>
      </c>
      <c r="DX237" s="88">
        <f t="shared" si="635"/>
        <v>0</v>
      </c>
      <c r="DY237" s="88">
        <f t="shared" si="636"/>
        <v>0</v>
      </c>
      <c r="DZ237" s="88">
        <f t="shared" si="637"/>
        <v>0</v>
      </c>
      <c r="EA237" s="88">
        <f t="shared" si="644"/>
        <v>0</v>
      </c>
      <c r="EB237" s="92" t="str">
        <f t="shared" si="638"/>
        <v>nebija plānots</v>
      </c>
      <c r="EC237" s="88">
        <f t="shared" si="639"/>
        <v>0</v>
      </c>
      <c r="ED237" s="92" t="str">
        <f t="shared" si="640"/>
        <v>nebija plānots</v>
      </c>
      <c r="EE237" s="88">
        <v>0</v>
      </c>
      <c r="EF237" s="88">
        <v>1700000</v>
      </c>
      <c r="EG237" s="88">
        <v>0</v>
      </c>
      <c r="EH237" s="23">
        <f t="shared" si="567"/>
        <v>1700000</v>
      </c>
      <c r="EJ237" s="9"/>
      <c r="EK237" s="9"/>
    </row>
    <row r="238" spans="1:141" ht="12" customHeight="1" x14ac:dyDescent="0.25">
      <c r="A238" s="8" t="s">
        <v>731</v>
      </c>
      <c r="B238" s="8" t="s">
        <v>731</v>
      </c>
      <c r="C238" s="24">
        <v>6</v>
      </c>
      <c r="D238" s="32" t="s">
        <v>711</v>
      </c>
      <c r="E238" s="26" t="s">
        <v>712</v>
      </c>
      <c r="F238" s="32" t="s">
        <v>713</v>
      </c>
      <c r="G238" s="26" t="s">
        <v>714</v>
      </c>
      <c r="H238" s="27" t="s">
        <v>732</v>
      </c>
      <c r="I238" s="26" t="s">
        <v>733</v>
      </c>
      <c r="J238" s="27" t="s">
        <v>114</v>
      </c>
      <c r="K238" s="35" t="s">
        <v>81</v>
      </c>
      <c r="L238" s="24" t="s">
        <v>105</v>
      </c>
      <c r="M238" s="23">
        <v>0</v>
      </c>
      <c r="N238" s="23">
        <v>0</v>
      </c>
      <c r="O238" s="23">
        <v>0</v>
      </c>
      <c r="P238" s="88">
        <v>0</v>
      </c>
      <c r="Q238" s="88">
        <v>0</v>
      </c>
      <c r="R238" s="88">
        <v>0</v>
      </c>
      <c r="S238" s="88">
        <f t="shared" si="568"/>
        <v>0</v>
      </c>
      <c r="T238" s="92" t="str">
        <f t="shared" si="569"/>
        <v>nebija plānots</v>
      </c>
      <c r="U238" s="88">
        <f t="shared" si="570"/>
        <v>0</v>
      </c>
      <c r="V238" s="92" t="str">
        <f t="shared" si="571"/>
        <v>nebija plānots</v>
      </c>
      <c r="W238" s="88">
        <v>0</v>
      </c>
      <c r="X238" s="88">
        <v>1166.6300000000001</v>
      </c>
      <c r="Y238" s="88">
        <v>0</v>
      </c>
      <c r="Z238" s="88">
        <f t="shared" si="572"/>
        <v>1166.6300000000001</v>
      </c>
      <c r="AA238" s="92" t="str">
        <f t="shared" si="559"/>
        <v>nebija plānots</v>
      </c>
      <c r="AB238" s="88">
        <f t="shared" si="573"/>
        <v>1166.6300000000001</v>
      </c>
      <c r="AC238" s="92" t="str">
        <f t="shared" si="574"/>
        <v>nebija plānots</v>
      </c>
      <c r="AD238" s="88">
        <f t="shared" si="575"/>
        <v>0</v>
      </c>
      <c r="AE238" s="88">
        <f t="shared" si="576"/>
        <v>1166.6300000000001</v>
      </c>
      <c r="AF238" s="88">
        <f t="shared" si="577"/>
        <v>0</v>
      </c>
      <c r="AG238" s="88">
        <f t="shared" si="578"/>
        <v>1166.6300000000001</v>
      </c>
      <c r="AH238" s="92" t="str">
        <f t="shared" si="579"/>
        <v>nebija plānots</v>
      </c>
      <c r="AI238" s="88">
        <f t="shared" si="580"/>
        <v>1166.6300000000001</v>
      </c>
      <c r="AJ238" s="92" t="str">
        <f t="shared" si="581"/>
        <v>nebija plānots</v>
      </c>
      <c r="AK238" s="88">
        <v>0</v>
      </c>
      <c r="AL238" s="88">
        <v>0</v>
      </c>
      <c r="AM238" s="88">
        <v>0</v>
      </c>
      <c r="AN238" s="88">
        <f t="shared" si="645"/>
        <v>0</v>
      </c>
      <c r="AO238" s="92" t="str">
        <f t="shared" si="560"/>
        <v>nebija plānots</v>
      </c>
      <c r="AP238" s="88">
        <f t="shared" si="582"/>
        <v>0</v>
      </c>
      <c r="AQ238" s="92" t="str">
        <f t="shared" si="583"/>
        <v>nebija plānots</v>
      </c>
      <c r="AR238" s="88">
        <f t="shared" si="584"/>
        <v>0</v>
      </c>
      <c r="AS238" s="88">
        <f t="shared" si="585"/>
        <v>1166.6300000000001</v>
      </c>
      <c r="AT238" s="88">
        <f t="shared" si="586"/>
        <v>0</v>
      </c>
      <c r="AU238" s="88">
        <f t="shared" si="587"/>
        <v>1166.6300000000001</v>
      </c>
      <c r="AV238" s="92" t="str">
        <f t="shared" si="588"/>
        <v>nebija plānots</v>
      </c>
      <c r="AW238" s="88">
        <f t="shared" si="589"/>
        <v>1166.6300000000001</v>
      </c>
      <c r="AX238" s="92" t="str">
        <f t="shared" si="590"/>
        <v>nebija plānots</v>
      </c>
      <c r="AY238" s="88">
        <v>0</v>
      </c>
      <c r="AZ238" s="88">
        <v>0</v>
      </c>
      <c r="BA238" s="88">
        <v>0</v>
      </c>
      <c r="BB238" s="88">
        <f t="shared" si="646"/>
        <v>0</v>
      </c>
      <c r="BC238" s="92" t="str">
        <f t="shared" si="561"/>
        <v>nebija plānots</v>
      </c>
      <c r="BD238" s="88">
        <f t="shared" si="591"/>
        <v>0</v>
      </c>
      <c r="BE238" s="92" t="str">
        <f t="shared" si="592"/>
        <v>nebija plānots</v>
      </c>
      <c r="BF238" s="88">
        <f t="shared" si="593"/>
        <v>0</v>
      </c>
      <c r="BG238" s="88">
        <f t="shared" si="594"/>
        <v>1166.6300000000001</v>
      </c>
      <c r="BH238" s="88">
        <f t="shared" si="595"/>
        <v>0</v>
      </c>
      <c r="BI238" s="88">
        <f t="shared" si="596"/>
        <v>1166.6300000000001</v>
      </c>
      <c r="BJ238" s="92" t="str">
        <f t="shared" si="597"/>
        <v>nebija plānots</v>
      </c>
      <c r="BK238" s="88">
        <f t="shared" si="598"/>
        <v>1166.6300000000001</v>
      </c>
      <c r="BL238" s="92" t="str">
        <f t="shared" si="599"/>
        <v>nebija plānots</v>
      </c>
      <c r="BM238" s="88">
        <v>0</v>
      </c>
      <c r="BN238" s="88">
        <v>0</v>
      </c>
      <c r="BO238" s="88">
        <v>0</v>
      </c>
      <c r="BP238" s="88">
        <f t="shared" si="647"/>
        <v>0</v>
      </c>
      <c r="BQ238" s="92" t="str">
        <f t="shared" si="562"/>
        <v>nebija plānots</v>
      </c>
      <c r="BR238" s="88">
        <f t="shared" si="600"/>
        <v>0</v>
      </c>
      <c r="BS238" s="92" t="str">
        <f t="shared" si="601"/>
        <v>nebija plānots</v>
      </c>
      <c r="BT238" s="88">
        <f t="shared" si="602"/>
        <v>0</v>
      </c>
      <c r="BU238" s="88">
        <f t="shared" si="603"/>
        <v>1166.6300000000001</v>
      </c>
      <c r="BV238" s="88">
        <f t="shared" si="604"/>
        <v>0</v>
      </c>
      <c r="BW238" s="88">
        <f t="shared" si="605"/>
        <v>1166.6300000000001</v>
      </c>
      <c r="BX238" s="92" t="str">
        <f t="shared" si="606"/>
        <v>nebija plānots</v>
      </c>
      <c r="BY238" s="88">
        <f t="shared" si="607"/>
        <v>1166.6300000000001</v>
      </c>
      <c r="BZ238" s="92" t="str">
        <f t="shared" si="608"/>
        <v>nebija plānots</v>
      </c>
      <c r="CA238" s="88">
        <v>0</v>
      </c>
      <c r="CB238" s="88">
        <v>11384.2</v>
      </c>
      <c r="CC238" s="88">
        <v>0</v>
      </c>
      <c r="CD238" s="88">
        <f t="shared" si="648"/>
        <v>11384.2</v>
      </c>
      <c r="CE238" s="92" t="str">
        <f t="shared" si="563"/>
        <v>nebija plānots</v>
      </c>
      <c r="CF238" s="88">
        <f t="shared" si="609"/>
        <v>11384.2</v>
      </c>
      <c r="CG238" s="92" t="str">
        <f t="shared" si="610"/>
        <v>nebija plānots</v>
      </c>
      <c r="CH238" s="88">
        <f t="shared" si="611"/>
        <v>0</v>
      </c>
      <c r="CI238" s="88">
        <f t="shared" si="612"/>
        <v>12550.830000000002</v>
      </c>
      <c r="CJ238" s="88">
        <f t="shared" si="613"/>
        <v>0</v>
      </c>
      <c r="CK238" s="88">
        <f t="shared" si="614"/>
        <v>12550.830000000002</v>
      </c>
      <c r="CL238" s="92" t="str">
        <f t="shared" si="615"/>
        <v>nebija plānots</v>
      </c>
      <c r="CM238" s="88">
        <f t="shared" si="616"/>
        <v>12550.830000000002</v>
      </c>
      <c r="CN238" s="92" t="str">
        <f t="shared" si="617"/>
        <v>nebija plānots</v>
      </c>
      <c r="CO238" s="88">
        <v>33164.14</v>
      </c>
      <c r="CP238" s="88">
        <v>0</v>
      </c>
      <c r="CQ238" s="88">
        <v>0</v>
      </c>
      <c r="CR238" s="88">
        <f t="shared" si="649"/>
        <v>0</v>
      </c>
      <c r="CS238" s="92">
        <f t="shared" si="564"/>
        <v>0</v>
      </c>
      <c r="CT238" s="88">
        <f t="shared" si="618"/>
        <v>-33164.14</v>
      </c>
      <c r="CU238" s="92">
        <f t="shared" si="619"/>
        <v>-1</v>
      </c>
      <c r="CV238" s="88">
        <f t="shared" si="620"/>
        <v>33164.14</v>
      </c>
      <c r="CW238" s="88">
        <f t="shared" si="621"/>
        <v>12550.830000000002</v>
      </c>
      <c r="CX238" s="88">
        <f t="shared" si="622"/>
        <v>0</v>
      </c>
      <c r="CY238" s="88">
        <f t="shared" si="623"/>
        <v>12550.830000000002</v>
      </c>
      <c r="CZ238" s="92">
        <f t="shared" si="624"/>
        <v>0.37844581526914317</v>
      </c>
      <c r="DA238" s="88">
        <f t="shared" si="625"/>
        <v>-20613.309999999998</v>
      </c>
      <c r="DB238" s="92">
        <f t="shared" si="626"/>
        <v>-0.62155418473085677</v>
      </c>
      <c r="DC238" s="88">
        <v>0</v>
      </c>
      <c r="DD238" s="88">
        <v>0</v>
      </c>
      <c r="DE238" s="88">
        <v>0</v>
      </c>
      <c r="DF238" s="88">
        <f t="shared" si="650"/>
        <v>0</v>
      </c>
      <c r="DG238" s="92" t="str">
        <f t="shared" si="565"/>
        <v>nebija plānots</v>
      </c>
      <c r="DH238" s="88">
        <f t="shared" si="641"/>
        <v>0</v>
      </c>
      <c r="DI238" s="92" t="str">
        <f t="shared" si="627"/>
        <v>nebija plānots</v>
      </c>
      <c r="DJ238" s="88">
        <f t="shared" si="628"/>
        <v>33164.14</v>
      </c>
      <c r="DK238" s="88">
        <f t="shared" si="629"/>
        <v>12550.830000000002</v>
      </c>
      <c r="DL238" s="88">
        <f t="shared" si="630"/>
        <v>0</v>
      </c>
      <c r="DM238" s="88">
        <f t="shared" si="643"/>
        <v>12550.830000000002</v>
      </c>
      <c r="DN238" s="92">
        <f t="shared" si="631"/>
        <v>0.37844581526914317</v>
      </c>
      <c r="DO238" s="88">
        <f t="shared" si="632"/>
        <v>-20613.309999999998</v>
      </c>
      <c r="DP238" s="92">
        <f t="shared" si="633"/>
        <v>-0.62155418473085677</v>
      </c>
      <c r="DQ238" s="88">
        <v>0</v>
      </c>
      <c r="DR238" s="88">
        <v>0</v>
      </c>
      <c r="DS238" s="88">
        <v>0</v>
      </c>
      <c r="DT238" s="88">
        <f t="shared" si="651"/>
        <v>0</v>
      </c>
      <c r="DU238" s="92" t="str">
        <f t="shared" si="566"/>
        <v>nebija plānots</v>
      </c>
      <c r="DV238" s="88">
        <f t="shared" si="642"/>
        <v>0</v>
      </c>
      <c r="DW238" s="92" t="str">
        <f t="shared" si="634"/>
        <v>nebija plānots</v>
      </c>
      <c r="DX238" s="88">
        <f t="shared" si="635"/>
        <v>33164.14</v>
      </c>
      <c r="DY238" s="88">
        <f t="shared" si="636"/>
        <v>12550.830000000002</v>
      </c>
      <c r="DZ238" s="88">
        <f t="shared" si="637"/>
        <v>0</v>
      </c>
      <c r="EA238" s="88">
        <f t="shared" si="644"/>
        <v>12550.830000000002</v>
      </c>
      <c r="EB238" s="92">
        <f t="shared" si="638"/>
        <v>0.37844581526914317</v>
      </c>
      <c r="EC238" s="88">
        <f t="shared" si="639"/>
        <v>-20613.309999999998</v>
      </c>
      <c r="ED238" s="92">
        <f t="shared" si="640"/>
        <v>-0.62155418473085677</v>
      </c>
      <c r="EE238" s="88">
        <v>521057.46</v>
      </c>
      <c r="EF238" s="88">
        <v>0</v>
      </c>
      <c r="EG238" s="88">
        <v>0</v>
      </c>
      <c r="EH238" s="23">
        <f t="shared" si="567"/>
        <v>554221.6</v>
      </c>
      <c r="EJ238" s="9"/>
      <c r="EK238" s="9"/>
    </row>
    <row r="239" spans="1:141" ht="12" customHeight="1" x14ac:dyDescent="0.25">
      <c r="A239" s="8" t="s">
        <v>734</v>
      </c>
      <c r="B239" s="8" t="s">
        <v>734</v>
      </c>
      <c r="C239" s="24">
        <v>6</v>
      </c>
      <c r="D239" s="32" t="s">
        <v>711</v>
      </c>
      <c r="E239" s="26" t="s">
        <v>712</v>
      </c>
      <c r="F239" s="32" t="s">
        <v>713</v>
      </c>
      <c r="G239" s="26" t="s">
        <v>714</v>
      </c>
      <c r="H239" s="27" t="s">
        <v>735</v>
      </c>
      <c r="I239" s="26" t="s">
        <v>736</v>
      </c>
      <c r="J239" s="27">
        <v>1</v>
      </c>
      <c r="K239" s="40" t="s">
        <v>79</v>
      </c>
      <c r="L239" s="24" t="s">
        <v>105</v>
      </c>
      <c r="M239" s="23">
        <v>0</v>
      </c>
      <c r="N239" s="23">
        <v>0</v>
      </c>
      <c r="O239" s="23">
        <v>2638375.7600000007</v>
      </c>
      <c r="P239" s="88">
        <v>218526.35</v>
      </c>
      <c r="Q239" s="88">
        <v>239300.24</v>
      </c>
      <c r="R239" s="88">
        <v>0</v>
      </c>
      <c r="S239" s="88">
        <f t="shared" si="568"/>
        <v>239300.24</v>
      </c>
      <c r="T239" s="92">
        <f t="shared" si="569"/>
        <v>1.0950635472564292</v>
      </c>
      <c r="U239" s="88">
        <f t="shared" si="570"/>
        <v>20773.889999999985</v>
      </c>
      <c r="V239" s="92">
        <f t="shared" si="571"/>
        <v>9.5063547256429182E-2</v>
      </c>
      <c r="W239" s="88">
        <v>0</v>
      </c>
      <c r="X239" s="88">
        <v>34871.96</v>
      </c>
      <c r="Y239" s="88">
        <v>0</v>
      </c>
      <c r="Z239" s="88">
        <f t="shared" si="572"/>
        <v>34871.96</v>
      </c>
      <c r="AA239" s="92" t="str">
        <f t="shared" si="559"/>
        <v>nebija plānots</v>
      </c>
      <c r="AB239" s="88">
        <f t="shared" si="573"/>
        <v>34871.96</v>
      </c>
      <c r="AC239" s="92" t="str">
        <f t="shared" si="574"/>
        <v>nebija plānots</v>
      </c>
      <c r="AD239" s="88">
        <f t="shared" si="575"/>
        <v>218526.35</v>
      </c>
      <c r="AE239" s="88">
        <f t="shared" si="576"/>
        <v>274172.2</v>
      </c>
      <c r="AF239" s="88">
        <f t="shared" si="577"/>
        <v>0</v>
      </c>
      <c r="AG239" s="88">
        <f t="shared" si="578"/>
        <v>274172.2</v>
      </c>
      <c r="AH239" s="92">
        <f t="shared" si="579"/>
        <v>1.2546413739121163</v>
      </c>
      <c r="AI239" s="88">
        <f t="shared" si="580"/>
        <v>55645.850000000006</v>
      </c>
      <c r="AJ239" s="92">
        <f t="shared" si="581"/>
        <v>0.25464137391211633</v>
      </c>
      <c r="AK239" s="88">
        <v>19470.310000000001</v>
      </c>
      <c r="AL239" s="88">
        <v>40898</v>
      </c>
      <c r="AM239" s="88">
        <v>0</v>
      </c>
      <c r="AN239" s="88">
        <f t="shared" si="645"/>
        <v>40898</v>
      </c>
      <c r="AO239" s="92">
        <f t="shared" si="560"/>
        <v>2.1005315272330023</v>
      </c>
      <c r="AP239" s="88">
        <f t="shared" si="582"/>
        <v>21427.69</v>
      </c>
      <c r="AQ239" s="92">
        <f t="shared" si="583"/>
        <v>1.1005315272330023</v>
      </c>
      <c r="AR239" s="88">
        <f t="shared" si="584"/>
        <v>237996.66</v>
      </c>
      <c r="AS239" s="88">
        <f t="shared" si="585"/>
        <v>315070.2</v>
      </c>
      <c r="AT239" s="88">
        <f t="shared" si="586"/>
        <v>0</v>
      </c>
      <c r="AU239" s="88">
        <f t="shared" si="587"/>
        <v>315070.2</v>
      </c>
      <c r="AV239" s="92">
        <f t="shared" si="588"/>
        <v>1.3238429480480944</v>
      </c>
      <c r="AW239" s="88">
        <f t="shared" si="589"/>
        <v>77073.540000000008</v>
      </c>
      <c r="AX239" s="92">
        <f t="shared" si="590"/>
        <v>0.32384294804809449</v>
      </c>
      <c r="AY239" s="88">
        <v>51373.89</v>
      </c>
      <c r="AZ239" s="88">
        <v>23604.080000000002</v>
      </c>
      <c r="BA239" s="88">
        <v>0</v>
      </c>
      <c r="BB239" s="88">
        <f t="shared" si="646"/>
        <v>23604.080000000002</v>
      </c>
      <c r="BC239" s="92">
        <f t="shared" si="561"/>
        <v>0.45945673960060263</v>
      </c>
      <c r="BD239" s="88">
        <f t="shared" si="591"/>
        <v>-27769.809999999998</v>
      </c>
      <c r="BE239" s="92">
        <f t="shared" si="592"/>
        <v>-0.54054326039939737</v>
      </c>
      <c r="BF239" s="88">
        <f t="shared" si="593"/>
        <v>289370.55</v>
      </c>
      <c r="BG239" s="88">
        <f t="shared" si="594"/>
        <v>338674.28</v>
      </c>
      <c r="BH239" s="88">
        <f t="shared" si="595"/>
        <v>0</v>
      </c>
      <c r="BI239" s="88">
        <f t="shared" si="596"/>
        <v>338674.28</v>
      </c>
      <c r="BJ239" s="92">
        <f t="shared" si="597"/>
        <v>1.1703826806148727</v>
      </c>
      <c r="BK239" s="88">
        <f t="shared" si="598"/>
        <v>49303.73000000004</v>
      </c>
      <c r="BL239" s="92">
        <f t="shared" si="599"/>
        <v>0.17038268061487266</v>
      </c>
      <c r="BM239" s="88">
        <v>153194.75</v>
      </c>
      <c r="BN239" s="88">
        <v>34603.800000000003</v>
      </c>
      <c r="BO239" s="88">
        <v>0</v>
      </c>
      <c r="BP239" s="88">
        <f t="shared" si="647"/>
        <v>34603.800000000003</v>
      </c>
      <c r="BQ239" s="92">
        <f t="shared" si="562"/>
        <v>0.22588110885000956</v>
      </c>
      <c r="BR239" s="88">
        <f t="shared" si="600"/>
        <v>-118590.95</v>
      </c>
      <c r="BS239" s="92">
        <f t="shared" si="601"/>
        <v>-0.77411889114999044</v>
      </c>
      <c r="BT239" s="88">
        <f t="shared" si="602"/>
        <v>442565.3</v>
      </c>
      <c r="BU239" s="88">
        <f t="shared" si="603"/>
        <v>373278.08</v>
      </c>
      <c r="BV239" s="88">
        <f t="shared" si="604"/>
        <v>0</v>
      </c>
      <c r="BW239" s="88">
        <f t="shared" si="605"/>
        <v>373278.08</v>
      </c>
      <c r="BX239" s="92">
        <f t="shared" si="606"/>
        <v>0.84344181525302597</v>
      </c>
      <c r="BY239" s="88">
        <f t="shared" si="607"/>
        <v>-69287.219999999972</v>
      </c>
      <c r="BZ239" s="92">
        <f t="shared" si="608"/>
        <v>-0.156558184746974</v>
      </c>
      <c r="CA239" s="88">
        <v>32180.92</v>
      </c>
      <c r="CB239" s="88">
        <v>917435.57000000007</v>
      </c>
      <c r="CC239" s="88">
        <v>0</v>
      </c>
      <c r="CD239" s="88">
        <f t="shared" si="648"/>
        <v>917435.57000000007</v>
      </c>
      <c r="CE239" s="92">
        <f t="shared" si="563"/>
        <v>28.508680609504019</v>
      </c>
      <c r="CF239" s="88">
        <f t="shared" si="609"/>
        <v>885254.65</v>
      </c>
      <c r="CG239" s="92">
        <f t="shared" si="610"/>
        <v>27.508680609504019</v>
      </c>
      <c r="CH239" s="88">
        <f t="shared" si="611"/>
        <v>474746.22</v>
      </c>
      <c r="CI239" s="88">
        <f t="shared" si="612"/>
        <v>1290713.6500000001</v>
      </c>
      <c r="CJ239" s="88">
        <f t="shared" si="613"/>
        <v>0</v>
      </c>
      <c r="CK239" s="88">
        <f t="shared" si="614"/>
        <v>1290713.6500000001</v>
      </c>
      <c r="CL239" s="92">
        <f t="shared" si="615"/>
        <v>2.7187444483496894</v>
      </c>
      <c r="CM239" s="88">
        <f t="shared" si="616"/>
        <v>815967.43000000017</v>
      </c>
      <c r="CN239" s="92">
        <f t="shared" si="617"/>
        <v>1.7187444483496892</v>
      </c>
      <c r="CO239" s="88">
        <v>298462.88</v>
      </c>
      <c r="CP239" s="88">
        <v>1071802.3199999998</v>
      </c>
      <c r="CQ239" s="88">
        <v>0</v>
      </c>
      <c r="CR239" s="88">
        <f t="shared" si="649"/>
        <v>1071802.3199999998</v>
      </c>
      <c r="CS239" s="92">
        <f t="shared" si="564"/>
        <v>3.5910741060998936</v>
      </c>
      <c r="CT239" s="88">
        <f t="shared" si="618"/>
        <v>773339.43999999983</v>
      </c>
      <c r="CU239" s="92">
        <f t="shared" si="619"/>
        <v>2.5910741060998936</v>
      </c>
      <c r="CV239" s="88">
        <f t="shared" si="620"/>
        <v>773209.1</v>
      </c>
      <c r="CW239" s="88">
        <f t="shared" si="621"/>
        <v>2362515.9699999997</v>
      </c>
      <c r="CX239" s="88">
        <f t="shared" si="622"/>
        <v>0</v>
      </c>
      <c r="CY239" s="88">
        <f t="shared" si="623"/>
        <v>2362515.9699999997</v>
      </c>
      <c r="CZ239" s="92">
        <f t="shared" si="624"/>
        <v>3.0554683978758135</v>
      </c>
      <c r="DA239" s="88">
        <f t="shared" si="625"/>
        <v>1589306.8699999996</v>
      </c>
      <c r="DB239" s="92">
        <f t="shared" si="626"/>
        <v>2.0554683978758135</v>
      </c>
      <c r="DC239" s="88">
        <v>401597.04</v>
      </c>
      <c r="DD239" s="88">
        <v>173400</v>
      </c>
      <c r="DE239" s="88">
        <v>2193.85</v>
      </c>
      <c r="DF239" s="88">
        <f t="shared" si="650"/>
        <v>171206.15</v>
      </c>
      <c r="DG239" s="92">
        <f t="shared" si="565"/>
        <v>0.42631327661179974</v>
      </c>
      <c r="DH239" s="88">
        <f t="shared" si="641"/>
        <v>-230390.88999999998</v>
      </c>
      <c r="DI239" s="92">
        <f t="shared" si="627"/>
        <v>-0.57368672338820026</v>
      </c>
      <c r="DJ239" s="88">
        <f t="shared" si="628"/>
        <v>1174806.1399999999</v>
      </c>
      <c r="DK239" s="88">
        <f t="shared" si="629"/>
        <v>2535915.9699999997</v>
      </c>
      <c r="DL239" s="88">
        <f t="shared" si="630"/>
        <v>2193.85</v>
      </c>
      <c r="DM239" s="88">
        <f t="shared" si="643"/>
        <v>2533722.1199999996</v>
      </c>
      <c r="DN239" s="92">
        <f t="shared" si="631"/>
        <v>2.1567150815197476</v>
      </c>
      <c r="DO239" s="88">
        <f t="shared" si="632"/>
        <v>1358915.9799999997</v>
      </c>
      <c r="DP239" s="92">
        <f t="shared" si="633"/>
        <v>1.1567150815197476</v>
      </c>
      <c r="DQ239" s="88">
        <v>329809.09999999998</v>
      </c>
      <c r="DR239" s="88">
        <v>191273.48</v>
      </c>
      <c r="DS239" s="88">
        <v>0</v>
      </c>
      <c r="DT239" s="88">
        <f t="shared" si="651"/>
        <v>191273.48</v>
      </c>
      <c r="DU239" s="92">
        <f t="shared" si="566"/>
        <v>0.57995209956305038</v>
      </c>
      <c r="DV239" s="88">
        <f t="shared" si="642"/>
        <v>-138535.61999999997</v>
      </c>
      <c r="DW239" s="92">
        <f t="shared" si="634"/>
        <v>-0.42004790043694967</v>
      </c>
      <c r="DX239" s="88">
        <f t="shared" si="635"/>
        <v>1504615.2399999998</v>
      </c>
      <c r="DY239" s="88">
        <f t="shared" si="636"/>
        <v>2727189.4499999997</v>
      </c>
      <c r="DZ239" s="88">
        <f t="shared" si="637"/>
        <v>2193.85</v>
      </c>
      <c r="EA239" s="88">
        <f t="shared" si="644"/>
        <v>2724995.5999999996</v>
      </c>
      <c r="EB239" s="92">
        <f t="shared" si="638"/>
        <v>1.811091319266446</v>
      </c>
      <c r="EC239" s="88">
        <f t="shared" si="639"/>
        <v>1220380.3599999999</v>
      </c>
      <c r="ED239" s="92">
        <f t="shared" si="640"/>
        <v>0.81109131926644584</v>
      </c>
      <c r="EE239" s="88">
        <v>19149.349999999999</v>
      </c>
      <c r="EF239" s="88">
        <v>19379.18</v>
      </c>
      <c r="EG239" s="88">
        <v>985489.99000000011</v>
      </c>
      <c r="EH239" s="23">
        <f t="shared" si="567"/>
        <v>2528633.7599999998</v>
      </c>
      <c r="EJ239" s="9"/>
      <c r="EK239" s="9"/>
    </row>
    <row r="240" spans="1:141" ht="12" customHeight="1" x14ac:dyDescent="0.25">
      <c r="A240" s="8" t="s">
        <v>737</v>
      </c>
      <c r="B240" s="8" t="s">
        <v>737</v>
      </c>
      <c r="C240" s="24">
        <v>6</v>
      </c>
      <c r="D240" s="32" t="s">
        <v>711</v>
      </c>
      <c r="E240" s="26" t="s">
        <v>712</v>
      </c>
      <c r="F240" s="32" t="s">
        <v>713</v>
      </c>
      <c r="G240" s="26" t="s">
        <v>714</v>
      </c>
      <c r="H240" s="27" t="s">
        <v>738</v>
      </c>
      <c r="I240" s="26" t="s">
        <v>739</v>
      </c>
      <c r="J240" s="27" t="s">
        <v>114</v>
      </c>
      <c r="K240" s="40" t="s">
        <v>79</v>
      </c>
      <c r="L240" s="24" t="s">
        <v>105</v>
      </c>
      <c r="M240" s="23">
        <v>0</v>
      </c>
      <c r="N240" s="23">
        <v>0</v>
      </c>
      <c r="O240" s="23">
        <v>281742.39</v>
      </c>
      <c r="P240" s="88">
        <v>0</v>
      </c>
      <c r="Q240" s="88">
        <v>0</v>
      </c>
      <c r="R240" s="88">
        <v>0</v>
      </c>
      <c r="S240" s="88">
        <f t="shared" si="568"/>
        <v>0</v>
      </c>
      <c r="T240" s="92" t="str">
        <f t="shared" si="569"/>
        <v>nebija plānots</v>
      </c>
      <c r="U240" s="88">
        <f t="shared" si="570"/>
        <v>0</v>
      </c>
      <c r="V240" s="92" t="str">
        <f t="shared" si="571"/>
        <v>nebija plānots</v>
      </c>
      <c r="W240" s="88">
        <v>0</v>
      </c>
      <c r="X240" s="88">
        <v>0</v>
      </c>
      <c r="Y240" s="88">
        <v>0</v>
      </c>
      <c r="Z240" s="88">
        <f t="shared" si="572"/>
        <v>0</v>
      </c>
      <c r="AA240" s="92" t="str">
        <f t="shared" si="559"/>
        <v>nebija plānots</v>
      </c>
      <c r="AB240" s="88">
        <f t="shared" si="573"/>
        <v>0</v>
      </c>
      <c r="AC240" s="92" t="str">
        <f t="shared" si="574"/>
        <v>nebija plānots</v>
      </c>
      <c r="AD240" s="88">
        <f t="shared" si="575"/>
        <v>0</v>
      </c>
      <c r="AE240" s="88">
        <f t="shared" si="576"/>
        <v>0</v>
      </c>
      <c r="AF240" s="88">
        <f t="shared" si="577"/>
        <v>0</v>
      </c>
      <c r="AG240" s="88">
        <f t="shared" si="578"/>
        <v>0</v>
      </c>
      <c r="AH240" s="92" t="str">
        <f t="shared" si="579"/>
        <v>nebija plānots</v>
      </c>
      <c r="AI240" s="88">
        <f t="shared" si="580"/>
        <v>0</v>
      </c>
      <c r="AJ240" s="92" t="str">
        <f t="shared" si="581"/>
        <v>nebija plānots</v>
      </c>
      <c r="AK240" s="88">
        <v>0</v>
      </c>
      <c r="AL240" s="88">
        <v>0</v>
      </c>
      <c r="AM240" s="88">
        <v>0</v>
      </c>
      <c r="AN240" s="88">
        <f t="shared" si="645"/>
        <v>0</v>
      </c>
      <c r="AO240" s="92" t="str">
        <f t="shared" si="560"/>
        <v>nebija plānots</v>
      </c>
      <c r="AP240" s="88">
        <f t="shared" si="582"/>
        <v>0</v>
      </c>
      <c r="AQ240" s="92" t="str">
        <f t="shared" si="583"/>
        <v>nebija plānots</v>
      </c>
      <c r="AR240" s="88">
        <f t="shared" si="584"/>
        <v>0</v>
      </c>
      <c r="AS240" s="88">
        <f t="shared" si="585"/>
        <v>0</v>
      </c>
      <c r="AT240" s="88">
        <f t="shared" si="586"/>
        <v>0</v>
      </c>
      <c r="AU240" s="88">
        <f t="shared" si="587"/>
        <v>0</v>
      </c>
      <c r="AV240" s="92" t="str">
        <f t="shared" si="588"/>
        <v>nebija plānots</v>
      </c>
      <c r="AW240" s="88">
        <f t="shared" si="589"/>
        <v>0</v>
      </c>
      <c r="AX240" s="92" t="str">
        <f t="shared" si="590"/>
        <v>nebija plānots</v>
      </c>
      <c r="AY240" s="88">
        <v>0</v>
      </c>
      <c r="AZ240" s="88">
        <v>0</v>
      </c>
      <c r="BA240" s="88">
        <v>0</v>
      </c>
      <c r="BB240" s="88">
        <f t="shared" si="646"/>
        <v>0</v>
      </c>
      <c r="BC240" s="92" t="str">
        <f t="shared" si="561"/>
        <v>nebija plānots</v>
      </c>
      <c r="BD240" s="88">
        <f t="shared" si="591"/>
        <v>0</v>
      </c>
      <c r="BE240" s="92" t="str">
        <f t="shared" si="592"/>
        <v>nebija plānots</v>
      </c>
      <c r="BF240" s="88">
        <f t="shared" si="593"/>
        <v>0</v>
      </c>
      <c r="BG240" s="88">
        <f t="shared" si="594"/>
        <v>0</v>
      </c>
      <c r="BH240" s="88">
        <f t="shared" si="595"/>
        <v>0</v>
      </c>
      <c r="BI240" s="88">
        <f t="shared" si="596"/>
        <v>0</v>
      </c>
      <c r="BJ240" s="92" t="str">
        <f t="shared" si="597"/>
        <v>nebija plānots</v>
      </c>
      <c r="BK240" s="88">
        <f t="shared" si="598"/>
        <v>0</v>
      </c>
      <c r="BL240" s="92" t="str">
        <f t="shared" si="599"/>
        <v>nebija plānots</v>
      </c>
      <c r="BM240" s="88">
        <v>0</v>
      </c>
      <c r="BN240" s="88">
        <v>140534.24</v>
      </c>
      <c r="BO240" s="88">
        <v>0</v>
      </c>
      <c r="BP240" s="88">
        <f t="shared" si="647"/>
        <v>140534.24</v>
      </c>
      <c r="BQ240" s="92" t="str">
        <f t="shared" si="562"/>
        <v>nebija plānots</v>
      </c>
      <c r="BR240" s="88">
        <f t="shared" si="600"/>
        <v>140534.24</v>
      </c>
      <c r="BS240" s="92" t="str">
        <f t="shared" si="601"/>
        <v>nebija plānots</v>
      </c>
      <c r="BT240" s="88">
        <f t="shared" si="602"/>
        <v>0</v>
      </c>
      <c r="BU240" s="88">
        <f t="shared" si="603"/>
        <v>140534.24</v>
      </c>
      <c r="BV240" s="88">
        <f t="shared" si="604"/>
        <v>0</v>
      </c>
      <c r="BW240" s="88">
        <f t="shared" si="605"/>
        <v>140534.24</v>
      </c>
      <c r="BX240" s="92" t="str">
        <f t="shared" si="606"/>
        <v>nebija plānots</v>
      </c>
      <c r="BY240" s="88">
        <f t="shared" si="607"/>
        <v>140534.24</v>
      </c>
      <c r="BZ240" s="92" t="str">
        <f t="shared" si="608"/>
        <v>nebija plānots</v>
      </c>
      <c r="CA240" s="88">
        <v>191840.03</v>
      </c>
      <c r="CB240" s="88">
        <v>166976.07</v>
      </c>
      <c r="CC240" s="88">
        <v>0</v>
      </c>
      <c r="CD240" s="88">
        <f t="shared" si="648"/>
        <v>166976.07</v>
      </c>
      <c r="CE240" s="92">
        <f t="shared" si="563"/>
        <v>0.87039222210296785</v>
      </c>
      <c r="CF240" s="88">
        <f t="shared" si="609"/>
        <v>-24863.959999999992</v>
      </c>
      <c r="CG240" s="92">
        <f t="shared" si="610"/>
        <v>-0.12960777789703218</v>
      </c>
      <c r="CH240" s="88">
        <f t="shared" si="611"/>
        <v>191840.03</v>
      </c>
      <c r="CI240" s="88">
        <f t="shared" si="612"/>
        <v>307510.31</v>
      </c>
      <c r="CJ240" s="88">
        <f t="shared" si="613"/>
        <v>0</v>
      </c>
      <c r="CK240" s="88">
        <f t="shared" si="614"/>
        <v>307510.31</v>
      </c>
      <c r="CL240" s="92">
        <f t="shared" si="615"/>
        <v>1.602951740572601</v>
      </c>
      <c r="CM240" s="88">
        <f t="shared" si="616"/>
        <v>115670.28</v>
      </c>
      <c r="CN240" s="92">
        <f t="shared" si="617"/>
        <v>0.60295174057260104</v>
      </c>
      <c r="CO240" s="88">
        <v>0</v>
      </c>
      <c r="CP240" s="88">
        <v>0</v>
      </c>
      <c r="CQ240" s="88">
        <v>0</v>
      </c>
      <c r="CR240" s="88">
        <f t="shared" si="649"/>
        <v>0</v>
      </c>
      <c r="CS240" s="92" t="str">
        <f t="shared" si="564"/>
        <v>nebija plānots</v>
      </c>
      <c r="CT240" s="88">
        <f t="shared" si="618"/>
        <v>0</v>
      </c>
      <c r="CU240" s="92" t="str">
        <f t="shared" si="619"/>
        <v>nebija plānots</v>
      </c>
      <c r="CV240" s="88">
        <f t="shared" si="620"/>
        <v>191840.03</v>
      </c>
      <c r="CW240" s="88">
        <f t="shared" si="621"/>
        <v>307510.31</v>
      </c>
      <c r="CX240" s="88">
        <f t="shared" si="622"/>
        <v>0</v>
      </c>
      <c r="CY240" s="88">
        <f t="shared" si="623"/>
        <v>307510.31</v>
      </c>
      <c r="CZ240" s="92">
        <f t="shared" si="624"/>
        <v>1.602951740572601</v>
      </c>
      <c r="DA240" s="88">
        <f t="shared" si="625"/>
        <v>115670.28</v>
      </c>
      <c r="DB240" s="92">
        <f t="shared" si="626"/>
        <v>0.60295174057260104</v>
      </c>
      <c r="DC240" s="88">
        <v>0</v>
      </c>
      <c r="DD240" s="88">
        <v>0</v>
      </c>
      <c r="DE240" s="88">
        <v>0</v>
      </c>
      <c r="DF240" s="88">
        <f t="shared" si="650"/>
        <v>0</v>
      </c>
      <c r="DG240" s="92" t="str">
        <f t="shared" si="565"/>
        <v>nebija plānots</v>
      </c>
      <c r="DH240" s="88">
        <f t="shared" si="641"/>
        <v>0</v>
      </c>
      <c r="DI240" s="92" t="str">
        <f t="shared" si="627"/>
        <v>nebija plānots</v>
      </c>
      <c r="DJ240" s="88">
        <f t="shared" si="628"/>
        <v>191840.03</v>
      </c>
      <c r="DK240" s="88">
        <f t="shared" si="629"/>
        <v>307510.31</v>
      </c>
      <c r="DL240" s="88">
        <f t="shared" si="630"/>
        <v>0</v>
      </c>
      <c r="DM240" s="88">
        <f t="shared" si="643"/>
        <v>307510.31</v>
      </c>
      <c r="DN240" s="92">
        <f t="shared" si="631"/>
        <v>1.602951740572601</v>
      </c>
      <c r="DO240" s="88">
        <f t="shared" si="632"/>
        <v>115670.28</v>
      </c>
      <c r="DP240" s="92">
        <f t="shared" si="633"/>
        <v>0.60295174057260104</v>
      </c>
      <c r="DQ240" s="88">
        <v>0</v>
      </c>
      <c r="DR240" s="88">
        <v>0</v>
      </c>
      <c r="DS240" s="88">
        <v>0</v>
      </c>
      <c r="DT240" s="88">
        <f t="shared" si="651"/>
        <v>0</v>
      </c>
      <c r="DU240" s="92" t="str">
        <f t="shared" si="566"/>
        <v>nebija plānots</v>
      </c>
      <c r="DV240" s="88">
        <f t="shared" si="642"/>
        <v>0</v>
      </c>
      <c r="DW240" s="92" t="str">
        <f t="shared" si="634"/>
        <v>nebija plānots</v>
      </c>
      <c r="DX240" s="88">
        <f t="shared" si="635"/>
        <v>191840.03</v>
      </c>
      <c r="DY240" s="88">
        <f t="shared" si="636"/>
        <v>307510.31</v>
      </c>
      <c r="DZ240" s="88">
        <f t="shared" si="637"/>
        <v>0</v>
      </c>
      <c r="EA240" s="88">
        <f t="shared" si="644"/>
        <v>307510.31</v>
      </c>
      <c r="EB240" s="92">
        <f t="shared" si="638"/>
        <v>1.602951740572601</v>
      </c>
      <c r="EC240" s="88">
        <f t="shared" si="639"/>
        <v>115670.28</v>
      </c>
      <c r="ED240" s="92">
        <f t="shared" si="640"/>
        <v>0.60295174057260104</v>
      </c>
      <c r="EE240" s="88">
        <v>0</v>
      </c>
      <c r="EF240" s="88">
        <v>0</v>
      </c>
      <c r="EG240" s="88">
        <v>129746.93</v>
      </c>
      <c r="EH240" s="23">
        <f t="shared" si="567"/>
        <v>321586.95999999996</v>
      </c>
      <c r="EJ240" s="9"/>
      <c r="EK240" s="9"/>
    </row>
    <row r="241" spans="1:141" ht="12" customHeight="1" x14ac:dyDescent="0.25">
      <c r="A241" s="8" t="s">
        <v>740</v>
      </c>
      <c r="B241" s="8" t="s">
        <v>740</v>
      </c>
      <c r="C241" s="24">
        <v>6</v>
      </c>
      <c r="D241" s="32" t="s">
        <v>711</v>
      </c>
      <c r="E241" s="26" t="s">
        <v>712</v>
      </c>
      <c r="F241" s="32" t="s">
        <v>713</v>
      </c>
      <c r="G241" s="26" t="s">
        <v>714</v>
      </c>
      <c r="H241" s="27" t="s">
        <v>741</v>
      </c>
      <c r="I241" s="26" t="s">
        <v>742</v>
      </c>
      <c r="J241" s="27" t="s">
        <v>114</v>
      </c>
      <c r="K241" s="40" t="s">
        <v>79</v>
      </c>
      <c r="L241" s="24" t="s">
        <v>105</v>
      </c>
      <c r="M241" s="23">
        <v>0</v>
      </c>
      <c r="N241" s="23">
        <v>0</v>
      </c>
      <c r="O241" s="23">
        <v>3361.76</v>
      </c>
      <c r="P241" s="88">
        <v>0</v>
      </c>
      <c r="Q241" s="88">
        <v>79441.89</v>
      </c>
      <c r="R241" s="88">
        <v>0</v>
      </c>
      <c r="S241" s="88">
        <f t="shared" si="568"/>
        <v>79441.89</v>
      </c>
      <c r="T241" s="92" t="str">
        <f t="shared" si="569"/>
        <v>nebija plānots</v>
      </c>
      <c r="U241" s="88">
        <f t="shared" si="570"/>
        <v>79441.89</v>
      </c>
      <c r="V241" s="92" t="str">
        <f t="shared" si="571"/>
        <v>nebija plānots</v>
      </c>
      <c r="W241" s="88">
        <v>79477.45</v>
      </c>
      <c r="X241" s="88">
        <v>0</v>
      </c>
      <c r="Y241" s="88">
        <v>0</v>
      </c>
      <c r="Z241" s="88">
        <f t="shared" si="572"/>
        <v>0</v>
      </c>
      <c r="AA241" s="92">
        <f t="shared" si="559"/>
        <v>0</v>
      </c>
      <c r="AB241" s="88">
        <f t="shared" si="573"/>
        <v>-79477.45</v>
      </c>
      <c r="AC241" s="92">
        <f t="shared" si="574"/>
        <v>-1</v>
      </c>
      <c r="AD241" s="88">
        <f t="shared" si="575"/>
        <v>79477.45</v>
      </c>
      <c r="AE241" s="88">
        <f t="shared" si="576"/>
        <v>79441.89</v>
      </c>
      <c r="AF241" s="88">
        <f t="shared" si="577"/>
        <v>0</v>
      </c>
      <c r="AG241" s="88">
        <f t="shared" si="578"/>
        <v>79441.89</v>
      </c>
      <c r="AH241" s="92">
        <f t="shared" si="579"/>
        <v>0.99955257749210624</v>
      </c>
      <c r="AI241" s="88">
        <f t="shared" si="580"/>
        <v>-35.559999999997672</v>
      </c>
      <c r="AJ241" s="92">
        <f t="shared" si="581"/>
        <v>-4.4742250789371921E-4</v>
      </c>
      <c r="AK241" s="88">
        <v>0</v>
      </c>
      <c r="AL241" s="88">
        <v>0</v>
      </c>
      <c r="AM241" s="88">
        <v>0</v>
      </c>
      <c r="AN241" s="88">
        <f t="shared" si="645"/>
        <v>0</v>
      </c>
      <c r="AO241" s="92" t="str">
        <f t="shared" si="560"/>
        <v>nebija plānots</v>
      </c>
      <c r="AP241" s="88">
        <f t="shared" si="582"/>
        <v>0</v>
      </c>
      <c r="AQ241" s="92" t="str">
        <f t="shared" si="583"/>
        <v>nebija plānots</v>
      </c>
      <c r="AR241" s="88">
        <f t="shared" si="584"/>
        <v>79477.45</v>
      </c>
      <c r="AS241" s="88">
        <f t="shared" si="585"/>
        <v>79441.89</v>
      </c>
      <c r="AT241" s="88">
        <f t="shared" si="586"/>
        <v>0</v>
      </c>
      <c r="AU241" s="88">
        <f t="shared" si="587"/>
        <v>79441.89</v>
      </c>
      <c r="AV241" s="92">
        <f t="shared" si="588"/>
        <v>0.99955257749210624</v>
      </c>
      <c r="AW241" s="88">
        <f t="shared" si="589"/>
        <v>-35.559999999997672</v>
      </c>
      <c r="AX241" s="92">
        <f t="shared" si="590"/>
        <v>-4.4742250789371921E-4</v>
      </c>
      <c r="AY241" s="88">
        <v>0</v>
      </c>
      <c r="AZ241" s="88">
        <v>0</v>
      </c>
      <c r="BA241" s="88">
        <v>0</v>
      </c>
      <c r="BB241" s="88">
        <f t="shared" si="646"/>
        <v>0</v>
      </c>
      <c r="BC241" s="92" t="str">
        <f t="shared" si="561"/>
        <v>nebija plānots</v>
      </c>
      <c r="BD241" s="88">
        <f t="shared" si="591"/>
        <v>0</v>
      </c>
      <c r="BE241" s="92" t="str">
        <f t="shared" si="592"/>
        <v>nebija plānots</v>
      </c>
      <c r="BF241" s="88">
        <f t="shared" si="593"/>
        <v>79477.45</v>
      </c>
      <c r="BG241" s="88">
        <f t="shared" si="594"/>
        <v>79441.89</v>
      </c>
      <c r="BH241" s="88">
        <f t="shared" si="595"/>
        <v>0</v>
      </c>
      <c r="BI241" s="88">
        <f t="shared" si="596"/>
        <v>79441.89</v>
      </c>
      <c r="BJ241" s="92">
        <f t="shared" si="597"/>
        <v>0.99955257749210624</v>
      </c>
      <c r="BK241" s="88">
        <f t="shared" si="598"/>
        <v>-35.559999999997672</v>
      </c>
      <c r="BL241" s="92">
        <f t="shared" si="599"/>
        <v>-4.4742250789371921E-4</v>
      </c>
      <c r="BM241" s="88">
        <v>0</v>
      </c>
      <c r="BN241" s="88">
        <v>0</v>
      </c>
      <c r="BO241" s="88">
        <v>0</v>
      </c>
      <c r="BP241" s="88">
        <f t="shared" si="647"/>
        <v>0</v>
      </c>
      <c r="BQ241" s="92" t="str">
        <f t="shared" si="562"/>
        <v>nebija plānots</v>
      </c>
      <c r="BR241" s="88">
        <f t="shared" si="600"/>
        <v>0</v>
      </c>
      <c r="BS241" s="92" t="str">
        <f t="shared" si="601"/>
        <v>nebija plānots</v>
      </c>
      <c r="BT241" s="88">
        <f t="shared" si="602"/>
        <v>79477.45</v>
      </c>
      <c r="BU241" s="88">
        <f t="shared" si="603"/>
        <v>79441.89</v>
      </c>
      <c r="BV241" s="88">
        <f t="shared" si="604"/>
        <v>0</v>
      </c>
      <c r="BW241" s="88">
        <f t="shared" si="605"/>
        <v>79441.89</v>
      </c>
      <c r="BX241" s="92">
        <f t="shared" si="606"/>
        <v>0.99955257749210624</v>
      </c>
      <c r="BY241" s="88">
        <f t="shared" si="607"/>
        <v>-35.559999999997672</v>
      </c>
      <c r="BZ241" s="92">
        <f t="shared" si="608"/>
        <v>-4.4742250789371921E-4</v>
      </c>
      <c r="CA241" s="88">
        <v>0</v>
      </c>
      <c r="CB241" s="88">
        <v>0</v>
      </c>
      <c r="CC241" s="88">
        <v>0</v>
      </c>
      <c r="CD241" s="88">
        <f t="shared" si="648"/>
        <v>0</v>
      </c>
      <c r="CE241" s="92" t="str">
        <f t="shared" si="563"/>
        <v>nebija plānots</v>
      </c>
      <c r="CF241" s="88">
        <f t="shared" si="609"/>
        <v>0</v>
      </c>
      <c r="CG241" s="92" t="str">
        <f t="shared" si="610"/>
        <v>nebija plānots</v>
      </c>
      <c r="CH241" s="88">
        <f t="shared" si="611"/>
        <v>79477.45</v>
      </c>
      <c r="CI241" s="88">
        <f t="shared" si="612"/>
        <v>79441.89</v>
      </c>
      <c r="CJ241" s="88">
        <f t="shared" si="613"/>
        <v>0</v>
      </c>
      <c r="CK241" s="88">
        <f t="shared" si="614"/>
        <v>79441.89</v>
      </c>
      <c r="CL241" s="92">
        <f t="shared" si="615"/>
        <v>0.99955257749210624</v>
      </c>
      <c r="CM241" s="88">
        <f t="shared" si="616"/>
        <v>-35.559999999997672</v>
      </c>
      <c r="CN241" s="92">
        <f t="shared" si="617"/>
        <v>-4.4742250789371921E-4</v>
      </c>
      <c r="CO241" s="88">
        <v>0</v>
      </c>
      <c r="CP241" s="88">
        <v>0</v>
      </c>
      <c r="CQ241" s="88">
        <v>0</v>
      </c>
      <c r="CR241" s="88">
        <f t="shared" si="649"/>
        <v>0</v>
      </c>
      <c r="CS241" s="92" t="str">
        <f t="shared" si="564"/>
        <v>nebija plānots</v>
      </c>
      <c r="CT241" s="88">
        <f t="shared" si="618"/>
        <v>0</v>
      </c>
      <c r="CU241" s="92" t="str">
        <f t="shared" si="619"/>
        <v>nebija plānots</v>
      </c>
      <c r="CV241" s="88">
        <f t="shared" si="620"/>
        <v>79477.45</v>
      </c>
      <c r="CW241" s="88">
        <f t="shared" si="621"/>
        <v>79441.89</v>
      </c>
      <c r="CX241" s="88">
        <f t="shared" si="622"/>
        <v>0</v>
      </c>
      <c r="CY241" s="88">
        <f t="shared" si="623"/>
        <v>79441.89</v>
      </c>
      <c r="CZ241" s="92">
        <f t="shared" si="624"/>
        <v>0.99955257749210624</v>
      </c>
      <c r="DA241" s="88">
        <f t="shared" si="625"/>
        <v>-35.559999999997672</v>
      </c>
      <c r="DB241" s="92">
        <f t="shared" si="626"/>
        <v>-4.4742250789371921E-4</v>
      </c>
      <c r="DC241" s="88">
        <v>444533.65</v>
      </c>
      <c r="DD241" s="88">
        <v>136965.1</v>
      </c>
      <c r="DE241" s="88">
        <v>0</v>
      </c>
      <c r="DF241" s="88">
        <f t="shared" si="650"/>
        <v>136965.1</v>
      </c>
      <c r="DG241" s="92">
        <f t="shared" si="565"/>
        <v>0.30810963354517706</v>
      </c>
      <c r="DH241" s="88">
        <f t="shared" si="641"/>
        <v>-307568.55000000005</v>
      </c>
      <c r="DI241" s="92">
        <f t="shared" si="627"/>
        <v>-0.69189036645482305</v>
      </c>
      <c r="DJ241" s="88">
        <f t="shared" si="628"/>
        <v>524011.10000000003</v>
      </c>
      <c r="DK241" s="88">
        <f t="shared" si="629"/>
        <v>216406.99</v>
      </c>
      <c r="DL241" s="88">
        <f t="shared" si="630"/>
        <v>0</v>
      </c>
      <c r="DM241" s="88">
        <f t="shared" si="643"/>
        <v>216406.99</v>
      </c>
      <c r="DN241" s="92">
        <f t="shared" si="631"/>
        <v>0.41298169065502616</v>
      </c>
      <c r="DO241" s="88">
        <f t="shared" si="632"/>
        <v>-307604.11000000004</v>
      </c>
      <c r="DP241" s="92">
        <f t="shared" si="633"/>
        <v>-0.5870183093449739</v>
      </c>
      <c r="DQ241" s="88">
        <v>0</v>
      </c>
      <c r="DR241" s="88">
        <v>0</v>
      </c>
      <c r="DS241" s="88">
        <v>0</v>
      </c>
      <c r="DT241" s="88">
        <f t="shared" si="651"/>
        <v>0</v>
      </c>
      <c r="DU241" s="92" t="str">
        <f t="shared" si="566"/>
        <v>nebija plānots</v>
      </c>
      <c r="DV241" s="88">
        <f t="shared" si="642"/>
        <v>0</v>
      </c>
      <c r="DW241" s="92" t="str">
        <f t="shared" si="634"/>
        <v>nebija plānots</v>
      </c>
      <c r="DX241" s="88">
        <f t="shared" si="635"/>
        <v>524011.10000000003</v>
      </c>
      <c r="DY241" s="88">
        <f t="shared" si="636"/>
        <v>216406.99</v>
      </c>
      <c r="DZ241" s="88">
        <f t="shared" si="637"/>
        <v>0</v>
      </c>
      <c r="EA241" s="88">
        <f t="shared" si="644"/>
        <v>216406.99</v>
      </c>
      <c r="EB241" s="92">
        <f t="shared" si="638"/>
        <v>0.41298169065502616</v>
      </c>
      <c r="EC241" s="88">
        <f t="shared" si="639"/>
        <v>-307604.11000000004</v>
      </c>
      <c r="ED241" s="92">
        <f t="shared" si="640"/>
        <v>-0.5870183093449739</v>
      </c>
      <c r="EE241" s="88">
        <v>0</v>
      </c>
      <c r="EF241" s="88">
        <v>0</v>
      </c>
      <c r="EG241" s="88">
        <v>0</v>
      </c>
      <c r="EH241" s="23">
        <f t="shared" si="567"/>
        <v>524011.10000000003</v>
      </c>
      <c r="EJ241" s="9"/>
      <c r="EK241" s="9"/>
    </row>
    <row r="242" spans="1:141" ht="12" customHeight="1" x14ac:dyDescent="0.25">
      <c r="A242" s="8" t="s">
        <v>743</v>
      </c>
      <c r="B242" s="8" t="s">
        <v>743</v>
      </c>
      <c r="C242" s="24" t="s">
        <v>106</v>
      </c>
      <c r="D242" s="24" t="s">
        <v>744</v>
      </c>
      <c r="E242" s="29" t="s">
        <v>745</v>
      </c>
      <c r="F242" s="24" t="s">
        <v>746</v>
      </c>
      <c r="G242" s="26" t="s">
        <v>747</v>
      </c>
      <c r="H242" s="27" t="s">
        <v>748</v>
      </c>
      <c r="I242" s="26" t="s">
        <v>749</v>
      </c>
      <c r="J242" s="27" t="s">
        <v>114</v>
      </c>
      <c r="K242" s="40" t="s">
        <v>87</v>
      </c>
      <c r="L242" s="24" t="s">
        <v>101</v>
      </c>
      <c r="M242" s="23">
        <v>0</v>
      </c>
      <c r="N242" s="23">
        <v>0</v>
      </c>
      <c r="O242" s="23">
        <v>630632.85</v>
      </c>
      <c r="P242" s="88">
        <v>0</v>
      </c>
      <c r="Q242" s="88">
        <v>0</v>
      </c>
      <c r="R242" s="88">
        <v>0</v>
      </c>
      <c r="S242" s="88">
        <f t="shared" si="568"/>
        <v>0</v>
      </c>
      <c r="T242" s="92" t="str">
        <f t="shared" si="569"/>
        <v>nebija plānots</v>
      </c>
      <c r="U242" s="88">
        <f t="shared" si="570"/>
        <v>0</v>
      </c>
      <c r="V242" s="92" t="str">
        <f t="shared" si="571"/>
        <v>nebija plānots</v>
      </c>
      <c r="W242" s="88">
        <v>0</v>
      </c>
      <c r="X242" s="88">
        <v>0</v>
      </c>
      <c r="Y242" s="88">
        <v>0</v>
      </c>
      <c r="Z242" s="88">
        <f t="shared" si="572"/>
        <v>0</v>
      </c>
      <c r="AA242" s="92" t="str">
        <f t="shared" si="559"/>
        <v>nebija plānots</v>
      </c>
      <c r="AB242" s="88">
        <f t="shared" si="573"/>
        <v>0</v>
      </c>
      <c r="AC242" s="92" t="str">
        <f t="shared" si="574"/>
        <v>nebija plānots</v>
      </c>
      <c r="AD242" s="88">
        <f t="shared" si="575"/>
        <v>0</v>
      </c>
      <c r="AE242" s="88">
        <f t="shared" si="576"/>
        <v>0</v>
      </c>
      <c r="AF242" s="88">
        <f t="shared" si="577"/>
        <v>0</v>
      </c>
      <c r="AG242" s="88">
        <f t="shared" si="578"/>
        <v>0</v>
      </c>
      <c r="AH242" s="92" t="str">
        <f t="shared" si="579"/>
        <v>nebija plānots</v>
      </c>
      <c r="AI242" s="88">
        <f t="shared" si="580"/>
        <v>0</v>
      </c>
      <c r="AJ242" s="92" t="str">
        <f t="shared" si="581"/>
        <v>nebija plānots</v>
      </c>
      <c r="AK242" s="88">
        <v>0</v>
      </c>
      <c r="AL242" s="88">
        <v>0</v>
      </c>
      <c r="AM242" s="88">
        <v>0</v>
      </c>
      <c r="AN242" s="88">
        <f t="shared" si="645"/>
        <v>0</v>
      </c>
      <c r="AO242" s="92" t="str">
        <f t="shared" si="560"/>
        <v>nebija plānots</v>
      </c>
      <c r="AP242" s="88">
        <f t="shared" si="582"/>
        <v>0</v>
      </c>
      <c r="AQ242" s="92" t="str">
        <f t="shared" si="583"/>
        <v>nebija plānots</v>
      </c>
      <c r="AR242" s="88">
        <f t="shared" si="584"/>
        <v>0</v>
      </c>
      <c r="AS242" s="88">
        <f t="shared" si="585"/>
        <v>0</v>
      </c>
      <c r="AT242" s="88">
        <f t="shared" si="586"/>
        <v>0</v>
      </c>
      <c r="AU242" s="88">
        <f t="shared" si="587"/>
        <v>0</v>
      </c>
      <c r="AV242" s="92" t="str">
        <f t="shared" si="588"/>
        <v>nebija plānots</v>
      </c>
      <c r="AW242" s="88">
        <f t="shared" si="589"/>
        <v>0</v>
      </c>
      <c r="AX242" s="92" t="str">
        <f t="shared" si="590"/>
        <v>nebija plānots</v>
      </c>
      <c r="AY242" s="88">
        <v>0</v>
      </c>
      <c r="AZ242" s="88">
        <v>0</v>
      </c>
      <c r="BA242" s="88">
        <v>0</v>
      </c>
      <c r="BB242" s="88">
        <f t="shared" si="646"/>
        <v>0</v>
      </c>
      <c r="BC242" s="92" t="str">
        <f t="shared" si="561"/>
        <v>nebija plānots</v>
      </c>
      <c r="BD242" s="88">
        <f t="shared" si="591"/>
        <v>0</v>
      </c>
      <c r="BE242" s="92" t="str">
        <f t="shared" si="592"/>
        <v>nebija plānots</v>
      </c>
      <c r="BF242" s="88">
        <f t="shared" si="593"/>
        <v>0</v>
      </c>
      <c r="BG242" s="88">
        <f t="shared" si="594"/>
        <v>0</v>
      </c>
      <c r="BH242" s="88">
        <f t="shared" si="595"/>
        <v>0</v>
      </c>
      <c r="BI242" s="88">
        <f t="shared" si="596"/>
        <v>0</v>
      </c>
      <c r="BJ242" s="92" t="str">
        <f t="shared" si="597"/>
        <v>nebija plānots</v>
      </c>
      <c r="BK242" s="88">
        <f t="shared" si="598"/>
        <v>0</v>
      </c>
      <c r="BL242" s="92" t="str">
        <f t="shared" si="599"/>
        <v>nebija plānots</v>
      </c>
      <c r="BM242" s="88">
        <v>0</v>
      </c>
      <c r="BN242" s="88">
        <v>0</v>
      </c>
      <c r="BO242" s="88">
        <v>0</v>
      </c>
      <c r="BP242" s="88">
        <f t="shared" si="647"/>
        <v>0</v>
      </c>
      <c r="BQ242" s="92" t="str">
        <f t="shared" si="562"/>
        <v>nebija plānots</v>
      </c>
      <c r="BR242" s="88">
        <f t="shared" si="600"/>
        <v>0</v>
      </c>
      <c r="BS242" s="92" t="str">
        <f t="shared" si="601"/>
        <v>nebija plānots</v>
      </c>
      <c r="BT242" s="88">
        <f t="shared" si="602"/>
        <v>0</v>
      </c>
      <c r="BU242" s="88">
        <f t="shared" si="603"/>
        <v>0</v>
      </c>
      <c r="BV242" s="88">
        <f t="shared" si="604"/>
        <v>0</v>
      </c>
      <c r="BW242" s="88">
        <f t="shared" si="605"/>
        <v>0</v>
      </c>
      <c r="BX242" s="92" t="str">
        <f t="shared" si="606"/>
        <v>nebija plānots</v>
      </c>
      <c r="BY242" s="88">
        <f t="shared" si="607"/>
        <v>0</v>
      </c>
      <c r="BZ242" s="92" t="str">
        <f t="shared" si="608"/>
        <v>nebija plānots</v>
      </c>
      <c r="CA242" s="88">
        <v>0</v>
      </c>
      <c r="CB242" s="88">
        <v>0</v>
      </c>
      <c r="CC242" s="88">
        <v>0</v>
      </c>
      <c r="CD242" s="88">
        <f t="shared" si="648"/>
        <v>0</v>
      </c>
      <c r="CE242" s="92" t="str">
        <f t="shared" si="563"/>
        <v>nebija plānots</v>
      </c>
      <c r="CF242" s="88">
        <f t="shared" si="609"/>
        <v>0</v>
      </c>
      <c r="CG242" s="92" t="str">
        <f t="shared" si="610"/>
        <v>nebija plānots</v>
      </c>
      <c r="CH242" s="88">
        <f t="shared" si="611"/>
        <v>0</v>
      </c>
      <c r="CI242" s="88">
        <f t="shared" si="612"/>
        <v>0</v>
      </c>
      <c r="CJ242" s="88">
        <f t="shared" si="613"/>
        <v>0</v>
      </c>
      <c r="CK242" s="88">
        <f t="shared" si="614"/>
        <v>0</v>
      </c>
      <c r="CL242" s="92" t="str">
        <f t="shared" si="615"/>
        <v>nebija plānots</v>
      </c>
      <c r="CM242" s="88">
        <f t="shared" si="616"/>
        <v>0</v>
      </c>
      <c r="CN242" s="92" t="str">
        <f t="shared" si="617"/>
        <v>nebija plānots</v>
      </c>
      <c r="CO242" s="88">
        <v>0</v>
      </c>
      <c r="CP242" s="88">
        <v>0</v>
      </c>
      <c r="CQ242" s="88">
        <v>0</v>
      </c>
      <c r="CR242" s="88">
        <f t="shared" si="649"/>
        <v>0</v>
      </c>
      <c r="CS242" s="92" t="str">
        <f t="shared" si="564"/>
        <v>nebija plānots</v>
      </c>
      <c r="CT242" s="88">
        <f t="shared" si="618"/>
        <v>0</v>
      </c>
      <c r="CU242" s="92" t="str">
        <f t="shared" si="619"/>
        <v>nebija plānots</v>
      </c>
      <c r="CV242" s="88">
        <f t="shared" si="620"/>
        <v>0</v>
      </c>
      <c r="CW242" s="88">
        <f t="shared" si="621"/>
        <v>0</v>
      </c>
      <c r="CX242" s="88">
        <f t="shared" si="622"/>
        <v>0</v>
      </c>
      <c r="CY242" s="88">
        <f t="shared" si="623"/>
        <v>0</v>
      </c>
      <c r="CZ242" s="92" t="str">
        <f t="shared" si="624"/>
        <v>nebija plānots</v>
      </c>
      <c r="DA242" s="88">
        <f t="shared" si="625"/>
        <v>0</v>
      </c>
      <c r="DB242" s="92" t="str">
        <f t="shared" si="626"/>
        <v>nebija plānots</v>
      </c>
      <c r="DC242" s="88">
        <v>0</v>
      </c>
      <c r="DD242" s="88">
        <v>0</v>
      </c>
      <c r="DE242" s="88">
        <v>0</v>
      </c>
      <c r="DF242" s="88">
        <f t="shared" si="650"/>
        <v>0</v>
      </c>
      <c r="DG242" s="92" t="str">
        <f t="shared" si="565"/>
        <v>nebija plānots</v>
      </c>
      <c r="DH242" s="88">
        <f t="shared" si="641"/>
        <v>0</v>
      </c>
      <c r="DI242" s="92" t="str">
        <f t="shared" si="627"/>
        <v>nebija plānots</v>
      </c>
      <c r="DJ242" s="88">
        <f t="shared" si="628"/>
        <v>0</v>
      </c>
      <c r="DK242" s="88">
        <f t="shared" si="629"/>
        <v>0</v>
      </c>
      <c r="DL242" s="88">
        <f t="shared" si="630"/>
        <v>0</v>
      </c>
      <c r="DM242" s="88">
        <f t="shared" si="643"/>
        <v>0</v>
      </c>
      <c r="DN242" s="92" t="str">
        <f t="shared" si="631"/>
        <v>nebija plānots</v>
      </c>
      <c r="DO242" s="88">
        <f t="shared" si="632"/>
        <v>0</v>
      </c>
      <c r="DP242" s="92" t="str">
        <f t="shared" si="633"/>
        <v>nebija plānots</v>
      </c>
      <c r="DQ242" s="88">
        <v>0</v>
      </c>
      <c r="DR242" s="88">
        <v>0</v>
      </c>
      <c r="DS242" s="88">
        <v>0</v>
      </c>
      <c r="DT242" s="88">
        <f t="shared" si="651"/>
        <v>0</v>
      </c>
      <c r="DU242" s="92" t="str">
        <f t="shared" si="566"/>
        <v>nebija plānots</v>
      </c>
      <c r="DV242" s="88">
        <f t="shared" si="642"/>
        <v>0</v>
      </c>
      <c r="DW242" s="92" t="str">
        <f t="shared" si="634"/>
        <v>nebija plānots</v>
      </c>
      <c r="DX242" s="88">
        <f t="shared" si="635"/>
        <v>0</v>
      </c>
      <c r="DY242" s="88">
        <f t="shared" si="636"/>
        <v>0</v>
      </c>
      <c r="DZ242" s="88">
        <f t="shared" si="637"/>
        <v>0</v>
      </c>
      <c r="EA242" s="88">
        <f t="shared" si="644"/>
        <v>0</v>
      </c>
      <c r="EB242" s="92" t="str">
        <f t="shared" si="638"/>
        <v>nebija plānots</v>
      </c>
      <c r="EC242" s="88">
        <f t="shared" si="639"/>
        <v>0</v>
      </c>
      <c r="ED242" s="92" t="str">
        <f t="shared" si="640"/>
        <v>nebija plānots</v>
      </c>
      <c r="EE242" s="88">
        <v>0</v>
      </c>
      <c r="EF242" s="88">
        <v>0</v>
      </c>
      <c r="EG242" s="88">
        <v>0</v>
      </c>
      <c r="EH242" s="23">
        <f t="shared" si="567"/>
        <v>0</v>
      </c>
      <c r="EJ242" s="9"/>
      <c r="EK242" s="9"/>
    </row>
    <row r="243" spans="1:141" ht="12" customHeight="1" x14ac:dyDescent="0.25">
      <c r="A243" s="8" t="s">
        <v>750</v>
      </c>
      <c r="B243" s="8" t="s">
        <v>750</v>
      </c>
      <c r="C243" s="24" t="s">
        <v>106</v>
      </c>
      <c r="D243" s="24" t="s">
        <v>744</v>
      </c>
      <c r="E243" s="29" t="s">
        <v>745</v>
      </c>
      <c r="F243" s="24" t="s">
        <v>751</v>
      </c>
      <c r="G243" s="26" t="s">
        <v>752</v>
      </c>
      <c r="H243" s="27" t="s">
        <v>753</v>
      </c>
      <c r="I243" s="26" t="s">
        <v>754</v>
      </c>
      <c r="J243" s="27" t="s">
        <v>114</v>
      </c>
      <c r="K243" s="74" t="s">
        <v>87</v>
      </c>
      <c r="L243" s="24" t="s">
        <v>103</v>
      </c>
      <c r="M243" s="75">
        <v>0</v>
      </c>
      <c r="N243" s="75">
        <v>0</v>
      </c>
      <c r="O243" s="75">
        <v>1345014.5</v>
      </c>
      <c r="P243" s="89">
        <v>0</v>
      </c>
      <c r="Q243" s="88">
        <v>0</v>
      </c>
      <c r="R243" s="88">
        <v>0</v>
      </c>
      <c r="S243" s="88">
        <f t="shared" si="568"/>
        <v>0</v>
      </c>
      <c r="T243" s="92" t="str">
        <f t="shared" si="569"/>
        <v>nebija plānots</v>
      </c>
      <c r="U243" s="88">
        <f t="shared" si="570"/>
        <v>0</v>
      </c>
      <c r="V243" s="92" t="str">
        <f t="shared" si="571"/>
        <v>nebija plānots</v>
      </c>
      <c r="W243" s="89">
        <v>0</v>
      </c>
      <c r="X243" s="88">
        <v>0</v>
      </c>
      <c r="Y243" s="88">
        <v>0</v>
      </c>
      <c r="Z243" s="88">
        <f t="shared" si="572"/>
        <v>0</v>
      </c>
      <c r="AA243" s="92" t="str">
        <f t="shared" si="559"/>
        <v>nebija plānots</v>
      </c>
      <c r="AB243" s="88">
        <f t="shared" si="573"/>
        <v>0</v>
      </c>
      <c r="AC243" s="92" t="str">
        <f t="shared" si="574"/>
        <v>nebija plānots</v>
      </c>
      <c r="AD243" s="88">
        <f t="shared" si="575"/>
        <v>0</v>
      </c>
      <c r="AE243" s="88">
        <f t="shared" si="576"/>
        <v>0</v>
      </c>
      <c r="AF243" s="88">
        <f t="shared" si="577"/>
        <v>0</v>
      </c>
      <c r="AG243" s="88">
        <f t="shared" si="578"/>
        <v>0</v>
      </c>
      <c r="AH243" s="92" t="str">
        <f t="shared" si="579"/>
        <v>nebija plānots</v>
      </c>
      <c r="AI243" s="88">
        <f t="shared" si="580"/>
        <v>0</v>
      </c>
      <c r="AJ243" s="92" t="str">
        <f t="shared" si="581"/>
        <v>nebija plānots</v>
      </c>
      <c r="AK243" s="89">
        <v>0</v>
      </c>
      <c r="AL243" s="88">
        <v>0</v>
      </c>
      <c r="AM243" s="88">
        <v>0</v>
      </c>
      <c r="AN243" s="88">
        <f t="shared" si="645"/>
        <v>0</v>
      </c>
      <c r="AO243" s="92" t="str">
        <f t="shared" si="560"/>
        <v>nebija plānots</v>
      </c>
      <c r="AP243" s="88">
        <f t="shared" si="582"/>
        <v>0</v>
      </c>
      <c r="AQ243" s="92" t="str">
        <f t="shared" si="583"/>
        <v>nebija plānots</v>
      </c>
      <c r="AR243" s="88">
        <f t="shared" si="584"/>
        <v>0</v>
      </c>
      <c r="AS243" s="88">
        <f t="shared" si="585"/>
        <v>0</v>
      </c>
      <c r="AT243" s="88">
        <f t="shared" si="586"/>
        <v>0</v>
      </c>
      <c r="AU243" s="88">
        <f t="shared" si="587"/>
        <v>0</v>
      </c>
      <c r="AV243" s="92" t="str">
        <f t="shared" si="588"/>
        <v>nebija plānots</v>
      </c>
      <c r="AW243" s="88">
        <f t="shared" si="589"/>
        <v>0</v>
      </c>
      <c r="AX243" s="92" t="str">
        <f t="shared" si="590"/>
        <v>nebija plānots</v>
      </c>
      <c r="AY243" s="89">
        <v>0</v>
      </c>
      <c r="AZ243" s="88">
        <v>0</v>
      </c>
      <c r="BA243" s="88">
        <v>0</v>
      </c>
      <c r="BB243" s="88">
        <f t="shared" si="646"/>
        <v>0</v>
      </c>
      <c r="BC243" s="92" t="str">
        <f t="shared" si="561"/>
        <v>nebija plānots</v>
      </c>
      <c r="BD243" s="88">
        <f t="shared" si="591"/>
        <v>0</v>
      </c>
      <c r="BE243" s="92" t="str">
        <f t="shared" si="592"/>
        <v>nebija plānots</v>
      </c>
      <c r="BF243" s="88">
        <f t="shared" si="593"/>
        <v>0</v>
      </c>
      <c r="BG243" s="88">
        <f t="shared" si="594"/>
        <v>0</v>
      </c>
      <c r="BH243" s="88">
        <f t="shared" si="595"/>
        <v>0</v>
      </c>
      <c r="BI243" s="88">
        <f t="shared" si="596"/>
        <v>0</v>
      </c>
      <c r="BJ243" s="92" t="str">
        <f t="shared" si="597"/>
        <v>nebija plānots</v>
      </c>
      <c r="BK243" s="88">
        <f t="shared" si="598"/>
        <v>0</v>
      </c>
      <c r="BL243" s="92" t="str">
        <f t="shared" si="599"/>
        <v>nebija plānots</v>
      </c>
      <c r="BM243" s="89">
        <v>0</v>
      </c>
      <c r="BN243" s="88">
        <v>0</v>
      </c>
      <c r="BO243" s="88">
        <v>0</v>
      </c>
      <c r="BP243" s="88">
        <f t="shared" si="647"/>
        <v>0</v>
      </c>
      <c r="BQ243" s="92" t="str">
        <f t="shared" si="562"/>
        <v>nebija plānots</v>
      </c>
      <c r="BR243" s="88">
        <f t="shared" si="600"/>
        <v>0</v>
      </c>
      <c r="BS243" s="92" t="str">
        <f t="shared" si="601"/>
        <v>nebija plānots</v>
      </c>
      <c r="BT243" s="88">
        <f t="shared" si="602"/>
        <v>0</v>
      </c>
      <c r="BU243" s="88">
        <f t="shared" si="603"/>
        <v>0</v>
      </c>
      <c r="BV243" s="88">
        <f t="shared" si="604"/>
        <v>0</v>
      </c>
      <c r="BW243" s="88">
        <f t="shared" si="605"/>
        <v>0</v>
      </c>
      <c r="BX243" s="92" t="str">
        <f t="shared" si="606"/>
        <v>nebija plānots</v>
      </c>
      <c r="BY243" s="88">
        <f t="shared" si="607"/>
        <v>0</v>
      </c>
      <c r="BZ243" s="92" t="str">
        <f t="shared" si="608"/>
        <v>nebija plānots</v>
      </c>
      <c r="CA243" s="89">
        <v>0</v>
      </c>
      <c r="CB243" s="88">
        <v>0</v>
      </c>
      <c r="CC243" s="88">
        <v>0</v>
      </c>
      <c r="CD243" s="88">
        <f t="shared" si="648"/>
        <v>0</v>
      </c>
      <c r="CE243" s="92" t="str">
        <f t="shared" si="563"/>
        <v>nebija plānots</v>
      </c>
      <c r="CF243" s="88">
        <f t="shared" si="609"/>
        <v>0</v>
      </c>
      <c r="CG243" s="92" t="str">
        <f t="shared" si="610"/>
        <v>nebija plānots</v>
      </c>
      <c r="CH243" s="88">
        <f t="shared" si="611"/>
        <v>0</v>
      </c>
      <c r="CI243" s="88">
        <f t="shared" si="612"/>
        <v>0</v>
      </c>
      <c r="CJ243" s="88">
        <f t="shared" si="613"/>
        <v>0</v>
      </c>
      <c r="CK243" s="88">
        <f t="shared" si="614"/>
        <v>0</v>
      </c>
      <c r="CL243" s="92" t="str">
        <f t="shared" si="615"/>
        <v>nebija plānots</v>
      </c>
      <c r="CM243" s="88">
        <f t="shared" si="616"/>
        <v>0</v>
      </c>
      <c r="CN243" s="92" t="str">
        <f t="shared" si="617"/>
        <v>nebija plānots</v>
      </c>
      <c r="CO243" s="89">
        <v>0</v>
      </c>
      <c r="CP243" s="88">
        <v>0</v>
      </c>
      <c r="CQ243" s="88">
        <v>0</v>
      </c>
      <c r="CR243" s="88">
        <f t="shared" si="649"/>
        <v>0</v>
      </c>
      <c r="CS243" s="92" t="str">
        <f t="shared" si="564"/>
        <v>nebija plānots</v>
      </c>
      <c r="CT243" s="88">
        <f t="shared" si="618"/>
        <v>0</v>
      </c>
      <c r="CU243" s="92" t="str">
        <f t="shared" si="619"/>
        <v>nebija plānots</v>
      </c>
      <c r="CV243" s="88">
        <f t="shared" si="620"/>
        <v>0</v>
      </c>
      <c r="CW243" s="88">
        <f t="shared" si="621"/>
        <v>0</v>
      </c>
      <c r="CX243" s="88">
        <f t="shared" si="622"/>
        <v>0</v>
      </c>
      <c r="CY243" s="88">
        <f t="shared" si="623"/>
        <v>0</v>
      </c>
      <c r="CZ243" s="92" t="str">
        <f t="shared" si="624"/>
        <v>nebija plānots</v>
      </c>
      <c r="DA243" s="88">
        <f t="shared" si="625"/>
        <v>0</v>
      </c>
      <c r="DB243" s="92" t="str">
        <f t="shared" si="626"/>
        <v>nebija plānots</v>
      </c>
      <c r="DC243" s="89">
        <v>0</v>
      </c>
      <c r="DD243" s="88">
        <v>0</v>
      </c>
      <c r="DE243" s="88">
        <v>0</v>
      </c>
      <c r="DF243" s="88">
        <f t="shared" si="650"/>
        <v>0</v>
      </c>
      <c r="DG243" s="92" t="str">
        <f t="shared" si="565"/>
        <v>nebija plānots</v>
      </c>
      <c r="DH243" s="88">
        <f t="shared" si="641"/>
        <v>0</v>
      </c>
      <c r="DI243" s="92" t="str">
        <f t="shared" si="627"/>
        <v>nebija plānots</v>
      </c>
      <c r="DJ243" s="88">
        <f t="shared" si="628"/>
        <v>0</v>
      </c>
      <c r="DK243" s="88">
        <f t="shared" si="629"/>
        <v>0</v>
      </c>
      <c r="DL243" s="88">
        <f t="shared" si="630"/>
        <v>0</v>
      </c>
      <c r="DM243" s="88">
        <f t="shared" si="643"/>
        <v>0</v>
      </c>
      <c r="DN243" s="92" t="str">
        <f t="shared" si="631"/>
        <v>nebija plānots</v>
      </c>
      <c r="DO243" s="88">
        <f t="shared" si="632"/>
        <v>0</v>
      </c>
      <c r="DP243" s="92" t="str">
        <f t="shared" si="633"/>
        <v>nebija plānots</v>
      </c>
      <c r="DQ243" s="89">
        <v>0</v>
      </c>
      <c r="DR243" s="88">
        <v>0</v>
      </c>
      <c r="DS243" s="88">
        <v>0</v>
      </c>
      <c r="DT243" s="88">
        <f t="shared" si="651"/>
        <v>0</v>
      </c>
      <c r="DU243" s="92" t="str">
        <f t="shared" si="566"/>
        <v>nebija plānots</v>
      </c>
      <c r="DV243" s="88">
        <f t="shared" si="642"/>
        <v>0</v>
      </c>
      <c r="DW243" s="92" t="str">
        <f t="shared" si="634"/>
        <v>nebija plānots</v>
      </c>
      <c r="DX243" s="88">
        <f t="shared" si="635"/>
        <v>0</v>
      </c>
      <c r="DY243" s="88">
        <f t="shared" si="636"/>
        <v>0</v>
      </c>
      <c r="DZ243" s="88">
        <f t="shared" si="637"/>
        <v>0</v>
      </c>
      <c r="EA243" s="88">
        <f t="shared" si="644"/>
        <v>0</v>
      </c>
      <c r="EB243" s="92" t="str">
        <f t="shared" si="638"/>
        <v>nebija plānots</v>
      </c>
      <c r="EC243" s="88">
        <f t="shared" si="639"/>
        <v>0</v>
      </c>
      <c r="ED243" s="92" t="str">
        <f t="shared" si="640"/>
        <v>nebija plānots</v>
      </c>
      <c r="EE243" s="89">
        <v>0</v>
      </c>
      <c r="EF243" s="89">
        <v>0</v>
      </c>
      <c r="EG243" s="89">
        <v>0</v>
      </c>
      <c r="EH243" s="75">
        <f t="shared" si="567"/>
        <v>0</v>
      </c>
      <c r="EJ243" s="9"/>
      <c r="EK243" s="9"/>
    </row>
    <row r="244" spans="1:141" ht="14" x14ac:dyDescent="0.25">
      <c r="A244" s="50"/>
      <c r="B244" s="50"/>
      <c r="C244" s="69"/>
      <c r="D244" s="69"/>
      <c r="E244" s="70"/>
      <c r="F244" s="69"/>
      <c r="G244" s="50"/>
      <c r="H244" s="71"/>
      <c r="I244" s="70"/>
      <c r="J244" s="69"/>
      <c r="K244" s="72"/>
      <c r="L244" s="50"/>
      <c r="M244" s="50"/>
      <c r="N244" s="73"/>
      <c r="O244" s="73"/>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50"/>
      <c r="DQ244" s="50"/>
      <c r="DR244" s="50"/>
      <c r="DS244" s="50"/>
      <c r="DT244" s="50"/>
      <c r="DU244" s="50"/>
      <c r="DV244" s="50"/>
      <c r="DW244" s="50"/>
      <c r="DX244" s="50"/>
      <c r="DY244" s="50"/>
      <c r="DZ244" s="50"/>
      <c r="EA244" s="50"/>
      <c r="EB244" s="50"/>
      <c r="EC244" s="50"/>
      <c r="ED244" s="50"/>
      <c r="EE244" s="50"/>
      <c r="EF244" s="50"/>
      <c r="EG244" s="50"/>
      <c r="EH244" s="50"/>
    </row>
    <row r="245" spans="1:141" ht="14" x14ac:dyDescent="0.25">
      <c r="A245" s="41" t="s">
        <v>755</v>
      </c>
      <c r="B245" s="41"/>
      <c r="C245" s="42"/>
      <c r="D245" s="42"/>
      <c r="E245" s="43"/>
      <c r="F245" s="42"/>
      <c r="G245" s="41"/>
      <c r="H245" s="44"/>
      <c r="I245" s="43"/>
      <c r="J245" s="42"/>
      <c r="K245" s="45"/>
      <c r="L245" s="41"/>
      <c r="M245" s="41"/>
      <c r="N245" s="66"/>
      <c r="O245" s="66"/>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c r="DA245" s="41"/>
      <c r="DB245" s="41"/>
      <c r="DC245" s="41"/>
      <c r="DD245" s="41"/>
      <c r="DE245" s="41"/>
      <c r="DF245" s="41"/>
      <c r="DG245" s="41"/>
      <c r="DH245" s="41"/>
      <c r="DI245" s="41"/>
      <c r="DJ245" s="41"/>
      <c r="DK245" s="41"/>
      <c r="DL245" s="41"/>
      <c r="DM245" s="41"/>
      <c r="DN245" s="41"/>
      <c r="DO245" s="41"/>
      <c r="DP245" s="41"/>
      <c r="DQ245" s="41"/>
      <c r="DR245" s="41"/>
      <c r="DS245" s="41"/>
      <c r="DT245" s="41"/>
      <c r="DU245" s="41"/>
      <c r="DV245" s="41"/>
      <c r="DW245" s="41"/>
      <c r="DX245" s="41"/>
      <c r="DY245" s="41"/>
      <c r="DZ245" s="41"/>
      <c r="EA245" s="41"/>
      <c r="EB245" s="41"/>
      <c r="EC245" s="41"/>
      <c r="ED245" s="41"/>
      <c r="EE245" s="41"/>
      <c r="EF245" s="41"/>
      <c r="EG245" s="41"/>
      <c r="EH245" s="41"/>
    </row>
    <row r="246" spans="1:141" ht="14" x14ac:dyDescent="0.25">
      <c r="A246" s="41"/>
      <c r="B246" s="41"/>
      <c r="C246" s="42"/>
      <c r="D246" s="42"/>
      <c r="E246" s="43"/>
      <c r="F246" s="42"/>
      <c r="G246" s="41"/>
      <c r="H246" s="44"/>
      <c r="I246" s="43"/>
      <c r="J246" s="42"/>
      <c r="K246" s="45"/>
      <c r="L246" s="41"/>
      <c r="M246" s="41"/>
      <c r="N246" s="66"/>
      <c r="O246" s="66"/>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c r="DA246" s="41"/>
      <c r="DB246" s="41"/>
      <c r="DC246" s="41"/>
      <c r="DD246" s="41"/>
      <c r="DE246" s="41"/>
      <c r="DF246" s="41"/>
      <c r="DG246" s="41"/>
      <c r="DH246" s="41"/>
      <c r="DI246" s="41"/>
      <c r="DJ246" s="41"/>
      <c r="DK246" s="41"/>
      <c r="DL246" s="41"/>
      <c r="DM246" s="41"/>
      <c r="DN246" s="41"/>
      <c r="DO246" s="41"/>
      <c r="DP246" s="41"/>
      <c r="DQ246" s="41"/>
      <c r="DR246" s="41"/>
      <c r="DS246" s="41"/>
      <c r="DT246" s="41"/>
      <c r="DU246" s="41"/>
      <c r="DV246" s="41"/>
      <c r="DW246" s="41"/>
      <c r="DX246" s="41"/>
      <c r="DY246" s="41"/>
      <c r="DZ246" s="41"/>
      <c r="EA246" s="41"/>
      <c r="EB246" s="41"/>
      <c r="EC246" s="41"/>
      <c r="ED246" s="41"/>
      <c r="EE246" s="41"/>
      <c r="EF246" s="41"/>
      <c r="EG246" s="41"/>
      <c r="EH246" s="41"/>
    </row>
    <row r="247" spans="1:141" ht="15" customHeight="1" x14ac:dyDescent="0.4">
      <c r="A247" s="67"/>
      <c r="B247" s="41"/>
      <c r="C247" s="42"/>
      <c r="D247" s="42"/>
      <c r="E247" s="43"/>
      <c r="F247" s="42"/>
      <c r="G247" s="41"/>
      <c r="H247" s="44"/>
      <c r="I247" s="43"/>
      <c r="J247" s="42"/>
      <c r="K247" s="45"/>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c r="DA247" s="41"/>
      <c r="DB247" s="41"/>
      <c r="DC247" s="41"/>
      <c r="DD247" s="41"/>
      <c r="DE247" s="41"/>
      <c r="DF247" s="41"/>
      <c r="DG247" s="41"/>
      <c r="DH247" s="41"/>
      <c r="DI247" s="41"/>
      <c r="DJ247" s="41"/>
      <c r="DK247" s="41"/>
      <c r="DL247" s="41"/>
      <c r="DM247" s="41"/>
      <c r="DN247" s="41"/>
      <c r="DO247" s="41"/>
      <c r="DP247" s="41"/>
      <c r="DQ247" s="41"/>
      <c r="DR247" s="41"/>
      <c r="DS247" s="41"/>
      <c r="DT247" s="41"/>
      <c r="DU247" s="41"/>
      <c r="DV247" s="41"/>
      <c r="DW247" s="41"/>
      <c r="DX247" s="41"/>
      <c r="DY247" s="41"/>
      <c r="DZ247" s="41"/>
      <c r="EA247" s="41"/>
      <c r="EB247" s="41"/>
      <c r="EC247" s="41"/>
      <c r="ED247" s="41"/>
      <c r="EE247" s="41"/>
      <c r="EF247" s="41"/>
      <c r="EG247" s="41"/>
      <c r="EH247" s="41"/>
    </row>
    <row r="248" spans="1:141" ht="15" customHeight="1" x14ac:dyDescent="0.25">
      <c r="A248" s="41"/>
      <c r="B248" s="41"/>
      <c r="C248" s="42"/>
      <c r="D248" s="42"/>
      <c r="E248" s="43"/>
      <c r="F248" s="42"/>
      <c r="G248" s="41"/>
      <c r="H248" s="44"/>
      <c r="I248" s="43"/>
      <c r="J248" s="42"/>
      <c r="K248" s="45"/>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c r="DA248" s="41"/>
      <c r="DB248" s="41"/>
      <c r="DC248" s="41"/>
      <c r="DD248" s="41"/>
      <c r="DE248" s="41"/>
      <c r="DF248" s="41"/>
      <c r="DG248" s="41"/>
      <c r="DH248" s="41"/>
      <c r="DI248" s="41"/>
      <c r="DJ248" s="41"/>
      <c r="DK248" s="41"/>
      <c r="DL248" s="41"/>
      <c r="DM248" s="41"/>
      <c r="DN248" s="41"/>
      <c r="DO248" s="41"/>
      <c r="DP248" s="41"/>
      <c r="DQ248" s="41"/>
      <c r="DR248" s="41"/>
      <c r="DS248" s="41"/>
      <c r="DT248" s="41"/>
      <c r="DU248" s="41"/>
      <c r="DV248" s="41"/>
      <c r="DW248" s="41"/>
      <c r="DX248" s="41"/>
      <c r="DY248" s="41"/>
      <c r="DZ248" s="41"/>
      <c r="EA248" s="41"/>
      <c r="EB248" s="41"/>
      <c r="EC248" s="41"/>
      <c r="ED248" s="41"/>
      <c r="EE248" s="41"/>
      <c r="EF248" s="41"/>
      <c r="EG248" s="41"/>
      <c r="EH248" s="41"/>
    </row>
    <row r="249" spans="1:141" ht="15" customHeight="1" x14ac:dyDescent="0.25">
      <c r="A249" s="68"/>
      <c r="B249" s="41"/>
      <c r="C249" s="42"/>
      <c r="D249" s="42"/>
      <c r="E249" s="43"/>
      <c r="F249" s="42"/>
      <c r="G249" s="41"/>
      <c r="H249" s="44"/>
      <c r="I249" s="43"/>
      <c r="J249" s="42"/>
      <c r="K249" s="45"/>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c r="DA249" s="41"/>
      <c r="DB249" s="41"/>
      <c r="DC249" s="41"/>
      <c r="DD249" s="41"/>
      <c r="DE249" s="41"/>
      <c r="DF249" s="41"/>
      <c r="DG249" s="41"/>
      <c r="DH249" s="41"/>
      <c r="DI249" s="41"/>
      <c r="DJ249" s="41"/>
      <c r="DK249" s="41"/>
      <c r="DL249" s="41"/>
      <c r="DM249" s="41"/>
      <c r="DN249" s="41"/>
      <c r="DO249" s="41"/>
      <c r="DP249" s="41"/>
      <c r="DQ249" s="41"/>
      <c r="DR249" s="41"/>
      <c r="DS249" s="41"/>
      <c r="DT249" s="41"/>
      <c r="DU249" s="41"/>
      <c r="DV249" s="41"/>
      <c r="DW249" s="41"/>
      <c r="DX249" s="41"/>
      <c r="DY249" s="41"/>
      <c r="DZ249" s="41"/>
      <c r="EA249" s="41"/>
      <c r="EB249" s="41"/>
      <c r="EC249" s="41"/>
      <c r="ED249" s="41"/>
      <c r="EE249" s="41"/>
      <c r="EF249" s="41"/>
      <c r="EG249" s="41"/>
      <c r="EH249" s="41"/>
    </row>
    <row r="250" spans="1:141" ht="15" customHeight="1" x14ac:dyDescent="0.25">
      <c r="A250" s="68"/>
      <c r="B250" s="41"/>
      <c r="C250" s="42"/>
      <c r="D250" s="42"/>
      <c r="E250" s="43"/>
      <c r="F250" s="42"/>
      <c r="G250" s="41"/>
      <c r="H250" s="44"/>
      <c r="I250" s="43"/>
      <c r="J250" s="42"/>
      <c r="K250" s="45"/>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c r="DA250" s="41"/>
      <c r="DB250" s="41"/>
      <c r="DC250" s="41"/>
      <c r="DD250" s="41"/>
      <c r="DE250" s="41"/>
      <c r="DF250" s="41"/>
      <c r="DG250" s="41"/>
      <c r="DH250" s="41"/>
      <c r="DI250" s="41"/>
      <c r="DJ250" s="41"/>
      <c r="DK250" s="41"/>
      <c r="DL250" s="41"/>
      <c r="DM250" s="41"/>
      <c r="DN250" s="41"/>
      <c r="DO250" s="41"/>
      <c r="DP250" s="41"/>
      <c r="DQ250" s="41"/>
      <c r="DR250" s="41"/>
      <c r="DS250" s="41"/>
      <c r="DT250" s="41"/>
      <c r="DU250" s="41"/>
      <c r="DV250" s="41"/>
      <c r="DW250" s="41"/>
      <c r="DX250" s="41"/>
      <c r="DY250" s="41"/>
      <c r="DZ250" s="41"/>
      <c r="EA250" s="41"/>
      <c r="EB250" s="41"/>
      <c r="EC250" s="41"/>
      <c r="ED250" s="41"/>
      <c r="EE250" s="41"/>
      <c r="EF250" s="41"/>
      <c r="EG250" s="41"/>
      <c r="EH250" s="41"/>
    </row>
    <row r="255" spans="1:141" ht="14" x14ac:dyDescent="0.25">
      <c r="N255" s="16"/>
      <c r="O255" s="16"/>
    </row>
  </sheetData>
  <autoFilter ref="A27:EH243" xr:uid="{00000000-0001-0000-0000-000000000000}"/>
  <mergeCells count="18">
    <mergeCell ref="A20:A26"/>
    <mergeCell ref="B20:B26"/>
    <mergeCell ref="C20:C26"/>
    <mergeCell ref="D20:D26"/>
    <mergeCell ref="F20:F26"/>
    <mergeCell ref="E20:E26"/>
    <mergeCell ref="K5:L5"/>
    <mergeCell ref="K6:L6"/>
    <mergeCell ref="C2:EH2"/>
    <mergeCell ref="H20:H26"/>
    <mergeCell ref="G20:G26"/>
    <mergeCell ref="C3:J3"/>
    <mergeCell ref="P4:EG4"/>
    <mergeCell ref="P19:EG19"/>
    <mergeCell ref="K3:EH3"/>
    <mergeCell ref="I20:I26"/>
    <mergeCell ref="J20:J26"/>
    <mergeCell ref="K20:K26"/>
  </mergeCells>
  <conditionalFormatting sqref="A130">
    <cfRule type="duplicateValues" dxfId="1" priority="1"/>
  </conditionalFormatting>
  <conditionalFormatting sqref="B1:B1048576">
    <cfRule type="duplicateValues" dxfId="0" priority="2"/>
  </conditionalFormatting>
  <pageMargins left="0.23622047244094491" right="0.23622047244094491" top="0.74803149606299213" bottom="0.74803149606299213" header="0.31496062992125984" footer="0.31496062992125984"/>
  <pageSetup paperSize="8" scale="29" orientation="landscape"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9bf0c4-4503-4a3c-9d96-19981fcee4fa">
      <Terms xmlns="http://schemas.microsoft.com/office/infopath/2007/PartnerControls"/>
    </lcf76f155ced4ddcb4097134ff3c332f>
    <TaxCatchAll xmlns="c5f3215d-01f7-4578-859e-d76708405c9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F2F7131-02BD-4CB3-9D98-55D8667D4FF8}">
  <ds:schemaRefs>
    <ds:schemaRef ds:uri="http://schemas.microsoft.com/sharepoint/v3/contenttype/forms"/>
  </ds:schemaRefs>
</ds:datastoreItem>
</file>

<file path=customXml/itemProps2.xml><?xml version="1.0" encoding="utf-8"?>
<ds:datastoreItem xmlns:ds="http://schemas.openxmlformats.org/officeDocument/2006/customXml" ds:itemID="{767CEE36-1990-4D58-8D0A-AE628E1F7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F9F75B-5022-4269-9109-90E39BEF8A7F}">
  <ds:schemaRefs>
    <ds:schemaRef ds:uri="http://purl.org/dc/elements/1.1/"/>
    <ds:schemaRef ds:uri="http://schemas.microsoft.com/sharepoint/v3"/>
    <ds:schemaRef ds:uri="http://schemas.microsoft.com/office/infopath/2007/PartnerControls"/>
    <ds:schemaRef ds:uri="http://purl.org/dc/terms/"/>
    <ds:schemaRef ds:uri="http://purl.org/dc/dcmitype/"/>
    <ds:schemaRef ds:uri="http://schemas.microsoft.com/office/2006/metadata/properties"/>
    <ds:schemaRef ds:uri="http://schemas.openxmlformats.org/package/2006/metadata/core-properties"/>
    <ds:schemaRef ds:uri="c5f3215d-01f7-4578-859e-d76708405c9e"/>
    <ds:schemaRef ds:uri="http://schemas.microsoft.com/office/2006/documentManagement/types"/>
    <ds:schemaRef ds:uri="b99bf0c4-4503-4a3c-9d96-19981fcee4fa"/>
    <ds:schemaRef ds:uri="http://www.w3.org/XML/1998/namespace"/>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01_ES_fondi_21-27_Maks_2026</vt:lpstr>
      <vt:lpstr>'01_ES_fondi_21-27_Maks_2026'!Print_Titles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Reinis Dzelzkalejs</dc:creator>
  <cp:keywords/>
  <dc:description/>
  <cp:lastModifiedBy>Dainis Linužs</cp:lastModifiedBy>
  <cp:revision/>
  <dcterms:created xsi:type="dcterms:W3CDTF">2015-06-05T18:17:20Z</dcterms:created>
  <dcterms:modified xsi:type="dcterms:W3CDTF">2026-10-15T14:34:45Z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y fmtid="{D5CDD505-2E9C-101B-9397-08002B2CF9AE}" pid="3" name="MediaServiceImageTags">
    <vt:lpwstr/>
  </property>
</Properties>
</file>