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updateLinks="always"/>
  <mc:AlternateContent xmlns:mc="http://schemas.openxmlformats.org/markup-compatibility/2006">
    <mc:Choice Requires="x15">
      <x15ac:absPath xmlns:x15ac="http://schemas.microsoft.com/office/spreadsheetml/2010/11/ac" url="S:\_PARCELTS_2021-2027\IEVIESANAS_PROGRESA_ANALIZE\1.Maksājumu prognozes\05_2026.gads\03_Izpilde\05_Maijs\"/>
    </mc:Choice>
  </mc:AlternateContent>
  <xr:revisionPtr revIDLastSave="0" documentId="13_ncr:1_{8DAE4C71-4E97-4605-8BAB-4A91C85AD5CB}" xr6:coauthVersionLast="47" xr6:coauthVersionMax="47" xr10:uidLastSave="{00000000-0000-0000-0000-000000000000}"/>
  <bookViews>
    <workbookView xWindow="-110" yWindow="-110" windowWidth="38620" windowHeight="21100" xr2:uid="{00000000-000D-0000-FFFF-FFFF00000000}"/>
  </bookViews>
  <sheets>
    <sheet name="01_ES_fondi_21-27_Maks_2026" sheetId="6" r:id="rId1"/>
    <sheet name="01_ES_fondi_21-27_Maks_2026 (2)" sheetId="7" state="hidden" r:id="rId2"/>
  </sheets>
  <definedNames>
    <definedName name="_xlnm._FilterDatabase" localSheetId="0" hidden="1">'01_ES_fondi_21-27_Maks_2026'!$A$27:$CH$242</definedName>
    <definedName name="_xlnm._FilterDatabase" localSheetId="1" hidden="1">'01_ES_fondi_21-27_Maks_2026 (2)'!$A$27:$CH$242</definedName>
    <definedName name="_ftn1" localSheetId="0">'01_ES_fondi_21-27_Maks_2026'!#REF!</definedName>
    <definedName name="_ftn1" localSheetId="1">'01_ES_fondi_21-27_Maks_2026 (2)'!#REF!</definedName>
    <definedName name="_ftn2" localSheetId="0">'01_ES_fondi_21-27_Maks_2026'!#REF!</definedName>
    <definedName name="_ftn2" localSheetId="1">'01_ES_fondi_21-27_Maks_2026 (2)'!#REF!</definedName>
    <definedName name="_ftnref1" localSheetId="0">'01_ES_fondi_21-27_Maks_2026'!#REF!</definedName>
    <definedName name="_ftnref1" localSheetId="1">'01_ES_fondi_21-27_Maks_2026 (2)'!#REF!</definedName>
    <definedName name="_ftnref2" localSheetId="0">'01_ES_fondi_21-27_Maks_2026'!#REF!</definedName>
    <definedName name="_ftnref2" localSheetId="1">'01_ES_fondi_21-27_Maks_2026 (2)'!#REF!</definedName>
    <definedName name="fr">#REF!</definedName>
    <definedName name="kopa">#REF!</definedName>
    <definedName name="Pr.Nr">#REF!</definedName>
    <definedName name="_xlnm.Print_Titles" localSheetId="0">'01_ES_fondi_21-27_Maks_2026'!$5:$20</definedName>
    <definedName name="_xlnm.Print_Titles" localSheetId="1">'01_ES_fondi_21-27_Maks_2026 (2)'!$5:$20</definedName>
    <definedName name="rt">#REF!</definedName>
    <definedName name="SAMP_kārt">#REF!</definedName>
    <definedName name="staat">#REF!</definedName>
    <definedName name="Stat">#REF!</definedName>
    <definedName name="Statuss">#REF!</definedName>
    <definedName name="veiktomaks">#REF!</definedName>
    <definedName name="vfdsvdf">#REF!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H242" i="7" l="1"/>
  <c r="BP242" i="7"/>
  <c r="BR242" i="7" s="1"/>
  <c r="BS242" i="7" s="1"/>
  <c r="BB242" i="7"/>
  <c r="BC242" i="7" s="1"/>
  <c r="AN242" i="7"/>
  <c r="AP242" i="7" s="1"/>
  <c r="AQ242" i="7" s="1"/>
  <c r="AF242" i="7"/>
  <c r="AT242" i="7" s="1"/>
  <c r="BH242" i="7" s="1"/>
  <c r="BV242" i="7" s="1"/>
  <c r="AE242" i="7"/>
  <c r="AS242" i="7" s="1"/>
  <c r="BG242" i="7" s="1"/>
  <c r="BU242" i="7" s="1"/>
  <c r="AD242" i="7"/>
  <c r="AR242" i="7" s="1"/>
  <c r="BF242" i="7" s="1"/>
  <c r="BT242" i="7" s="1"/>
  <c r="Z242" i="7"/>
  <c r="S242" i="7"/>
  <c r="U242" i="7" s="1"/>
  <c r="V242" i="7" s="1"/>
  <c r="CH241" i="7"/>
  <c r="BP241" i="7"/>
  <c r="BR241" i="7" s="1"/>
  <c r="BS241" i="7" s="1"/>
  <c r="BB241" i="7"/>
  <c r="BC241" i="7" s="1"/>
  <c r="AN241" i="7"/>
  <c r="AF241" i="7"/>
  <c r="AT241" i="7" s="1"/>
  <c r="BH241" i="7" s="1"/>
  <c r="BV241" i="7" s="1"/>
  <c r="AE241" i="7"/>
  <c r="AS241" i="7" s="1"/>
  <c r="BG241" i="7" s="1"/>
  <c r="BU241" i="7" s="1"/>
  <c r="AD241" i="7"/>
  <c r="AR241" i="7" s="1"/>
  <c r="BF241" i="7" s="1"/>
  <c r="BT241" i="7" s="1"/>
  <c r="Z241" i="7"/>
  <c r="T241" i="7"/>
  <c r="S241" i="7"/>
  <c r="U241" i="7" s="1"/>
  <c r="V241" i="7" s="1"/>
  <c r="CH240" i="7"/>
  <c r="BP240" i="7"/>
  <c r="BR240" i="7" s="1"/>
  <c r="BS240" i="7" s="1"/>
  <c r="BB240" i="7"/>
  <c r="BC240" i="7" s="1"/>
  <c r="AN240" i="7"/>
  <c r="AP240" i="7" s="1"/>
  <c r="AQ240" i="7" s="1"/>
  <c r="AF240" i="7"/>
  <c r="AT240" i="7" s="1"/>
  <c r="BH240" i="7" s="1"/>
  <c r="BV240" i="7" s="1"/>
  <c r="AE240" i="7"/>
  <c r="AS240" i="7" s="1"/>
  <c r="BG240" i="7" s="1"/>
  <c r="BU240" i="7" s="1"/>
  <c r="AD240" i="7"/>
  <c r="AR240" i="7" s="1"/>
  <c r="BF240" i="7" s="1"/>
  <c r="BT240" i="7" s="1"/>
  <c r="Z240" i="7"/>
  <c r="S240" i="7"/>
  <c r="CH239" i="7"/>
  <c r="BP239" i="7"/>
  <c r="BQ239" i="7" s="1"/>
  <c r="BB239" i="7"/>
  <c r="BD239" i="7" s="1"/>
  <c r="BE239" i="7" s="1"/>
  <c r="AN239" i="7"/>
  <c r="AF239" i="7"/>
  <c r="AT239" i="7" s="1"/>
  <c r="BH239" i="7" s="1"/>
  <c r="BV239" i="7" s="1"/>
  <c r="AE239" i="7"/>
  <c r="AS239" i="7" s="1"/>
  <c r="BG239" i="7" s="1"/>
  <c r="BU239" i="7" s="1"/>
  <c r="AD239" i="7"/>
  <c r="AR239" i="7" s="1"/>
  <c r="BF239" i="7" s="1"/>
  <c r="BT239" i="7" s="1"/>
  <c r="Z239" i="7"/>
  <c r="S239" i="7"/>
  <c r="U239" i="7" s="1"/>
  <c r="V239" i="7" s="1"/>
  <c r="CH238" i="7"/>
  <c r="BP238" i="7"/>
  <c r="BB238" i="7"/>
  <c r="BC238" i="7" s="1"/>
  <c r="AN238" i="7"/>
  <c r="AF238" i="7"/>
  <c r="AT238" i="7" s="1"/>
  <c r="BH238" i="7" s="1"/>
  <c r="BV238" i="7" s="1"/>
  <c r="AE238" i="7"/>
  <c r="AS238" i="7" s="1"/>
  <c r="BG238" i="7" s="1"/>
  <c r="BU238" i="7" s="1"/>
  <c r="AD238" i="7"/>
  <c r="AR238" i="7" s="1"/>
  <c r="BF238" i="7" s="1"/>
  <c r="BT238" i="7" s="1"/>
  <c r="Z238" i="7"/>
  <c r="S238" i="7"/>
  <c r="U238" i="7" s="1"/>
  <c r="V238" i="7" s="1"/>
  <c r="CH237" i="7"/>
  <c r="BP237" i="7"/>
  <c r="BB237" i="7"/>
  <c r="BD237" i="7" s="1"/>
  <c r="BE237" i="7" s="1"/>
  <c r="AN237" i="7"/>
  <c r="AP237" i="7" s="1"/>
  <c r="AQ237" i="7" s="1"/>
  <c r="AF237" i="7"/>
  <c r="AT237" i="7" s="1"/>
  <c r="BH237" i="7" s="1"/>
  <c r="BV237" i="7" s="1"/>
  <c r="AE237" i="7"/>
  <c r="AS237" i="7" s="1"/>
  <c r="BG237" i="7" s="1"/>
  <c r="BU237" i="7" s="1"/>
  <c r="AD237" i="7"/>
  <c r="AR237" i="7" s="1"/>
  <c r="BF237" i="7" s="1"/>
  <c r="BT237" i="7" s="1"/>
  <c r="Z237" i="7"/>
  <c r="S237" i="7"/>
  <c r="U237" i="7" s="1"/>
  <c r="V237" i="7" s="1"/>
  <c r="CH236" i="7"/>
  <c r="BV236" i="7"/>
  <c r="BP236" i="7"/>
  <c r="BR236" i="7" s="1"/>
  <c r="BS236" i="7" s="1"/>
  <c r="BB236" i="7"/>
  <c r="BC236" i="7" s="1"/>
  <c r="AN236" i="7"/>
  <c r="AF236" i="7"/>
  <c r="AT236" i="7" s="1"/>
  <c r="BH236" i="7" s="1"/>
  <c r="AE236" i="7"/>
  <c r="AS236" i="7" s="1"/>
  <c r="BG236" i="7" s="1"/>
  <c r="BU236" i="7" s="1"/>
  <c r="AD236" i="7"/>
  <c r="AR236" i="7" s="1"/>
  <c r="BF236" i="7" s="1"/>
  <c r="BT236" i="7" s="1"/>
  <c r="Z236" i="7"/>
  <c r="S236" i="7"/>
  <c r="U236" i="7" s="1"/>
  <c r="V236" i="7" s="1"/>
  <c r="CH235" i="7"/>
  <c r="BP235" i="7"/>
  <c r="BQ235" i="7" s="1"/>
  <c r="BB235" i="7"/>
  <c r="BD235" i="7" s="1"/>
  <c r="BE235" i="7" s="1"/>
  <c r="AN235" i="7"/>
  <c r="AP235" i="7" s="1"/>
  <c r="AQ235" i="7" s="1"/>
  <c r="AF235" i="7"/>
  <c r="AT235" i="7" s="1"/>
  <c r="BH235" i="7" s="1"/>
  <c r="BV235" i="7" s="1"/>
  <c r="AE235" i="7"/>
  <c r="AS235" i="7" s="1"/>
  <c r="BG235" i="7" s="1"/>
  <c r="BU235" i="7" s="1"/>
  <c r="AD235" i="7"/>
  <c r="AR235" i="7" s="1"/>
  <c r="BF235" i="7" s="1"/>
  <c r="BT235" i="7" s="1"/>
  <c r="Z235" i="7"/>
  <c r="S235" i="7"/>
  <c r="U235" i="7" s="1"/>
  <c r="V235" i="7" s="1"/>
  <c r="CH234" i="7"/>
  <c r="BP234" i="7"/>
  <c r="BR234" i="7" s="1"/>
  <c r="BS234" i="7" s="1"/>
  <c r="BB234" i="7"/>
  <c r="BC234" i="7" s="1"/>
  <c r="AN234" i="7"/>
  <c r="AO234" i="7" s="1"/>
  <c r="AF234" i="7"/>
  <c r="AT234" i="7" s="1"/>
  <c r="BH234" i="7" s="1"/>
  <c r="BV234" i="7" s="1"/>
  <c r="AE234" i="7"/>
  <c r="AS234" i="7" s="1"/>
  <c r="BG234" i="7" s="1"/>
  <c r="BU234" i="7" s="1"/>
  <c r="AD234" i="7"/>
  <c r="AR234" i="7" s="1"/>
  <c r="BF234" i="7" s="1"/>
  <c r="BT234" i="7" s="1"/>
  <c r="Z234" i="7"/>
  <c r="S234" i="7"/>
  <c r="AG234" i="7" s="1"/>
  <c r="CH233" i="7"/>
  <c r="BP233" i="7"/>
  <c r="BR233" i="7" s="1"/>
  <c r="BS233" i="7" s="1"/>
  <c r="BB233" i="7"/>
  <c r="BD233" i="7" s="1"/>
  <c r="BE233" i="7" s="1"/>
  <c r="AN233" i="7"/>
  <c r="AF233" i="7"/>
  <c r="AT233" i="7" s="1"/>
  <c r="BH233" i="7" s="1"/>
  <c r="BV233" i="7" s="1"/>
  <c r="AE233" i="7"/>
  <c r="AS233" i="7" s="1"/>
  <c r="BG233" i="7" s="1"/>
  <c r="BU233" i="7" s="1"/>
  <c r="AD233" i="7"/>
  <c r="AR233" i="7" s="1"/>
  <c r="BF233" i="7" s="1"/>
  <c r="BT233" i="7" s="1"/>
  <c r="Z233" i="7"/>
  <c r="S233" i="7"/>
  <c r="CH232" i="7"/>
  <c r="BP232" i="7"/>
  <c r="BQ232" i="7" s="1"/>
  <c r="BB232" i="7"/>
  <c r="BC232" i="7" s="1"/>
  <c r="AN232" i="7"/>
  <c r="AP232" i="7" s="1"/>
  <c r="AQ232" i="7" s="1"/>
  <c r="AF232" i="7"/>
  <c r="AT232" i="7" s="1"/>
  <c r="BH232" i="7" s="1"/>
  <c r="BV232" i="7" s="1"/>
  <c r="AE232" i="7"/>
  <c r="AS232" i="7" s="1"/>
  <c r="BG232" i="7" s="1"/>
  <c r="BU232" i="7" s="1"/>
  <c r="AD232" i="7"/>
  <c r="AR232" i="7" s="1"/>
  <c r="BF232" i="7" s="1"/>
  <c r="BT232" i="7" s="1"/>
  <c r="Z232" i="7"/>
  <c r="S232" i="7"/>
  <c r="T232" i="7" s="1"/>
  <c r="CH231" i="7"/>
  <c r="BP231" i="7"/>
  <c r="BR231" i="7" s="1"/>
  <c r="BS231" i="7" s="1"/>
  <c r="BB231" i="7"/>
  <c r="AN231" i="7"/>
  <c r="AF231" i="7"/>
  <c r="AT231" i="7" s="1"/>
  <c r="BH231" i="7" s="1"/>
  <c r="BV231" i="7" s="1"/>
  <c r="AE231" i="7"/>
  <c r="AS231" i="7" s="1"/>
  <c r="BG231" i="7" s="1"/>
  <c r="BU231" i="7" s="1"/>
  <c r="AD231" i="7"/>
  <c r="AR231" i="7" s="1"/>
  <c r="BF231" i="7" s="1"/>
  <c r="BT231" i="7" s="1"/>
  <c r="Z231" i="7"/>
  <c r="S231" i="7"/>
  <c r="CH230" i="7"/>
  <c r="BP230" i="7"/>
  <c r="BB230" i="7"/>
  <c r="BC230" i="7" s="1"/>
  <c r="AN230" i="7"/>
  <c r="AP230" i="7" s="1"/>
  <c r="AQ230" i="7" s="1"/>
  <c r="AF230" i="7"/>
  <c r="AT230" i="7" s="1"/>
  <c r="BH230" i="7" s="1"/>
  <c r="BV230" i="7" s="1"/>
  <c r="AE230" i="7"/>
  <c r="AS230" i="7" s="1"/>
  <c r="BG230" i="7" s="1"/>
  <c r="BU230" i="7" s="1"/>
  <c r="AD230" i="7"/>
  <c r="AR230" i="7" s="1"/>
  <c r="BF230" i="7" s="1"/>
  <c r="BT230" i="7" s="1"/>
  <c r="Z230" i="7"/>
  <c r="S230" i="7"/>
  <c r="CH229" i="7"/>
  <c r="BP229" i="7"/>
  <c r="BB229" i="7"/>
  <c r="BD229" i="7" s="1"/>
  <c r="BE229" i="7" s="1"/>
  <c r="AN229" i="7"/>
  <c r="AO229" i="7" s="1"/>
  <c r="AF229" i="7"/>
  <c r="AT229" i="7" s="1"/>
  <c r="BH229" i="7" s="1"/>
  <c r="BV229" i="7" s="1"/>
  <c r="AE229" i="7"/>
  <c r="AS229" i="7" s="1"/>
  <c r="BG229" i="7" s="1"/>
  <c r="BU229" i="7" s="1"/>
  <c r="AD229" i="7"/>
  <c r="AR229" i="7" s="1"/>
  <c r="BF229" i="7" s="1"/>
  <c r="BT229" i="7" s="1"/>
  <c r="Z229" i="7"/>
  <c r="S229" i="7"/>
  <c r="U229" i="7" s="1"/>
  <c r="V229" i="7" s="1"/>
  <c r="CH228" i="7"/>
  <c r="BP228" i="7"/>
  <c r="BR228" i="7" s="1"/>
  <c r="BS228" i="7" s="1"/>
  <c r="BB228" i="7"/>
  <c r="BC228" i="7" s="1"/>
  <c r="AN228" i="7"/>
  <c r="AO228" i="7" s="1"/>
  <c r="AF228" i="7"/>
  <c r="AE228" i="7"/>
  <c r="AD228" i="7"/>
  <c r="Z228" i="7"/>
  <c r="S228" i="7"/>
  <c r="U228" i="7" s="1"/>
  <c r="V228" i="7" s="1"/>
  <c r="CH227" i="7"/>
  <c r="BP227" i="7"/>
  <c r="BB227" i="7"/>
  <c r="BD227" i="7" s="1"/>
  <c r="BE227" i="7" s="1"/>
  <c r="AN227" i="7"/>
  <c r="AP227" i="7" s="1"/>
  <c r="AQ227" i="7" s="1"/>
  <c r="AF227" i="7"/>
  <c r="AT227" i="7" s="1"/>
  <c r="BH227" i="7" s="1"/>
  <c r="BV227" i="7" s="1"/>
  <c r="AE227" i="7"/>
  <c r="AS227" i="7" s="1"/>
  <c r="BG227" i="7" s="1"/>
  <c r="BU227" i="7" s="1"/>
  <c r="AD227" i="7"/>
  <c r="AR227" i="7" s="1"/>
  <c r="BF227" i="7" s="1"/>
  <c r="BT227" i="7" s="1"/>
  <c r="Z227" i="7"/>
  <c r="S227" i="7"/>
  <c r="U227" i="7" s="1"/>
  <c r="V227" i="7" s="1"/>
  <c r="CH226" i="7"/>
  <c r="BP226" i="7"/>
  <c r="BR226" i="7" s="1"/>
  <c r="BS226" i="7" s="1"/>
  <c r="BB226" i="7"/>
  <c r="BC226" i="7" s="1"/>
  <c r="AO226" i="7"/>
  <c r="AN226" i="7"/>
  <c r="AP226" i="7" s="1"/>
  <c r="AQ226" i="7" s="1"/>
  <c r="AF226" i="7"/>
  <c r="AT226" i="7" s="1"/>
  <c r="BH226" i="7" s="1"/>
  <c r="BV226" i="7" s="1"/>
  <c r="AE226" i="7"/>
  <c r="AS226" i="7" s="1"/>
  <c r="BG226" i="7" s="1"/>
  <c r="BU226" i="7" s="1"/>
  <c r="AD226" i="7"/>
  <c r="AR226" i="7" s="1"/>
  <c r="BF226" i="7" s="1"/>
  <c r="BT226" i="7" s="1"/>
  <c r="Z226" i="7"/>
  <c r="S226" i="7"/>
  <c r="CH225" i="7"/>
  <c r="BP225" i="7"/>
  <c r="BR225" i="7" s="1"/>
  <c r="BS225" i="7" s="1"/>
  <c r="BB225" i="7"/>
  <c r="BD225" i="7" s="1"/>
  <c r="BE225" i="7" s="1"/>
  <c r="AN225" i="7"/>
  <c r="AO225" i="7" s="1"/>
  <c r="AF225" i="7"/>
  <c r="AT225" i="7" s="1"/>
  <c r="BH225" i="7" s="1"/>
  <c r="BV225" i="7" s="1"/>
  <c r="AE225" i="7"/>
  <c r="AS225" i="7" s="1"/>
  <c r="BG225" i="7" s="1"/>
  <c r="BU225" i="7" s="1"/>
  <c r="AD225" i="7"/>
  <c r="AR225" i="7" s="1"/>
  <c r="BF225" i="7" s="1"/>
  <c r="BT225" i="7" s="1"/>
  <c r="Z225" i="7"/>
  <c r="S225" i="7"/>
  <c r="T225" i="7" s="1"/>
  <c r="CH224" i="7"/>
  <c r="BP224" i="7"/>
  <c r="BQ224" i="7" s="1"/>
  <c r="BB224" i="7"/>
  <c r="BC224" i="7" s="1"/>
  <c r="AN224" i="7"/>
  <c r="AO224" i="7" s="1"/>
  <c r="AF224" i="7"/>
  <c r="AT224" i="7" s="1"/>
  <c r="BH224" i="7" s="1"/>
  <c r="BV224" i="7" s="1"/>
  <c r="AE224" i="7"/>
  <c r="AS224" i="7" s="1"/>
  <c r="BG224" i="7" s="1"/>
  <c r="BU224" i="7" s="1"/>
  <c r="AD224" i="7"/>
  <c r="AR224" i="7" s="1"/>
  <c r="BF224" i="7" s="1"/>
  <c r="BT224" i="7" s="1"/>
  <c r="Z224" i="7"/>
  <c r="AG224" i="7" s="1"/>
  <c r="S224" i="7"/>
  <c r="U224" i="7" s="1"/>
  <c r="V224" i="7" s="1"/>
  <c r="CH223" i="7"/>
  <c r="BP223" i="7"/>
  <c r="BQ223" i="7" s="1"/>
  <c r="BB223" i="7"/>
  <c r="AN223" i="7"/>
  <c r="AP223" i="7" s="1"/>
  <c r="AQ223" i="7" s="1"/>
  <c r="AF223" i="7"/>
  <c r="AT223" i="7" s="1"/>
  <c r="BH223" i="7" s="1"/>
  <c r="BV223" i="7" s="1"/>
  <c r="AE223" i="7"/>
  <c r="AS223" i="7" s="1"/>
  <c r="BG223" i="7" s="1"/>
  <c r="BU223" i="7" s="1"/>
  <c r="AD223" i="7"/>
  <c r="AR223" i="7" s="1"/>
  <c r="BF223" i="7" s="1"/>
  <c r="BT223" i="7" s="1"/>
  <c r="Z223" i="7"/>
  <c r="S223" i="7"/>
  <c r="U223" i="7" s="1"/>
  <c r="V223" i="7" s="1"/>
  <c r="CH222" i="7"/>
  <c r="BP222" i="7"/>
  <c r="BQ222" i="7" s="1"/>
  <c r="BD222" i="7"/>
  <c r="BE222" i="7" s="1"/>
  <c r="BB222" i="7"/>
  <c r="BC222" i="7" s="1"/>
  <c r="AN222" i="7"/>
  <c r="AP222" i="7" s="1"/>
  <c r="AQ222" i="7" s="1"/>
  <c r="AF222" i="7"/>
  <c r="AT222" i="7" s="1"/>
  <c r="BH222" i="7" s="1"/>
  <c r="BV222" i="7" s="1"/>
  <c r="AE222" i="7"/>
  <c r="AS222" i="7" s="1"/>
  <c r="BG222" i="7" s="1"/>
  <c r="BU222" i="7" s="1"/>
  <c r="AD222" i="7"/>
  <c r="AR222" i="7" s="1"/>
  <c r="BF222" i="7" s="1"/>
  <c r="BT222" i="7" s="1"/>
  <c r="Z222" i="7"/>
  <c r="S222" i="7"/>
  <c r="CH221" i="7"/>
  <c r="BP221" i="7"/>
  <c r="BR221" i="7" s="1"/>
  <c r="BS221" i="7" s="1"/>
  <c r="BB221" i="7"/>
  <c r="BD221" i="7" s="1"/>
  <c r="BE221" i="7" s="1"/>
  <c r="AN221" i="7"/>
  <c r="AO221" i="7" s="1"/>
  <c r="AF221" i="7"/>
  <c r="AT221" i="7" s="1"/>
  <c r="BH221" i="7" s="1"/>
  <c r="BV221" i="7" s="1"/>
  <c r="AE221" i="7"/>
  <c r="AS221" i="7" s="1"/>
  <c r="BG221" i="7" s="1"/>
  <c r="BU221" i="7" s="1"/>
  <c r="AD221" i="7"/>
  <c r="AR221" i="7" s="1"/>
  <c r="BF221" i="7" s="1"/>
  <c r="BT221" i="7" s="1"/>
  <c r="Z221" i="7"/>
  <c r="S221" i="7"/>
  <c r="T221" i="7" s="1"/>
  <c r="CH220" i="7"/>
  <c r="BP220" i="7"/>
  <c r="BQ220" i="7" s="1"/>
  <c r="BB220" i="7"/>
  <c r="BC220" i="7" s="1"/>
  <c r="AN220" i="7"/>
  <c r="AO220" i="7" s="1"/>
  <c r="AF220" i="7"/>
  <c r="AT220" i="7" s="1"/>
  <c r="BH220" i="7" s="1"/>
  <c r="BV220" i="7" s="1"/>
  <c r="AE220" i="7"/>
  <c r="AS220" i="7" s="1"/>
  <c r="BG220" i="7" s="1"/>
  <c r="BU220" i="7" s="1"/>
  <c r="AD220" i="7"/>
  <c r="AR220" i="7" s="1"/>
  <c r="BF220" i="7" s="1"/>
  <c r="BT220" i="7" s="1"/>
  <c r="Z220" i="7"/>
  <c r="AA220" i="7" s="1"/>
  <c r="S220" i="7"/>
  <c r="AG220" i="7" s="1"/>
  <c r="CH219" i="7"/>
  <c r="BP219" i="7"/>
  <c r="BR219" i="7" s="1"/>
  <c r="BS219" i="7" s="1"/>
  <c r="BB219" i="7"/>
  <c r="AN219" i="7"/>
  <c r="AP219" i="7" s="1"/>
  <c r="AQ219" i="7" s="1"/>
  <c r="AF219" i="7"/>
  <c r="AT219" i="7" s="1"/>
  <c r="BH219" i="7" s="1"/>
  <c r="BV219" i="7" s="1"/>
  <c r="AE219" i="7"/>
  <c r="AS219" i="7" s="1"/>
  <c r="BG219" i="7" s="1"/>
  <c r="BU219" i="7" s="1"/>
  <c r="AD219" i="7"/>
  <c r="AR219" i="7" s="1"/>
  <c r="BF219" i="7" s="1"/>
  <c r="BT219" i="7" s="1"/>
  <c r="Z219" i="7"/>
  <c r="AB219" i="7" s="1"/>
  <c r="AC219" i="7" s="1"/>
  <c r="S219" i="7"/>
  <c r="T219" i="7" s="1"/>
  <c r="CH218" i="7"/>
  <c r="BP218" i="7"/>
  <c r="BQ218" i="7" s="1"/>
  <c r="BB218" i="7"/>
  <c r="BC218" i="7" s="1"/>
  <c r="AN218" i="7"/>
  <c r="AP218" i="7" s="1"/>
  <c r="AQ218" i="7" s="1"/>
  <c r="AF218" i="7"/>
  <c r="AT218" i="7" s="1"/>
  <c r="BH218" i="7" s="1"/>
  <c r="BV218" i="7" s="1"/>
  <c r="AE218" i="7"/>
  <c r="AS218" i="7" s="1"/>
  <c r="BG218" i="7" s="1"/>
  <c r="BU218" i="7" s="1"/>
  <c r="AD218" i="7"/>
  <c r="AR218" i="7" s="1"/>
  <c r="BF218" i="7" s="1"/>
  <c r="BT218" i="7" s="1"/>
  <c r="Z218" i="7"/>
  <c r="AA218" i="7" s="1"/>
  <c r="S218" i="7"/>
  <c r="CH217" i="7"/>
  <c r="BP217" i="7"/>
  <c r="BQ217" i="7" s="1"/>
  <c r="BB217" i="7"/>
  <c r="BD217" i="7" s="1"/>
  <c r="BE217" i="7" s="1"/>
  <c r="AN217" i="7"/>
  <c r="AF217" i="7"/>
  <c r="AT217" i="7" s="1"/>
  <c r="BH217" i="7" s="1"/>
  <c r="BV217" i="7" s="1"/>
  <c r="AE217" i="7"/>
  <c r="AS217" i="7" s="1"/>
  <c r="BG217" i="7" s="1"/>
  <c r="BU217" i="7" s="1"/>
  <c r="AD217" i="7"/>
  <c r="AR217" i="7" s="1"/>
  <c r="BF217" i="7" s="1"/>
  <c r="BT217" i="7" s="1"/>
  <c r="Z217" i="7"/>
  <c r="S217" i="7"/>
  <c r="T217" i="7" s="1"/>
  <c r="CH216" i="7"/>
  <c r="BP216" i="7"/>
  <c r="BQ216" i="7" s="1"/>
  <c r="BB216" i="7"/>
  <c r="BC216" i="7" s="1"/>
  <c r="AN216" i="7"/>
  <c r="AF216" i="7"/>
  <c r="AT216" i="7" s="1"/>
  <c r="BH216" i="7" s="1"/>
  <c r="BV216" i="7" s="1"/>
  <c r="AE216" i="7"/>
  <c r="AS216" i="7" s="1"/>
  <c r="BG216" i="7" s="1"/>
  <c r="BU216" i="7" s="1"/>
  <c r="AD216" i="7"/>
  <c r="AR216" i="7" s="1"/>
  <c r="BF216" i="7" s="1"/>
  <c r="BT216" i="7" s="1"/>
  <c r="Z216" i="7"/>
  <c r="AB216" i="7" s="1"/>
  <c r="AC216" i="7" s="1"/>
  <c r="S216" i="7"/>
  <c r="U216" i="7" s="1"/>
  <c r="V216" i="7" s="1"/>
  <c r="CH215" i="7"/>
  <c r="BP215" i="7"/>
  <c r="BB215" i="7"/>
  <c r="BD215" i="7" s="1"/>
  <c r="BE215" i="7" s="1"/>
  <c r="AN215" i="7"/>
  <c r="AP215" i="7" s="1"/>
  <c r="AQ215" i="7" s="1"/>
  <c r="AF215" i="7"/>
  <c r="AT215" i="7" s="1"/>
  <c r="BH215" i="7" s="1"/>
  <c r="BV215" i="7" s="1"/>
  <c r="AE215" i="7"/>
  <c r="AS215" i="7" s="1"/>
  <c r="BG215" i="7" s="1"/>
  <c r="BU215" i="7" s="1"/>
  <c r="AD215" i="7"/>
  <c r="AR215" i="7" s="1"/>
  <c r="BF215" i="7" s="1"/>
  <c r="BT215" i="7" s="1"/>
  <c r="Z215" i="7"/>
  <c r="AA215" i="7" s="1"/>
  <c r="S215" i="7"/>
  <c r="U215" i="7" s="1"/>
  <c r="V215" i="7" s="1"/>
  <c r="CH214" i="7"/>
  <c r="BQ214" i="7"/>
  <c r="BP214" i="7"/>
  <c r="BR214" i="7" s="1"/>
  <c r="BS214" i="7" s="1"/>
  <c r="BB214" i="7"/>
  <c r="BD214" i="7" s="1"/>
  <c r="BE214" i="7" s="1"/>
  <c r="AN214" i="7"/>
  <c r="AF214" i="7"/>
  <c r="AT214" i="7" s="1"/>
  <c r="BH214" i="7" s="1"/>
  <c r="BV214" i="7" s="1"/>
  <c r="AE214" i="7"/>
  <c r="AS214" i="7" s="1"/>
  <c r="BG214" i="7" s="1"/>
  <c r="BU214" i="7" s="1"/>
  <c r="AD214" i="7"/>
  <c r="AR214" i="7" s="1"/>
  <c r="BF214" i="7" s="1"/>
  <c r="BT214" i="7" s="1"/>
  <c r="Z214" i="7"/>
  <c r="AA214" i="7" s="1"/>
  <c r="S214" i="7"/>
  <c r="U214" i="7" s="1"/>
  <c r="V214" i="7" s="1"/>
  <c r="CH213" i="7"/>
  <c r="BP213" i="7"/>
  <c r="BB213" i="7"/>
  <c r="AN213" i="7"/>
  <c r="AF213" i="7"/>
  <c r="AT213" i="7" s="1"/>
  <c r="BH213" i="7" s="1"/>
  <c r="BV213" i="7" s="1"/>
  <c r="AE213" i="7"/>
  <c r="AS213" i="7" s="1"/>
  <c r="BG213" i="7" s="1"/>
  <c r="BU213" i="7" s="1"/>
  <c r="AD213" i="7"/>
  <c r="AR213" i="7" s="1"/>
  <c r="BF213" i="7" s="1"/>
  <c r="BT213" i="7" s="1"/>
  <c r="Z213" i="7"/>
  <c r="S213" i="7"/>
  <c r="T213" i="7" s="1"/>
  <c r="CH212" i="7"/>
  <c r="BP212" i="7"/>
  <c r="BQ212" i="7" s="1"/>
  <c r="BB212" i="7"/>
  <c r="BD212" i="7" s="1"/>
  <c r="BE212" i="7" s="1"/>
  <c r="AT212" i="7"/>
  <c r="BH212" i="7" s="1"/>
  <c r="BV212" i="7" s="1"/>
  <c r="AN212" i="7"/>
  <c r="AO212" i="7" s="1"/>
  <c r="AF212" i="7"/>
  <c r="AE212" i="7"/>
  <c r="AS212" i="7" s="1"/>
  <c r="BG212" i="7" s="1"/>
  <c r="BU212" i="7" s="1"/>
  <c r="AD212" i="7"/>
  <c r="AR212" i="7" s="1"/>
  <c r="BF212" i="7" s="1"/>
  <c r="BT212" i="7" s="1"/>
  <c r="Z212" i="7"/>
  <c r="AA212" i="7" s="1"/>
  <c r="S212" i="7"/>
  <c r="T212" i="7" s="1"/>
  <c r="CH211" i="7"/>
  <c r="BP211" i="7"/>
  <c r="BR211" i="7" s="1"/>
  <c r="BS211" i="7" s="1"/>
  <c r="BB211" i="7"/>
  <c r="BC211" i="7" s="1"/>
  <c r="AN211" i="7"/>
  <c r="AF211" i="7"/>
  <c r="AT211" i="7" s="1"/>
  <c r="BH211" i="7" s="1"/>
  <c r="BV211" i="7" s="1"/>
  <c r="AE211" i="7"/>
  <c r="AS211" i="7" s="1"/>
  <c r="BG211" i="7" s="1"/>
  <c r="BU211" i="7" s="1"/>
  <c r="AD211" i="7"/>
  <c r="AR211" i="7" s="1"/>
  <c r="BF211" i="7" s="1"/>
  <c r="BT211" i="7" s="1"/>
  <c r="Z211" i="7"/>
  <c r="AA211" i="7" s="1"/>
  <c r="U211" i="7"/>
  <c r="V211" i="7" s="1"/>
  <c r="S211" i="7"/>
  <c r="T211" i="7" s="1"/>
  <c r="CH210" i="7"/>
  <c r="BP210" i="7"/>
  <c r="BR210" i="7" s="1"/>
  <c r="BS210" i="7" s="1"/>
  <c r="BB210" i="7"/>
  <c r="BD210" i="7" s="1"/>
  <c r="BE210" i="7" s="1"/>
  <c r="AN210" i="7"/>
  <c r="AO210" i="7" s="1"/>
  <c r="AF210" i="7"/>
  <c r="AT210" i="7" s="1"/>
  <c r="BH210" i="7" s="1"/>
  <c r="BV210" i="7" s="1"/>
  <c r="AE210" i="7"/>
  <c r="AS210" i="7" s="1"/>
  <c r="BG210" i="7" s="1"/>
  <c r="BU210" i="7" s="1"/>
  <c r="AD210" i="7"/>
  <c r="AR210" i="7" s="1"/>
  <c r="BF210" i="7" s="1"/>
  <c r="BT210" i="7" s="1"/>
  <c r="Z210" i="7"/>
  <c r="AB210" i="7" s="1"/>
  <c r="AC210" i="7" s="1"/>
  <c r="S210" i="7"/>
  <c r="T210" i="7" s="1"/>
  <c r="CH209" i="7"/>
  <c r="BP209" i="7"/>
  <c r="BB209" i="7"/>
  <c r="BC209" i="7" s="1"/>
  <c r="AN209" i="7"/>
  <c r="AF209" i="7"/>
  <c r="AT209" i="7" s="1"/>
  <c r="BH209" i="7" s="1"/>
  <c r="BV209" i="7" s="1"/>
  <c r="AE209" i="7"/>
  <c r="AS209" i="7" s="1"/>
  <c r="BG209" i="7" s="1"/>
  <c r="BU209" i="7" s="1"/>
  <c r="AD209" i="7"/>
  <c r="AR209" i="7" s="1"/>
  <c r="BF209" i="7" s="1"/>
  <c r="BT209" i="7" s="1"/>
  <c r="Z209" i="7"/>
  <c r="AA209" i="7" s="1"/>
  <c r="S209" i="7"/>
  <c r="CH208" i="7"/>
  <c r="BP208" i="7"/>
  <c r="BQ208" i="7" s="1"/>
  <c r="BB208" i="7"/>
  <c r="BD208" i="7" s="1"/>
  <c r="BE208" i="7" s="1"/>
  <c r="AN208" i="7"/>
  <c r="AO208" i="7" s="1"/>
  <c r="AF208" i="7"/>
  <c r="AT208" i="7" s="1"/>
  <c r="BH208" i="7" s="1"/>
  <c r="BV208" i="7" s="1"/>
  <c r="AE208" i="7"/>
  <c r="AS208" i="7" s="1"/>
  <c r="BG208" i="7" s="1"/>
  <c r="BU208" i="7" s="1"/>
  <c r="AD208" i="7"/>
  <c r="AR208" i="7" s="1"/>
  <c r="BF208" i="7" s="1"/>
  <c r="BT208" i="7" s="1"/>
  <c r="Z208" i="7"/>
  <c r="AB208" i="7" s="1"/>
  <c r="AC208" i="7" s="1"/>
  <c r="S208" i="7"/>
  <c r="T208" i="7" s="1"/>
  <c r="CH207" i="7"/>
  <c r="BP207" i="7"/>
  <c r="BR207" i="7" s="1"/>
  <c r="BS207" i="7" s="1"/>
  <c r="BB207" i="7"/>
  <c r="AT207" i="7"/>
  <c r="BH207" i="7" s="1"/>
  <c r="BV207" i="7" s="1"/>
  <c r="AN207" i="7"/>
  <c r="AO207" i="7" s="1"/>
  <c r="AF207" i="7"/>
  <c r="AE207" i="7"/>
  <c r="AS207" i="7" s="1"/>
  <c r="BG207" i="7" s="1"/>
  <c r="BU207" i="7" s="1"/>
  <c r="AD207" i="7"/>
  <c r="AR207" i="7" s="1"/>
  <c r="BF207" i="7" s="1"/>
  <c r="BT207" i="7" s="1"/>
  <c r="Z207" i="7"/>
  <c r="AA207" i="7" s="1"/>
  <c r="S207" i="7"/>
  <c r="CH206" i="7"/>
  <c r="BP206" i="7"/>
  <c r="BB206" i="7"/>
  <c r="BC206" i="7" s="1"/>
  <c r="AN206" i="7"/>
  <c r="AF206" i="7"/>
  <c r="AT206" i="7" s="1"/>
  <c r="BH206" i="7" s="1"/>
  <c r="BV206" i="7" s="1"/>
  <c r="AE206" i="7"/>
  <c r="AS206" i="7" s="1"/>
  <c r="BG206" i="7" s="1"/>
  <c r="BU206" i="7" s="1"/>
  <c r="AD206" i="7"/>
  <c r="AR206" i="7" s="1"/>
  <c r="BF206" i="7" s="1"/>
  <c r="BT206" i="7" s="1"/>
  <c r="Z206" i="7"/>
  <c r="AB206" i="7" s="1"/>
  <c r="AC206" i="7" s="1"/>
  <c r="S206" i="7"/>
  <c r="CH205" i="7"/>
  <c r="BP205" i="7"/>
  <c r="BR205" i="7" s="1"/>
  <c r="BS205" i="7" s="1"/>
  <c r="BB205" i="7"/>
  <c r="BC205" i="7" s="1"/>
  <c r="AN205" i="7"/>
  <c r="AO205" i="7" s="1"/>
  <c r="AF205" i="7"/>
  <c r="AT205" i="7" s="1"/>
  <c r="BH205" i="7" s="1"/>
  <c r="BV205" i="7" s="1"/>
  <c r="AE205" i="7"/>
  <c r="AS205" i="7" s="1"/>
  <c r="BG205" i="7" s="1"/>
  <c r="BU205" i="7" s="1"/>
  <c r="AD205" i="7"/>
  <c r="AR205" i="7" s="1"/>
  <c r="BF205" i="7" s="1"/>
  <c r="BT205" i="7" s="1"/>
  <c r="Z205" i="7"/>
  <c r="S205" i="7"/>
  <c r="T205" i="7" s="1"/>
  <c r="CH204" i="7"/>
  <c r="BP204" i="7"/>
  <c r="BB204" i="7"/>
  <c r="BC204" i="7" s="1"/>
  <c r="AN204" i="7"/>
  <c r="AF204" i="7"/>
  <c r="AT204" i="7" s="1"/>
  <c r="BH204" i="7" s="1"/>
  <c r="BV204" i="7" s="1"/>
  <c r="AE204" i="7"/>
  <c r="AS204" i="7" s="1"/>
  <c r="BG204" i="7" s="1"/>
  <c r="BU204" i="7" s="1"/>
  <c r="AD204" i="7"/>
  <c r="AR204" i="7" s="1"/>
  <c r="BF204" i="7" s="1"/>
  <c r="BT204" i="7" s="1"/>
  <c r="Z204" i="7"/>
  <c r="AB204" i="7" s="1"/>
  <c r="AC204" i="7" s="1"/>
  <c r="S204" i="7"/>
  <c r="T204" i="7" s="1"/>
  <c r="CH203" i="7"/>
  <c r="BS203" i="7"/>
  <c r="BP203" i="7"/>
  <c r="BR203" i="7" s="1"/>
  <c r="BB203" i="7"/>
  <c r="AN203" i="7"/>
  <c r="AF203" i="7"/>
  <c r="AT203" i="7" s="1"/>
  <c r="BH203" i="7" s="1"/>
  <c r="BV203" i="7" s="1"/>
  <c r="AE203" i="7"/>
  <c r="AS203" i="7" s="1"/>
  <c r="BG203" i="7" s="1"/>
  <c r="BU203" i="7" s="1"/>
  <c r="AD203" i="7"/>
  <c r="AR203" i="7" s="1"/>
  <c r="BF203" i="7" s="1"/>
  <c r="BT203" i="7" s="1"/>
  <c r="Z203" i="7"/>
  <c r="AA203" i="7" s="1"/>
  <c r="S203" i="7"/>
  <c r="T203" i="7" s="1"/>
  <c r="CH202" i="7"/>
  <c r="BP202" i="7"/>
  <c r="BR202" i="7" s="1"/>
  <c r="BS202" i="7" s="1"/>
  <c r="BB202" i="7"/>
  <c r="BD202" i="7" s="1"/>
  <c r="BE202" i="7" s="1"/>
  <c r="AN202" i="7"/>
  <c r="AF202" i="7"/>
  <c r="AT202" i="7" s="1"/>
  <c r="BH202" i="7" s="1"/>
  <c r="BV202" i="7" s="1"/>
  <c r="AE202" i="7"/>
  <c r="AS202" i="7" s="1"/>
  <c r="BG202" i="7" s="1"/>
  <c r="BU202" i="7" s="1"/>
  <c r="AD202" i="7"/>
  <c r="AR202" i="7" s="1"/>
  <c r="BF202" i="7" s="1"/>
  <c r="BT202" i="7" s="1"/>
  <c r="Z202" i="7"/>
  <c r="AB202" i="7" s="1"/>
  <c r="AC202" i="7" s="1"/>
  <c r="S202" i="7"/>
  <c r="U202" i="7" s="1"/>
  <c r="V202" i="7" s="1"/>
  <c r="CH201" i="7"/>
  <c r="BP201" i="7"/>
  <c r="BR201" i="7" s="1"/>
  <c r="BS201" i="7" s="1"/>
  <c r="BB201" i="7"/>
  <c r="BC201" i="7" s="1"/>
  <c r="AN201" i="7"/>
  <c r="AO201" i="7" s="1"/>
  <c r="AF201" i="7"/>
  <c r="AT201" i="7" s="1"/>
  <c r="BH201" i="7" s="1"/>
  <c r="BV201" i="7" s="1"/>
  <c r="AE201" i="7"/>
  <c r="AS201" i="7" s="1"/>
  <c r="BG201" i="7" s="1"/>
  <c r="BU201" i="7" s="1"/>
  <c r="AD201" i="7"/>
  <c r="AR201" i="7" s="1"/>
  <c r="BF201" i="7" s="1"/>
  <c r="BT201" i="7" s="1"/>
  <c r="Z201" i="7"/>
  <c r="S201" i="7"/>
  <c r="U201" i="7" s="1"/>
  <c r="V201" i="7" s="1"/>
  <c r="CH200" i="7"/>
  <c r="BP200" i="7"/>
  <c r="BB200" i="7"/>
  <c r="BC200" i="7" s="1"/>
  <c r="AN200" i="7"/>
  <c r="AP200" i="7" s="1"/>
  <c r="AQ200" i="7" s="1"/>
  <c r="AF200" i="7"/>
  <c r="AT200" i="7" s="1"/>
  <c r="BH200" i="7" s="1"/>
  <c r="BV200" i="7" s="1"/>
  <c r="AE200" i="7"/>
  <c r="AS200" i="7" s="1"/>
  <c r="BG200" i="7" s="1"/>
  <c r="BU200" i="7" s="1"/>
  <c r="AD200" i="7"/>
  <c r="AR200" i="7" s="1"/>
  <c r="BF200" i="7" s="1"/>
  <c r="BT200" i="7" s="1"/>
  <c r="Z200" i="7"/>
  <c r="AB200" i="7" s="1"/>
  <c r="AC200" i="7" s="1"/>
  <c r="S200" i="7"/>
  <c r="CH199" i="7"/>
  <c r="BP199" i="7"/>
  <c r="BB199" i="7"/>
  <c r="BC199" i="7" s="1"/>
  <c r="AN199" i="7"/>
  <c r="AP199" i="7" s="1"/>
  <c r="AQ199" i="7" s="1"/>
  <c r="AF199" i="7"/>
  <c r="AT199" i="7" s="1"/>
  <c r="BH199" i="7" s="1"/>
  <c r="BV199" i="7" s="1"/>
  <c r="AE199" i="7"/>
  <c r="AS199" i="7" s="1"/>
  <c r="BG199" i="7" s="1"/>
  <c r="BU199" i="7" s="1"/>
  <c r="AD199" i="7"/>
  <c r="AR199" i="7" s="1"/>
  <c r="BF199" i="7" s="1"/>
  <c r="BT199" i="7" s="1"/>
  <c r="Z199" i="7"/>
  <c r="AA199" i="7" s="1"/>
  <c r="S199" i="7"/>
  <c r="CH198" i="7"/>
  <c r="BP198" i="7"/>
  <c r="BR198" i="7" s="1"/>
  <c r="BS198" i="7" s="1"/>
  <c r="BB198" i="7"/>
  <c r="BD198" i="7" s="1"/>
  <c r="BE198" i="7" s="1"/>
  <c r="AN198" i="7"/>
  <c r="AP198" i="7" s="1"/>
  <c r="AQ198" i="7" s="1"/>
  <c r="AF198" i="7"/>
  <c r="AT198" i="7" s="1"/>
  <c r="BH198" i="7" s="1"/>
  <c r="BV198" i="7" s="1"/>
  <c r="AE198" i="7"/>
  <c r="AS198" i="7" s="1"/>
  <c r="BG198" i="7" s="1"/>
  <c r="BU198" i="7" s="1"/>
  <c r="AD198" i="7"/>
  <c r="AR198" i="7" s="1"/>
  <c r="BF198" i="7" s="1"/>
  <c r="BT198" i="7" s="1"/>
  <c r="Z198" i="7"/>
  <c r="AB198" i="7" s="1"/>
  <c r="AC198" i="7" s="1"/>
  <c r="S198" i="7"/>
  <c r="CH197" i="7"/>
  <c r="BP197" i="7"/>
  <c r="BR197" i="7" s="1"/>
  <c r="BS197" i="7" s="1"/>
  <c r="BB197" i="7"/>
  <c r="BC197" i="7" s="1"/>
  <c r="AN197" i="7"/>
  <c r="AF197" i="7"/>
  <c r="AT197" i="7" s="1"/>
  <c r="BH197" i="7" s="1"/>
  <c r="BV197" i="7" s="1"/>
  <c r="AE197" i="7"/>
  <c r="AS197" i="7" s="1"/>
  <c r="BG197" i="7" s="1"/>
  <c r="BU197" i="7" s="1"/>
  <c r="AD197" i="7"/>
  <c r="AR197" i="7" s="1"/>
  <c r="BF197" i="7" s="1"/>
  <c r="BT197" i="7" s="1"/>
  <c r="Z197" i="7"/>
  <c r="AA197" i="7" s="1"/>
  <c r="S197" i="7"/>
  <c r="CH196" i="7"/>
  <c r="BP196" i="7"/>
  <c r="BB196" i="7"/>
  <c r="BC196" i="7" s="1"/>
  <c r="AN196" i="7"/>
  <c r="AO196" i="7" s="1"/>
  <c r="AF196" i="7"/>
  <c r="AT196" i="7" s="1"/>
  <c r="BH196" i="7" s="1"/>
  <c r="BV196" i="7" s="1"/>
  <c r="AE196" i="7"/>
  <c r="AS196" i="7" s="1"/>
  <c r="BG196" i="7" s="1"/>
  <c r="BU196" i="7" s="1"/>
  <c r="AD196" i="7"/>
  <c r="AR196" i="7" s="1"/>
  <c r="BF196" i="7" s="1"/>
  <c r="BT196" i="7" s="1"/>
  <c r="Z196" i="7"/>
  <c r="S196" i="7"/>
  <c r="CH195" i="7"/>
  <c r="BU195" i="7"/>
  <c r="BP195" i="7"/>
  <c r="BR195" i="7" s="1"/>
  <c r="BS195" i="7" s="1"/>
  <c r="BB195" i="7"/>
  <c r="BD195" i="7" s="1"/>
  <c r="BE195" i="7" s="1"/>
  <c r="AN195" i="7"/>
  <c r="AO195" i="7" s="1"/>
  <c r="AF195" i="7"/>
  <c r="AT195" i="7" s="1"/>
  <c r="BH195" i="7" s="1"/>
  <c r="BV195" i="7" s="1"/>
  <c r="AE195" i="7"/>
  <c r="AS195" i="7" s="1"/>
  <c r="BG195" i="7" s="1"/>
  <c r="AD195" i="7"/>
  <c r="AR195" i="7" s="1"/>
  <c r="BF195" i="7" s="1"/>
  <c r="BT195" i="7" s="1"/>
  <c r="Z195" i="7"/>
  <c r="AA195" i="7" s="1"/>
  <c r="S195" i="7"/>
  <c r="CH194" i="7"/>
  <c r="BP194" i="7"/>
  <c r="BR194" i="7" s="1"/>
  <c r="BS194" i="7" s="1"/>
  <c r="BB194" i="7"/>
  <c r="BC194" i="7" s="1"/>
  <c r="AT194" i="7"/>
  <c r="BH194" i="7" s="1"/>
  <c r="BV194" i="7" s="1"/>
  <c r="AS194" i="7"/>
  <c r="BG194" i="7" s="1"/>
  <c r="BU194" i="7" s="1"/>
  <c r="AN194" i="7"/>
  <c r="AP194" i="7" s="1"/>
  <c r="AQ194" i="7" s="1"/>
  <c r="AF194" i="7"/>
  <c r="AE194" i="7"/>
  <c r="AD194" i="7"/>
  <c r="AR194" i="7" s="1"/>
  <c r="BF194" i="7" s="1"/>
  <c r="BT194" i="7" s="1"/>
  <c r="Z194" i="7"/>
  <c r="AA194" i="7" s="1"/>
  <c r="S194" i="7"/>
  <c r="AG194" i="7" s="1"/>
  <c r="CH193" i="7"/>
  <c r="CH14" i="7" s="1"/>
  <c r="BP193" i="7"/>
  <c r="BR193" i="7" s="1"/>
  <c r="BS193" i="7" s="1"/>
  <c r="BB193" i="7"/>
  <c r="BC193" i="7" s="1"/>
  <c r="AN193" i="7"/>
  <c r="AF193" i="7"/>
  <c r="AT193" i="7" s="1"/>
  <c r="BH193" i="7" s="1"/>
  <c r="BV193" i="7" s="1"/>
  <c r="AE193" i="7"/>
  <c r="AS193" i="7" s="1"/>
  <c r="BG193" i="7" s="1"/>
  <c r="BU193" i="7" s="1"/>
  <c r="AD193" i="7"/>
  <c r="AR193" i="7" s="1"/>
  <c r="BF193" i="7" s="1"/>
  <c r="BT193" i="7" s="1"/>
  <c r="Z193" i="7"/>
  <c r="U193" i="7"/>
  <c r="V193" i="7" s="1"/>
  <c r="S193" i="7"/>
  <c r="T193" i="7" s="1"/>
  <c r="CH192" i="7"/>
  <c r="BP192" i="7"/>
  <c r="BB192" i="7"/>
  <c r="BD192" i="7" s="1"/>
  <c r="BE192" i="7" s="1"/>
  <c r="AT192" i="7"/>
  <c r="BH192" i="7" s="1"/>
  <c r="BV192" i="7" s="1"/>
  <c r="AR192" i="7"/>
  <c r="BF192" i="7" s="1"/>
  <c r="BT192" i="7" s="1"/>
  <c r="AN192" i="7"/>
  <c r="AO192" i="7" s="1"/>
  <c r="AF192" i="7"/>
  <c r="AE192" i="7"/>
  <c r="AS192" i="7" s="1"/>
  <c r="BG192" i="7" s="1"/>
  <c r="BU192" i="7" s="1"/>
  <c r="AD192" i="7"/>
  <c r="Z192" i="7"/>
  <c r="AB192" i="7" s="1"/>
  <c r="AC192" i="7" s="1"/>
  <c r="S192" i="7"/>
  <c r="CH191" i="7"/>
  <c r="CH18" i="7" s="1"/>
  <c r="BP191" i="7"/>
  <c r="BR191" i="7" s="1"/>
  <c r="BS191" i="7" s="1"/>
  <c r="BC191" i="7"/>
  <c r="BB191" i="7"/>
  <c r="BD191" i="7" s="1"/>
  <c r="BE191" i="7" s="1"/>
  <c r="AN191" i="7"/>
  <c r="AO191" i="7" s="1"/>
  <c r="AF191" i="7"/>
  <c r="AT191" i="7" s="1"/>
  <c r="BH191" i="7" s="1"/>
  <c r="BV191" i="7" s="1"/>
  <c r="AE191" i="7"/>
  <c r="AS191" i="7" s="1"/>
  <c r="BG191" i="7" s="1"/>
  <c r="BU191" i="7" s="1"/>
  <c r="AD191" i="7"/>
  <c r="AR191" i="7" s="1"/>
  <c r="BF191" i="7" s="1"/>
  <c r="BT191" i="7" s="1"/>
  <c r="Z191" i="7"/>
  <c r="AA191" i="7" s="1"/>
  <c r="S191" i="7"/>
  <c r="T191" i="7" s="1"/>
  <c r="CH190" i="7"/>
  <c r="BP190" i="7"/>
  <c r="BR190" i="7" s="1"/>
  <c r="BS190" i="7" s="1"/>
  <c r="BB190" i="7"/>
  <c r="BD190" i="7" s="1"/>
  <c r="BE190" i="7" s="1"/>
  <c r="AN190" i="7"/>
  <c r="AF190" i="7"/>
  <c r="AT190" i="7" s="1"/>
  <c r="BH190" i="7" s="1"/>
  <c r="BV190" i="7" s="1"/>
  <c r="AE190" i="7"/>
  <c r="AS190" i="7" s="1"/>
  <c r="BG190" i="7" s="1"/>
  <c r="BU190" i="7" s="1"/>
  <c r="AD190" i="7"/>
  <c r="AR190" i="7" s="1"/>
  <c r="BF190" i="7" s="1"/>
  <c r="BT190" i="7" s="1"/>
  <c r="Z190" i="7"/>
  <c r="AB190" i="7" s="1"/>
  <c r="AC190" i="7" s="1"/>
  <c r="S190" i="7"/>
  <c r="CH189" i="7"/>
  <c r="BP189" i="7"/>
  <c r="BR189" i="7" s="1"/>
  <c r="BS189" i="7" s="1"/>
  <c r="BB189" i="7"/>
  <c r="BD189" i="7" s="1"/>
  <c r="BE189" i="7" s="1"/>
  <c r="AN189" i="7"/>
  <c r="AF189" i="7"/>
  <c r="AT189" i="7" s="1"/>
  <c r="BH189" i="7" s="1"/>
  <c r="BV189" i="7" s="1"/>
  <c r="AE189" i="7"/>
  <c r="AS189" i="7" s="1"/>
  <c r="BG189" i="7" s="1"/>
  <c r="BU189" i="7" s="1"/>
  <c r="AD189" i="7"/>
  <c r="AR189" i="7" s="1"/>
  <c r="BF189" i="7" s="1"/>
  <c r="BT189" i="7" s="1"/>
  <c r="Z189" i="7"/>
  <c r="AA189" i="7" s="1"/>
  <c r="S189" i="7"/>
  <c r="T189" i="7" s="1"/>
  <c r="CH188" i="7"/>
  <c r="BP188" i="7"/>
  <c r="BR188" i="7" s="1"/>
  <c r="BS188" i="7" s="1"/>
  <c r="BB188" i="7"/>
  <c r="BD188" i="7" s="1"/>
  <c r="BE188" i="7" s="1"/>
  <c r="AN188" i="7"/>
  <c r="AP188" i="7" s="1"/>
  <c r="AQ188" i="7" s="1"/>
  <c r="AF188" i="7"/>
  <c r="AT188" i="7" s="1"/>
  <c r="BH188" i="7" s="1"/>
  <c r="BV188" i="7" s="1"/>
  <c r="AE188" i="7"/>
  <c r="AS188" i="7" s="1"/>
  <c r="BG188" i="7" s="1"/>
  <c r="BU188" i="7" s="1"/>
  <c r="AD188" i="7"/>
  <c r="AR188" i="7" s="1"/>
  <c r="BF188" i="7" s="1"/>
  <c r="BT188" i="7" s="1"/>
  <c r="Z188" i="7"/>
  <c r="AA188" i="7" s="1"/>
  <c r="S188" i="7"/>
  <c r="CH187" i="7"/>
  <c r="BP187" i="7"/>
  <c r="BR187" i="7" s="1"/>
  <c r="BS187" i="7" s="1"/>
  <c r="BB187" i="7"/>
  <c r="AN187" i="7"/>
  <c r="AP187" i="7" s="1"/>
  <c r="AQ187" i="7" s="1"/>
  <c r="AF187" i="7"/>
  <c r="AT187" i="7" s="1"/>
  <c r="BH187" i="7" s="1"/>
  <c r="BV187" i="7" s="1"/>
  <c r="AE187" i="7"/>
  <c r="AS187" i="7" s="1"/>
  <c r="BG187" i="7" s="1"/>
  <c r="BU187" i="7" s="1"/>
  <c r="AD187" i="7"/>
  <c r="AR187" i="7" s="1"/>
  <c r="BF187" i="7" s="1"/>
  <c r="BT187" i="7" s="1"/>
  <c r="Z187" i="7"/>
  <c r="AA187" i="7" s="1"/>
  <c r="S187" i="7"/>
  <c r="CH186" i="7"/>
  <c r="BP186" i="7"/>
  <c r="BQ186" i="7" s="1"/>
  <c r="BB186" i="7"/>
  <c r="BD186" i="7" s="1"/>
  <c r="BE186" i="7" s="1"/>
  <c r="AN186" i="7"/>
  <c r="AO186" i="7" s="1"/>
  <c r="AF186" i="7"/>
  <c r="AT186" i="7" s="1"/>
  <c r="BH186" i="7" s="1"/>
  <c r="BV186" i="7" s="1"/>
  <c r="AE186" i="7"/>
  <c r="AS186" i="7" s="1"/>
  <c r="BG186" i="7" s="1"/>
  <c r="BU186" i="7" s="1"/>
  <c r="AD186" i="7"/>
  <c r="AR186" i="7" s="1"/>
  <c r="BF186" i="7" s="1"/>
  <c r="BT186" i="7" s="1"/>
  <c r="Z186" i="7"/>
  <c r="AA186" i="7" s="1"/>
  <c r="S186" i="7"/>
  <c r="T186" i="7" s="1"/>
  <c r="CH185" i="7"/>
  <c r="BP185" i="7"/>
  <c r="BQ185" i="7" s="1"/>
  <c r="BB185" i="7"/>
  <c r="BD185" i="7" s="1"/>
  <c r="BE185" i="7" s="1"/>
  <c r="AS185" i="7"/>
  <c r="BG185" i="7" s="1"/>
  <c r="BU185" i="7" s="1"/>
  <c r="AN185" i="7"/>
  <c r="AO185" i="7" s="1"/>
  <c r="AF185" i="7"/>
  <c r="AT185" i="7" s="1"/>
  <c r="BH185" i="7" s="1"/>
  <c r="BV185" i="7" s="1"/>
  <c r="AE185" i="7"/>
  <c r="AD185" i="7"/>
  <c r="AR185" i="7" s="1"/>
  <c r="BF185" i="7" s="1"/>
  <c r="BT185" i="7" s="1"/>
  <c r="Z185" i="7"/>
  <c r="S185" i="7"/>
  <c r="AG185" i="7" s="1"/>
  <c r="CH184" i="7"/>
  <c r="BP184" i="7"/>
  <c r="BQ184" i="7" s="1"/>
  <c r="BD184" i="7"/>
  <c r="BE184" i="7" s="1"/>
  <c r="BC184" i="7"/>
  <c r="BB184" i="7"/>
  <c r="AN184" i="7"/>
  <c r="AO184" i="7" s="1"/>
  <c r="AF184" i="7"/>
  <c r="AT184" i="7" s="1"/>
  <c r="BH184" i="7" s="1"/>
  <c r="BV184" i="7" s="1"/>
  <c r="AE184" i="7"/>
  <c r="AS184" i="7" s="1"/>
  <c r="BG184" i="7" s="1"/>
  <c r="BU184" i="7" s="1"/>
  <c r="AD184" i="7"/>
  <c r="AR184" i="7" s="1"/>
  <c r="BF184" i="7" s="1"/>
  <c r="BT184" i="7" s="1"/>
  <c r="Z184" i="7"/>
  <c r="AB184" i="7" s="1"/>
  <c r="AC184" i="7" s="1"/>
  <c r="S184" i="7"/>
  <c r="CH183" i="7"/>
  <c r="BP183" i="7"/>
  <c r="BR183" i="7" s="1"/>
  <c r="BS183" i="7" s="1"/>
  <c r="BB183" i="7"/>
  <c r="AT183" i="7"/>
  <c r="BH183" i="7" s="1"/>
  <c r="BV183" i="7" s="1"/>
  <c r="AN183" i="7"/>
  <c r="AO183" i="7" s="1"/>
  <c r="AF183" i="7"/>
  <c r="AE183" i="7"/>
  <c r="AS183" i="7" s="1"/>
  <c r="BG183" i="7" s="1"/>
  <c r="BU183" i="7" s="1"/>
  <c r="AD183" i="7"/>
  <c r="AR183" i="7" s="1"/>
  <c r="BF183" i="7" s="1"/>
  <c r="BT183" i="7" s="1"/>
  <c r="Z183" i="7"/>
  <c r="S183" i="7"/>
  <c r="U183" i="7" s="1"/>
  <c r="V183" i="7" s="1"/>
  <c r="CH182" i="7"/>
  <c r="BP182" i="7"/>
  <c r="BR182" i="7" s="1"/>
  <c r="BS182" i="7" s="1"/>
  <c r="BB182" i="7"/>
  <c r="AN182" i="7"/>
  <c r="AF182" i="7"/>
  <c r="AT182" i="7" s="1"/>
  <c r="BH182" i="7" s="1"/>
  <c r="BV182" i="7" s="1"/>
  <c r="AE182" i="7"/>
  <c r="AS182" i="7" s="1"/>
  <c r="BG182" i="7" s="1"/>
  <c r="BU182" i="7" s="1"/>
  <c r="AD182" i="7"/>
  <c r="AR182" i="7" s="1"/>
  <c r="BF182" i="7" s="1"/>
  <c r="BT182" i="7" s="1"/>
  <c r="Z182" i="7"/>
  <c r="AA182" i="7" s="1"/>
  <c r="S182" i="7"/>
  <c r="U182" i="7" s="1"/>
  <c r="V182" i="7" s="1"/>
  <c r="CH181" i="7"/>
  <c r="BP181" i="7"/>
  <c r="BQ181" i="7" s="1"/>
  <c r="BB181" i="7"/>
  <c r="BD181" i="7" s="1"/>
  <c r="BE181" i="7" s="1"/>
  <c r="AN181" i="7"/>
  <c r="AP181" i="7" s="1"/>
  <c r="AQ181" i="7" s="1"/>
  <c r="AF181" i="7"/>
  <c r="AT181" i="7" s="1"/>
  <c r="BH181" i="7" s="1"/>
  <c r="BV181" i="7" s="1"/>
  <c r="AE181" i="7"/>
  <c r="AS181" i="7" s="1"/>
  <c r="BG181" i="7" s="1"/>
  <c r="BU181" i="7" s="1"/>
  <c r="AD181" i="7"/>
  <c r="AR181" i="7" s="1"/>
  <c r="BF181" i="7" s="1"/>
  <c r="BT181" i="7" s="1"/>
  <c r="Z181" i="7"/>
  <c r="AB181" i="7" s="1"/>
  <c r="AC181" i="7" s="1"/>
  <c r="S181" i="7"/>
  <c r="U181" i="7" s="1"/>
  <c r="V181" i="7" s="1"/>
  <c r="CH180" i="7"/>
  <c r="BU180" i="7"/>
  <c r="BP180" i="7"/>
  <c r="BQ180" i="7" s="1"/>
  <c r="BB180" i="7"/>
  <c r="BD180" i="7" s="1"/>
  <c r="BE180" i="7" s="1"/>
  <c r="AO180" i="7"/>
  <c r="AN180" i="7"/>
  <c r="AP180" i="7" s="1"/>
  <c r="AQ180" i="7" s="1"/>
  <c r="AF180" i="7"/>
  <c r="AT180" i="7" s="1"/>
  <c r="BH180" i="7" s="1"/>
  <c r="BV180" i="7" s="1"/>
  <c r="AE180" i="7"/>
  <c r="AS180" i="7" s="1"/>
  <c r="BG180" i="7" s="1"/>
  <c r="AD180" i="7"/>
  <c r="AR180" i="7" s="1"/>
  <c r="BF180" i="7" s="1"/>
  <c r="BT180" i="7" s="1"/>
  <c r="Z180" i="7"/>
  <c r="S180" i="7"/>
  <c r="CH179" i="7"/>
  <c r="BP179" i="7"/>
  <c r="BQ179" i="7" s="1"/>
  <c r="BB179" i="7"/>
  <c r="BD179" i="7" s="1"/>
  <c r="BE179" i="7" s="1"/>
  <c r="AN179" i="7"/>
  <c r="AF179" i="7"/>
  <c r="AT179" i="7" s="1"/>
  <c r="BH179" i="7" s="1"/>
  <c r="BV179" i="7" s="1"/>
  <c r="AE179" i="7"/>
  <c r="AS179" i="7" s="1"/>
  <c r="BG179" i="7" s="1"/>
  <c r="BU179" i="7" s="1"/>
  <c r="AD179" i="7"/>
  <c r="AR179" i="7" s="1"/>
  <c r="BF179" i="7" s="1"/>
  <c r="BT179" i="7" s="1"/>
  <c r="AB179" i="7"/>
  <c r="AC179" i="7" s="1"/>
  <c r="Z179" i="7"/>
  <c r="AA179" i="7" s="1"/>
  <c r="S179" i="7"/>
  <c r="U179" i="7" s="1"/>
  <c r="V179" i="7" s="1"/>
  <c r="CH178" i="7"/>
  <c r="BU178" i="7"/>
  <c r="BP178" i="7"/>
  <c r="BR178" i="7" s="1"/>
  <c r="BS178" i="7" s="1"/>
  <c r="BB178" i="7"/>
  <c r="BC178" i="7" s="1"/>
  <c r="AN178" i="7"/>
  <c r="AP178" i="7" s="1"/>
  <c r="AQ178" i="7" s="1"/>
  <c r="AF178" i="7"/>
  <c r="AT178" i="7" s="1"/>
  <c r="BH178" i="7" s="1"/>
  <c r="BV178" i="7" s="1"/>
  <c r="AE178" i="7"/>
  <c r="AS178" i="7" s="1"/>
  <c r="BG178" i="7" s="1"/>
  <c r="AD178" i="7"/>
  <c r="AR178" i="7" s="1"/>
  <c r="BF178" i="7" s="1"/>
  <c r="BT178" i="7" s="1"/>
  <c r="AB178" i="7"/>
  <c r="AC178" i="7" s="1"/>
  <c r="Z178" i="7"/>
  <c r="AA178" i="7" s="1"/>
  <c r="S178" i="7"/>
  <c r="T178" i="7" s="1"/>
  <c r="CH177" i="7"/>
  <c r="BP177" i="7"/>
  <c r="BQ177" i="7" s="1"/>
  <c r="BB177" i="7"/>
  <c r="AN177" i="7"/>
  <c r="AO177" i="7" s="1"/>
  <c r="AF177" i="7"/>
  <c r="AT177" i="7" s="1"/>
  <c r="BH177" i="7" s="1"/>
  <c r="BV177" i="7" s="1"/>
  <c r="AE177" i="7"/>
  <c r="AS177" i="7" s="1"/>
  <c r="BG177" i="7" s="1"/>
  <c r="BU177" i="7" s="1"/>
  <c r="AD177" i="7"/>
  <c r="AR177" i="7" s="1"/>
  <c r="BF177" i="7" s="1"/>
  <c r="BT177" i="7" s="1"/>
  <c r="Z177" i="7"/>
  <c r="AA177" i="7" s="1"/>
  <c r="S177" i="7"/>
  <c r="U177" i="7" s="1"/>
  <c r="V177" i="7" s="1"/>
  <c r="CH176" i="7"/>
  <c r="BP176" i="7"/>
  <c r="BQ176" i="7" s="1"/>
  <c r="BB176" i="7"/>
  <c r="BC176" i="7" s="1"/>
  <c r="AN176" i="7"/>
  <c r="AP176" i="7" s="1"/>
  <c r="AQ176" i="7" s="1"/>
  <c r="AF176" i="7"/>
  <c r="AT176" i="7" s="1"/>
  <c r="BH176" i="7" s="1"/>
  <c r="BV176" i="7" s="1"/>
  <c r="AE176" i="7"/>
  <c r="AS176" i="7" s="1"/>
  <c r="BG176" i="7" s="1"/>
  <c r="BU176" i="7" s="1"/>
  <c r="AD176" i="7"/>
  <c r="AR176" i="7" s="1"/>
  <c r="BF176" i="7" s="1"/>
  <c r="BT176" i="7" s="1"/>
  <c r="Z176" i="7"/>
  <c r="S176" i="7"/>
  <c r="CH175" i="7"/>
  <c r="BP175" i="7"/>
  <c r="BR175" i="7" s="1"/>
  <c r="BS175" i="7" s="1"/>
  <c r="BB175" i="7"/>
  <c r="BD175" i="7" s="1"/>
  <c r="BE175" i="7" s="1"/>
  <c r="AN175" i="7"/>
  <c r="AO175" i="7" s="1"/>
  <c r="AG175" i="7"/>
  <c r="AF175" i="7"/>
  <c r="AT175" i="7" s="1"/>
  <c r="BH175" i="7" s="1"/>
  <c r="BV175" i="7" s="1"/>
  <c r="AE175" i="7"/>
  <c r="AS175" i="7" s="1"/>
  <c r="BG175" i="7" s="1"/>
  <c r="BU175" i="7" s="1"/>
  <c r="AD175" i="7"/>
  <c r="AR175" i="7" s="1"/>
  <c r="BF175" i="7" s="1"/>
  <c r="BT175" i="7" s="1"/>
  <c r="Z175" i="7"/>
  <c r="S175" i="7"/>
  <c r="U175" i="7" s="1"/>
  <c r="V175" i="7" s="1"/>
  <c r="CH174" i="7"/>
  <c r="BP174" i="7"/>
  <c r="BQ174" i="7" s="1"/>
  <c r="BB174" i="7"/>
  <c r="AN174" i="7"/>
  <c r="AO174" i="7" s="1"/>
  <c r="AF174" i="7"/>
  <c r="AT174" i="7" s="1"/>
  <c r="BH174" i="7" s="1"/>
  <c r="BV174" i="7" s="1"/>
  <c r="AE174" i="7"/>
  <c r="AS174" i="7" s="1"/>
  <c r="BG174" i="7" s="1"/>
  <c r="BU174" i="7" s="1"/>
  <c r="AD174" i="7"/>
  <c r="AR174" i="7" s="1"/>
  <c r="BF174" i="7" s="1"/>
  <c r="BT174" i="7" s="1"/>
  <c r="Z174" i="7"/>
  <c r="S174" i="7"/>
  <c r="U174" i="7" s="1"/>
  <c r="V174" i="7" s="1"/>
  <c r="CH173" i="7"/>
  <c r="BP173" i="7"/>
  <c r="BB173" i="7"/>
  <c r="BD173" i="7" s="1"/>
  <c r="BE173" i="7" s="1"/>
  <c r="AN173" i="7"/>
  <c r="AP173" i="7" s="1"/>
  <c r="AQ173" i="7" s="1"/>
  <c r="AF173" i="7"/>
  <c r="AT173" i="7" s="1"/>
  <c r="BH173" i="7" s="1"/>
  <c r="BV173" i="7" s="1"/>
  <c r="AE173" i="7"/>
  <c r="AS173" i="7" s="1"/>
  <c r="BG173" i="7" s="1"/>
  <c r="BU173" i="7" s="1"/>
  <c r="AD173" i="7"/>
  <c r="AR173" i="7" s="1"/>
  <c r="BF173" i="7" s="1"/>
  <c r="BT173" i="7" s="1"/>
  <c r="Z173" i="7"/>
  <c r="AB173" i="7" s="1"/>
  <c r="AC173" i="7" s="1"/>
  <c r="S173" i="7"/>
  <c r="U173" i="7" s="1"/>
  <c r="V173" i="7" s="1"/>
  <c r="CH172" i="7"/>
  <c r="BP172" i="7"/>
  <c r="BB172" i="7"/>
  <c r="BD172" i="7" s="1"/>
  <c r="BE172" i="7" s="1"/>
  <c r="AN172" i="7"/>
  <c r="AO172" i="7" s="1"/>
  <c r="AF172" i="7"/>
  <c r="AT172" i="7" s="1"/>
  <c r="BH172" i="7" s="1"/>
  <c r="BV172" i="7" s="1"/>
  <c r="AE172" i="7"/>
  <c r="AS172" i="7" s="1"/>
  <c r="BG172" i="7" s="1"/>
  <c r="BU172" i="7" s="1"/>
  <c r="AD172" i="7"/>
  <c r="AR172" i="7" s="1"/>
  <c r="BF172" i="7" s="1"/>
  <c r="BT172" i="7" s="1"/>
  <c r="Z172" i="7"/>
  <c r="S172" i="7"/>
  <c r="CH171" i="7"/>
  <c r="BP171" i="7"/>
  <c r="BR171" i="7" s="1"/>
  <c r="BS171" i="7" s="1"/>
  <c r="BC171" i="7"/>
  <c r="BB171" i="7"/>
  <c r="BD171" i="7" s="1"/>
  <c r="BE171" i="7" s="1"/>
  <c r="AN171" i="7"/>
  <c r="AO171" i="7" s="1"/>
  <c r="AF171" i="7"/>
  <c r="AT171" i="7" s="1"/>
  <c r="BH171" i="7" s="1"/>
  <c r="BV171" i="7" s="1"/>
  <c r="AE171" i="7"/>
  <c r="AS171" i="7" s="1"/>
  <c r="BG171" i="7" s="1"/>
  <c r="BU171" i="7" s="1"/>
  <c r="AD171" i="7"/>
  <c r="AR171" i="7" s="1"/>
  <c r="BF171" i="7" s="1"/>
  <c r="BT171" i="7" s="1"/>
  <c r="Z171" i="7"/>
  <c r="U171" i="7"/>
  <c r="V171" i="7" s="1"/>
  <c r="S171" i="7"/>
  <c r="T171" i="7" s="1"/>
  <c r="CH170" i="7"/>
  <c r="BP170" i="7"/>
  <c r="BB170" i="7"/>
  <c r="BC170" i="7" s="1"/>
  <c r="AN170" i="7"/>
  <c r="AP170" i="7" s="1"/>
  <c r="AQ170" i="7" s="1"/>
  <c r="AF170" i="7"/>
  <c r="AT170" i="7" s="1"/>
  <c r="BH170" i="7" s="1"/>
  <c r="BV170" i="7" s="1"/>
  <c r="AE170" i="7"/>
  <c r="AS170" i="7" s="1"/>
  <c r="BG170" i="7" s="1"/>
  <c r="BU170" i="7" s="1"/>
  <c r="AD170" i="7"/>
  <c r="AR170" i="7" s="1"/>
  <c r="BF170" i="7" s="1"/>
  <c r="BT170" i="7" s="1"/>
  <c r="Z170" i="7"/>
  <c r="S170" i="7"/>
  <c r="T170" i="7" s="1"/>
  <c r="CH169" i="7"/>
  <c r="BP169" i="7"/>
  <c r="BR169" i="7" s="1"/>
  <c r="BS169" i="7" s="1"/>
  <c r="BB169" i="7"/>
  <c r="BD169" i="7" s="1"/>
  <c r="BE169" i="7" s="1"/>
  <c r="AN169" i="7"/>
  <c r="AF169" i="7"/>
  <c r="AT169" i="7" s="1"/>
  <c r="BH169" i="7" s="1"/>
  <c r="BV169" i="7" s="1"/>
  <c r="AE169" i="7"/>
  <c r="AS169" i="7" s="1"/>
  <c r="BG169" i="7" s="1"/>
  <c r="BU169" i="7" s="1"/>
  <c r="AD169" i="7"/>
  <c r="AR169" i="7" s="1"/>
  <c r="BF169" i="7" s="1"/>
  <c r="BT169" i="7" s="1"/>
  <c r="Z169" i="7"/>
  <c r="AA169" i="7" s="1"/>
  <c r="S169" i="7"/>
  <c r="U169" i="7" s="1"/>
  <c r="V169" i="7" s="1"/>
  <c r="CH168" i="7"/>
  <c r="BP168" i="7"/>
  <c r="BQ168" i="7" s="1"/>
  <c r="BB168" i="7"/>
  <c r="BD168" i="7" s="1"/>
  <c r="BE168" i="7" s="1"/>
  <c r="AN168" i="7"/>
  <c r="AP168" i="7" s="1"/>
  <c r="AQ168" i="7" s="1"/>
  <c r="AF168" i="7"/>
  <c r="AT168" i="7" s="1"/>
  <c r="BH168" i="7" s="1"/>
  <c r="BV168" i="7" s="1"/>
  <c r="AE168" i="7"/>
  <c r="AS168" i="7" s="1"/>
  <c r="BG168" i="7" s="1"/>
  <c r="BU168" i="7" s="1"/>
  <c r="AD168" i="7"/>
  <c r="AR168" i="7" s="1"/>
  <c r="BF168" i="7" s="1"/>
  <c r="BT168" i="7" s="1"/>
  <c r="Z168" i="7"/>
  <c r="AB168" i="7" s="1"/>
  <c r="AC168" i="7" s="1"/>
  <c r="S168" i="7"/>
  <c r="CH167" i="7"/>
  <c r="BQ167" i="7"/>
  <c r="BP167" i="7"/>
  <c r="BR167" i="7" s="1"/>
  <c r="BS167" i="7" s="1"/>
  <c r="BB167" i="7"/>
  <c r="BD167" i="7" s="1"/>
  <c r="BE167" i="7" s="1"/>
  <c r="AN167" i="7"/>
  <c r="AP167" i="7" s="1"/>
  <c r="AQ167" i="7" s="1"/>
  <c r="AF167" i="7"/>
  <c r="AT167" i="7" s="1"/>
  <c r="BH167" i="7" s="1"/>
  <c r="BV167" i="7" s="1"/>
  <c r="AE167" i="7"/>
  <c r="AS167" i="7" s="1"/>
  <c r="BG167" i="7" s="1"/>
  <c r="BU167" i="7" s="1"/>
  <c r="AD167" i="7"/>
  <c r="AR167" i="7" s="1"/>
  <c r="BF167" i="7" s="1"/>
  <c r="BT167" i="7" s="1"/>
  <c r="Z167" i="7"/>
  <c r="AA167" i="7" s="1"/>
  <c r="S167" i="7"/>
  <c r="T167" i="7" s="1"/>
  <c r="CH166" i="7"/>
  <c r="BP166" i="7"/>
  <c r="BR166" i="7" s="1"/>
  <c r="BS166" i="7" s="1"/>
  <c r="BB166" i="7"/>
  <c r="AN166" i="7"/>
  <c r="AO166" i="7" s="1"/>
  <c r="AF166" i="7"/>
  <c r="AT166" i="7" s="1"/>
  <c r="BH166" i="7" s="1"/>
  <c r="BV166" i="7" s="1"/>
  <c r="AE166" i="7"/>
  <c r="AS166" i="7" s="1"/>
  <c r="BG166" i="7" s="1"/>
  <c r="BU166" i="7" s="1"/>
  <c r="AD166" i="7"/>
  <c r="AR166" i="7" s="1"/>
  <c r="BF166" i="7" s="1"/>
  <c r="BT166" i="7" s="1"/>
  <c r="Z166" i="7"/>
  <c r="AB166" i="7" s="1"/>
  <c r="AC166" i="7" s="1"/>
  <c r="S166" i="7"/>
  <c r="CH165" i="7"/>
  <c r="BP165" i="7"/>
  <c r="BB165" i="7"/>
  <c r="AR165" i="7"/>
  <c r="BF165" i="7" s="1"/>
  <c r="BT165" i="7" s="1"/>
  <c r="AN165" i="7"/>
  <c r="AP165" i="7" s="1"/>
  <c r="AQ165" i="7" s="1"/>
  <c r="AF165" i="7"/>
  <c r="AT165" i="7" s="1"/>
  <c r="BH165" i="7" s="1"/>
  <c r="BV165" i="7" s="1"/>
  <c r="AE165" i="7"/>
  <c r="AS165" i="7" s="1"/>
  <c r="BG165" i="7" s="1"/>
  <c r="BU165" i="7" s="1"/>
  <c r="AD165" i="7"/>
  <c r="Z165" i="7"/>
  <c r="S165" i="7"/>
  <c r="T165" i="7" s="1"/>
  <c r="CH164" i="7"/>
  <c r="BP164" i="7"/>
  <c r="BB164" i="7"/>
  <c r="BD164" i="7" s="1"/>
  <c r="BE164" i="7" s="1"/>
  <c r="AN164" i="7"/>
  <c r="AF164" i="7"/>
  <c r="AT164" i="7" s="1"/>
  <c r="BH164" i="7" s="1"/>
  <c r="BV164" i="7" s="1"/>
  <c r="AE164" i="7"/>
  <c r="AS164" i="7" s="1"/>
  <c r="BG164" i="7" s="1"/>
  <c r="BU164" i="7" s="1"/>
  <c r="AD164" i="7"/>
  <c r="AR164" i="7" s="1"/>
  <c r="BF164" i="7" s="1"/>
  <c r="BT164" i="7" s="1"/>
  <c r="Z164" i="7"/>
  <c r="AB164" i="7" s="1"/>
  <c r="AC164" i="7" s="1"/>
  <c r="S164" i="7"/>
  <c r="CH163" i="7"/>
  <c r="BP163" i="7"/>
  <c r="BR163" i="7" s="1"/>
  <c r="BS163" i="7" s="1"/>
  <c r="BB163" i="7"/>
  <c r="AN163" i="7"/>
  <c r="AP163" i="7" s="1"/>
  <c r="AQ163" i="7" s="1"/>
  <c r="AF163" i="7"/>
  <c r="AT163" i="7" s="1"/>
  <c r="BH163" i="7" s="1"/>
  <c r="BV163" i="7" s="1"/>
  <c r="AE163" i="7"/>
  <c r="AS163" i="7" s="1"/>
  <c r="BG163" i="7" s="1"/>
  <c r="BU163" i="7" s="1"/>
  <c r="AD163" i="7"/>
  <c r="AR163" i="7" s="1"/>
  <c r="BF163" i="7" s="1"/>
  <c r="BT163" i="7" s="1"/>
  <c r="Z163" i="7"/>
  <c r="S163" i="7"/>
  <c r="U163" i="7" s="1"/>
  <c r="V163" i="7" s="1"/>
  <c r="CH162" i="7"/>
  <c r="BP162" i="7"/>
  <c r="BR162" i="7" s="1"/>
  <c r="BS162" i="7" s="1"/>
  <c r="BB162" i="7"/>
  <c r="BC162" i="7" s="1"/>
  <c r="AN162" i="7"/>
  <c r="AP162" i="7" s="1"/>
  <c r="AQ162" i="7" s="1"/>
  <c r="AF162" i="7"/>
  <c r="AT162" i="7" s="1"/>
  <c r="BH162" i="7" s="1"/>
  <c r="BV162" i="7" s="1"/>
  <c r="AE162" i="7"/>
  <c r="AS162" i="7" s="1"/>
  <c r="BG162" i="7" s="1"/>
  <c r="BU162" i="7" s="1"/>
  <c r="AD162" i="7"/>
  <c r="AR162" i="7" s="1"/>
  <c r="BF162" i="7" s="1"/>
  <c r="BT162" i="7" s="1"/>
  <c r="Z162" i="7"/>
  <c r="S162" i="7"/>
  <c r="CH161" i="7"/>
  <c r="BP161" i="7"/>
  <c r="BB161" i="7"/>
  <c r="BD161" i="7" s="1"/>
  <c r="BE161" i="7" s="1"/>
  <c r="AO161" i="7"/>
  <c r="AN161" i="7"/>
  <c r="AP161" i="7" s="1"/>
  <c r="AQ161" i="7" s="1"/>
  <c r="AF161" i="7"/>
  <c r="AT161" i="7" s="1"/>
  <c r="BH161" i="7" s="1"/>
  <c r="BV161" i="7" s="1"/>
  <c r="AE161" i="7"/>
  <c r="AS161" i="7" s="1"/>
  <c r="BG161" i="7" s="1"/>
  <c r="BU161" i="7" s="1"/>
  <c r="AD161" i="7"/>
  <c r="AR161" i="7" s="1"/>
  <c r="BF161" i="7" s="1"/>
  <c r="BT161" i="7" s="1"/>
  <c r="Z161" i="7"/>
  <c r="AA161" i="7" s="1"/>
  <c r="S161" i="7"/>
  <c r="U161" i="7" s="1"/>
  <c r="V161" i="7" s="1"/>
  <c r="CH160" i="7"/>
  <c r="BP160" i="7"/>
  <c r="BB160" i="7"/>
  <c r="AS160" i="7"/>
  <c r="BG160" i="7" s="1"/>
  <c r="BU160" i="7" s="1"/>
  <c r="AP160" i="7"/>
  <c r="AQ160" i="7" s="1"/>
  <c r="AN160" i="7"/>
  <c r="AO160" i="7" s="1"/>
  <c r="AF160" i="7"/>
  <c r="AT160" i="7" s="1"/>
  <c r="BH160" i="7" s="1"/>
  <c r="BV160" i="7" s="1"/>
  <c r="AE160" i="7"/>
  <c r="AD160" i="7"/>
  <c r="AR160" i="7" s="1"/>
  <c r="BF160" i="7" s="1"/>
  <c r="BT160" i="7" s="1"/>
  <c r="Z160" i="7"/>
  <c r="AB160" i="7" s="1"/>
  <c r="AC160" i="7" s="1"/>
  <c r="S160" i="7"/>
  <c r="CH159" i="7"/>
  <c r="BP159" i="7"/>
  <c r="BB159" i="7"/>
  <c r="BD159" i="7" s="1"/>
  <c r="BE159" i="7" s="1"/>
  <c r="AN159" i="7"/>
  <c r="AP159" i="7" s="1"/>
  <c r="AQ159" i="7" s="1"/>
  <c r="AF159" i="7"/>
  <c r="AT159" i="7" s="1"/>
  <c r="BH159" i="7" s="1"/>
  <c r="BV159" i="7" s="1"/>
  <c r="AE159" i="7"/>
  <c r="AS159" i="7" s="1"/>
  <c r="BG159" i="7" s="1"/>
  <c r="BU159" i="7" s="1"/>
  <c r="AD159" i="7"/>
  <c r="AR159" i="7" s="1"/>
  <c r="BF159" i="7" s="1"/>
  <c r="BT159" i="7" s="1"/>
  <c r="Z159" i="7"/>
  <c r="AB159" i="7" s="1"/>
  <c r="AC159" i="7" s="1"/>
  <c r="S159" i="7"/>
  <c r="T159" i="7" s="1"/>
  <c r="CH158" i="7"/>
  <c r="BP158" i="7"/>
  <c r="BB158" i="7"/>
  <c r="BD158" i="7" s="1"/>
  <c r="BE158" i="7" s="1"/>
  <c r="AT158" i="7"/>
  <c r="BH158" i="7" s="1"/>
  <c r="BV158" i="7" s="1"/>
  <c r="AN158" i="7"/>
  <c r="AO158" i="7" s="1"/>
  <c r="AF158" i="7"/>
  <c r="AE158" i="7"/>
  <c r="AS158" i="7" s="1"/>
  <c r="BG158" i="7" s="1"/>
  <c r="BU158" i="7" s="1"/>
  <c r="AD158" i="7"/>
  <c r="AR158" i="7" s="1"/>
  <c r="BF158" i="7" s="1"/>
  <c r="BT158" i="7" s="1"/>
  <c r="Z158" i="7"/>
  <c r="AB158" i="7" s="1"/>
  <c r="AC158" i="7" s="1"/>
  <c r="S158" i="7"/>
  <c r="AG158" i="7" s="1"/>
  <c r="AH158" i="7" s="1"/>
  <c r="CH157" i="7"/>
  <c r="BP157" i="7"/>
  <c r="BB157" i="7"/>
  <c r="BD157" i="7" s="1"/>
  <c r="BE157" i="7" s="1"/>
  <c r="AN157" i="7"/>
  <c r="AP157" i="7" s="1"/>
  <c r="AQ157" i="7" s="1"/>
  <c r="AF157" i="7"/>
  <c r="AT157" i="7" s="1"/>
  <c r="BH157" i="7" s="1"/>
  <c r="BV157" i="7" s="1"/>
  <c r="AE157" i="7"/>
  <c r="AS157" i="7" s="1"/>
  <c r="BG157" i="7" s="1"/>
  <c r="BU157" i="7" s="1"/>
  <c r="AD157" i="7"/>
  <c r="AR157" i="7" s="1"/>
  <c r="BF157" i="7" s="1"/>
  <c r="BT157" i="7" s="1"/>
  <c r="Z157" i="7"/>
  <c r="S157" i="7"/>
  <c r="CH156" i="7"/>
  <c r="BP156" i="7"/>
  <c r="BR156" i="7" s="1"/>
  <c r="BS156" i="7" s="1"/>
  <c r="BB156" i="7"/>
  <c r="BD156" i="7" s="1"/>
  <c r="BE156" i="7" s="1"/>
  <c r="AT156" i="7"/>
  <c r="BH156" i="7" s="1"/>
  <c r="BV156" i="7" s="1"/>
  <c r="AN156" i="7"/>
  <c r="AO156" i="7" s="1"/>
  <c r="AF156" i="7"/>
  <c r="AE156" i="7"/>
  <c r="AS156" i="7" s="1"/>
  <c r="BG156" i="7" s="1"/>
  <c r="BU156" i="7" s="1"/>
  <c r="AD156" i="7"/>
  <c r="AR156" i="7" s="1"/>
  <c r="BF156" i="7" s="1"/>
  <c r="BT156" i="7" s="1"/>
  <c r="Z156" i="7"/>
  <c r="AB156" i="7" s="1"/>
  <c r="AC156" i="7" s="1"/>
  <c r="T156" i="7"/>
  <c r="S156" i="7"/>
  <c r="CH155" i="7"/>
  <c r="BP155" i="7"/>
  <c r="BQ155" i="7" s="1"/>
  <c r="BB155" i="7"/>
  <c r="BD155" i="7" s="1"/>
  <c r="BE155" i="7" s="1"/>
  <c r="AN155" i="7"/>
  <c r="AP155" i="7" s="1"/>
  <c r="AQ155" i="7" s="1"/>
  <c r="AF155" i="7"/>
  <c r="AT155" i="7" s="1"/>
  <c r="BH155" i="7" s="1"/>
  <c r="BV155" i="7" s="1"/>
  <c r="AE155" i="7"/>
  <c r="AS155" i="7" s="1"/>
  <c r="BG155" i="7" s="1"/>
  <c r="BU155" i="7" s="1"/>
  <c r="AD155" i="7"/>
  <c r="AR155" i="7" s="1"/>
  <c r="BF155" i="7" s="1"/>
  <c r="BT155" i="7" s="1"/>
  <c r="Z155" i="7"/>
  <c r="S155" i="7"/>
  <c r="T155" i="7" s="1"/>
  <c r="CH154" i="7"/>
  <c r="BP154" i="7"/>
  <c r="BB154" i="7"/>
  <c r="AN154" i="7"/>
  <c r="AF154" i="7"/>
  <c r="AT154" i="7" s="1"/>
  <c r="BH154" i="7" s="1"/>
  <c r="BV154" i="7" s="1"/>
  <c r="AE154" i="7"/>
  <c r="AS154" i="7" s="1"/>
  <c r="BG154" i="7" s="1"/>
  <c r="BU154" i="7" s="1"/>
  <c r="AD154" i="7"/>
  <c r="AR154" i="7" s="1"/>
  <c r="BF154" i="7" s="1"/>
  <c r="BT154" i="7" s="1"/>
  <c r="Z154" i="7"/>
  <c r="AB154" i="7" s="1"/>
  <c r="AC154" i="7" s="1"/>
  <c r="S154" i="7"/>
  <c r="U154" i="7" s="1"/>
  <c r="V154" i="7" s="1"/>
  <c r="CH153" i="7"/>
  <c r="BP153" i="7"/>
  <c r="BR153" i="7" s="1"/>
  <c r="BS153" i="7" s="1"/>
  <c r="BB153" i="7"/>
  <c r="AN153" i="7"/>
  <c r="AO153" i="7" s="1"/>
  <c r="AF153" i="7"/>
  <c r="AT153" i="7" s="1"/>
  <c r="BH153" i="7" s="1"/>
  <c r="BV153" i="7" s="1"/>
  <c r="AE153" i="7"/>
  <c r="AS153" i="7" s="1"/>
  <c r="BG153" i="7" s="1"/>
  <c r="BU153" i="7" s="1"/>
  <c r="AD153" i="7"/>
  <c r="AR153" i="7" s="1"/>
  <c r="BF153" i="7" s="1"/>
  <c r="BT153" i="7" s="1"/>
  <c r="AA153" i="7"/>
  <c r="Z153" i="7"/>
  <c r="AB153" i="7" s="1"/>
  <c r="AC153" i="7" s="1"/>
  <c r="S153" i="7"/>
  <c r="T153" i="7" s="1"/>
  <c r="CH152" i="7"/>
  <c r="BP152" i="7"/>
  <c r="BB152" i="7"/>
  <c r="BD152" i="7" s="1"/>
  <c r="BE152" i="7" s="1"/>
  <c r="AN152" i="7"/>
  <c r="AP152" i="7" s="1"/>
  <c r="AQ152" i="7" s="1"/>
  <c r="AF152" i="7"/>
  <c r="AT152" i="7" s="1"/>
  <c r="BH152" i="7" s="1"/>
  <c r="BV152" i="7" s="1"/>
  <c r="AE152" i="7"/>
  <c r="AS152" i="7" s="1"/>
  <c r="BG152" i="7" s="1"/>
  <c r="BU152" i="7" s="1"/>
  <c r="AD152" i="7"/>
  <c r="AR152" i="7" s="1"/>
  <c r="BF152" i="7" s="1"/>
  <c r="BT152" i="7" s="1"/>
  <c r="Z152" i="7"/>
  <c r="AA152" i="7" s="1"/>
  <c r="U152" i="7"/>
  <c r="V152" i="7" s="1"/>
  <c r="T152" i="7"/>
  <c r="S152" i="7"/>
  <c r="CH105" i="7"/>
  <c r="BP105" i="7"/>
  <c r="BQ105" i="7" s="1"/>
  <c r="BB105" i="7"/>
  <c r="BD105" i="7" s="1"/>
  <c r="BE105" i="7" s="1"/>
  <c r="AN105" i="7"/>
  <c r="AO105" i="7" s="1"/>
  <c r="AF105" i="7"/>
  <c r="AT105" i="7" s="1"/>
  <c r="BH105" i="7" s="1"/>
  <c r="BV105" i="7" s="1"/>
  <c r="AE105" i="7"/>
  <c r="AS105" i="7" s="1"/>
  <c r="BG105" i="7" s="1"/>
  <c r="BU105" i="7" s="1"/>
  <c r="AD105" i="7"/>
  <c r="AR105" i="7" s="1"/>
  <c r="BF105" i="7" s="1"/>
  <c r="BT105" i="7" s="1"/>
  <c r="Z105" i="7"/>
  <c r="S105" i="7"/>
  <c r="CH150" i="7"/>
  <c r="BP150" i="7"/>
  <c r="BQ150" i="7" s="1"/>
  <c r="BB150" i="7"/>
  <c r="AN150" i="7"/>
  <c r="AF150" i="7"/>
  <c r="AT150" i="7" s="1"/>
  <c r="BH150" i="7" s="1"/>
  <c r="BV150" i="7" s="1"/>
  <c r="AE150" i="7"/>
  <c r="AS150" i="7" s="1"/>
  <c r="BG150" i="7" s="1"/>
  <c r="BU150" i="7" s="1"/>
  <c r="AD150" i="7"/>
  <c r="AR150" i="7" s="1"/>
  <c r="BF150" i="7" s="1"/>
  <c r="BT150" i="7" s="1"/>
  <c r="Z150" i="7"/>
  <c r="S150" i="7"/>
  <c r="U150" i="7" s="1"/>
  <c r="V150" i="7" s="1"/>
  <c r="O150" i="7"/>
  <c r="CH149" i="7"/>
  <c r="BP149" i="7"/>
  <c r="BR149" i="7" s="1"/>
  <c r="BS149" i="7" s="1"/>
  <c r="BB149" i="7"/>
  <c r="BD149" i="7" s="1"/>
  <c r="BE149" i="7" s="1"/>
  <c r="AS149" i="7"/>
  <c r="BG149" i="7" s="1"/>
  <c r="BU149" i="7" s="1"/>
  <c r="AN149" i="7"/>
  <c r="AF149" i="7"/>
  <c r="AT149" i="7" s="1"/>
  <c r="BH149" i="7" s="1"/>
  <c r="BV149" i="7" s="1"/>
  <c r="AE149" i="7"/>
  <c r="AD149" i="7"/>
  <c r="AR149" i="7" s="1"/>
  <c r="BF149" i="7" s="1"/>
  <c r="BT149" i="7" s="1"/>
  <c r="Z149" i="7"/>
  <c r="AA149" i="7" s="1"/>
  <c r="S149" i="7"/>
  <c r="CH148" i="7"/>
  <c r="BP148" i="7"/>
  <c r="BR148" i="7" s="1"/>
  <c r="BS148" i="7" s="1"/>
  <c r="BB148" i="7"/>
  <c r="BD148" i="7" s="1"/>
  <c r="BE148" i="7" s="1"/>
  <c r="AN148" i="7"/>
  <c r="AP148" i="7" s="1"/>
  <c r="AQ148" i="7" s="1"/>
  <c r="AF148" i="7"/>
  <c r="AT148" i="7" s="1"/>
  <c r="BH148" i="7" s="1"/>
  <c r="BV148" i="7" s="1"/>
  <c r="AE148" i="7"/>
  <c r="AS148" i="7" s="1"/>
  <c r="BG148" i="7" s="1"/>
  <c r="BU148" i="7" s="1"/>
  <c r="AD148" i="7"/>
  <c r="AR148" i="7" s="1"/>
  <c r="BF148" i="7" s="1"/>
  <c r="BT148" i="7" s="1"/>
  <c r="Z148" i="7"/>
  <c r="S148" i="7"/>
  <c r="CH147" i="7"/>
  <c r="BP147" i="7"/>
  <c r="BQ147" i="7" s="1"/>
  <c r="BB147" i="7"/>
  <c r="AS147" i="7"/>
  <c r="BG147" i="7" s="1"/>
  <c r="BU147" i="7" s="1"/>
  <c r="AN147" i="7"/>
  <c r="AF147" i="7"/>
  <c r="AT147" i="7" s="1"/>
  <c r="BH147" i="7" s="1"/>
  <c r="BV147" i="7" s="1"/>
  <c r="AE147" i="7"/>
  <c r="AD147" i="7"/>
  <c r="AR147" i="7" s="1"/>
  <c r="BF147" i="7" s="1"/>
  <c r="BT147" i="7" s="1"/>
  <c r="Z147" i="7"/>
  <c r="AB147" i="7" s="1"/>
  <c r="AC147" i="7" s="1"/>
  <c r="S147" i="7"/>
  <c r="CH146" i="7"/>
  <c r="BP146" i="7"/>
  <c r="BQ146" i="7" s="1"/>
  <c r="BB146" i="7"/>
  <c r="AN146" i="7"/>
  <c r="AP146" i="7" s="1"/>
  <c r="AQ146" i="7" s="1"/>
  <c r="AF146" i="7"/>
  <c r="AT146" i="7" s="1"/>
  <c r="BH146" i="7" s="1"/>
  <c r="BV146" i="7" s="1"/>
  <c r="AE146" i="7"/>
  <c r="AS146" i="7" s="1"/>
  <c r="BG146" i="7" s="1"/>
  <c r="BU146" i="7" s="1"/>
  <c r="AD146" i="7"/>
  <c r="AR146" i="7" s="1"/>
  <c r="BF146" i="7" s="1"/>
  <c r="BT146" i="7" s="1"/>
  <c r="Z146" i="7"/>
  <c r="AA146" i="7" s="1"/>
  <c r="S146" i="7"/>
  <c r="CH145" i="7"/>
  <c r="BP145" i="7"/>
  <c r="BQ145" i="7" s="1"/>
  <c r="BB145" i="7"/>
  <c r="BC145" i="7" s="1"/>
  <c r="AN145" i="7"/>
  <c r="AF145" i="7"/>
  <c r="AT145" i="7" s="1"/>
  <c r="BH145" i="7" s="1"/>
  <c r="BV145" i="7" s="1"/>
  <c r="AE145" i="7"/>
  <c r="AS145" i="7" s="1"/>
  <c r="BG145" i="7" s="1"/>
  <c r="BU145" i="7" s="1"/>
  <c r="AD145" i="7"/>
  <c r="AR145" i="7" s="1"/>
  <c r="BF145" i="7" s="1"/>
  <c r="BT145" i="7" s="1"/>
  <c r="Z145" i="7"/>
  <c r="AB145" i="7" s="1"/>
  <c r="AC145" i="7" s="1"/>
  <c r="S145" i="7"/>
  <c r="CH144" i="7"/>
  <c r="BP144" i="7"/>
  <c r="BQ144" i="7" s="1"/>
  <c r="BB144" i="7"/>
  <c r="AN144" i="7"/>
  <c r="AP144" i="7" s="1"/>
  <c r="AQ144" i="7" s="1"/>
  <c r="AF144" i="7"/>
  <c r="AT144" i="7" s="1"/>
  <c r="BH144" i="7" s="1"/>
  <c r="BV144" i="7" s="1"/>
  <c r="AE144" i="7"/>
  <c r="AS144" i="7" s="1"/>
  <c r="BG144" i="7" s="1"/>
  <c r="BU144" i="7" s="1"/>
  <c r="AD144" i="7"/>
  <c r="AR144" i="7" s="1"/>
  <c r="BF144" i="7" s="1"/>
  <c r="BT144" i="7" s="1"/>
  <c r="Z144" i="7"/>
  <c r="S144" i="7"/>
  <c r="CH143" i="7"/>
  <c r="BT143" i="7"/>
  <c r="BP143" i="7"/>
  <c r="BQ143" i="7" s="1"/>
  <c r="BB143" i="7"/>
  <c r="BD143" i="7" s="1"/>
  <c r="BE143" i="7" s="1"/>
  <c r="AN143" i="7"/>
  <c r="AO143" i="7" s="1"/>
  <c r="AF143" i="7"/>
  <c r="AT143" i="7" s="1"/>
  <c r="BH143" i="7" s="1"/>
  <c r="BV143" i="7" s="1"/>
  <c r="AE143" i="7"/>
  <c r="AS143" i="7" s="1"/>
  <c r="BG143" i="7" s="1"/>
  <c r="BU143" i="7" s="1"/>
  <c r="AD143" i="7"/>
  <c r="AR143" i="7" s="1"/>
  <c r="BF143" i="7" s="1"/>
  <c r="Z143" i="7"/>
  <c r="AB143" i="7" s="1"/>
  <c r="AC143" i="7" s="1"/>
  <c r="S143" i="7"/>
  <c r="CH142" i="7"/>
  <c r="BP142" i="7"/>
  <c r="BB142" i="7"/>
  <c r="BC142" i="7" s="1"/>
  <c r="AN142" i="7"/>
  <c r="AO142" i="7" s="1"/>
  <c r="AF142" i="7"/>
  <c r="AT142" i="7" s="1"/>
  <c r="BH142" i="7" s="1"/>
  <c r="BV142" i="7" s="1"/>
  <c r="AE142" i="7"/>
  <c r="AS142" i="7" s="1"/>
  <c r="BG142" i="7" s="1"/>
  <c r="BU142" i="7" s="1"/>
  <c r="AD142" i="7"/>
  <c r="AR142" i="7" s="1"/>
  <c r="BF142" i="7" s="1"/>
  <c r="BT142" i="7" s="1"/>
  <c r="Z142" i="7"/>
  <c r="AB142" i="7" s="1"/>
  <c r="AC142" i="7" s="1"/>
  <c r="S142" i="7"/>
  <c r="CH141" i="7"/>
  <c r="BP141" i="7"/>
  <c r="BB141" i="7"/>
  <c r="BD141" i="7" s="1"/>
  <c r="BE141" i="7" s="1"/>
  <c r="AN141" i="7"/>
  <c r="AP141" i="7" s="1"/>
  <c r="AQ141" i="7" s="1"/>
  <c r="AF141" i="7"/>
  <c r="AT141" i="7" s="1"/>
  <c r="BH141" i="7" s="1"/>
  <c r="BV141" i="7" s="1"/>
  <c r="AE141" i="7"/>
  <c r="AS141" i="7" s="1"/>
  <c r="BG141" i="7" s="1"/>
  <c r="BU141" i="7" s="1"/>
  <c r="AD141" i="7"/>
  <c r="AR141" i="7" s="1"/>
  <c r="BF141" i="7" s="1"/>
  <c r="BT141" i="7" s="1"/>
  <c r="Z141" i="7"/>
  <c r="AA141" i="7" s="1"/>
  <c r="S141" i="7"/>
  <c r="U141" i="7" s="1"/>
  <c r="V141" i="7" s="1"/>
  <c r="CH140" i="7"/>
  <c r="BP140" i="7"/>
  <c r="BQ140" i="7" s="1"/>
  <c r="BB140" i="7"/>
  <c r="BC140" i="7" s="1"/>
  <c r="AN140" i="7"/>
  <c r="AP140" i="7" s="1"/>
  <c r="AQ140" i="7" s="1"/>
  <c r="AF140" i="7"/>
  <c r="AT140" i="7" s="1"/>
  <c r="BH140" i="7" s="1"/>
  <c r="BV140" i="7" s="1"/>
  <c r="AE140" i="7"/>
  <c r="AS140" i="7" s="1"/>
  <c r="BG140" i="7" s="1"/>
  <c r="BU140" i="7" s="1"/>
  <c r="AD140" i="7"/>
  <c r="Z140" i="7"/>
  <c r="AB140" i="7" s="1"/>
  <c r="AC140" i="7" s="1"/>
  <c r="S140" i="7"/>
  <c r="T140" i="7" s="1"/>
  <c r="CH139" i="7"/>
  <c r="BP139" i="7"/>
  <c r="BQ139" i="7" s="1"/>
  <c r="BB139" i="7"/>
  <c r="BD139" i="7" s="1"/>
  <c r="BE139" i="7" s="1"/>
  <c r="AN139" i="7"/>
  <c r="AP139" i="7" s="1"/>
  <c r="AQ139" i="7" s="1"/>
  <c r="AF139" i="7"/>
  <c r="AT139" i="7" s="1"/>
  <c r="BH139" i="7" s="1"/>
  <c r="BV139" i="7" s="1"/>
  <c r="AE139" i="7"/>
  <c r="AS139" i="7" s="1"/>
  <c r="BG139" i="7" s="1"/>
  <c r="BU139" i="7" s="1"/>
  <c r="AD139" i="7"/>
  <c r="AR139" i="7" s="1"/>
  <c r="BF139" i="7" s="1"/>
  <c r="BT139" i="7" s="1"/>
  <c r="Z139" i="7"/>
  <c r="AA139" i="7" s="1"/>
  <c r="S139" i="7"/>
  <c r="T139" i="7" s="1"/>
  <c r="CH138" i="7"/>
  <c r="BP138" i="7"/>
  <c r="BB138" i="7"/>
  <c r="BD138" i="7" s="1"/>
  <c r="BE138" i="7" s="1"/>
  <c r="AN138" i="7"/>
  <c r="AO138" i="7" s="1"/>
  <c r="AF138" i="7"/>
  <c r="AT138" i="7" s="1"/>
  <c r="BH138" i="7" s="1"/>
  <c r="BV138" i="7" s="1"/>
  <c r="AE138" i="7"/>
  <c r="AS138" i="7" s="1"/>
  <c r="BG138" i="7" s="1"/>
  <c r="BU138" i="7" s="1"/>
  <c r="AD138" i="7"/>
  <c r="AR138" i="7" s="1"/>
  <c r="BF138" i="7" s="1"/>
  <c r="BT138" i="7" s="1"/>
  <c r="Z138" i="7"/>
  <c r="S138" i="7"/>
  <c r="U138" i="7" s="1"/>
  <c r="V138" i="7" s="1"/>
  <c r="CH137" i="7"/>
  <c r="BP137" i="7"/>
  <c r="BQ137" i="7" s="1"/>
  <c r="BB137" i="7"/>
  <c r="BD137" i="7" s="1"/>
  <c r="BE137" i="7" s="1"/>
  <c r="AN137" i="7"/>
  <c r="AO137" i="7" s="1"/>
  <c r="AF137" i="7"/>
  <c r="AT137" i="7" s="1"/>
  <c r="BH137" i="7" s="1"/>
  <c r="BV137" i="7" s="1"/>
  <c r="AE137" i="7"/>
  <c r="AS137" i="7" s="1"/>
  <c r="BG137" i="7" s="1"/>
  <c r="BU137" i="7" s="1"/>
  <c r="AD137" i="7"/>
  <c r="Z137" i="7"/>
  <c r="AB137" i="7" s="1"/>
  <c r="AC137" i="7" s="1"/>
  <c r="S137" i="7"/>
  <c r="CH136" i="7"/>
  <c r="BP136" i="7"/>
  <c r="BB136" i="7"/>
  <c r="BC136" i="7" s="1"/>
  <c r="AN136" i="7"/>
  <c r="AF136" i="7"/>
  <c r="AT136" i="7" s="1"/>
  <c r="BH136" i="7" s="1"/>
  <c r="BV136" i="7" s="1"/>
  <c r="AE136" i="7"/>
  <c r="AS136" i="7" s="1"/>
  <c r="BG136" i="7" s="1"/>
  <c r="BU136" i="7" s="1"/>
  <c r="AD136" i="7"/>
  <c r="AR136" i="7" s="1"/>
  <c r="BF136" i="7" s="1"/>
  <c r="BT136" i="7" s="1"/>
  <c r="Z136" i="7"/>
  <c r="AA136" i="7" s="1"/>
  <c r="S136" i="7"/>
  <c r="CH135" i="7"/>
  <c r="BP135" i="7"/>
  <c r="BR135" i="7" s="1"/>
  <c r="BS135" i="7" s="1"/>
  <c r="BB135" i="7"/>
  <c r="BC135" i="7" s="1"/>
  <c r="AS135" i="7"/>
  <c r="BG135" i="7" s="1"/>
  <c r="BU135" i="7" s="1"/>
  <c r="AN135" i="7"/>
  <c r="AP135" i="7" s="1"/>
  <c r="AQ135" i="7" s="1"/>
  <c r="AF135" i="7"/>
  <c r="AT135" i="7" s="1"/>
  <c r="BH135" i="7" s="1"/>
  <c r="BV135" i="7" s="1"/>
  <c r="AE135" i="7"/>
  <c r="AD135" i="7"/>
  <c r="AR135" i="7" s="1"/>
  <c r="BF135" i="7" s="1"/>
  <c r="BT135" i="7" s="1"/>
  <c r="Z135" i="7"/>
  <c r="AB135" i="7" s="1"/>
  <c r="AC135" i="7" s="1"/>
  <c r="S135" i="7"/>
  <c r="CH134" i="7"/>
  <c r="BP134" i="7"/>
  <c r="BR134" i="7" s="1"/>
  <c r="BS134" i="7" s="1"/>
  <c r="BB134" i="7"/>
  <c r="BD134" i="7" s="1"/>
  <c r="BE134" i="7" s="1"/>
  <c r="AN134" i="7"/>
  <c r="AF134" i="7"/>
  <c r="AT134" i="7" s="1"/>
  <c r="BH134" i="7" s="1"/>
  <c r="BV134" i="7" s="1"/>
  <c r="AE134" i="7"/>
  <c r="AS134" i="7" s="1"/>
  <c r="BG134" i="7" s="1"/>
  <c r="BU134" i="7" s="1"/>
  <c r="AD134" i="7"/>
  <c r="AR134" i="7" s="1"/>
  <c r="BF134" i="7" s="1"/>
  <c r="BT134" i="7" s="1"/>
  <c r="Z134" i="7"/>
  <c r="S134" i="7"/>
  <c r="CH133" i="7"/>
  <c r="BP133" i="7"/>
  <c r="BR133" i="7" s="1"/>
  <c r="BS133" i="7" s="1"/>
  <c r="BB133" i="7"/>
  <c r="BC133" i="7" s="1"/>
  <c r="AN133" i="7"/>
  <c r="AP133" i="7" s="1"/>
  <c r="AQ133" i="7" s="1"/>
  <c r="AF133" i="7"/>
  <c r="AE133" i="7"/>
  <c r="AD133" i="7"/>
  <c r="AR133" i="7" s="1"/>
  <c r="BF133" i="7" s="1"/>
  <c r="BT133" i="7" s="1"/>
  <c r="Z133" i="7"/>
  <c r="AB133" i="7" s="1"/>
  <c r="AC133" i="7" s="1"/>
  <c r="S133" i="7"/>
  <c r="T133" i="7" s="1"/>
  <c r="CH132" i="7"/>
  <c r="BP132" i="7"/>
  <c r="BR132" i="7" s="1"/>
  <c r="BS132" i="7" s="1"/>
  <c r="BB132" i="7"/>
  <c r="BD132" i="7" s="1"/>
  <c r="BE132" i="7" s="1"/>
  <c r="AT132" i="7"/>
  <c r="BH132" i="7" s="1"/>
  <c r="BV132" i="7" s="1"/>
  <c r="AN132" i="7"/>
  <c r="AP132" i="7" s="1"/>
  <c r="AQ132" i="7" s="1"/>
  <c r="AF132" i="7"/>
  <c r="AE132" i="7"/>
  <c r="AS132" i="7" s="1"/>
  <c r="BG132" i="7" s="1"/>
  <c r="BU132" i="7" s="1"/>
  <c r="AD132" i="7"/>
  <c r="AR132" i="7" s="1"/>
  <c r="BF132" i="7" s="1"/>
  <c r="BT132" i="7" s="1"/>
  <c r="Z132" i="7"/>
  <c r="S132" i="7"/>
  <c r="CH131" i="7"/>
  <c r="BP131" i="7"/>
  <c r="BR131" i="7" s="1"/>
  <c r="BS131" i="7" s="1"/>
  <c r="BB131" i="7"/>
  <c r="BC131" i="7" s="1"/>
  <c r="AN131" i="7"/>
  <c r="AP131" i="7" s="1"/>
  <c r="AQ131" i="7" s="1"/>
  <c r="AF131" i="7"/>
  <c r="AT131" i="7" s="1"/>
  <c r="BH131" i="7" s="1"/>
  <c r="BV131" i="7" s="1"/>
  <c r="AE131" i="7"/>
  <c r="AS131" i="7" s="1"/>
  <c r="BG131" i="7" s="1"/>
  <c r="BU131" i="7" s="1"/>
  <c r="AD131" i="7"/>
  <c r="AR131" i="7" s="1"/>
  <c r="BF131" i="7" s="1"/>
  <c r="BT131" i="7" s="1"/>
  <c r="Z131" i="7"/>
  <c r="S131" i="7"/>
  <c r="U131" i="7" s="1"/>
  <c r="V131" i="7" s="1"/>
  <c r="CH130" i="7"/>
  <c r="BP130" i="7"/>
  <c r="BB130" i="7"/>
  <c r="BD130" i="7" s="1"/>
  <c r="BE130" i="7" s="1"/>
  <c r="AN130" i="7"/>
  <c r="AF130" i="7"/>
  <c r="AT130" i="7" s="1"/>
  <c r="BH130" i="7" s="1"/>
  <c r="BV130" i="7" s="1"/>
  <c r="AE130" i="7"/>
  <c r="AS130" i="7" s="1"/>
  <c r="BG130" i="7" s="1"/>
  <c r="BU130" i="7" s="1"/>
  <c r="AD130" i="7"/>
  <c r="AR130" i="7" s="1"/>
  <c r="BF130" i="7" s="1"/>
  <c r="BT130" i="7" s="1"/>
  <c r="Z130" i="7"/>
  <c r="AB130" i="7" s="1"/>
  <c r="AC130" i="7" s="1"/>
  <c r="S130" i="7"/>
  <c r="T130" i="7" s="1"/>
  <c r="CH129" i="7"/>
  <c r="BP129" i="7"/>
  <c r="BB129" i="7"/>
  <c r="BC129" i="7" s="1"/>
  <c r="AN129" i="7"/>
  <c r="AP129" i="7" s="1"/>
  <c r="AQ129" i="7" s="1"/>
  <c r="AF129" i="7"/>
  <c r="AT129" i="7" s="1"/>
  <c r="BH129" i="7" s="1"/>
  <c r="BV129" i="7" s="1"/>
  <c r="AE129" i="7"/>
  <c r="AS129" i="7" s="1"/>
  <c r="BG129" i="7" s="1"/>
  <c r="BU129" i="7" s="1"/>
  <c r="AD129" i="7"/>
  <c r="AR129" i="7" s="1"/>
  <c r="BF129" i="7" s="1"/>
  <c r="BT129" i="7" s="1"/>
  <c r="Z129" i="7"/>
  <c r="AB129" i="7" s="1"/>
  <c r="AC129" i="7" s="1"/>
  <c r="S129" i="7"/>
  <c r="T129" i="7" s="1"/>
  <c r="CH128" i="7"/>
  <c r="BP128" i="7"/>
  <c r="BR128" i="7" s="1"/>
  <c r="BS128" i="7" s="1"/>
  <c r="BB128" i="7"/>
  <c r="BD128" i="7" s="1"/>
  <c r="BE128" i="7" s="1"/>
  <c r="AN128" i="7"/>
  <c r="AO128" i="7" s="1"/>
  <c r="AF128" i="7"/>
  <c r="AT128" i="7" s="1"/>
  <c r="BH128" i="7" s="1"/>
  <c r="BV128" i="7" s="1"/>
  <c r="AE128" i="7"/>
  <c r="AS128" i="7" s="1"/>
  <c r="BG128" i="7" s="1"/>
  <c r="BU128" i="7" s="1"/>
  <c r="AD128" i="7"/>
  <c r="AR128" i="7" s="1"/>
  <c r="BF128" i="7" s="1"/>
  <c r="BT128" i="7" s="1"/>
  <c r="Z128" i="7"/>
  <c r="AB128" i="7" s="1"/>
  <c r="AC128" i="7" s="1"/>
  <c r="S128" i="7"/>
  <c r="CH127" i="7"/>
  <c r="BP127" i="7"/>
  <c r="BR127" i="7" s="1"/>
  <c r="BS127" i="7" s="1"/>
  <c r="BB127" i="7"/>
  <c r="AN127" i="7"/>
  <c r="AP127" i="7" s="1"/>
  <c r="AQ127" i="7" s="1"/>
  <c r="AF127" i="7"/>
  <c r="AT127" i="7" s="1"/>
  <c r="BH127" i="7" s="1"/>
  <c r="BV127" i="7" s="1"/>
  <c r="AE127" i="7"/>
  <c r="AS127" i="7" s="1"/>
  <c r="BG127" i="7" s="1"/>
  <c r="BU127" i="7" s="1"/>
  <c r="AD127" i="7"/>
  <c r="AR127" i="7" s="1"/>
  <c r="BF127" i="7" s="1"/>
  <c r="BT127" i="7" s="1"/>
  <c r="Z127" i="7"/>
  <c r="AB127" i="7" s="1"/>
  <c r="AC127" i="7" s="1"/>
  <c r="S127" i="7"/>
  <c r="O127" i="7"/>
  <c r="CH126" i="7"/>
  <c r="BP126" i="7"/>
  <c r="BR126" i="7" s="1"/>
  <c r="BS126" i="7" s="1"/>
  <c r="BB126" i="7"/>
  <c r="BC126" i="7" s="1"/>
  <c r="AN126" i="7"/>
  <c r="AF126" i="7"/>
  <c r="AT126" i="7" s="1"/>
  <c r="BH126" i="7" s="1"/>
  <c r="BV126" i="7" s="1"/>
  <c r="AE126" i="7"/>
  <c r="AS126" i="7" s="1"/>
  <c r="BG126" i="7" s="1"/>
  <c r="BU126" i="7" s="1"/>
  <c r="AD126" i="7"/>
  <c r="AR126" i="7" s="1"/>
  <c r="BF126" i="7" s="1"/>
  <c r="BT126" i="7" s="1"/>
  <c r="Z126" i="7"/>
  <c r="S126" i="7"/>
  <c r="CH125" i="7"/>
  <c r="BP125" i="7"/>
  <c r="BB125" i="7"/>
  <c r="BC125" i="7" s="1"/>
  <c r="AN125" i="7"/>
  <c r="AO125" i="7" s="1"/>
  <c r="AF125" i="7"/>
  <c r="AT125" i="7" s="1"/>
  <c r="BH125" i="7" s="1"/>
  <c r="BV125" i="7" s="1"/>
  <c r="AE125" i="7"/>
  <c r="AS125" i="7" s="1"/>
  <c r="BG125" i="7" s="1"/>
  <c r="BU125" i="7" s="1"/>
  <c r="AD125" i="7"/>
  <c r="AR125" i="7" s="1"/>
  <c r="BF125" i="7" s="1"/>
  <c r="BT125" i="7" s="1"/>
  <c r="Z125" i="7"/>
  <c r="S125" i="7"/>
  <c r="U125" i="7" s="1"/>
  <c r="V125" i="7" s="1"/>
  <c r="CH124" i="7"/>
  <c r="BP124" i="7"/>
  <c r="BB124" i="7"/>
  <c r="BD124" i="7" s="1"/>
  <c r="BE124" i="7" s="1"/>
  <c r="AN124" i="7"/>
  <c r="AO124" i="7" s="1"/>
  <c r="AF124" i="7"/>
  <c r="AT124" i="7" s="1"/>
  <c r="BH124" i="7" s="1"/>
  <c r="BV124" i="7" s="1"/>
  <c r="AE124" i="7"/>
  <c r="AS124" i="7" s="1"/>
  <c r="BG124" i="7" s="1"/>
  <c r="BU124" i="7" s="1"/>
  <c r="AD124" i="7"/>
  <c r="AR124" i="7" s="1"/>
  <c r="BF124" i="7" s="1"/>
  <c r="BT124" i="7" s="1"/>
  <c r="Z124" i="7"/>
  <c r="AA124" i="7" s="1"/>
  <c r="S124" i="7"/>
  <c r="CH151" i="7"/>
  <c r="BP151" i="7"/>
  <c r="BR151" i="7" s="1"/>
  <c r="BS151" i="7" s="1"/>
  <c r="BB151" i="7"/>
  <c r="BD151" i="7" s="1"/>
  <c r="BE151" i="7" s="1"/>
  <c r="AN151" i="7"/>
  <c r="AO151" i="7" s="1"/>
  <c r="AF151" i="7"/>
  <c r="AT151" i="7" s="1"/>
  <c r="BH151" i="7" s="1"/>
  <c r="BV151" i="7" s="1"/>
  <c r="AE151" i="7"/>
  <c r="AS151" i="7" s="1"/>
  <c r="BG151" i="7" s="1"/>
  <c r="BU151" i="7" s="1"/>
  <c r="AD151" i="7"/>
  <c r="AR151" i="7" s="1"/>
  <c r="BF151" i="7" s="1"/>
  <c r="BT151" i="7" s="1"/>
  <c r="Z151" i="7"/>
  <c r="S151" i="7"/>
  <c r="U151" i="7" s="1"/>
  <c r="V151" i="7" s="1"/>
  <c r="CH122" i="7"/>
  <c r="BP122" i="7"/>
  <c r="BB122" i="7"/>
  <c r="AN122" i="7"/>
  <c r="AF122" i="7"/>
  <c r="AT122" i="7" s="1"/>
  <c r="BH122" i="7" s="1"/>
  <c r="BV122" i="7" s="1"/>
  <c r="AE122" i="7"/>
  <c r="AS122" i="7" s="1"/>
  <c r="BG122" i="7" s="1"/>
  <c r="BU122" i="7" s="1"/>
  <c r="AD122" i="7"/>
  <c r="AR122" i="7" s="1"/>
  <c r="BF122" i="7" s="1"/>
  <c r="BT122" i="7" s="1"/>
  <c r="Z122" i="7"/>
  <c r="AA122" i="7" s="1"/>
  <c r="S122" i="7"/>
  <c r="U122" i="7" s="1"/>
  <c r="V122" i="7" s="1"/>
  <c r="CH121" i="7"/>
  <c r="BP121" i="7"/>
  <c r="BR121" i="7" s="1"/>
  <c r="BS121" i="7" s="1"/>
  <c r="BB121" i="7"/>
  <c r="BD121" i="7" s="1"/>
  <c r="BE121" i="7" s="1"/>
  <c r="AN121" i="7"/>
  <c r="AP121" i="7" s="1"/>
  <c r="AQ121" i="7" s="1"/>
  <c r="AF121" i="7"/>
  <c r="AT121" i="7" s="1"/>
  <c r="BH121" i="7" s="1"/>
  <c r="BV121" i="7" s="1"/>
  <c r="AE121" i="7"/>
  <c r="AS121" i="7" s="1"/>
  <c r="BG121" i="7" s="1"/>
  <c r="BU121" i="7" s="1"/>
  <c r="AD121" i="7"/>
  <c r="AR121" i="7" s="1"/>
  <c r="BF121" i="7" s="1"/>
  <c r="BT121" i="7" s="1"/>
  <c r="Z121" i="7"/>
  <c r="S121" i="7"/>
  <c r="CH120" i="7"/>
  <c r="BP120" i="7"/>
  <c r="BB120" i="7"/>
  <c r="BD120" i="7" s="1"/>
  <c r="BE120" i="7" s="1"/>
  <c r="AN120" i="7"/>
  <c r="AF120" i="7"/>
  <c r="AT120" i="7" s="1"/>
  <c r="BH120" i="7" s="1"/>
  <c r="BV120" i="7" s="1"/>
  <c r="AE120" i="7"/>
  <c r="AS120" i="7" s="1"/>
  <c r="BG120" i="7" s="1"/>
  <c r="BU120" i="7" s="1"/>
  <c r="AD120" i="7"/>
  <c r="AR120" i="7" s="1"/>
  <c r="BF120" i="7" s="1"/>
  <c r="BT120" i="7" s="1"/>
  <c r="Z120" i="7"/>
  <c r="S120" i="7"/>
  <c r="T120" i="7" s="1"/>
  <c r="CH119" i="7"/>
  <c r="BP119" i="7"/>
  <c r="BR119" i="7" s="1"/>
  <c r="BS119" i="7" s="1"/>
  <c r="BD119" i="7"/>
  <c r="BE119" i="7" s="1"/>
  <c r="BB119" i="7"/>
  <c r="BC119" i="7" s="1"/>
  <c r="AN119" i="7"/>
  <c r="AP119" i="7" s="1"/>
  <c r="AQ119" i="7" s="1"/>
  <c r="AF119" i="7"/>
  <c r="AT119" i="7" s="1"/>
  <c r="BH119" i="7" s="1"/>
  <c r="BV119" i="7" s="1"/>
  <c r="AE119" i="7"/>
  <c r="AS119" i="7" s="1"/>
  <c r="BG119" i="7" s="1"/>
  <c r="BU119" i="7" s="1"/>
  <c r="AD119" i="7"/>
  <c r="AR119" i="7" s="1"/>
  <c r="BF119" i="7" s="1"/>
  <c r="BT119" i="7" s="1"/>
  <c r="Z119" i="7"/>
  <c r="S119" i="7"/>
  <c r="U119" i="7" s="1"/>
  <c r="V119" i="7" s="1"/>
  <c r="CH118" i="7"/>
  <c r="BP118" i="7"/>
  <c r="BR118" i="7" s="1"/>
  <c r="BS118" i="7" s="1"/>
  <c r="BB118" i="7"/>
  <c r="BD118" i="7" s="1"/>
  <c r="BE118" i="7" s="1"/>
  <c r="AN118" i="7"/>
  <c r="AP118" i="7" s="1"/>
  <c r="AQ118" i="7" s="1"/>
  <c r="AF118" i="7"/>
  <c r="AT118" i="7" s="1"/>
  <c r="BH118" i="7" s="1"/>
  <c r="BV118" i="7" s="1"/>
  <c r="AE118" i="7"/>
  <c r="AS118" i="7" s="1"/>
  <c r="BG118" i="7" s="1"/>
  <c r="BU118" i="7" s="1"/>
  <c r="AD118" i="7"/>
  <c r="AR118" i="7" s="1"/>
  <c r="BF118" i="7" s="1"/>
  <c r="BT118" i="7" s="1"/>
  <c r="Z118" i="7"/>
  <c r="AA118" i="7" s="1"/>
  <c r="S118" i="7"/>
  <c r="CH117" i="7"/>
  <c r="BP117" i="7"/>
  <c r="BR117" i="7" s="1"/>
  <c r="BS117" i="7" s="1"/>
  <c r="BB117" i="7"/>
  <c r="BD117" i="7" s="1"/>
  <c r="BE117" i="7" s="1"/>
  <c r="AN117" i="7"/>
  <c r="AP117" i="7" s="1"/>
  <c r="AQ117" i="7" s="1"/>
  <c r="AF117" i="7"/>
  <c r="AT117" i="7" s="1"/>
  <c r="BH117" i="7" s="1"/>
  <c r="BV117" i="7" s="1"/>
  <c r="AE117" i="7"/>
  <c r="AS117" i="7" s="1"/>
  <c r="BG117" i="7" s="1"/>
  <c r="BU117" i="7" s="1"/>
  <c r="AD117" i="7"/>
  <c r="AR117" i="7" s="1"/>
  <c r="BF117" i="7" s="1"/>
  <c r="BT117" i="7" s="1"/>
  <c r="Z117" i="7"/>
  <c r="S117" i="7"/>
  <c r="T117" i="7" s="1"/>
  <c r="CH116" i="7"/>
  <c r="BP116" i="7"/>
  <c r="BQ116" i="7" s="1"/>
  <c r="BB116" i="7"/>
  <c r="BD116" i="7" s="1"/>
  <c r="BE116" i="7" s="1"/>
  <c r="AN116" i="7"/>
  <c r="AP116" i="7" s="1"/>
  <c r="AQ116" i="7" s="1"/>
  <c r="AF116" i="7"/>
  <c r="AT116" i="7" s="1"/>
  <c r="BH116" i="7" s="1"/>
  <c r="BV116" i="7" s="1"/>
  <c r="AE116" i="7"/>
  <c r="AS116" i="7" s="1"/>
  <c r="BG116" i="7" s="1"/>
  <c r="BU116" i="7" s="1"/>
  <c r="AD116" i="7"/>
  <c r="AR116" i="7" s="1"/>
  <c r="BF116" i="7" s="1"/>
  <c r="BT116" i="7" s="1"/>
  <c r="Z116" i="7"/>
  <c r="AA116" i="7" s="1"/>
  <c r="S116" i="7"/>
  <c r="CH115" i="7"/>
  <c r="BP115" i="7"/>
  <c r="BB115" i="7"/>
  <c r="AN115" i="7"/>
  <c r="AF115" i="7"/>
  <c r="AT115" i="7" s="1"/>
  <c r="BH115" i="7" s="1"/>
  <c r="BV115" i="7" s="1"/>
  <c r="AE115" i="7"/>
  <c r="AS115" i="7" s="1"/>
  <c r="BG115" i="7" s="1"/>
  <c r="BU115" i="7" s="1"/>
  <c r="AD115" i="7"/>
  <c r="AR115" i="7" s="1"/>
  <c r="BF115" i="7" s="1"/>
  <c r="BT115" i="7" s="1"/>
  <c r="Z115" i="7"/>
  <c r="AB115" i="7" s="1"/>
  <c r="AC115" i="7" s="1"/>
  <c r="S115" i="7"/>
  <c r="S16" i="7" s="1"/>
  <c r="CH114" i="7"/>
  <c r="BP114" i="7"/>
  <c r="BR114" i="7" s="1"/>
  <c r="BS114" i="7" s="1"/>
  <c r="BB114" i="7"/>
  <c r="BD114" i="7" s="1"/>
  <c r="BE114" i="7" s="1"/>
  <c r="AN114" i="7"/>
  <c r="AP114" i="7" s="1"/>
  <c r="AQ114" i="7" s="1"/>
  <c r="AF114" i="7"/>
  <c r="AT114" i="7" s="1"/>
  <c r="BH114" i="7" s="1"/>
  <c r="BV114" i="7" s="1"/>
  <c r="AE114" i="7"/>
  <c r="AS114" i="7" s="1"/>
  <c r="BG114" i="7" s="1"/>
  <c r="BU114" i="7" s="1"/>
  <c r="AD114" i="7"/>
  <c r="AR114" i="7" s="1"/>
  <c r="BF114" i="7" s="1"/>
  <c r="BT114" i="7" s="1"/>
  <c r="Z114" i="7"/>
  <c r="AA114" i="7" s="1"/>
  <c r="S114" i="7"/>
  <c r="CH113" i="7"/>
  <c r="BP113" i="7"/>
  <c r="BR113" i="7" s="1"/>
  <c r="BS113" i="7" s="1"/>
  <c r="BF113" i="7"/>
  <c r="BT113" i="7" s="1"/>
  <c r="BB113" i="7"/>
  <c r="BD113" i="7" s="1"/>
  <c r="BE113" i="7" s="1"/>
  <c r="AN113" i="7"/>
  <c r="AP113" i="7" s="1"/>
  <c r="AQ113" i="7" s="1"/>
  <c r="AF113" i="7"/>
  <c r="AT113" i="7" s="1"/>
  <c r="BH113" i="7" s="1"/>
  <c r="BV113" i="7" s="1"/>
  <c r="AE113" i="7"/>
  <c r="AS113" i="7" s="1"/>
  <c r="BG113" i="7" s="1"/>
  <c r="BU113" i="7" s="1"/>
  <c r="AD113" i="7"/>
  <c r="AR113" i="7" s="1"/>
  <c r="Z113" i="7"/>
  <c r="S113" i="7"/>
  <c r="U113" i="7" s="1"/>
  <c r="V113" i="7" s="1"/>
  <c r="CH112" i="7"/>
  <c r="BP112" i="7"/>
  <c r="BR112" i="7" s="1"/>
  <c r="BS112" i="7" s="1"/>
  <c r="BB112" i="7"/>
  <c r="AN112" i="7"/>
  <c r="AF112" i="7"/>
  <c r="AT112" i="7" s="1"/>
  <c r="BH112" i="7" s="1"/>
  <c r="BV112" i="7" s="1"/>
  <c r="AE112" i="7"/>
  <c r="AS112" i="7" s="1"/>
  <c r="BG112" i="7" s="1"/>
  <c r="BU112" i="7" s="1"/>
  <c r="AD112" i="7"/>
  <c r="AR112" i="7" s="1"/>
  <c r="BF112" i="7" s="1"/>
  <c r="BT112" i="7" s="1"/>
  <c r="Z112" i="7"/>
  <c r="AA112" i="7" s="1"/>
  <c r="S112" i="7"/>
  <c r="CH111" i="7"/>
  <c r="BP111" i="7"/>
  <c r="BB111" i="7"/>
  <c r="BD111" i="7" s="1"/>
  <c r="BE111" i="7" s="1"/>
  <c r="AN111" i="7"/>
  <c r="AP111" i="7" s="1"/>
  <c r="AQ111" i="7" s="1"/>
  <c r="AF111" i="7"/>
  <c r="AT111" i="7" s="1"/>
  <c r="BH111" i="7" s="1"/>
  <c r="BV111" i="7" s="1"/>
  <c r="AE111" i="7"/>
  <c r="AS111" i="7" s="1"/>
  <c r="BG111" i="7" s="1"/>
  <c r="BU111" i="7" s="1"/>
  <c r="AD111" i="7"/>
  <c r="AR111" i="7" s="1"/>
  <c r="BF111" i="7" s="1"/>
  <c r="BT111" i="7" s="1"/>
  <c r="Z111" i="7"/>
  <c r="S111" i="7"/>
  <c r="CH110" i="7"/>
  <c r="BP110" i="7"/>
  <c r="BR110" i="7" s="1"/>
  <c r="BS110" i="7" s="1"/>
  <c r="BB110" i="7"/>
  <c r="BD110" i="7" s="1"/>
  <c r="BE110" i="7" s="1"/>
  <c r="AT110" i="7"/>
  <c r="BH110" i="7" s="1"/>
  <c r="BV110" i="7" s="1"/>
  <c r="AN110" i="7"/>
  <c r="AP110" i="7" s="1"/>
  <c r="AQ110" i="7" s="1"/>
  <c r="AF110" i="7"/>
  <c r="AE110" i="7"/>
  <c r="AS110" i="7" s="1"/>
  <c r="BG110" i="7" s="1"/>
  <c r="BU110" i="7" s="1"/>
  <c r="AD110" i="7"/>
  <c r="AR110" i="7" s="1"/>
  <c r="BF110" i="7" s="1"/>
  <c r="BT110" i="7" s="1"/>
  <c r="Z110" i="7"/>
  <c r="S110" i="7"/>
  <c r="N110" i="7"/>
  <c r="CH109" i="7"/>
  <c r="BP109" i="7"/>
  <c r="BR109" i="7" s="1"/>
  <c r="BS109" i="7" s="1"/>
  <c r="BB109" i="7"/>
  <c r="AN109" i="7"/>
  <c r="AO109" i="7" s="1"/>
  <c r="AF109" i="7"/>
  <c r="AT109" i="7" s="1"/>
  <c r="BH109" i="7" s="1"/>
  <c r="BV109" i="7" s="1"/>
  <c r="AE109" i="7"/>
  <c r="AS109" i="7" s="1"/>
  <c r="BG109" i="7" s="1"/>
  <c r="BU109" i="7" s="1"/>
  <c r="AD109" i="7"/>
  <c r="AR109" i="7" s="1"/>
  <c r="BF109" i="7" s="1"/>
  <c r="BT109" i="7" s="1"/>
  <c r="Z109" i="7"/>
  <c r="S109" i="7"/>
  <c r="CH108" i="7"/>
  <c r="BP108" i="7"/>
  <c r="BR108" i="7" s="1"/>
  <c r="BS108" i="7" s="1"/>
  <c r="BB108" i="7"/>
  <c r="BC108" i="7" s="1"/>
  <c r="AN108" i="7"/>
  <c r="AP108" i="7" s="1"/>
  <c r="AQ108" i="7" s="1"/>
  <c r="AF108" i="7"/>
  <c r="AT108" i="7" s="1"/>
  <c r="BH108" i="7" s="1"/>
  <c r="BV108" i="7" s="1"/>
  <c r="AE108" i="7"/>
  <c r="AS108" i="7" s="1"/>
  <c r="BG108" i="7" s="1"/>
  <c r="BU108" i="7" s="1"/>
  <c r="AD108" i="7"/>
  <c r="AR108" i="7" s="1"/>
  <c r="BF108" i="7" s="1"/>
  <c r="BT108" i="7" s="1"/>
  <c r="Z108" i="7"/>
  <c r="S108" i="7"/>
  <c r="U108" i="7" s="1"/>
  <c r="V108" i="7" s="1"/>
  <c r="CH107" i="7"/>
  <c r="CH12" i="7" s="1"/>
  <c r="BP107" i="7"/>
  <c r="BR107" i="7" s="1"/>
  <c r="BS107" i="7" s="1"/>
  <c r="BB107" i="7"/>
  <c r="BC107" i="7" s="1"/>
  <c r="AN107" i="7"/>
  <c r="AF107" i="7"/>
  <c r="AT107" i="7" s="1"/>
  <c r="BH107" i="7" s="1"/>
  <c r="BV107" i="7" s="1"/>
  <c r="AE107" i="7"/>
  <c r="AS107" i="7" s="1"/>
  <c r="BG107" i="7" s="1"/>
  <c r="BU107" i="7" s="1"/>
  <c r="AD107" i="7"/>
  <c r="AR107" i="7" s="1"/>
  <c r="BF107" i="7" s="1"/>
  <c r="BT107" i="7" s="1"/>
  <c r="Z107" i="7"/>
  <c r="AB107" i="7" s="1"/>
  <c r="AC107" i="7" s="1"/>
  <c r="S107" i="7"/>
  <c r="CH106" i="7"/>
  <c r="BP106" i="7"/>
  <c r="BR106" i="7" s="1"/>
  <c r="BS106" i="7" s="1"/>
  <c r="BB106" i="7"/>
  <c r="AN106" i="7"/>
  <c r="AO106" i="7" s="1"/>
  <c r="AF106" i="7"/>
  <c r="AT106" i="7" s="1"/>
  <c r="BH106" i="7" s="1"/>
  <c r="BV106" i="7" s="1"/>
  <c r="AE106" i="7"/>
  <c r="AS106" i="7" s="1"/>
  <c r="BG106" i="7" s="1"/>
  <c r="BU106" i="7" s="1"/>
  <c r="AD106" i="7"/>
  <c r="AR106" i="7" s="1"/>
  <c r="BF106" i="7" s="1"/>
  <c r="BT106" i="7" s="1"/>
  <c r="Z106" i="7"/>
  <c r="AB106" i="7" s="1"/>
  <c r="AC106" i="7" s="1"/>
  <c r="S106" i="7"/>
  <c r="CH123" i="7"/>
  <c r="BP123" i="7"/>
  <c r="BR123" i="7" s="1"/>
  <c r="BS123" i="7" s="1"/>
  <c r="BB123" i="7"/>
  <c r="BC123" i="7" s="1"/>
  <c r="AN123" i="7"/>
  <c r="AP123" i="7" s="1"/>
  <c r="AQ123" i="7" s="1"/>
  <c r="AF123" i="7"/>
  <c r="AT123" i="7" s="1"/>
  <c r="BH123" i="7" s="1"/>
  <c r="BV123" i="7" s="1"/>
  <c r="AE123" i="7"/>
  <c r="AS123" i="7" s="1"/>
  <c r="BG123" i="7" s="1"/>
  <c r="BU123" i="7" s="1"/>
  <c r="AD123" i="7"/>
  <c r="AR123" i="7" s="1"/>
  <c r="Z123" i="7"/>
  <c r="AB123" i="7" s="1"/>
  <c r="AC123" i="7" s="1"/>
  <c r="S123" i="7"/>
  <c r="CH43" i="7"/>
  <c r="BP43" i="7"/>
  <c r="BQ43" i="7" s="1"/>
  <c r="BB43" i="7"/>
  <c r="AN43" i="7"/>
  <c r="AF43" i="7"/>
  <c r="AT43" i="7" s="1"/>
  <c r="BH43" i="7" s="1"/>
  <c r="BV43" i="7" s="1"/>
  <c r="AE43" i="7"/>
  <c r="AS43" i="7" s="1"/>
  <c r="BG43" i="7" s="1"/>
  <c r="BU43" i="7" s="1"/>
  <c r="AD43" i="7"/>
  <c r="AR43" i="7" s="1"/>
  <c r="BF43" i="7" s="1"/>
  <c r="BT43" i="7" s="1"/>
  <c r="Z43" i="7"/>
  <c r="AB43" i="7" s="1"/>
  <c r="AC43" i="7" s="1"/>
  <c r="S43" i="7"/>
  <c r="CH103" i="7"/>
  <c r="BP103" i="7"/>
  <c r="BR103" i="7" s="1"/>
  <c r="BS103" i="7" s="1"/>
  <c r="BB103" i="7"/>
  <c r="BC103" i="7" s="1"/>
  <c r="AN103" i="7"/>
  <c r="AO103" i="7" s="1"/>
  <c r="AF103" i="7"/>
  <c r="AT103" i="7" s="1"/>
  <c r="BH103" i="7" s="1"/>
  <c r="BV103" i="7" s="1"/>
  <c r="AE103" i="7"/>
  <c r="AS103" i="7" s="1"/>
  <c r="BG103" i="7" s="1"/>
  <c r="BU103" i="7" s="1"/>
  <c r="AD103" i="7"/>
  <c r="AR103" i="7" s="1"/>
  <c r="BF103" i="7" s="1"/>
  <c r="BT103" i="7" s="1"/>
  <c r="Z103" i="7"/>
  <c r="S103" i="7"/>
  <c r="U103" i="7" s="1"/>
  <c r="V103" i="7" s="1"/>
  <c r="CH102" i="7"/>
  <c r="BP102" i="7"/>
  <c r="BQ102" i="7" s="1"/>
  <c r="BB102" i="7"/>
  <c r="BD102" i="7" s="1"/>
  <c r="BE102" i="7" s="1"/>
  <c r="AN102" i="7"/>
  <c r="AF102" i="7"/>
  <c r="AT102" i="7" s="1"/>
  <c r="BH102" i="7" s="1"/>
  <c r="BV102" i="7" s="1"/>
  <c r="AE102" i="7"/>
  <c r="AS102" i="7" s="1"/>
  <c r="BG102" i="7" s="1"/>
  <c r="BU102" i="7" s="1"/>
  <c r="AD102" i="7"/>
  <c r="AR102" i="7" s="1"/>
  <c r="BF102" i="7" s="1"/>
  <c r="BT102" i="7" s="1"/>
  <c r="Z102" i="7"/>
  <c r="AB102" i="7" s="1"/>
  <c r="AC102" i="7" s="1"/>
  <c r="S102" i="7"/>
  <c r="U102" i="7" s="1"/>
  <c r="V102" i="7" s="1"/>
  <c r="CH101" i="7"/>
  <c r="BP101" i="7"/>
  <c r="BR101" i="7" s="1"/>
  <c r="BS101" i="7" s="1"/>
  <c r="BB101" i="7"/>
  <c r="BC101" i="7" s="1"/>
  <c r="AN101" i="7"/>
  <c r="AP101" i="7" s="1"/>
  <c r="AQ101" i="7" s="1"/>
  <c r="AF101" i="7"/>
  <c r="AT101" i="7" s="1"/>
  <c r="BH101" i="7" s="1"/>
  <c r="BV101" i="7" s="1"/>
  <c r="AE101" i="7"/>
  <c r="AS101" i="7" s="1"/>
  <c r="BG101" i="7" s="1"/>
  <c r="BU101" i="7" s="1"/>
  <c r="AD101" i="7"/>
  <c r="AR101" i="7" s="1"/>
  <c r="BF101" i="7" s="1"/>
  <c r="BT101" i="7" s="1"/>
  <c r="Z101" i="7"/>
  <c r="AB101" i="7" s="1"/>
  <c r="AC101" i="7" s="1"/>
  <c r="S101" i="7"/>
  <c r="CH100" i="7"/>
  <c r="BU100" i="7"/>
  <c r="BP100" i="7"/>
  <c r="BB100" i="7"/>
  <c r="BD100" i="7" s="1"/>
  <c r="BE100" i="7" s="1"/>
  <c r="AN100" i="7"/>
  <c r="AF100" i="7"/>
  <c r="AT100" i="7" s="1"/>
  <c r="BH100" i="7" s="1"/>
  <c r="BV100" i="7" s="1"/>
  <c r="AE100" i="7"/>
  <c r="AS100" i="7" s="1"/>
  <c r="BG100" i="7" s="1"/>
  <c r="AD100" i="7"/>
  <c r="AR100" i="7" s="1"/>
  <c r="BF100" i="7" s="1"/>
  <c r="BT100" i="7" s="1"/>
  <c r="Z100" i="7"/>
  <c r="AA100" i="7" s="1"/>
  <c r="S100" i="7"/>
  <c r="T100" i="7" s="1"/>
  <c r="CH99" i="7"/>
  <c r="BP99" i="7"/>
  <c r="BB99" i="7"/>
  <c r="AN99" i="7"/>
  <c r="AP99" i="7" s="1"/>
  <c r="AQ99" i="7" s="1"/>
  <c r="AF99" i="7"/>
  <c r="AT99" i="7" s="1"/>
  <c r="BH99" i="7" s="1"/>
  <c r="BV99" i="7" s="1"/>
  <c r="AE99" i="7"/>
  <c r="AS99" i="7" s="1"/>
  <c r="BG99" i="7" s="1"/>
  <c r="BU99" i="7" s="1"/>
  <c r="AD99" i="7"/>
  <c r="AR99" i="7" s="1"/>
  <c r="BF99" i="7" s="1"/>
  <c r="BT99" i="7" s="1"/>
  <c r="Z99" i="7"/>
  <c r="AA99" i="7" s="1"/>
  <c r="S99" i="7"/>
  <c r="U99" i="7" s="1"/>
  <c r="V99" i="7" s="1"/>
  <c r="CH98" i="7"/>
  <c r="BP98" i="7"/>
  <c r="BQ98" i="7" s="1"/>
  <c r="BB98" i="7"/>
  <c r="BD98" i="7" s="1"/>
  <c r="BE98" i="7" s="1"/>
  <c r="AN98" i="7"/>
  <c r="AP98" i="7" s="1"/>
  <c r="AQ98" i="7" s="1"/>
  <c r="AF98" i="7"/>
  <c r="AT98" i="7" s="1"/>
  <c r="BH98" i="7" s="1"/>
  <c r="BV98" i="7" s="1"/>
  <c r="AE98" i="7"/>
  <c r="AS98" i="7" s="1"/>
  <c r="BG98" i="7" s="1"/>
  <c r="BU98" i="7" s="1"/>
  <c r="AD98" i="7"/>
  <c r="AR98" i="7" s="1"/>
  <c r="BF98" i="7" s="1"/>
  <c r="BT98" i="7" s="1"/>
  <c r="Z98" i="7"/>
  <c r="S98" i="7"/>
  <c r="T98" i="7" s="1"/>
  <c r="CH97" i="7"/>
  <c r="BP97" i="7"/>
  <c r="BR97" i="7" s="1"/>
  <c r="BS97" i="7" s="1"/>
  <c r="BB97" i="7"/>
  <c r="AN97" i="7"/>
  <c r="AO97" i="7" s="1"/>
  <c r="AF97" i="7"/>
  <c r="AT97" i="7" s="1"/>
  <c r="BH97" i="7" s="1"/>
  <c r="BV97" i="7" s="1"/>
  <c r="AE97" i="7"/>
  <c r="AS97" i="7" s="1"/>
  <c r="BG97" i="7" s="1"/>
  <c r="BU97" i="7" s="1"/>
  <c r="AD97" i="7"/>
  <c r="AR97" i="7" s="1"/>
  <c r="BF97" i="7" s="1"/>
  <c r="BT97" i="7" s="1"/>
  <c r="Z97" i="7"/>
  <c r="S97" i="7"/>
  <c r="T97" i="7" s="1"/>
  <c r="CH96" i="7"/>
  <c r="BP96" i="7"/>
  <c r="BB96" i="7"/>
  <c r="BC96" i="7" s="1"/>
  <c r="AR96" i="7"/>
  <c r="BF96" i="7" s="1"/>
  <c r="BT96" i="7" s="1"/>
  <c r="AN96" i="7"/>
  <c r="AP96" i="7" s="1"/>
  <c r="AQ96" i="7" s="1"/>
  <c r="AF96" i="7"/>
  <c r="AT96" i="7" s="1"/>
  <c r="BH96" i="7" s="1"/>
  <c r="BV96" i="7" s="1"/>
  <c r="AE96" i="7"/>
  <c r="AS96" i="7" s="1"/>
  <c r="BG96" i="7" s="1"/>
  <c r="BU96" i="7" s="1"/>
  <c r="AD96" i="7"/>
  <c r="Z96" i="7"/>
  <c r="S96" i="7"/>
  <c r="T96" i="7" s="1"/>
  <c r="CH95" i="7"/>
  <c r="BP95" i="7"/>
  <c r="BR95" i="7" s="1"/>
  <c r="BS95" i="7" s="1"/>
  <c r="BB95" i="7"/>
  <c r="AN95" i="7"/>
  <c r="AP95" i="7" s="1"/>
  <c r="AQ95" i="7" s="1"/>
  <c r="AF95" i="7"/>
  <c r="AT95" i="7" s="1"/>
  <c r="BH95" i="7" s="1"/>
  <c r="BV95" i="7" s="1"/>
  <c r="AE95" i="7"/>
  <c r="AS95" i="7" s="1"/>
  <c r="BG95" i="7" s="1"/>
  <c r="BU95" i="7" s="1"/>
  <c r="AD95" i="7"/>
  <c r="AR95" i="7" s="1"/>
  <c r="BF95" i="7" s="1"/>
  <c r="BT95" i="7" s="1"/>
  <c r="Z95" i="7"/>
  <c r="S95" i="7"/>
  <c r="T95" i="7" s="1"/>
  <c r="CH94" i="7"/>
  <c r="BP94" i="7"/>
  <c r="BR94" i="7" s="1"/>
  <c r="BS94" i="7" s="1"/>
  <c r="BB94" i="7"/>
  <c r="BC94" i="7" s="1"/>
  <c r="AN94" i="7"/>
  <c r="AP94" i="7" s="1"/>
  <c r="AQ94" i="7" s="1"/>
  <c r="AF94" i="7"/>
  <c r="AT94" i="7" s="1"/>
  <c r="BH94" i="7" s="1"/>
  <c r="BV94" i="7" s="1"/>
  <c r="AE94" i="7"/>
  <c r="AS94" i="7" s="1"/>
  <c r="BG94" i="7" s="1"/>
  <c r="BU94" i="7" s="1"/>
  <c r="AD94" i="7"/>
  <c r="AR94" i="7" s="1"/>
  <c r="BF94" i="7" s="1"/>
  <c r="BT94" i="7" s="1"/>
  <c r="Z94" i="7"/>
  <c r="AB94" i="7" s="1"/>
  <c r="AC94" i="7" s="1"/>
  <c r="S94" i="7"/>
  <c r="T94" i="7" s="1"/>
  <c r="CH93" i="7"/>
  <c r="BP93" i="7"/>
  <c r="BR93" i="7" s="1"/>
  <c r="BS93" i="7" s="1"/>
  <c r="BB93" i="7"/>
  <c r="AN93" i="7"/>
  <c r="AP93" i="7" s="1"/>
  <c r="AQ93" i="7" s="1"/>
  <c r="AF93" i="7"/>
  <c r="AT93" i="7" s="1"/>
  <c r="BH93" i="7" s="1"/>
  <c r="BV93" i="7" s="1"/>
  <c r="AE93" i="7"/>
  <c r="AS93" i="7" s="1"/>
  <c r="BG93" i="7" s="1"/>
  <c r="BU93" i="7" s="1"/>
  <c r="AD93" i="7"/>
  <c r="AR93" i="7" s="1"/>
  <c r="BF93" i="7" s="1"/>
  <c r="BT93" i="7" s="1"/>
  <c r="Z93" i="7"/>
  <c r="S93" i="7"/>
  <c r="CH92" i="7"/>
  <c r="BP92" i="7"/>
  <c r="BR92" i="7" s="1"/>
  <c r="BS92" i="7" s="1"/>
  <c r="BB92" i="7"/>
  <c r="BC92" i="7" s="1"/>
  <c r="AN92" i="7"/>
  <c r="AO92" i="7" s="1"/>
  <c r="AF92" i="7"/>
  <c r="AT92" i="7" s="1"/>
  <c r="BH92" i="7" s="1"/>
  <c r="BV92" i="7" s="1"/>
  <c r="AE92" i="7"/>
  <c r="AS92" i="7" s="1"/>
  <c r="BG92" i="7" s="1"/>
  <c r="BU92" i="7" s="1"/>
  <c r="AD92" i="7"/>
  <c r="AR92" i="7" s="1"/>
  <c r="BF92" i="7" s="1"/>
  <c r="BT92" i="7" s="1"/>
  <c r="Z92" i="7"/>
  <c r="S92" i="7"/>
  <c r="T92" i="7" s="1"/>
  <c r="CH91" i="7"/>
  <c r="BP91" i="7"/>
  <c r="BR91" i="7" s="1"/>
  <c r="BS91" i="7" s="1"/>
  <c r="BB91" i="7"/>
  <c r="AN91" i="7"/>
  <c r="AP91" i="7" s="1"/>
  <c r="AQ91" i="7" s="1"/>
  <c r="AF91" i="7"/>
  <c r="AT91" i="7" s="1"/>
  <c r="BH91" i="7" s="1"/>
  <c r="BV91" i="7" s="1"/>
  <c r="AE91" i="7"/>
  <c r="AS91" i="7" s="1"/>
  <c r="BG91" i="7" s="1"/>
  <c r="BU91" i="7" s="1"/>
  <c r="AD91" i="7"/>
  <c r="AR91" i="7" s="1"/>
  <c r="BF91" i="7" s="1"/>
  <c r="BT91" i="7" s="1"/>
  <c r="Z91" i="7"/>
  <c r="S91" i="7"/>
  <c r="T91" i="7" s="1"/>
  <c r="CH90" i="7"/>
  <c r="BP90" i="7"/>
  <c r="BR90" i="7" s="1"/>
  <c r="BS90" i="7" s="1"/>
  <c r="BB90" i="7"/>
  <c r="BC90" i="7" s="1"/>
  <c r="AN90" i="7"/>
  <c r="AO90" i="7" s="1"/>
  <c r="AF90" i="7"/>
  <c r="AT90" i="7" s="1"/>
  <c r="BH90" i="7" s="1"/>
  <c r="BV90" i="7" s="1"/>
  <c r="AE90" i="7"/>
  <c r="AS90" i="7" s="1"/>
  <c r="BG90" i="7" s="1"/>
  <c r="BU90" i="7" s="1"/>
  <c r="AD90" i="7"/>
  <c r="AR90" i="7" s="1"/>
  <c r="BF90" i="7" s="1"/>
  <c r="BT90" i="7" s="1"/>
  <c r="Z90" i="7"/>
  <c r="AB90" i="7" s="1"/>
  <c r="AC90" i="7" s="1"/>
  <c r="S90" i="7"/>
  <c r="T90" i="7" s="1"/>
  <c r="CH89" i="7"/>
  <c r="BP89" i="7"/>
  <c r="BQ89" i="7" s="1"/>
  <c r="BB89" i="7"/>
  <c r="AN89" i="7"/>
  <c r="AP89" i="7" s="1"/>
  <c r="AQ89" i="7" s="1"/>
  <c r="AG89" i="7"/>
  <c r="AF89" i="7"/>
  <c r="AT89" i="7" s="1"/>
  <c r="BH89" i="7" s="1"/>
  <c r="BV89" i="7" s="1"/>
  <c r="AE89" i="7"/>
  <c r="AS89" i="7" s="1"/>
  <c r="BG89" i="7" s="1"/>
  <c r="BU89" i="7" s="1"/>
  <c r="AD89" i="7"/>
  <c r="AR89" i="7" s="1"/>
  <c r="BF89" i="7" s="1"/>
  <c r="BT89" i="7" s="1"/>
  <c r="Z89" i="7"/>
  <c r="S89" i="7"/>
  <c r="T89" i="7" s="1"/>
  <c r="CH88" i="7"/>
  <c r="BP88" i="7"/>
  <c r="BB88" i="7"/>
  <c r="BC88" i="7" s="1"/>
  <c r="AN88" i="7"/>
  <c r="AP88" i="7" s="1"/>
  <c r="AQ88" i="7" s="1"/>
  <c r="AF88" i="7"/>
  <c r="AT88" i="7" s="1"/>
  <c r="BH88" i="7" s="1"/>
  <c r="BV88" i="7" s="1"/>
  <c r="AE88" i="7"/>
  <c r="AS88" i="7" s="1"/>
  <c r="BG88" i="7" s="1"/>
  <c r="BU88" i="7" s="1"/>
  <c r="AD88" i="7"/>
  <c r="AR88" i="7" s="1"/>
  <c r="BF88" i="7" s="1"/>
  <c r="BT88" i="7" s="1"/>
  <c r="Z88" i="7"/>
  <c r="S88" i="7"/>
  <c r="T88" i="7" s="1"/>
  <c r="CH87" i="7"/>
  <c r="BP87" i="7"/>
  <c r="BR87" i="7" s="1"/>
  <c r="BS87" i="7" s="1"/>
  <c r="BB87" i="7"/>
  <c r="AN87" i="7"/>
  <c r="AP87" i="7" s="1"/>
  <c r="AQ87" i="7" s="1"/>
  <c r="AF87" i="7"/>
  <c r="AT87" i="7" s="1"/>
  <c r="BH87" i="7" s="1"/>
  <c r="BV87" i="7" s="1"/>
  <c r="AE87" i="7"/>
  <c r="AS87" i="7" s="1"/>
  <c r="BG87" i="7" s="1"/>
  <c r="BU87" i="7" s="1"/>
  <c r="AD87" i="7"/>
  <c r="AR87" i="7" s="1"/>
  <c r="BF87" i="7" s="1"/>
  <c r="BT87" i="7" s="1"/>
  <c r="Z87" i="7"/>
  <c r="S87" i="7"/>
  <c r="T87" i="7" s="1"/>
  <c r="CH86" i="7"/>
  <c r="BP86" i="7"/>
  <c r="BR86" i="7" s="1"/>
  <c r="BS86" i="7" s="1"/>
  <c r="BB86" i="7"/>
  <c r="BC86" i="7" s="1"/>
  <c r="AN86" i="7"/>
  <c r="AO86" i="7" s="1"/>
  <c r="AF86" i="7"/>
  <c r="AT86" i="7" s="1"/>
  <c r="BH86" i="7" s="1"/>
  <c r="BV86" i="7" s="1"/>
  <c r="AE86" i="7"/>
  <c r="AS86" i="7" s="1"/>
  <c r="BG86" i="7" s="1"/>
  <c r="BU86" i="7" s="1"/>
  <c r="AD86" i="7"/>
  <c r="AR86" i="7" s="1"/>
  <c r="BF86" i="7" s="1"/>
  <c r="BT86" i="7" s="1"/>
  <c r="Z86" i="7"/>
  <c r="S86" i="7"/>
  <c r="T86" i="7" s="1"/>
  <c r="CH85" i="7"/>
  <c r="BP85" i="7"/>
  <c r="BR85" i="7" s="1"/>
  <c r="BS85" i="7" s="1"/>
  <c r="BB85" i="7"/>
  <c r="AN85" i="7"/>
  <c r="AO85" i="7" s="1"/>
  <c r="AF85" i="7"/>
  <c r="AT85" i="7" s="1"/>
  <c r="BH85" i="7" s="1"/>
  <c r="BV85" i="7" s="1"/>
  <c r="AE85" i="7"/>
  <c r="AS85" i="7" s="1"/>
  <c r="BG85" i="7" s="1"/>
  <c r="BU85" i="7" s="1"/>
  <c r="AD85" i="7"/>
  <c r="AR85" i="7" s="1"/>
  <c r="BF85" i="7" s="1"/>
  <c r="BT85" i="7" s="1"/>
  <c r="Z85" i="7"/>
  <c r="S85" i="7"/>
  <c r="T85" i="7" s="1"/>
  <c r="CH84" i="7"/>
  <c r="BP84" i="7"/>
  <c r="BR84" i="7" s="1"/>
  <c r="BS84" i="7" s="1"/>
  <c r="BB84" i="7"/>
  <c r="BC84" i="7" s="1"/>
  <c r="AN84" i="7"/>
  <c r="AP84" i="7" s="1"/>
  <c r="AQ84" i="7" s="1"/>
  <c r="AF84" i="7"/>
  <c r="AT84" i="7" s="1"/>
  <c r="BH84" i="7" s="1"/>
  <c r="BV84" i="7" s="1"/>
  <c r="AE84" i="7"/>
  <c r="AS84" i="7" s="1"/>
  <c r="BG84" i="7" s="1"/>
  <c r="BU84" i="7" s="1"/>
  <c r="AD84" i="7"/>
  <c r="AR84" i="7" s="1"/>
  <c r="BF84" i="7" s="1"/>
  <c r="BT84" i="7" s="1"/>
  <c r="Z84" i="7"/>
  <c r="AB84" i="7" s="1"/>
  <c r="AC84" i="7" s="1"/>
  <c r="S84" i="7"/>
  <c r="T84" i="7" s="1"/>
  <c r="CH83" i="7"/>
  <c r="BP83" i="7"/>
  <c r="BR83" i="7" s="1"/>
  <c r="BS83" i="7" s="1"/>
  <c r="BB83" i="7"/>
  <c r="AR83" i="7"/>
  <c r="BF83" i="7" s="1"/>
  <c r="BT83" i="7" s="1"/>
  <c r="AN83" i="7"/>
  <c r="AP83" i="7" s="1"/>
  <c r="AQ83" i="7" s="1"/>
  <c r="AF83" i="7"/>
  <c r="AT83" i="7" s="1"/>
  <c r="BH83" i="7" s="1"/>
  <c r="BV83" i="7" s="1"/>
  <c r="AE83" i="7"/>
  <c r="AS83" i="7" s="1"/>
  <c r="BG83" i="7" s="1"/>
  <c r="BU83" i="7" s="1"/>
  <c r="AD83" i="7"/>
  <c r="Z83" i="7"/>
  <c r="S83" i="7"/>
  <c r="T83" i="7" s="1"/>
  <c r="CH82" i="7"/>
  <c r="BP82" i="7"/>
  <c r="BR82" i="7" s="1"/>
  <c r="BS82" i="7" s="1"/>
  <c r="BB82" i="7"/>
  <c r="BC82" i="7" s="1"/>
  <c r="AN82" i="7"/>
  <c r="AF82" i="7"/>
  <c r="AT82" i="7" s="1"/>
  <c r="BH82" i="7" s="1"/>
  <c r="BV82" i="7" s="1"/>
  <c r="AE82" i="7"/>
  <c r="AS82" i="7" s="1"/>
  <c r="BG82" i="7" s="1"/>
  <c r="BU82" i="7" s="1"/>
  <c r="AD82" i="7"/>
  <c r="AR82" i="7" s="1"/>
  <c r="BF82" i="7" s="1"/>
  <c r="BT82" i="7" s="1"/>
  <c r="Z82" i="7"/>
  <c r="S82" i="7"/>
  <c r="T82" i="7" s="1"/>
  <c r="CH81" i="7"/>
  <c r="BP81" i="7"/>
  <c r="BQ81" i="7" s="1"/>
  <c r="BB81" i="7"/>
  <c r="AN81" i="7"/>
  <c r="AP81" i="7" s="1"/>
  <c r="AQ81" i="7" s="1"/>
  <c r="AF81" i="7"/>
  <c r="AT81" i="7" s="1"/>
  <c r="BH81" i="7" s="1"/>
  <c r="BV81" i="7" s="1"/>
  <c r="AE81" i="7"/>
  <c r="AS81" i="7" s="1"/>
  <c r="BG81" i="7" s="1"/>
  <c r="BU81" i="7" s="1"/>
  <c r="AD81" i="7"/>
  <c r="AR81" i="7" s="1"/>
  <c r="BF81" i="7" s="1"/>
  <c r="BT81" i="7" s="1"/>
  <c r="Z81" i="7"/>
  <c r="S81" i="7"/>
  <c r="T81" i="7" s="1"/>
  <c r="CH80" i="7"/>
  <c r="BP80" i="7"/>
  <c r="BB80" i="7"/>
  <c r="BC80" i="7" s="1"/>
  <c r="AN80" i="7"/>
  <c r="AP80" i="7" s="1"/>
  <c r="AQ80" i="7" s="1"/>
  <c r="AF80" i="7"/>
  <c r="AT80" i="7" s="1"/>
  <c r="BH80" i="7" s="1"/>
  <c r="BV80" i="7" s="1"/>
  <c r="AE80" i="7"/>
  <c r="AS80" i="7" s="1"/>
  <c r="BG80" i="7" s="1"/>
  <c r="BU80" i="7" s="1"/>
  <c r="AD80" i="7"/>
  <c r="AR80" i="7" s="1"/>
  <c r="BF80" i="7" s="1"/>
  <c r="BT80" i="7" s="1"/>
  <c r="Z80" i="7"/>
  <c r="AB80" i="7" s="1"/>
  <c r="AC80" i="7" s="1"/>
  <c r="S80" i="7"/>
  <c r="U80" i="7" s="1"/>
  <c r="V80" i="7" s="1"/>
  <c r="CH79" i="7"/>
  <c r="BP79" i="7"/>
  <c r="BR79" i="7" s="1"/>
  <c r="BS79" i="7" s="1"/>
  <c r="BB79" i="7"/>
  <c r="AN79" i="7"/>
  <c r="AF79" i="7"/>
  <c r="AT79" i="7" s="1"/>
  <c r="BH79" i="7" s="1"/>
  <c r="BV79" i="7" s="1"/>
  <c r="AE79" i="7"/>
  <c r="AS79" i="7" s="1"/>
  <c r="BG79" i="7" s="1"/>
  <c r="BU79" i="7" s="1"/>
  <c r="AD79" i="7"/>
  <c r="AR79" i="7" s="1"/>
  <c r="BF79" i="7" s="1"/>
  <c r="BT79" i="7" s="1"/>
  <c r="Z79" i="7"/>
  <c r="S79" i="7"/>
  <c r="T79" i="7" s="1"/>
  <c r="CH78" i="7"/>
  <c r="BP78" i="7"/>
  <c r="BR78" i="7" s="1"/>
  <c r="BS78" i="7" s="1"/>
  <c r="BB78" i="7"/>
  <c r="BC78" i="7" s="1"/>
  <c r="AN78" i="7"/>
  <c r="AP78" i="7" s="1"/>
  <c r="AQ78" i="7" s="1"/>
  <c r="AF78" i="7"/>
  <c r="AT78" i="7" s="1"/>
  <c r="BH78" i="7" s="1"/>
  <c r="BV78" i="7" s="1"/>
  <c r="AE78" i="7"/>
  <c r="AS78" i="7" s="1"/>
  <c r="BG78" i="7" s="1"/>
  <c r="BU78" i="7" s="1"/>
  <c r="AD78" i="7"/>
  <c r="AR78" i="7" s="1"/>
  <c r="BF78" i="7" s="1"/>
  <c r="BT78" i="7" s="1"/>
  <c r="Z78" i="7"/>
  <c r="S78" i="7"/>
  <c r="CH77" i="7"/>
  <c r="BP77" i="7"/>
  <c r="BR77" i="7" s="1"/>
  <c r="BS77" i="7" s="1"/>
  <c r="BB77" i="7"/>
  <c r="AN77" i="7"/>
  <c r="AO77" i="7" s="1"/>
  <c r="AF77" i="7"/>
  <c r="AT77" i="7" s="1"/>
  <c r="BH77" i="7" s="1"/>
  <c r="BV77" i="7" s="1"/>
  <c r="AE77" i="7"/>
  <c r="AS77" i="7" s="1"/>
  <c r="AD77" i="7"/>
  <c r="AR77" i="7" s="1"/>
  <c r="Z77" i="7"/>
  <c r="S77" i="7"/>
  <c r="T77" i="7" s="1"/>
  <c r="CH76" i="7"/>
  <c r="BP76" i="7"/>
  <c r="BR76" i="7" s="1"/>
  <c r="BS76" i="7" s="1"/>
  <c r="BB76" i="7"/>
  <c r="BC76" i="7" s="1"/>
  <c r="AN76" i="7"/>
  <c r="AP76" i="7" s="1"/>
  <c r="AQ76" i="7" s="1"/>
  <c r="AF76" i="7"/>
  <c r="AT76" i="7" s="1"/>
  <c r="BH76" i="7" s="1"/>
  <c r="BV76" i="7" s="1"/>
  <c r="AE76" i="7"/>
  <c r="AS76" i="7" s="1"/>
  <c r="BG76" i="7" s="1"/>
  <c r="BU76" i="7" s="1"/>
  <c r="AD76" i="7"/>
  <c r="AR76" i="7" s="1"/>
  <c r="BF76" i="7" s="1"/>
  <c r="BT76" i="7" s="1"/>
  <c r="Z76" i="7"/>
  <c r="AB76" i="7" s="1"/>
  <c r="AC76" i="7" s="1"/>
  <c r="S76" i="7"/>
  <c r="CH75" i="7"/>
  <c r="BP75" i="7"/>
  <c r="BR75" i="7" s="1"/>
  <c r="BS75" i="7" s="1"/>
  <c r="BB75" i="7"/>
  <c r="AN75" i="7"/>
  <c r="AO75" i="7" s="1"/>
  <c r="AF75" i="7"/>
  <c r="AT75" i="7" s="1"/>
  <c r="BH75" i="7" s="1"/>
  <c r="BV75" i="7" s="1"/>
  <c r="AE75" i="7"/>
  <c r="AS75" i="7" s="1"/>
  <c r="BG75" i="7" s="1"/>
  <c r="BU75" i="7" s="1"/>
  <c r="AD75" i="7"/>
  <c r="AR75" i="7" s="1"/>
  <c r="BF75" i="7" s="1"/>
  <c r="BT75" i="7" s="1"/>
  <c r="Z75" i="7"/>
  <c r="S75" i="7"/>
  <c r="CH74" i="7"/>
  <c r="BP74" i="7"/>
  <c r="BR74" i="7" s="1"/>
  <c r="BS74" i="7" s="1"/>
  <c r="BB74" i="7"/>
  <c r="BC74" i="7" s="1"/>
  <c r="AN74" i="7"/>
  <c r="AF74" i="7"/>
  <c r="AT74" i="7" s="1"/>
  <c r="BH74" i="7" s="1"/>
  <c r="BV74" i="7" s="1"/>
  <c r="AE74" i="7"/>
  <c r="AS74" i="7" s="1"/>
  <c r="BG74" i="7" s="1"/>
  <c r="BU74" i="7" s="1"/>
  <c r="AD74" i="7"/>
  <c r="AR74" i="7" s="1"/>
  <c r="BF74" i="7" s="1"/>
  <c r="BT74" i="7" s="1"/>
  <c r="Z74" i="7"/>
  <c r="S74" i="7"/>
  <c r="CH73" i="7"/>
  <c r="BP73" i="7"/>
  <c r="BR73" i="7" s="1"/>
  <c r="BS73" i="7" s="1"/>
  <c r="BB73" i="7"/>
  <c r="AN73" i="7"/>
  <c r="AO73" i="7" s="1"/>
  <c r="AF73" i="7"/>
  <c r="AT73" i="7" s="1"/>
  <c r="BH73" i="7" s="1"/>
  <c r="BV73" i="7" s="1"/>
  <c r="AE73" i="7"/>
  <c r="AS73" i="7" s="1"/>
  <c r="BG73" i="7" s="1"/>
  <c r="BU73" i="7" s="1"/>
  <c r="AD73" i="7"/>
  <c r="AR73" i="7" s="1"/>
  <c r="BF73" i="7" s="1"/>
  <c r="BT73" i="7" s="1"/>
  <c r="Z73" i="7"/>
  <c r="S73" i="7"/>
  <c r="CH72" i="7"/>
  <c r="BP72" i="7"/>
  <c r="BR72" i="7" s="1"/>
  <c r="BS72" i="7" s="1"/>
  <c r="BB72" i="7"/>
  <c r="BC72" i="7" s="1"/>
  <c r="AN72" i="7"/>
  <c r="AP72" i="7" s="1"/>
  <c r="AQ72" i="7" s="1"/>
  <c r="AF72" i="7"/>
  <c r="AT72" i="7" s="1"/>
  <c r="BH72" i="7" s="1"/>
  <c r="BV72" i="7" s="1"/>
  <c r="AE72" i="7"/>
  <c r="AS72" i="7" s="1"/>
  <c r="BG72" i="7" s="1"/>
  <c r="BU72" i="7" s="1"/>
  <c r="AD72" i="7"/>
  <c r="AR72" i="7" s="1"/>
  <c r="BF72" i="7" s="1"/>
  <c r="BT72" i="7" s="1"/>
  <c r="Z72" i="7"/>
  <c r="AB72" i="7" s="1"/>
  <c r="AC72" i="7" s="1"/>
  <c r="S72" i="7"/>
  <c r="T72" i="7" s="1"/>
  <c r="CH71" i="7"/>
  <c r="BP71" i="7"/>
  <c r="BQ71" i="7" s="1"/>
  <c r="BB71" i="7"/>
  <c r="AN71" i="7"/>
  <c r="AP71" i="7" s="1"/>
  <c r="AQ71" i="7" s="1"/>
  <c r="AF71" i="7"/>
  <c r="AT71" i="7" s="1"/>
  <c r="BH71" i="7" s="1"/>
  <c r="BV71" i="7" s="1"/>
  <c r="AE71" i="7"/>
  <c r="AS71" i="7" s="1"/>
  <c r="BG71" i="7" s="1"/>
  <c r="BU71" i="7" s="1"/>
  <c r="AD71" i="7"/>
  <c r="AR71" i="7" s="1"/>
  <c r="BF71" i="7" s="1"/>
  <c r="BT71" i="7" s="1"/>
  <c r="Z71" i="7"/>
  <c r="S71" i="7"/>
  <c r="T71" i="7" s="1"/>
  <c r="CH70" i="7"/>
  <c r="BP70" i="7"/>
  <c r="BR70" i="7" s="1"/>
  <c r="BS70" i="7" s="1"/>
  <c r="BB70" i="7"/>
  <c r="BC70" i="7" s="1"/>
  <c r="AN70" i="7"/>
  <c r="AP70" i="7" s="1"/>
  <c r="AQ70" i="7" s="1"/>
  <c r="AF70" i="7"/>
  <c r="AT70" i="7" s="1"/>
  <c r="BH70" i="7" s="1"/>
  <c r="BV70" i="7" s="1"/>
  <c r="AE70" i="7"/>
  <c r="AS70" i="7" s="1"/>
  <c r="BG70" i="7" s="1"/>
  <c r="BU70" i="7" s="1"/>
  <c r="AD70" i="7"/>
  <c r="AR70" i="7" s="1"/>
  <c r="BF70" i="7" s="1"/>
  <c r="BT70" i="7" s="1"/>
  <c r="Z70" i="7"/>
  <c r="AB70" i="7" s="1"/>
  <c r="AC70" i="7" s="1"/>
  <c r="S70" i="7"/>
  <c r="T70" i="7" s="1"/>
  <c r="CH69" i="7"/>
  <c r="BP69" i="7"/>
  <c r="BR69" i="7" s="1"/>
  <c r="BS69" i="7" s="1"/>
  <c r="BB69" i="7"/>
  <c r="AN69" i="7"/>
  <c r="AP69" i="7" s="1"/>
  <c r="AQ69" i="7" s="1"/>
  <c r="AF69" i="7"/>
  <c r="AT69" i="7" s="1"/>
  <c r="BH69" i="7" s="1"/>
  <c r="BV69" i="7" s="1"/>
  <c r="AE69" i="7"/>
  <c r="AS69" i="7" s="1"/>
  <c r="BG69" i="7" s="1"/>
  <c r="BU69" i="7" s="1"/>
  <c r="AD69" i="7"/>
  <c r="AR69" i="7" s="1"/>
  <c r="BF69" i="7" s="1"/>
  <c r="BT69" i="7" s="1"/>
  <c r="Z69" i="7"/>
  <c r="S69" i="7"/>
  <c r="T69" i="7" s="1"/>
  <c r="CH68" i="7"/>
  <c r="BP68" i="7"/>
  <c r="BR68" i="7" s="1"/>
  <c r="BS68" i="7" s="1"/>
  <c r="BH68" i="7"/>
  <c r="BV68" i="7" s="1"/>
  <c r="BB68" i="7"/>
  <c r="BC68" i="7" s="1"/>
  <c r="AN68" i="7"/>
  <c r="AP68" i="7" s="1"/>
  <c r="AQ68" i="7" s="1"/>
  <c r="AF68" i="7"/>
  <c r="AT68" i="7" s="1"/>
  <c r="AE68" i="7"/>
  <c r="AS68" i="7" s="1"/>
  <c r="BG68" i="7" s="1"/>
  <c r="BU68" i="7" s="1"/>
  <c r="AD68" i="7"/>
  <c r="AR68" i="7" s="1"/>
  <c r="BF68" i="7" s="1"/>
  <c r="BT68" i="7" s="1"/>
  <c r="Z68" i="7"/>
  <c r="AB68" i="7" s="1"/>
  <c r="AC68" i="7" s="1"/>
  <c r="S68" i="7"/>
  <c r="T68" i="7" s="1"/>
  <c r="CH67" i="7"/>
  <c r="BP67" i="7"/>
  <c r="BR67" i="7" s="1"/>
  <c r="BS67" i="7" s="1"/>
  <c r="BB67" i="7"/>
  <c r="AN67" i="7"/>
  <c r="AO67" i="7" s="1"/>
  <c r="AF67" i="7"/>
  <c r="AT67" i="7" s="1"/>
  <c r="BH67" i="7" s="1"/>
  <c r="BV67" i="7" s="1"/>
  <c r="AE67" i="7"/>
  <c r="AS67" i="7" s="1"/>
  <c r="BG67" i="7" s="1"/>
  <c r="BU67" i="7" s="1"/>
  <c r="AD67" i="7"/>
  <c r="AR67" i="7" s="1"/>
  <c r="BF67" i="7" s="1"/>
  <c r="BT67" i="7" s="1"/>
  <c r="Z67" i="7"/>
  <c r="S67" i="7"/>
  <c r="T67" i="7" s="1"/>
  <c r="CH66" i="7"/>
  <c r="BP66" i="7"/>
  <c r="BR66" i="7" s="1"/>
  <c r="BS66" i="7" s="1"/>
  <c r="BB66" i="7"/>
  <c r="BC66" i="7" s="1"/>
  <c r="AN66" i="7"/>
  <c r="AF66" i="7"/>
  <c r="AT66" i="7" s="1"/>
  <c r="BH66" i="7" s="1"/>
  <c r="AE66" i="7"/>
  <c r="AS66" i="7" s="1"/>
  <c r="BG66" i="7" s="1"/>
  <c r="BU66" i="7" s="1"/>
  <c r="AD66" i="7"/>
  <c r="AR66" i="7" s="1"/>
  <c r="BF66" i="7" s="1"/>
  <c r="BT66" i="7" s="1"/>
  <c r="Z66" i="7"/>
  <c r="S66" i="7"/>
  <c r="T66" i="7" s="1"/>
  <c r="CH65" i="7"/>
  <c r="BP65" i="7"/>
  <c r="BR65" i="7" s="1"/>
  <c r="BS65" i="7" s="1"/>
  <c r="BB65" i="7"/>
  <c r="AN65" i="7"/>
  <c r="AO65" i="7" s="1"/>
  <c r="AF65" i="7"/>
  <c r="AT65" i="7" s="1"/>
  <c r="BH65" i="7" s="1"/>
  <c r="BV65" i="7" s="1"/>
  <c r="AE65" i="7"/>
  <c r="AS65" i="7" s="1"/>
  <c r="BG65" i="7" s="1"/>
  <c r="BU65" i="7" s="1"/>
  <c r="AD65" i="7"/>
  <c r="AR65" i="7" s="1"/>
  <c r="BF65" i="7" s="1"/>
  <c r="BT65" i="7" s="1"/>
  <c r="Z65" i="7"/>
  <c r="AB65" i="7" s="1"/>
  <c r="AC65" i="7" s="1"/>
  <c r="S65" i="7"/>
  <c r="T65" i="7" s="1"/>
  <c r="CH64" i="7"/>
  <c r="BP64" i="7"/>
  <c r="BB64" i="7"/>
  <c r="BC64" i="7" s="1"/>
  <c r="AN64" i="7"/>
  <c r="AO64" i="7" s="1"/>
  <c r="AF64" i="7"/>
  <c r="AT64" i="7" s="1"/>
  <c r="BH64" i="7" s="1"/>
  <c r="BV64" i="7" s="1"/>
  <c r="AE64" i="7"/>
  <c r="AS64" i="7" s="1"/>
  <c r="BG64" i="7" s="1"/>
  <c r="BU64" i="7" s="1"/>
  <c r="AD64" i="7"/>
  <c r="AR64" i="7" s="1"/>
  <c r="BF64" i="7" s="1"/>
  <c r="BT64" i="7" s="1"/>
  <c r="Z64" i="7"/>
  <c r="AB64" i="7" s="1"/>
  <c r="AC64" i="7" s="1"/>
  <c r="S64" i="7"/>
  <c r="T64" i="7" s="1"/>
  <c r="CH63" i="7"/>
  <c r="BP63" i="7"/>
  <c r="BR63" i="7" s="1"/>
  <c r="BS63" i="7" s="1"/>
  <c r="BB63" i="7"/>
  <c r="AN63" i="7"/>
  <c r="AF63" i="7"/>
  <c r="AT63" i="7" s="1"/>
  <c r="BH63" i="7" s="1"/>
  <c r="BV63" i="7" s="1"/>
  <c r="AE63" i="7"/>
  <c r="AS63" i="7" s="1"/>
  <c r="BG63" i="7" s="1"/>
  <c r="BU63" i="7" s="1"/>
  <c r="AD63" i="7"/>
  <c r="AR63" i="7" s="1"/>
  <c r="BF63" i="7" s="1"/>
  <c r="BT63" i="7" s="1"/>
  <c r="Z63" i="7"/>
  <c r="AB63" i="7" s="1"/>
  <c r="AC63" i="7" s="1"/>
  <c r="S63" i="7"/>
  <c r="T63" i="7" s="1"/>
  <c r="CH62" i="7"/>
  <c r="BP62" i="7"/>
  <c r="BB62" i="7"/>
  <c r="AN62" i="7"/>
  <c r="AO62" i="7" s="1"/>
  <c r="AF62" i="7"/>
  <c r="AT62" i="7" s="1"/>
  <c r="BH62" i="7" s="1"/>
  <c r="BV62" i="7" s="1"/>
  <c r="AE62" i="7"/>
  <c r="AS62" i="7" s="1"/>
  <c r="BG62" i="7" s="1"/>
  <c r="BU62" i="7" s="1"/>
  <c r="AD62" i="7"/>
  <c r="AR62" i="7" s="1"/>
  <c r="BF62" i="7" s="1"/>
  <c r="BT62" i="7" s="1"/>
  <c r="Z62" i="7"/>
  <c r="AB62" i="7" s="1"/>
  <c r="AC62" i="7" s="1"/>
  <c r="S62" i="7"/>
  <c r="T62" i="7" s="1"/>
  <c r="CH61" i="7"/>
  <c r="BP61" i="7"/>
  <c r="BQ61" i="7" s="1"/>
  <c r="BB61" i="7"/>
  <c r="BD61" i="7" s="1"/>
  <c r="BE61" i="7" s="1"/>
  <c r="AN61" i="7"/>
  <c r="AP61" i="7" s="1"/>
  <c r="AQ61" i="7" s="1"/>
  <c r="AF61" i="7"/>
  <c r="AT61" i="7" s="1"/>
  <c r="BH61" i="7" s="1"/>
  <c r="BV61" i="7" s="1"/>
  <c r="AE61" i="7"/>
  <c r="AS61" i="7" s="1"/>
  <c r="BG61" i="7" s="1"/>
  <c r="BU61" i="7" s="1"/>
  <c r="AD61" i="7"/>
  <c r="AR61" i="7" s="1"/>
  <c r="BF61" i="7" s="1"/>
  <c r="BT61" i="7" s="1"/>
  <c r="Z61" i="7"/>
  <c r="AB61" i="7" s="1"/>
  <c r="AC61" i="7" s="1"/>
  <c r="S61" i="7"/>
  <c r="T61" i="7" s="1"/>
  <c r="CH60" i="7"/>
  <c r="BP60" i="7"/>
  <c r="BR60" i="7" s="1"/>
  <c r="BS60" i="7" s="1"/>
  <c r="BB60" i="7"/>
  <c r="BD60" i="7" s="1"/>
  <c r="BE60" i="7" s="1"/>
  <c r="AN60" i="7"/>
  <c r="AO60" i="7" s="1"/>
  <c r="AF60" i="7"/>
  <c r="AT60" i="7" s="1"/>
  <c r="BH60" i="7" s="1"/>
  <c r="BV60" i="7" s="1"/>
  <c r="AE60" i="7"/>
  <c r="AS60" i="7" s="1"/>
  <c r="BG60" i="7" s="1"/>
  <c r="BU60" i="7" s="1"/>
  <c r="AD60" i="7"/>
  <c r="AR60" i="7" s="1"/>
  <c r="BF60" i="7" s="1"/>
  <c r="BT60" i="7" s="1"/>
  <c r="Z60" i="7"/>
  <c r="AA60" i="7" s="1"/>
  <c r="S60" i="7"/>
  <c r="T60" i="7" s="1"/>
  <c r="CH59" i="7"/>
  <c r="BP59" i="7"/>
  <c r="BR59" i="7" s="1"/>
  <c r="BS59" i="7" s="1"/>
  <c r="BB59" i="7"/>
  <c r="BC59" i="7" s="1"/>
  <c r="AN59" i="7"/>
  <c r="AF59" i="7"/>
  <c r="AT59" i="7" s="1"/>
  <c r="BH59" i="7" s="1"/>
  <c r="BV59" i="7" s="1"/>
  <c r="AE59" i="7"/>
  <c r="AS59" i="7" s="1"/>
  <c r="BG59" i="7" s="1"/>
  <c r="BU59" i="7" s="1"/>
  <c r="AD59" i="7"/>
  <c r="AR59" i="7" s="1"/>
  <c r="BF59" i="7" s="1"/>
  <c r="BT59" i="7" s="1"/>
  <c r="Z59" i="7"/>
  <c r="AA59" i="7" s="1"/>
  <c r="S59" i="7"/>
  <c r="CH58" i="7"/>
  <c r="BP58" i="7"/>
  <c r="BR58" i="7" s="1"/>
  <c r="BS58" i="7" s="1"/>
  <c r="BB58" i="7"/>
  <c r="BD58" i="7" s="1"/>
  <c r="BE58" i="7" s="1"/>
  <c r="AN58" i="7"/>
  <c r="AP58" i="7" s="1"/>
  <c r="AQ58" i="7" s="1"/>
  <c r="AF58" i="7"/>
  <c r="AT58" i="7" s="1"/>
  <c r="BH58" i="7" s="1"/>
  <c r="BV58" i="7" s="1"/>
  <c r="AE58" i="7"/>
  <c r="AS58" i="7" s="1"/>
  <c r="BG58" i="7" s="1"/>
  <c r="BU58" i="7" s="1"/>
  <c r="AD58" i="7"/>
  <c r="AR58" i="7" s="1"/>
  <c r="BF58" i="7" s="1"/>
  <c r="BT58" i="7" s="1"/>
  <c r="Z58" i="7"/>
  <c r="AA58" i="7" s="1"/>
  <c r="S58" i="7"/>
  <c r="S12" i="7" s="1"/>
  <c r="CH57" i="7"/>
  <c r="BP57" i="7"/>
  <c r="BQ57" i="7" s="1"/>
  <c r="BB57" i="7"/>
  <c r="BD57" i="7" s="1"/>
  <c r="BE57" i="7" s="1"/>
  <c r="AN57" i="7"/>
  <c r="AF57" i="7"/>
  <c r="AT57" i="7" s="1"/>
  <c r="BH57" i="7" s="1"/>
  <c r="BV57" i="7" s="1"/>
  <c r="AE57" i="7"/>
  <c r="AS57" i="7" s="1"/>
  <c r="BG57" i="7" s="1"/>
  <c r="BU57" i="7" s="1"/>
  <c r="AD57" i="7"/>
  <c r="AR57" i="7" s="1"/>
  <c r="BF57" i="7" s="1"/>
  <c r="BT57" i="7" s="1"/>
  <c r="Z57" i="7"/>
  <c r="S57" i="7"/>
  <c r="U57" i="7" s="1"/>
  <c r="V57" i="7" s="1"/>
  <c r="CH56" i="7"/>
  <c r="BP56" i="7"/>
  <c r="BQ56" i="7" s="1"/>
  <c r="BB56" i="7"/>
  <c r="BD56" i="7" s="1"/>
  <c r="BE56" i="7" s="1"/>
  <c r="AN56" i="7"/>
  <c r="AF56" i="7"/>
  <c r="AT56" i="7" s="1"/>
  <c r="BH56" i="7" s="1"/>
  <c r="BV56" i="7" s="1"/>
  <c r="AE56" i="7"/>
  <c r="AS56" i="7" s="1"/>
  <c r="BG56" i="7" s="1"/>
  <c r="BU56" i="7" s="1"/>
  <c r="AD56" i="7"/>
  <c r="AR56" i="7" s="1"/>
  <c r="BF56" i="7" s="1"/>
  <c r="BT56" i="7" s="1"/>
  <c r="Z56" i="7"/>
  <c r="S56" i="7"/>
  <c r="CH55" i="7"/>
  <c r="BP55" i="7"/>
  <c r="BQ55" i="7" s="1"/>
  <c r="BB55" i="7"/>
  <c r="BD55" i="7" s="1"/>
  <c r="BE55" i="7" s="1"/>
  <c r="AN55" i="7"/>
  <c r="AF55" i="7"/>
  <c r="AT55" i="7" s="1"/>
  <c r="BH55" i="7" s="1"/>
  <c r="BV55" i="7" s="1"/>
  <c r="AE55" i="7"/>
  <c r="AS55" i="7" s="1"/>
  <c r="BG55" i="7" s="1"/>
  <c r="BU55" i="7" s="1"/>
  <c r="AD55" i="7"/>
  <c r="AR55" i="7" s="1"/>
  <c r="BF55" i="7" s="1"/>
  <c r="BT55" i="7" s="1"/>
  <c r="Z55" i="7"/>
  <c r="AA55" i="7" s="1"/>
  <c r="S55" i="7"/>
  <c r="U55" i="7" s="1"/>
  <c r="V55" i="7" s="1"/>
  <c r="CH54" i="7"/>
  <c r="BP54" i="7"/>
  <c r="BQ54" i="7" s="1"/>
  <c r="BB54" i="7"/>
  <c r="BD54" i="7" s="1"/>
  <c r="BE54" i="7" s="1"/>
  <c r="AN54" i="7"/>
  <c r="AP54" i="7" s="1"/>
  <c r="AQ54" i="7" s="1"/>
  <c r="AF54" i="7"/>
  <c r="AT54" i="7" s="1"/>
  <c r="BH54" i="7" s="1"/>
  <c r="BV54" i="7" s="1"/>
  <c r="AE54" i="7"/>
  <c r="AS54" i="7" s="1"/>
  <c r="BG54" i="7" s="1"/>
  <c r="BU54" i="7" s="1"/>
  <c r="AD54" i="7"/>
  <c r="AR54" i="7" s="1"/>
  <c r="BF54" i="7" s="1"/>
  <c r="BT54" i="7" s="1"/>
  <c r="Z54" i="7"/>
  <c r="AA54" i="7" s="1"/>
  <c r="S54" i="7"/>
  <c r="CH53" i="7"/>
  <c r="BP53" i="7"/>
  <c r="BQ53" i="7" s="1"/>
  <c r="BB53" i="7"/>
  <c r="BD53" i="7" s="1"/>
  <c r="BE53" i="7" s="1"/>
  <c r="AN53" i="7"/>
  <c r="AF53" i="7"/>
  <c r="AT53" i="7" s="1"/>
  <c r="BH53" i="7" s="1"/>
  <c r="BV53" i="7" s="1"/>
  <c r="AE53" i="7"/>
  <c r="AS53" i="7" s="1"/>
  <c r="BG53" i="7" s="1"/>
  <c r="BU53" i="7" s="1"/>
  <c r="AD53" i="7"/>
  <c r="AR53" i="7" s="1"/>
  <c r="BF53" i="7" s="1"/>
  <c r="BT53" i="7" s="1"/>
  <c r="Z53" i="7"/>
  <c r="S53" i="7"/>
  <c r="U53" i="7" s="1"/>
  <c r="V53" i="7" s="1"/>
  <c r="CH52" i="7"/>
  <c r="BP52" i="7"/>
  <c r="BQ52" i="7" s="1"/>
  <c r="BB52" i="7"/>
  <c r="BD52" i="7" s="1"/>
  <c r="BE52" i="7" s="1"/>
  <c r="AN52" i="7"/>
  <c r="AO52" i="7" s="1"/>
  <c r="AF52" i="7"/>
  <c r="AT52" i="7" s="1"/>
  <c r="BH52" i="7" s="1"/>
  <c r="BV52" i="7" s="1"/>
  <c r="AE52" i="7"/>
  <c r="AS52" i="7" s="1"/>
  <c r="BG52" i="7" s="1"/>
  <c r="BU52" i="7" s="1"/>
  <c r="AD52" i="7"/>
  <c r="AR52" i="7" s="1"/>
  <c r="BF52" i="7" s="1"/>
  <c r="BT52" i="7" s="1"/>
  <c r="Z52" i="7"/>
  <c r="AA52" i="7" s="1"/>
  <c r="S52" i="7"/>
  <c r="CH51" i="7"/>
  <c r="BP51" i="7"/>
  <c r="BR51" i="7" s="1"/>
  <c r="BS51" i="7" s="1"/>
  <c r="BB51" i="7"/>
  <c r="BD51" i="7" s="1"/>
  <c r="BE51" i="7" s="1"/>
  <c r="AN51" i="7"/>
  <c r="AF51" i="7"/>
  <c r="AT51" i="7" s="1"/>
  <c r="BH51" i="7" s="1"/>
  <c r="BV51" i="7" s="1"/>
  <c r="AE51" i="7"/>
  <c r="AS51" i="7" s="1"/>
  <c r="BG51" i="7" s="1"/>
  <c r="BU51" i="7" s="1"/>
  <c r="AD51" i="7"/>
  <c r="AR51" i="7" s="1"/>
  <c r="BF51" i="7" s="1"/>
  <c r="BT51" i="7" s="1"/>
  <c r="Z51" i="7"/>
  <c r="AB51" i="7" s="1"/>
  <c r="AC51" i="7" s="1"/>
  <c r="S51" i="7"/>
  <c r="CH50" i="7"/>
  <c r="BP50" i="7"/>
  <c r="BR50" i="7" s="1"/>
  <c r="BS50" i="7" s="1"/>
  <c r="BB50" i="7"/>
  <c r="BC50" i="7" s="1"/>
  <c r="AN50" i="7"/>
  <c r="AP50" i="7" s="1"/>
  <c r="AQ50" i="7" s="1"/>
  <c r="AF50" i="7"/>
  <c r="AT50" i="7" s="1"/>
  <c r="BH50" i="7" s="1"/>
  <c r="BV50" i="7" s="1"/>
  <c r="AE50" i="7"/>
  <c r="AS50" i="7" s="1"/>
  <c r="BG50" i="7" s="1"/>
  <c r="BU50" i="7" s="1"/>
  <c r="AD50" i="7"/>
  <c r="AR50" i="7" s="1"/>
  <c r="BF50" i="7" s="1"/>
  <c r="BT50" i="7" s="1"/>
  <c r="Z50" i="7"/>
  <c r="S50" i="7"/>
  <c r="U50" i="7" s="1"/>
  <c r="V50" i="7" s="1"/>
  <c r="CH49" i="7"/>
  <c r="BP49" i="7"/>
  <c r="BQ49" i="7" s="1"/>
  <c r="BB49" i="7"/>
  <c r="BC49" i="7" s="1"/>
  <c r="AN49" i="7"/>
  <c r="AO49" i="7" s="1"/>
  <c r="AF49" i="7"/>
  <c r="AT49" i="7" s="1"/>
  <c r="BH49" i="7" s="1"/>
  <c r="BV49" i="7" s="1"/>
  <c r="AE49" i="7"/>
  <c r="AS49" i="7" s="1"/>
  <c r="BG49" i="7" s="1"/>
  <c r="BU49" i="7" s="1"/>
  <c r="AD49" i="7"/>
  <c r="AR49" i="7" s="1"/>
  <c r="BF49" i="7" s="1"/>
  <c r="BT49" i="7" s="1"/>
  <c r="Z49" i="7"/>
  <c r="AB49" i="7" s="1"/>
  <c r="AC49" i="7" s="1"/>
  <c r="S49" i="7"/>
  <c r="CH48" i="7"/>
  <c r="BP48" i="7"/>
  <c r="BR48" i="7" s="1"/>
  <c r="BS48" i="7" s="1"/>
  <c r="BB48" i="7"/>
  <c r="BC48" i="7" s="1"/>
  <c r="AN48" i="7"/>
  <c r="AP48" i="7" s="1"/>
  <c r="AQ48" i="7" s="1"/>
  <c r="AF48" i="7"/>
  <c r="AT48" i="7" s="1"/>
  <c r="BH48" i="7" s="1"/>
  <c r="BV48" i="7" s="1"/>
  <c r="AE48" i="7"/>
  <c r="AS48" i="7" s="1"/>
  <c r="BG48" i="7" s="1"/>
  <c r="BU48" i="7" s="1"/>
  <c r="AD48" i="7"/>
  <c r="AR48" i="7" s="1"/>
  <c r="BF48" i="7" s="1"/>
  <c r="BT48" i="7" s="1"/>
  <c r="Z48" i="7"/>
  <c r="S48" i="7"/>
  <c r="U48" i="7" s="1"/>
  <c r="V48" i="7" s="1"/>
  <c r="CH47" i="7"/>
  <c r="BP47" i="7"/>
  <c r="BQ47" i="7" s="1"/>
  <c r="BB47" i="7"/>
  <c r="BD47" i="7" s="1"/>
  <c r="BE47" i="7" s="1"/>
  <c r="AN47" i="7"/>
  <c r="AP47" i="7" s="1"/>
  <c r="AQ47" i="7" s="1"/>
  <c r="AF47" i="7"/>
  <c r="AT47" i="7" s="1"/>
  <c r="BH47" i="7" s="1"/>
  <c r="BV47" i="7" s="1"/>
  <c r="AE47" i="7"/>
  <c r="AS47" i="7" s="1"/>
  <c r="BG47" i="7" s="1"/>
  <c r="BU47" i="7" s="1"/>
  <c r="AD47" i="7"/>
  <c r="AR47" i="7" s="1"/>
  <c r="BF47" i="7" s="1"/>
  <c r="BT47" i="7" s="1"/>
  <c r="Z47" i="7"/>
  <c r="AB47" i="7" s="1"/>
  <c r="AC47" i="7" s="1"/>
  <c r="S47" i="7"/>
  <c r="T47" i="7" s="1"/>
  <c r="CH46" i="7"/>
  <c r="BP46" i="7"/>
  <c r="BR46" i="7" s="1"/>
  <c r="BS46" i="7" s="1"/>
  <c r="BB46" i="7"/>
  <c r="BC46" i="7" s="1"/>
  <c r="AN46" i="7"/>
  <c r="AP46" i="7" s="1"/>
  <c r="AQ46" i="7" s="1"/>
  <c r="AF46" i="7"/>
  <c r="AT46" i="7" s="1"/>
  <c r="BH46" i="7" s="1"/>
  <c r="BV46" i="7" s="1"/>
  <c r="AE46" i="7"/>
  <c r="AS46" i="7" s="1"/>
  <c r="BG46" i="7" s="1"/>
  <c r="BU46" i="7" s="1"/>
  <c r="AD46" i="7"/>
  <c r="AR46" i="7" s="1"/>
  <c r="BF46" i="7" s="1"/>
  <c r="BT46" i="7" s="1"/>
  <c r="Z46" i="7"/>
  <c r="S46" i="7"/>
  <c r="U46" i="7" s="1"/>
  <c r="V46" i="7" s="1"/>
  <c r="CH45" i="7"/>
  <c r="BP45" i="7"/>
  <c r="BQ45" i="7" s="1"/>
  <c r="BB45" i="7"/>
  <c r="BD45" i="7" s="1"/>
  <c r="BE45" i="7" s="1"/>
  <c r="AN45" i="7"/>
  <c r="AP45" i="7" s="1"/>
  <c r="AQ45" i="7" s="1"/>
  <c r="AF45" i="7"/>
  <c r="AT45" i="7" s="1"/>
  <c r="BH45" i="7" s="1"/>
  <c r="BV45" i="7" s="1"/>
  <c r="AE45" i="7"/>
  <c r="AS45" i="7" s="1"/>
  <c r="BG45" i="7" s="1"/>
  <c r="BU45" i="7" s="1"/>
  <c r="AD45" i="7"/>
  <c r="AR45" i="7" s="1"/>
  <c r="BF45" i="7" s="1"/>
  <c r="BT45" i="7" s="1"/>
  <c r="Z45" i="7"/>
  <c r="S45" i="7"/>
  <c r="U45" i="7" s="1"/>
  <c r="V45" i="7" s="1"/>
  <c r="CH44" i="7"/>
  <c r="BP44" i="7"/>
  <c r="BQ44" i="7" s="1"/>
  <c r="BB44" i="7"/>
  <c r="BC44" i="7" s="1"/>
  <c r="AN44" i="7"/>
  <c r="AP44" i="7" s="1"/>
  <c r="AQ44" i="7" s="1"/>
  <c r="AF44" i="7"/>
  <c r="AT44" i="7" s="1"/>
  <c r="BH44" i="7" s="1"/>
  <c r="BV44" i="7" s="1"/>
  <c r="AE44" i="7"/>
  <c r="AS44" i="7" s="1"/>
  <c r="BG44" i="7" s="1"/>
  <c r="BU44" i="7" s="1"/>
  <c r="AD44" i="7"/>
  <c r="AR44" i="7" s="1"/>
  <c r="BF44" i="7" s="1"/>
  <c r="BT44" i="7" s="1"/>
  <c r="Z44" i="7"/>
  <c r="S44" i="7"/>
  <c r="CH104" i="7"/>
  <c r="BP104" i="7"/>
  <c r="BQ104" i="7" s="1"/>
  <c r="BB104" i="7"/>
  <c r="BD104" i="7" s="1"/>
  <c r="BE104" i="7" s="1"/>
  <c r="AN104" i="7"/>
  <c r="AO104" i="7" s="1"/>
  <c r="AF104" i="7"/>
  <c r="AT104" i="7" s="1"/>
  <c r="BH104" i="7" s="1"/>
  <c r="BV104" i="7" s="1"/>
  <c r="AE104" i="7"/>
  <c r="AS104" i="7" s="1"/>
  <c r="BG104" i="7" s="1"/>
  <c r="BU104" i="7" s="1"/>
  <c r="AD104" i="7"/>
  <c r="AR104" i="7" s="1"/>
  <c r="BF104" i="7" s="1"/>
  <c r="BT104" i="7" s="1"/>
  <c r="Z104" i="7"/>
  <c r="S104" i="7"/>
  <c r="CH42" i="7"/>
  <c r="BP42" i="7"/>
  <c r="BR42" i="7" s="1"/>
  <c r="BS42" i="7" s="1"/>
  <c r="BB42" i="7"/>
  <c r="BC42" i="7" s="1"/>
  <c r="AN42" i="7"/>
  <c r="AP42" i="7" s="1"/>
  <c r="AQ42" i="7" s="1"/>
  <c r="AF42" i="7"/>
  <c r="AT42" i="7" s="1"/>
  <c r="AE42" i="7"/>
  <c r="AS42" i="7" s="1"/>
  <c r="BG42" i="7" s="1"/>
  <c r="BU42" i="7" s="1"/>
  <c r="AD42" i="7"/>
  <c r="AR42" i="7" s="1"/>
  <c r="BF42" i="7" s="1"/>
  <c r="BT42" i="7" s="1"/>
  <c r="Z42" i="7"/>
  <c r="X42" i="7"/>
  <c r="S42" i="7"/>
  <c r="U42" i="7" s="1"/>
  <c r="V42" i="7" s="1"/>
  <c r="CH41" i="7"/>
  <c r="BP41" i="7"/>
  <c r="BR41" i="7" s="1"/>
  <c r="BS41" i="7" s="1"/>
  <c r="BB41" i="7"/>
  <c r="AN41" i="7"/>
  <c r="AP41" i="7" s="1"/>
  <c r="AQ41" i="7" s="1"/>
  <c r="AF41" i="7"/>
  <c r="AT41" i="7" s="1"/>
  <c r="BH41" i="7" s="1"/>
  <c r="BV41" i="7" s="1"/>
  <c r="AE41" i="7"/>
  <c r="AS41" i="7" s="1"/>
  <c r="BG41" i="7" s="1"/>
  <c r="BU41" i="7" s="1"/>
  <c r="AD41" i="7"/>
  <c r="AR41" i="7" s="1"/>
  <c r="BF41" i="7" s="1"/>
  <c r="BT41" i="7" s="1"/>
  <c r="Z41" i="7"/>
  <c r="AA41" i="7" s="1"/>
  <c r="S41" i="7"/>
  <c r="T41" i="7" s="1"/>
  <c r="CH40" i="7"/>
  <c r="BP40" i="7"/>
  <c r="BQ40" i="7" s="1"/>
  <c r="BB40" i="7"/>
  <c r="AN40" i="7"/>
  <c r="AO40" i="7" s="1"/>
  <c r="AF40" i="7"/>
  <c r="AT40" i="7" s="1"/>
  <c r="BH40" i="7" s="1"/>
  <c r="BV40" i="7" s="1"/>
  <c r="AE40" i="7"/>
  <c r="AS40" i="7" s="1"/>
  <c r="BG40" i="7" s="1"/>
  <c r="BU40" i="7" s="1"/>
  <c r="AD40" i="7"/>
  <c r="AR40" i="7" s="1"/>
  <c r="BF40" i="7" s="1"/>
  <c r="BT40" i="7" s="1"/>
  <c r="Z40" i="7"/>
  <c r="AB40" i="7" s="1"/>
  <c r="AC40" i="7" s="1"/>
  <c r="S40" i="7"/>
  <c r="U40" i="7" s="1"/>
  <c r="V40" i="7" s="1"/>
  <c r="CH39" i="7"/>
  <c r="BP39" i="7"/>
  <c r="BR39" i="7" s="1"/>
  <c r="BS39" i="7" s="1"/>
  <c r="BB39" i="7"/>
  <c r="AN39" i="7"/>
  <c r="AO39" i="7" s="1"/>
  <c r="AF39" i="7"/>
  <c r="AT39" i="7" s="1"/>
  <c r="BH39" i="7" s="1"/>
  <c r="BV39" i="7" s="1"/>
  <c r="AE39" i="7"/>
  <c r="AS39" i="7" s="1"/>
  <c r="BG39" i="7" s="1"/>
  <c r="BU39" i="7" s="1"/>
  <c r="AD39" i="7"/>
  <c r="AR39" i="7" s="1"/>
  <c r="BF39" i="7" s="1"/>
  <c r="BT39" i="7" s="1"/>
  <c r="Z39" i="7"/>
  <c r="S39" i="7"/>
  <c r="U39" i="7" s="1"/>
  <c r="V39" i="7" s="1"/>
  <c r="CH38" i="7"/>
  <c r="BP38" i="7"/>
  <c r="BB38" i="7"/>
  <c r="AN38" i="7"/>
  <c r="AP38" i="7" s="1"/>
  <c r="AQ38" i="7" s="1"/>
  <c r="AF38" i="7"/>
  <c r="AT38" i="7" s="1"/>
  <c r="BH38" i="7" s="1"/>
  <c r="BV38" i="7" s="1"/>
  <c r="AE38" i="7"/>
  <c r="AS38" i="7" s="1"/>
  <c r="BG38" i="7" s="1"/>
  <c r="BU38" i="7" s="1"/>
  <c r="AD38" i="7"/>
  <c r="AR38" i="7" s="1"/>
  <c r="BF38" i="7" s="1"/>
  <c r="BT38" i="7" s="1"/>
  <c r="Z38" i="7"/>
  <c r="AB38" i="7" s="1"/>
  <c r="AC38" i="7" s="1"/>
  <c r="S38" i="7"/>
  <c r="U38" i="7" s="1"/>
  <c r="V38" i="7" s="1"/>
  <c r="CH37" i="7"/>
  <c r="BP37" i="7"/>
  <c r="BR37" i="7" s="1"/>
  <c r="BS37" i="7" s="1"/>
  <c r="BB37" i="7"/>
  <c r="AN37" i="7"/>
  <c r="AP37" i="7" s="1"/>
  <c r="AQ37" i="7" s="1"/>
  <c r="AF37" i="7"/>
  <c r="AT37" i="7" s="1"/>
  <c r="BH37" i="7" s="1"/>
  <c r="BV37" i="7" s="1"/>
  <c r="AE37" i="7"/>
  <c r="AS37" i="7" s="1"/>
  <c r="BG37" i="7" s="1"/>
  <c r="BU37" i="7" s="1"/>
  <c r="AD37" i="7"/>
  <c r="AR37" i="7" s="1"/>
  <c r="BF37" i="7" s="1"/>
  <c r="BT37" i="7" s="1"/>
  <c r="Z37" i="7"/>
  <c r="S37" i="7"/>
  <c r="U37" i="7" s="1"/>
  <c r="V37" i="7" s="1"/>
  <c r="CH36" i="7"/>
  <c r="BP36" i="7"/>
  <c r="BR36" i="7" s="1"/>
  <c r="BS36" i="7" s="1"/>
  <c r="BB36" i="7"/>
  <c r="AN36" i="7"/>
  <c r="AP36" i="7" s="1"/>
  <c r="AQ36" i="7" s="1"/>
  <c r="AF36" i="7"/>
  <c r="AT36" i="7" s="1"/>
  <c r="BH36" i="7" s="1"/>
  <c r="BV36" i="7" s="1"/>
  <c r="AE36" i="7"/>
  <c r="AS36" i="7" s="1"/>
  <c r="BG36" i="7" s="1"/>
  <c r="BU36" i="7" s="1"/>
  <c r="AD36" i="7"/>
  <c r="AR36" i="7" s="1"/>
  <c r="BF36" i="7" s="1"/>
  <c r="BT36" i="7" s="1"/>
  <c r="Z36" i="7"/>
  <c r="AB36" i="7" s="1"/>
  <c r="AC36" i="7" s="1"/>
  <c r="S36" i="7"/>
  <c r="T36" i="7" s="1"/>
  <c r="CH35" i="7"/>
  <c r="BP35" i="7"/>
  <c r="BR35" i="7" s="1"/>
  <c r="BS35" i="7" s="1"/>
  <c r="BB35" i="7"/>
  <c r="AN35" i="7"/>
  <c r="AP35" i="7" s="1"/>
  <c r="AQ35" i="7" s="1"/>
  <c r="AF35" i="7"/>
  <c r="AT35" i="7" s="1"/>
  <c r="BH35" i="7" s="1"/>
  <c r="BV35" i="7" s="1"/>
  <c r="AE35" i="7"/>
  <c r="AS35" i="7" s="1"/>
  <c r="BG35" i="7" s="1"/>
  <c r="BU35" i="7" s="1"/>
  <c r="AD35" i="7"/>
  <c r="AR35" i="7" s="1"/>
  <c r="BF35" i="7" s="1"/>
  <c r="BT35" i="7" s="1"/>
  <c r="Z35" i="7"/>
  <c r="AA35" i="7" s="1"/>
  <c r="S35" i="7"/>
  <c r="U35" i="7" s="1"/>
  <c r="V35" i="7" s="1"/>
  <c r="CH34" i="7"/>
  <c r="BP34" i="7"/>
  <c r="BR34" i="7" s="1"/>
  <c r="BS34" i="7" s="1"/>
  <c r="BB34" i="7"/>
  <c r="AN34" i="7"/>
  <c r="AP34" i="7" s="1"/>
  <c r="AQ34" i="7" s="1"/>
  <c r="AF34" i="7"/>
  <c r="AT34" i="7" s="1"/>
  <c r="BH34" i="7" s="1"/>
  <c r="BV34" i="7" s="1"/>
  <c r="AE34" i="7"/>
  <c r="AS34" i="7" s="1"/>
  <c r="BG34" i="7" s="1"/>
  <c r="BU34" i="7" s="1"/>
  <c r="AD34" i="7"/>
  <c r="AR34" i="7" s="1"/>
  <c r="BF34" i="7" s="1"/>
  <c r="BT34" i="7" s="1"/>
  <c r="Z34" i="7"/>
  <c r="AB34" i="7" s="1"/>
  <c r="AC34" i="7" s="1"/>
  <c r="S34" i="7"/>
  <c r="U34" i="7" s="1"/>
  <c r="V34" i="7" s="1"/>
  <c r="CH33" i="7"/>
  <c r="BP33" i="7"/>
  <c r="BR33" i="7" s="1"/>
  <c r="BS33" i="7" s="1"/>
  <c r="BB33" i="7"/>
  <c r="AN33" i="7"/>
  <c r="AP33" i="7" s="1"/>
  <c r="AQ33" i="7" s="1"/>
  <c r="AF33" i="7"/>
  <c r="AT33" i="7" s="1"/>
  <c r="BH33" i="7" s="1"/>
  <c r="BV33" i="7" s="1"/>
  <c r="AE33" i="7"/>
  <c r="AS33" i="7" s="1"/>
  <c r="BG33" i="7" s="1"/>
  <c r="BU33" i="7" s="1"/>
  <c r="AD33" i="7"/>
  <c r="AR33" i="7" s="1"/>
  <c r="BF33" i="7" s="1"/>
  <c r="BT33" i="7" s="1"/>
  <c r="Z33" i="7"/>
  <c r="AB33" i="7" s="1"/>
  <c r="AC33" i="7" s="1"/>
  <c r="S33" i="7"/>
  <c r="U33" i="7" s="1"/>
  <c r="V33" i="7" s="1"/>
  <c r="CH32" i="7"/>
  <c r="BP32" i="7"/>
  <c r="BR32" i="7" s="1"/>
  <c r="BS32" i="7" s="1"/>
  <c r="BB32" i="7"/>
  <c r="AN32" i="7"/>
  <c r="AO32" i="7" s="1"/>
  <c r="AF32" i="7"/>
  <c r="AE32" i="7"/>
  <c r="AS32" i="7" s="1"/>
  <c r="BG32" i="7" s="1"/>
  <c r="BU32" i="7" s="1"/>
  <c r="AD32" i="7"/>
  <c r="AR32" i="7" s="1"/>
  <c r="BF32" i="7" s="1"/>
  <c r="BT32" i="7" s="1"/>
  <c r="Z32" i="7"/>
  <c r="AB32" i="7" s="1"/>
  <c r="AC32" i="7" s="1"/>
  <c r="S32" i="7"/>
  <c r="U32" i="7" s="1"/>
  <c r="V32" i="7" s="1"/>
  <c r="CH31" i="7"/>
  <c r="BP31" i="7"/>
  <c r="BR31" i="7" s="1"/>
  <c r="BS31" i="7" s="1"/>
  <c r="BB31" i="7"/>
  <c r="AR31" i="7"/>
  <c r="BF31" i="7" s="1"/>
  <c r="BT31" i="7" s="1"/>
  <c r="AN31" i="7"/>
  <c r="AO31" i="7" s="1"/>
  <c r="AF31" i="7"/>
  <c r="AT31" i="7" s="1"/>
  <c r="BH31" i="7" s="1"/>
  <c r="BV31" i="7" s="1"/>
  <c r="AE31" i="7"/>
  <c r="AS31" i="7" s="1"/>
  <c r="BG31" i="7" s="1"/>
  <c r="BU31" i="7" s="1"/>
  <c r="AD31" i="7"/>
  <c r="Z31" i="7"/>
  <c r="AB31" i="7" s="1"/>
  <c r="AC31" i="7" s="1"/>
  <c r="S31" i="7"/>
  <c r="CH30" i="7"/>
  <c r="BP30" i="7"/>
  <c r="BR30" i="7" s="1"/>
  <c r="BS30" i="7" s="1"/>
  <c r="BB30" i="7"/>
  <c r="AN30" i="7"/>
  <c r="AP30" i="7" s="1"/>
  <c r="AQ30" i="7" s="1"/>
  <c r="AF30" i="7"/>
  <c r="AT30" i="7" s="1"/>
  <c r="BH30" i="7" s="1"/>
  <c r="BV30" i="7" s="1"/>
  <c r="AE30" i="7"/>
  <c r="AS30" i="7" s="1"/>
  <c r="BG30" i="7" s="1"/>
  <c r="BU30" i="7" s="1"/>
  <c r="AD30" i="7"/>
  <c r="AR30" i="7" s="1"/>
  <c r="BF30" i="7" s="1"/>
  <c r="BT30" i="7" s="1"/>
  <c r="Z30" i="7"/>
  <c r="AB30" i="7" s="1"/>
  <c r="AC30" i="7" s="1"/>
  <c r="S30" i="7"/>
  <c r="CH29" i="7"/>
  <c r="BP29" i="7"/>
  <c r="BR29" i="7" s="1"/>
  <c r="BS29" i="7" s="1"/>
  <c r="BB29" i="7"/>
  <c r="BD29" i="7" s="1"/>
  <c r="BE29" i="7" s="1"/>
  <c r="AN29" i="7"/>
  <c r="AP29" i="7" s="1"/>
  <c r="AQ29" i="7" s="1"/>
  <c r="AF29" i="7"/>
  <c r="AT29" i="7" s="1"/>
  <c r="BH29" i="7" s="1"/>
  <c r="BV29" i="7" s="1"/>
  <c r="AE29" i="7"/>
  <c r="AS29" i="7" s="1"/>
  <c r="AD29" i="7"/>
  <c r="AR29" i="7" s="1"/>
  <c r="Z29" i="7"/>
  <c r="AA29" i="7" s="1"/>
  <c r="S29" i="7"/>
  <c r="CH28" i="7"/>
  <c r="BP28" i="7"/>
  <c r="BB28" i="7"/>
  <c r="BD28" i="7" s="1"/>
  <c r="BE28" i="7" s="1"/>
  <c r="AT28" i="7"/>
  <c r="BH28" i="7" s="1"/>
  <c r="AN28" i="7"/>
  <c r="AP28" i="7" s="1"/>
  <c r="AQ28" i="7" s="1"/>
  <c r="AF28" i="7"/>
  <c r="AE28" i="7"/>
  <c r="AD28" i="7"/>
  <c r="Z28" i="7"/>
  <c r="S28" i="7"/>
  <c r="U28" i="7" s="1"/>
  <c r="V28" i="7" s="1"/>
  <c r="CH25" i="7"/>
  <c r="CG25" i="7"/>
  <c r="CF25" i="7"/>
  <c r="CE25" i="7"/>
  <c r="CD25" i="7"/>
  <c r="CC25" i="7"/>
  <c r="CB25" i="7"/>
  <c r="CA25" i="7"/>
  <c r="BY25" i="7"/>
  <c r="BW25" i="7"/>
  <c r="BV25" i="7"/>
  <c r="BU25" i="7"/>
  <c r="BT25" i="7"/>
  <c r="BR25" i="7"/>
  <c r="BP25" i="7"/>
  <c r="BO25" i="7"/>
  <c r="BN25" i="7"/>
  <c r="BM25" i="7"/>
  <c r="BK25" i="7"/>
  <c r="BI25" i="7"/>
  <c r="BH25" i="7"/>
  <c r="BG25" i="7"/>
  <c r="BF25" i="7"/>
  <c r="BD25" i="7"/>
  <c r="BB25" i="7"/>
  <c r="BC25" i="7" s="1"/>
  <c r="BA25" i="7"/>
  <c r="AZ25" i="7"/>
  <c r="AY25" i="7"/>
  <c r="AW25" i="7"/>
  <c r="AU25" i="7"/>
  <c r="AT25" i="7"/>
  <c r="AS25" i="7"/>
  <c r="AR25" i="7"/>
  <c r="AP25" i="7"/>
  <c r="AN25" i="7"/>
  <c r="AO25" i="7" s="1"/>
  <c r="AM25" i="7"/>
  <c r="AL25" i="7"/>
  <c r="AK25" i="7"/>
  <c r="AI25" i="7"/>
  <c r="AG25" i="7"/>
  <c r="AF25" i="7"/>
  <c r="AE25" i="7"/>
  <c r="AD25" i="7"/>
  <c r="AB25" i="7"/>
  <c r="Z25" i="7"/>
  <c r="Y25" i="7"/>
  <c r="X25" i="7"/>
  <c r="W25" i="7"/>
  <c r="U25" i="7"/>
  <c r="S25" i="7"/>
  <c r="R25" i="7"/>
  <c r="Q25" i="7"/>
  <c r="P25" i="7"/>
  <c r="O25" i="7"/>
  <c r="N25" i="7"/>
  <c r="M25" i="7"/>
  <c r="CG24" i="7"/>
  <c r="CF24" i="7"/>
  <c r="CE24" i="7"/>
  <c r="CD24" i="7"/>
  <c r="CC24" i="7"/>
  <c r="CB24" i="7"/>
  <c r="CA24" i="7"/>
  <c r="BO24" i="7"/>
  <c r="BN24" i="7"/>
  <c r="BM24" i="7"/>
  <c r="BA24" i="7"/>
  <c r="AZ24" i="7"/>
  <c r="AY24" i="7"/>
  <c r="AM24" i="7"/>
  <c r="AL24" i="7"/>
  <c r="AK24" i="7"/>
  <c r="Y24" i="7"/>
  <c r="X24" i="7"/>
  <c r="W24" i="7"/>
  <c r="R24" i="7"/>
  <c r="Q24" i="7"/>
  <c r="P24" i="7"/>
  <c r="O24" i="7"/>
  <c r="N24" i="7"/>
  <c r="M24" i="7"/>
  <c r="CG23" i="7"/>
  <c r="CF23" i="7"/>
  <c r="CE23" i="7"/>
  <c r="CD23" i="7"/>
  <c r="CC23" i="7"/>
  <c r="CB23" i="7"/>
  <c r="CA23" i="7"/>
  <c r="BO23" i="7"/>
  <c r="BN23" i="7"/>
  <c r="BM23" i="7"/>
  <c r="BA23" i="7"/>
  <c r="AZ23" i="7"/>
  <c r="AY23" i="7"/>
  <c r="AM23" i="7"/>
  <c r="AL23" i="7"/>
  <c r="AK23" i="7"/>
  <c r="Y23" i="7"/>
  <c r="X23" i="7"/>
  <c r="W23" i="7"/>
  <c r="R23" i="7"/>
  <c r="Q23" i="7"/>
  <c r="P23" i="7"/>
  <c r="O23" i="7"/>
  <c r="N23" i="7"/>
  <c r="M23" i="7"/>
  <c r="CG22" i="7"/>
  <c r="CF22" i="7"/>
  <c r="CE22" i="7"/>
  <c r="CD22" i="7"/>
  <c r="CC22" i="7"/>
  <c r="CB22" i="7"/>
  <c r="CA22" i="7"/>
  <c r="BO22" i="7"/>
  <c r="BN22" i="7"/>
  <c r="BM22" i="7"/>
  <c r="BA22" i="7"/>
  <c r="AZ22" i="7"/>
  <c r="AY22" i="7"/>
  <c r="AM22" i="7"/>
  <c r="AL22" i="7"/>
  <c r="AK22" i="7"/>
  <c r="Y22" i="7"/>
  <c r="X22" i="7"/>
  <c r="W22" i="7"/>
  <c r="R22" i="7"/>
  <c r="Q22" i="7"/>
  <c r="P22" i="7"/>
  <c r="O22" i="7"/>
  <c r="N22" i="7"/>
  <c r="M22" i="7"/>
  <c r="CG21" i="7"/>
  <c r="CF21" i="7"/>
  <c r="CE21" i="7"/>
  <c r="CD21" i="7"/>
  <c r="CC21" i="7"/>
  <c r="CB21" i="7"/>
  <c r="CA21" i="7"/>
  <c r="BO21" i="7"/>
  <c r="BN21" i="7"/>
  <c r="BM21" i="7"/>
  <c r="BA21" i="7"/>
  <c r="AZ21" i="7"/>
  <c r="AY21" i="7"/>
  <c r="AM21" i="7"/>
  <c r="AL21" i="7"/>
  <c r="AK21" i="7"/>
  <c r="Y21" i="7"/>
  <c r="X21" i="7"/>
  <c r="W21" i="7"/>
  <c r="R21" i="7"/>
  <c r="Q21" i="7"/>
  <c r="P21" i="7"/>
  <c r="O21" i="7"/>
  <c r="N21" i="7"/>
  <c r="M21" i="7"/>
  <c r="CG20" i="7"/>
  <c r="CF20" i="7"/>
  <c r="CE20" i="7"/>
  <c r="CD20" i="7"/>
  <c r="CC20" i="7"/>
  <c r="CB20" i="7"/>
  <c r="CA20" i="7"/>
  <c r="BZ20" i="7"/>
  <c r="BY20" i="7"/>
  <c r="BX20" i="7"/>
  <c r="BW20" i="7"/>
  <c r="BV20" i="7"/>
  <c r="BU20" i="7"/>
  <c r="BT20" i="7"/>
  <c r="BS20" i="7"/>
  <c r="BR20" i="7"/>
  <c r="BQ20" i="7"/>
  <c r="BP20" i="7"/>
  <c r="BO20" i="7"/>
  <c r="BN20" i="7"/>
  <c r="BM20" i="7"/>
  <c r="BL20" i="7"/>
  <c r="BK20" i="7"/>
  <c r="BJ20" i="7"/>
  <c r="BI20" i="7"/>
  <c r="BH20" i="7"/>
  <c r="BG20" i="7"/>
  <c r="BF20" i="7"/>
  <c r="BE20" i="7"/>
  <c r="BD20" i="7"/>
  <c r="BC20" i="7"/>
  <c r="BB20" i="7"/>
  <c r="BA20" i="7"/>
  <c r="AZ20" i="7"/>
  <c r="AY20" i="7"/>
  <c r="AX20" i="7"/>
  <c r="AW20" i="7"/>
  <c r="AV20" i="7"/>
  <c r="AU20" i="7"/>
  <c r="AT20" i="7"/>
  <c r="AS20" i="7"/>
  <c r="AR20" i="7"/>
  <c r="AQ20" i="7"/>
  <c r="AP20" i="7"/>
  <c r="AO20" i="7"/>
  <c r="AN20" i="7"/>
  <c r="AM20" i="7"/>
  <c r="AL20" i="7"/>
  <c r="AK20" i="7"/>
  <c r="AJ20" i="7"/>
  <c r="AI20" i="7"/>
  <c r="AH20" i="7"/>
  <c r="AG20" i="7"/>
  <c r="AF20" i="7"/>
  <c r="AE20" i="7"/>
  <c r="AD20" i="7"/>
  <c r="AC20" i="7"/>
  <c r="AB20" i="7"/>
  <c r="AA20" i="7"/>
  <c r="Z20" i="7"/>
  <c r="Y20" i="7"/>
  <c r="X20" i="7"/>
  <c r="W20" i="7"/>
  <c r="V20" i="7"/>
  <c r="U20" i="7"/>
  <c r="T20" i="7"/>
  <c r="S20" i="7"/>
  <c r="R20" i="7"/>
  <c r="Q20" i="7"/>
  <c r="P20" i="7"/>
  <c r="CG18" i="7"/>
  <c r="CF18" i="7"/>
  <c r="CE18" i="7"/>
  <c r="CD18" i="7"/>
  <c r="CC18" i="7"/>
  <c r="CB18" i="7"/>
  <c r="CA18" i="7"/>
  <c r="BP18" i="7"/>
  <c r="BO18" i="7"/>
  <c r="BN18" i="7"/>
  <c r="BM18" i="7"/>
  <c r="BB18" i="7"/>
  <c r="BA18" i="7"/>
  <c r="AZ18" i="7"/>
  <c r="AY18" i="7"/>
  <c r="AM18" i="7"/>
  <c r="AL18" i="7"/>
  <c r="AK18" i="7"/>
  <c r="Y18" i="7"/>
  <c r="X18" i="7"/>
  <c r="W18" i="7"/>
  <c r="R18" i="7"/>
  <c r="Q18" i="7"/>
  <c r="P18" i="7"/>
  <c r="O18" i="7"/>
  <c r="N18" i="7"/>
  <c r="M18" i="7"/>
  <c r="CG17" i="7"/>
  <c r="CF17" i="7"/>
  <c r="CE17" i="7"/>
  <c r="CD17" i="7"/>
  <c r="CC17" i="7"/>
  <c r="CB17" i="7"/>
  <c r="CA17" i="7"/>
  <c r="BO17" i="7"/>
  <c r="BN17" i="7"/>
  <c r="BM17" i="7"/>
  <c r="BA17" i="7"/>
  <c r="AZ17" i="7"/>
  <c r="AY17" i="7"/>
  <c r="AM17" i="7"/>
  <c r="AL17" i="7"/>
  <c r="AK17" i="7"/>
  <c r="Y17" i="7"/>
  <c r="X17" i="7"/>
  <c r="W17" i="7"/>
  <c r="AD17" i="7" s="1"/>
  <c r="R17" i="7"/>
  <c r="Q17" i="7"/>
  <c r="P17" i="7"/>
  <c r="O17" i="7"/>
  <c r="N17" i="7"/>
  <c r="M17" i="7"/>
  <c r="CG16" i="7"/>
  <c r="CF16" i="7"/>
  <c r="CE16" i="7"/>
  <c r="CD16" i="7"/>
  <c r="CC16" i="7"/>
  <c r="CB16" i="7"/>
  <c r="CA16" i="7"/>
  <c r="BO16" i="7"/>
  <c r="BN16" i="7"/>
  <c r="BM16" i="7"/>
  <c r="BA16" i="7"/>
  <c r="AZ16" i="7"/>
  <c r="AY16" i="7"/>
  <c r="AM16" i="7"/>
  <c r="AL16" i="7"/>
  <c r="AK16" i="7"/>
  <c r="Y16" i="7"/>
  <c r="X16" i="7"/>
  <c r="W16" i="7"/>
  <c r="R16" i="7"/>
  <c r="Q16" i="7"/>
  <c r="P16" i="7"/>
  <c r="O16" i="7"/>
  <c r="N16" i="7"/>
  <c r="M16" i="7"/>
  <c r="CG15" i="7"/>
  <c r="CF15" i="7"/>
  <c r="CE15" i="7"/>
  <c r="CD15" i="7"/>
  <c r="CC15" i="7"/>
  <c r="CB15" i="7"/>
  <c r="CA15" i="7"/>
  <c r="BO15" i="7"/>
  <c r="BN15" i="7"/>
  <c r="BM15" i="7"/>
  <c r="BA15" i="7"/>
  <c r="AZ15" i="7"/>
  <c r="AY15" i="7"/>
  <c r="AM15" i="7"/>
  <c r="AL15" i="7"/>
  <c r="AK15" i="7"/>
  <c r="Y15" i="7"/>
  <c r="X15" i="7"/>
  <c r="W15" i="7"/>
  <c r="R15" i="7"/>
  <c r="Q15" i="7"/>
  <c r="P15" i="7"/>
  <c r="O15" i="7"/>
  <c r="N15" i="7"/>
  <c r="M15" i="7"/>
  <c r="CG14" i="7"/>
  <c r="CF14" i="7"/>
  <c r="CE14" i="7"/>
  <c r="CD14" i="7"/>
  <c r="CC14" i="7"/>
  <c r="CB14" i="7"/>
  <c r="CA14" i="7"/>
  <c r="BO14" i="7"/>
  <c r="BN14" i="7"/>
  <c r="BM14" i="7"/>
  <c r="BA14" i="7"/>
  <c r="AZ14" i="7"/>
  <c r="AY14" i="7"/>
  <c r="AM14" i="7"/>
  <c r="AL14" i="7"/>
  <c r="AK14" i="7"/>
  <c r="Y14" i="7"/>
  <c r="X14" i="7"/>
  <c r="W14" i="7"/>
  <c r="R14" i="7"/>
  <c r="Q14" i="7"/>
  <c r="P14" i="7"/>
  <c r="O14" i="7"/>
  <c r="N14" i="7"/>
  <c r="M14" i="7"/>
  <c r="CG13" i="7"/>
  <c r="CF13" i="7"/>
  <c r="CE13" i="7"/>
  <c r="CD13" i="7"/>
  <c r="CC13" i="7"/>
  <c r="CB13" i="7"/>
  <c r="CA13" i="7"/>
  <c r="BO13" i="7"/>
  <c r="BN13" i="7"/>
  <c r="BM13" i="7"/>
  <c r="BA13" i="7"/>
  <c r="AZ13" i="7"/>
  <c r="AY13" i="7"/>
  <c r="AM13" i="7"/>
  <c r="AL13" i="7"/>
  <c r="AK13" i="7"/>
  <c r="Y13" i="7"/>
  <c r="X13" i="7"/>
  <c r="W13" i="7"/>
  <c r="R13" i="7"/>
  <c r="Q13" i="7"/>
  <c r="P13" i="7"/>
  <c r="O13" i="7"/>
  <c r="N13" i="7"/>
  <c r="M13" i="7"/>
  <c r="CG12" i="7"/>
  <c r="CF12" i="7"/>
  <c r="CE12" i="7"/>
  <c r="CD12" i="7"/>
  <c r="CC12" i="7"/>
  <c r="CB12" i="7"/>
  <c r="CA12" i="7"/>
  <c r="BO12" i="7"/>
  <c r="BN12" i="7"/>
  <c r="BM12" i="7"/>
  <c r="BA12" i="7"/>
  <c r="AZ12" i="7"/>
  <c r="AY12" i="7"/>
  <c r="AM12" i="7"/>
  <c r="AL12" i="7"/>
  <c r="AK12" i="7"/>
  <c r="Y12" i="7"/>
  <c r="X12" i="7"/>
  <c r="W12" i="7"/>
  <c r="R12" i="7"/>
  <c r="Q12" i="7"/>
  <c r="P12" i="7"/>
  <c r="O12" i="7"/>
  <c r="N12" i="7"/>
  <c r="M12" i="7"/>
  <c r="CG11" i="7"/>
  <c r="CF11" i="7"/>
  <c r="CE11" i="7"/>
  <c r="CD11" i="7"/>
  <c r="CC11" i="7"/>
  <c r="CB11" i="7"/>
  <c r="CA11" i="7"/>
  <c r="BO11" i="7"/>
  <c r="BN11" i="7"/>
  <c r="BM11" i="7"/>
  <c r="BA11" i="7"/>
  <c r="AZ11" i="7"/>
  <c r="AY11" i="7"/>
  <c r="AM11" i="7"/>
  <c r="AL11" i="7"/>
  <c r="AK11" i="7"/>
  <c r="Y11" i="7"/>
  <c r="X11" i="7"/>
  <c r="W11" i="7"/>
  <c r="R11" i="7"/>
  <c r="Q11" i="7"/>
  <c r="P11" i="7"/>
  <c r="O11" i="7"/>
  <c r="N11" i="7"/>
  <c r="M11" i="7"/>
  <c r="CG10" i="7"/>
  <c r="CF10" i="7"/>
  <c r="CE10" i="7"/>
  <c r="CD10" i="7"/>
  <c r="CC10" i="7"/>
  <c r="CB10" i="7"/>
  <c r="CA10" i="7"/>
  <c r="BO10" i="7"/>
  <c r="BN10" i="7"/>
  <c r="BM10" i="7"/>
  <c r="BA10" i="7"/>
  <c r="AZ10" i="7"/>
  <c r="AY10" i="7"/>
  <c r="AM10" i="7"/>
  <c r="AL10" i="7"/>
  <c r="AK10" i="7"/>
  <c r="Y10" i="7"/>
  <c r="X10" i="7"/>
  <c r="W10" i="7"/>
  <c r="R10" i="7"/>
  <c r="Q10" i="7"/>
  <c r="P10" i="7"/>
  <c r="O10" i="7"/>
  <c r="N10" i="7"/>
  <c r="M10" i="7"/>
  <c r="CG9" i="7"/>
  <c r="CF9" i="7"/>
  <c r="CE9" i="7"/>
  <c r="CD9" i="7"/>
  <c r="CC9" i="7"/>
  <c r="CB9" i="7"/>
  <c r="CA9" i="7"/>
  <c r="BO9" i="7"/>
  <c r="BN9" i="7"/>
  <c r="BM9" i="7"/>
  <c r="BA9" i="7"/>
  <c r="AZ9" i="7"/>
  <c r="AY9" i="7"/>
  <c r="AM9" i="7"/>
  <c r="AL9" i="7"/>
  <c r="AK9" i="7"/>
  <c r="Y9" i="7"/>
  <c r="X9" i="7"/>
  <c r="W9" i="7"/>
  <c r="R9" i="7"/>
  <c r="Q9" i="7"/>
  <c r="P9" i="7"/>
  <c r="O9" i="7"/>
  <c r="N9" i="7"/>
  <c r="M9" i="7"/>
  <c r="CG8" i="7"/>
  <c r="CF8" i="7"/>
  <c r="CE8" i="7"/>
  <c r="CD8" i="7"/>
  <c r="CC8" i="7"/>
  <c r="CB8" i="7"/>
  <c r="CA8" i="7"/>
  <c r="BO8" i="7"/>
  <c r="BN8" i="7"/>
  <c r="BM8" i="7"/>
  <c r="BA8" i="7"/>
  <c r="AZ8" i="7"/>
  <c r="AY8" i="7"/>
  <c r="AM8" i="7"/>
  <c r="AL8" i="7"/>
  <c r="AK8" i="7"/>
  <c r="Y8" i="7"/>
  <c r="X8" i="7"/>
  <c r="W8" i="7"/>
  <c r="R8" i="7"/>
  <c r="Q8" i="7"/>
  <c r="P8" i="7"/>
  <c r="O8" i="7"/>
  <c r="N8" i="7"/>
  <c r="M8" i="7"/>
  <c r="CG7" i="7"/>
  <c r="CF7" i="7"/>
  <c r="CE7" i="7"/>
  <c r="CD7" i="7"/>
  <c r="CC7" i="7"/>
  <c r="CB7" i="7"/>
  <c r="CA7" i="7"/>
  <c r="BO7" i="7"/>
  <c r="BN7" i="7"/>
  <c r="BM7" i="7"/>
  <c r="BA7" i="7"/>
  <c r="AZ7" i="7"/>
  <c r="AY7" i="7"/>
  <c r="AM7" i="7"/>
  <c r="AL7" i="7"/>
  <c r="AK7" i="7"/>
  <c r="Y7" i="7"/>
  <c r="X7" i="7"/>
  <c r="W7" i="7"/>
  <c r="R7" i="7"/>
  <c r="Q7" i="7"/>
  <c r="P7" i="7"/>
  <c r="O7" i="7"/>
  <c r="N7" i="7"/>
  <c r="M7" i="7"/>
  <c r="BQ26" i="6"/>
  <c r="BP32" i="6"/>
  <c r="BR32" i="6" s="1"/>
  <c r="BS32" i="6" s="1"/>
  <c r="BP35" i="6"/>
  <c r="BR35" i="6" s="1"/>
  <c r="BS35" i="6" s="1"/>
  <c r="BP36" i="6"/>
  <c r="BR36" i="6" s="1"/>
  <c r="BS36" i="6" s="1"/>
  <c r="BP38" i="6"/>
  <c r="BR38" i="6" s="1"/>
  <c r="BS38" i="6" s="1"/>
  <c r="BP39" i="6"/>
  <c r="BR39" i="6" s="1"/>
  <c r="BS39" i="6" s="1"/>
  <c r="BP41" i="6"/>
  <c r="BR41" i="6" s="1"/>
  <c r="BP42" i="6"/>
  <c r="BR42" i="6" s="1"/>
  <c r="BS42" i="6" s="1"/>
  <c r="BP48" i="6"/>
  <c r="BQ48" i="6" s="1"/>
  <c r="BP50" i="6"/>
  <c r="BR50" i="6" s="1"/>
  <c r="BP51" i="6"/>
  <c r="BP53" i="6"/>
  <c r="BP54" i="6"/>
  <c r="BQ54" i="6" s="1"/>
  <c r="BP55" i="6"/>
  <c r="BR55" i="6" s="1"/>
  <c r="BS55" i="6" s="1"/>
  <c r="BP56" i="6"/>
  <c r="BR56" i="6" s="1"/>
  <c r="BS56" i="6" s="1"/>
  <c r="BP59" i="6"/>
  <c r="BP61" i="6"/>
  <c r="BR61" i="6" s="1"/>
  <c r="BS61" i="6" s="1"/>
  <c r="BP63" i="6"/>
  <c r="BR63" i="6" s="1"/>
  <c r="BS63" i="6" s="1"/>
  <c r="BP64" i="6"/>
  <c r="BR64" i="6" s="1"/>
  <c r="BS64" i="6" s="1"/>
  <c r="BP65" i="6"/>
  <c r="BR65" i="6" s="1"/>
  <c r="BS65" i="6" s="1"/>
  <c r="BP66" i="6"/>
  <c r="BQ66" i="6" s="1"/>
  <c r="BP67" i="6"/>
  <c r="BP68" i="6"/>
  <c r="BQ68" i="6" s="1"/>
  <c r="BP69" i="6"/>
  <c r="BR69" i="6" s="1"/>
  <c r="BS69" i="6" s="1"/>
  <c r="BP70" i="6"/>
  <c r="BP73" i="6"/>
  <c r="BP76" i="6"/>
  <c r="BQ76" i="6" s="1"/>
  <c r="BP77" i="6"/>
  <c r="BR77" i="6" s="1"/>
  <c r="BS77" i="6" s="1"/>
  <c r="BP78" i="6"/>
  <c r="BR78" i="6" s="1"/>
  <c r="BS78" i="6" s="1"/>
  <c r="BP79" i="6"/>
  <c r="BQ79" i="6" s="1"/>
  <c r="BP80" i="6"/>
  <c r="BQ80" i="6" s="1"/>
  <c r="BP83" i="6"/>
  <c r="BR83" i="6" s="1"/>
  <c r="BS83" i="6" s="1"/>
  <c r="BP84" i="6"/>
  <c r="BR84" i="6" s="1"/>
  <c r="BS84" i="6" s="1"/>
  <c r="BP88" i="6"/>
  <c r="BR88" i="6" s="1"/>
  <c r="BS88" i="6" s="1"/>
  <c r="BP89" i="6"/>
  <c r="BR89" i="6" s="1"/>
  <c r="BS89" i="6" s="1"/>
  <c r="BP91" i="6"/>
  <c r="BR91" i="6" s="1"/>
  <c r="BS91" i="6" s="1"/>
  <c r="BP92" i="6"/>
  <c r="BR92" i="6" s="1"/>
  <c r="BS92" i="6" s="1"/>
  <c r="BP93" i="6"/>
  <c r="BQ93" i="6" s="1"/>
  <c r="BP94" i="6"/>
  <c r="BR94" i="6" s="1"/>
  <c r="BS94" i="6" s="1"/>
  <c r="BP95" i="6"/>
  <c r="BP96" i="6"/>
  <c r="BQ96" i="6" s="1"/>
  <c r="BP97" i="6"/>
  <c r="BR97" i="6" s="1"/>
  <c r="BS97" i="6" s="1"/>
  <c r="BP98" i="6"/>
  <c r="BR98" i="6" s="1"/>
  <c r="BS98" i="6" s="1"/>
  <c r="BP101" i="6"/>
  <c r="BP102" i="6"/>
  <c r="BR102" i="6" s="1"/>
  <c r="BS102" i="6" s="1"/>
  <c r="BP104" i="6"/>
  <c r="BQ104" i="6" s="1"/>
  <c r="BP105" i="6"/>
  <c r="BR105" i="6" s="1"/>
  <c r="BS105" i="6" s="1"/>
  <c r="BP106" i="6"/>
  <c r="BP107" i="6"/>
  <c r="BQ107" i="6" s="1"/>
  <c r="BP108" i="6"/>
  <c r="BR108" i="6" s="1"/>
  <c r="BS108" i="6" s="1"/>
  <c r="BP109" i="6"/>
  <c r="BR109" i="6" s="1"/>
  <c r="BS109" i="6" s="1"/>
  <c r="BP110" i="6"/>
  <c r="BQ110" i="6" s="1"/>
  <c r="BP111" i="6"/>
  <c r="BR111" i="6" s="1"/>
  <c r="BS111" i="6" s="1"/>
  <c r="BP112" i="6"/>
  <c r="BR112" i="6" s="1"/>
  <c r="BS112" i="6" s="1"/>
  <c r="BP117" i="6"/>
  <c r="BR117" i="6" s="1"/>
  <c r="BS117" i="6" s="1"/>
  <c r="BP118" i="6"/>
  <c r="BQ118" i="6" s="1"/>
  <c r="BP119" i="6"/>
  <c r="BR119" i="6" s="1"/>
  <c r="BS119" i="6" s="1"/>
  <c r="BP120" i="6"/>
  <c r="BR120" i="6" s="1"/>
  <c r="BS120" i="6" s="1"/>
  <c r="BP121" i="6"/>
  <c r="BQ121" i="6" s="1"/>
  <c r="BP122" i="6"/>
  <c r="BQ122" i="6" s="1"/>
  <c r="BP123" i="6"/>
  <c r="BP124" i="6"/>
  <c r="BR124" i="6" s="1"/>
  <c r="BS124" i="6" s="1"/>
  <c r="BP125" i="6"/>
  <c r="BR125" i="6" s="1"/>
  <c r="BS125" i="6" s="1"/>
  <c r="BP126" i="6"/>
  <c r="BP130" i="6"/>
  <c r="BP132" i="6"/>
  <c r="BP133" i="6"/>
  <c r="BP134" i="6"/>
  <c r="BP135" i="6"/>
  <c r="BP136" i="6"/>
  <c r="BR136" i="6" s="1"/>
  <c r="BS136" i="6" s="1"/>
  <c r="BP138" i="6"/>
  <c r="BP139" i="6"/>
  <c r="BR139" i="6" s="1"/>
  <c r="BS139" i="6" s="1"/>
  <c r="BP140" i="6"/>
  <c r="BR140" i="6" s="1"/>
  <c r="BS140" i="6" s="1"/>
  <c r="BP145" i="6"/>
  <c r="BQ145" i="6" s="1"/>
  <c r="BP146" i="6"/>
  <c r="BP147" i="6"/>
  <c r="BP148" i="6"/>
  <c r="BR148" i="6" s="1"/>
  <c r="BS148" i="6" s="1"/>
  <c r="BP149" i="6"/>
  <c r="BP150" i="6"/>
  <c r="BR150" i="6" s="1"/>
  <c r="BS150" i="6" s="1"/>
  <c r="BP152" i="6"/>
  <c r="BP153" i="6"/>
  <c r="BR153" i="6" s="1"/>
  <c r="BS153" i="6" s="1"/>
  <c r="BP154" i="6"/>
  <c r="BR154" i="6" s="1"/>
  <c r="BS154" i="6" s="1"/>
  <c r="BP159" i="6"/>
  <c r="BP161" i="6"/>
  <c r="BP163" i="6"/>
  <c r="BP164" i="6"/>
  <c r="BQ164" i="6" s="1"/>
  <c r="BP165" i="6"/>
  <c r="BP166" i="6"/>
  <c r="BR166" i="6" s="1"/>
  <c r="BS166" i="6" s="1"/>
  <c r="BP168" i="6"/>
  <c r="BR168" i="6" s="1"/>
  <c r="BS168" i="6" s="1"/>
  <c r="BP171" i="6"/>
  <c r="BR171" i="6" s="1"/>
  <c r="BS171" i="6" s="1"/>
  <c r="BP175" i="6"/>
  <c r="BP176" i="6"/>
  <c r="BP177" i="6"/>
  <c r="BP178" i="6"/>
  <c r="BQ178" i="6" s="1"/>
  <c r="BP181" i="6"/>
  <c r="BP185" i="6"/>
  <c r="BR185" i="6" s="1"/>
  <c r="BP186" i="6"/>
  <c r="BQ186" i="6" s="1"/>
  <c r="BP190" i="6"/>
  <c r="BQ190" i="6" s="1"/>
  <c r="BP192" i="6"/>
  <c r="BQ192" i="6" s="1"/>
  <c r="BP193" i="6"/>
  <c r="BR193" i="6" s="1"/>
  <c r="BS193" i="6" s="1"/>
  <c r="BP194" i="6"/>
  <c r="BP195" i="6"/>
  <c r="BP196" i="6"/>
  <c r="BP197" i="6"/>
  <c r="BR197" i="6" s="1"/>
  <c r="BS197" i="6" s="1"/>
  <c r="BP199" i="6"/>
  <c r="BQ199" i="6" s="1"/>
  <c r="BP200" i="6"/>
  <c r="BR200" i="6" s="1"/>
  <c r="BS200" i="6" s="1"/>
  <c r="BP201" i="6"/>
  <c r="BR201" i="6" s="1"/>
  <c r="BS201" i="6" s="1"/>
  <c r="BP202" i="6"/>
  <c r="BP203" i="6"/>
  <c r="BP205" i="6"/>
  <c r="BP207" i="6"/>
  <c r="BR207" i="6" s="1"/>
  <c r="BS207" i="6" s="1"/>
  <c r="BP208" i="6"/>
  <c r="BR208" i="6" s="1"/>
  <c r="BS208" i="6" s="1"/>
  <c r="BP209" i="6"/>
  <c r="BR209" i="6" s="1"/>
  <c r="BS209" i="6" s="1"/>
  <c r="BP210" i="6"/>
  <c r="BP213" i="6"/>
  <c r="BR213" i="6" s="1"/>
  <c r="BS213" i="6" s="1"/>
  <c r="BP215" i="6"/>
  <c r="BQ215" i="6" s="1"/>
  <c r="BP216" i="6"/>
  <c r="BP218" i="6"/>
  <c r="BR218" i="6" s="1"/>
  <c r="BS218" i="6" s="1"/>
  <c r="BP219" i="6"/>
  <c r="BP220" i="6"/>
  <c r="BR220" i="6" s="1"/>
  <c r="BS220" i="6" s="1"/>
  <c r="BP221" i="6"/>
  <c r="BR221" i="6" s="1"/>
  <c r="BS221" i="6" s="1"/>
  <c r="BP222" i="6"/>
  <c r="BP223" i="6"/>
  <c r="BR223" i="6" s="1"/>
  <c r="BS223" i="6" s="1"/>
  <c r="BP224" i="6"/>
  <c r="BR224" i="6" s="1"/>
  <c r="BS224" i="6" s="1"/>
  <c r="BP229" i="6"/>
  <c r="BQ229" i="6" s="1"/>
  <c r="BP231" i="6"/>
  <c r="BP232" i="6"/>
  <c r="BR232" i="6" s="1"/>
  <c r="BS232" i="6" s="1"/>
  <c r="BP233" i="6"/>
  <c r="BP234" i="6"/>
  <c r="BR234" i="6" s="1"/>
  <c r="BS234" i="6" s="1"/>
  <c r="BP235" i="6"/>
  <c r="BR235" i="6" s="1"/>
  <c r="BS235" i="6" s="1"/>
  <c r="BP236" i="6"/>
  <c r="BP237" i="6"/>
  <c r="BP238" i="6"/>
  <c r="BR238" i="6" s="1"/>
  <c r="BS238" i="6" s="1"/>
  <c r="BP241" i="6"/>
  <c r="BP242" i="6"/>
  <c r="BR242" i="6" s="1"/>
  <c r="BS242" i="6" s="1"/>
  <c r="BP240" i="6"/>
  <c r="BQ240" i="6" s="1"/>
  <c r="BP239" i="6"/>
  <c r="BQ239" i="6" s="1"/>
  <c r="BP230" i="6"/>
  <c r="BP227" i="6"/>
  <c r="BR227" i="6" s="1"/>
  <c r="BS227" i="6" s="1"/>
  <c r="BP226" i="6"/>
  <c r="BQ226" i="6" s="1"/>
  <c r="BP225" i="6"/>
  <c r="BR225" i="6" s="1"/>
  <c r="BS225" i="6" s="1"/>
  <c r="BP214" i="6"/>
  <c r="BR214" i="6" s="1"/>
  <c r="BS214" i="6" s="1"/>
  <c r="BP212" i="6"/>
  <c r="BQ212" i="6" s="1"/>
  <c r="BP211" i="6"/>
  <c r="BQ211" i="6" s="1"/>
  <c r="BP198" i="6"/>
  <c r="BR198" i="6" s="1"/>
  <c r="BS198" i="6" s="1"/>
  <c r="BP187" i="6"/>
  <c r="BR187" i="6" s="1"/>
  <c r="BS187" i="6" s="1"/>
  <c r="BP184" i="6"/>
  <c r="BR184" i="6" s="1"/>
  <c r="BS184" i="6" s="1"/>
  <c r="BP183" i="6"/>
  <c r="BR183" i="6" s="1"/>
  <c r="BS183" i="6" s="1"/>
  <c r="BP182" i="6"/>
  <c r="BR182" i="6" s="1"/>
  <c r="BS182" i="6" s="1"/>
  <c r="BP179" i="6"/>
  <c r="BR179" i="6" s="1"/>
  <c r="BS179" i="6" s="1"/>
  <c r="BP173" i="6"/>
  <c r="BR173" i="6" s="1"/>
  <c r="BS173" i="6" s="1"/>
  <c r="BP172" i="6"/>
  <c r="BQ172" i="6" s="1"/>
  <c r="BP170" i="6"/>
  <c r="BR170" i="6" s="1"/>
  <c r="BS170" i="6" s="1"/>
  <c r="BP169" i="6"/>
  <c r="BQ169" i="6" s="1"/>
  <c r="BP158" i="6"/>
  <c r="BQ158" i="6" s="1"/>
  <c r="BP157" i="6"/>
  <c r="BR157" i="6" s="1"/>
  <c r="BS157" i="6" s="1"/>
  <c r="BP156" i="6"/>
  <c r="BQ156" i="6" s="1"/>
  <c r="BP155" i="6"/>
  <c r="BQ155" i="6" s="1"/>
  <c r="BP151" i="6"/>
  <c r="BR151" i="6" s="1"/>
  <c r="BS151" i="6" s="1"/>
  <c r="BP144" i="6"/>
  <c r="BQ144" i="6" s="1"/>
  <c r="BP143" i="6"/>
  <c r="BP142" i="6"/>
  <c r="BR142" i="6" s="1"/>
  <c r="BS142" i="6" s="1"/>
  <c r="BP141" i="6"/>
  <c r="BQ141" i="6" s="1"/>
  <c r="BP137" i="6"/>
  <c r="BR137" i="6" s="1"/>
  <c r="BS137" i="6" s="1"/>
  <c r="BP131" i="6"/>
  <c r="BR131" i="6" s="1"/>
  <c r="BS131" i="6" s="1"/>
  <c r="BP128" i="6"/>
  <c r="BQ128" i="6" s="1"/>
  <c r="BP127" i="6"/>
  <c r="BQ127" i="6" s="1"/>
  <c r="BP116" i="6"/>
  <c r="BQ116" i="6" s="1"/>
  <c r="BP115" i="6"/>
  <c r="BP114" i="6"/>
  <c r="BQ114" i="6" s="1"/>
  <c r="BP113" i="6"/>
  <c r="BQ113" i="6" s="1"/>
  <c r="BP103" i="6"/>
  <c r="BR103" i="6" s="1"/>
  <c r="BS103" i="6" s="1"/>
  <c r="BP100" i="6"/>
  <c r="BQ100" i="6" s="1"/>
  <c r="BP99" i="6"/>
  <c r="BQ99" i="6" s="1"/>
  <c r="BP90" i="6"/>
  <c r="BQ90" i="6" s="1"/>
  <c r="BP87" i="6"/>
  <c r="BP86" i="6"/>
  <c r="BQ86" i="6" s="1"/>
  <c r="BP85" i="6"/>
  <c r="BQ85" i="6" s="1"/>
  <c r="BP81" i="6"/>
  <c r="BR81" i="6" s="1"/>
  <c r="BS81" i="6" s="1"/>
  <c r="BP75" i="6"/>
  <c r="BR75" i="6" s="1"/>
  <c r="BS75" i="6" s="1"/>
  <c r="BP74" i="6"/>
  <c r="BR74" i="6" s="1"/>
  <c r="BS74" i="6" s="1"/>
  <c r="BP72" i="6"/>
  <c r="BQ72" i="6" s="1"/>
  <c r="BP71" i="6"/>
  <c r="BP60" i="6"/>
  <c r="BR60" i="6" s="1"/>
  <c r="BS60" i="6" s="1"/>
  <c r="BP58" i="6"/>
  <c r="BQ58" i="6" s="1"/>
  <c r="BP57" i="6"/>
  <c r="BQ57" i="6" s="1"/>
  <c r="BP52" i="6"/>
  <c r="BR52" i="6" s="1"/>
  <c r="BP47" i="6"/>
  <c r="BR47" i="6" s="1"/>
  <c r="BS47" i="6" s="1"/>
  <c r="BP46" i="6"/>
  <c r="BQ46" i="6" s="1"/>
  <c r="BP45" i="6"/>
  <c r="BR45" i="6" s="1"/>
  <c r="BS45" i="6" s="1"/>
  <c r="BP44" i="6"/>
  <c r="BR44" i="6" s="1"/>
  <c r="BS44" i="6" s="1"/>
  <c r="BP43" i="6"/>
  <c r="BR43" i="6" s="1"/>
  <c r="BS43" i="6" s="1"/>
  <c r="BP33" i="6"/>
  <c r="BR33" i="6" s="1"/>
  <c r="BS33" i="6" s="1"/>
  <c r="BP31" i="6"/>
  <c r="BR31" i="6" s="1"/>
  <c r="BS31" i="6" s="1"/>
  <c r="BP30" i="6"/>
  <c r="BQ30" i="6" s="1"/>
  <c r="BP29" i="6"/>
  <c r="BQ29" i="6" s="1"/>
  <c r="BY25" i="6"/>
  <c r="BZ25" i="6" s="1"/>
  <c r="BW25" i="6"/>
  <c r="BX25" i="6" s="1"/>
  <c r="BV25" i="6"/>
  <c r="BU25" i="6"/>
  <c r="BT25" i="6"/>
  <c r="BR25" i="6"/>
  <c r="BP25" i="6"/>
  <c r="BO25" i="6"/>
  <c r="BN25" i="6"/>
  <c r="BO24" i="6"/>
  <c r="BO23" i="6"/>
  <c r="BO22" i="6"/>
  <c r="BO21" i="6"/>
  <c r="BZ20" i="6"/>
  <c r="BY20" i="6"/>
  <c r="BX20" i="6"/>
  <c r="BW20" i="6"/>
  <c r="BV20" i="6"/>
  <c r="BU20" i="6"/>
  <c r="BT20" i="6"/>
  <c r="BS20" i="6"/>
  <c r="BR20" i="6"/>
  <c r="BQ20" i="6"/>
  <c r="BP20" i="6"/>
  <c r="BO20" i="6"/>
  <c r="BN20" i="6"/>
  <c r="BO18" i="6"/>
  <c r="BO17" i="6"/>
  <c r="BO16" i="6"/>
  <c r="BN16" i="6"/>
  <c r="BO15" i="6"/>
  <c r="BO14" i="6"/>
  <c r="BO13" i="6"/>
  <c r="BO12" i="6"/>
  <c r="BO11" i="6"/>
  <c r="BO10" i="6"/>
  <c r="BO9" i="6"/>
  <c r="BO8" i="6"/>
  <c r="BO7" i="6"/>
  <c r="AZ7" i="6"/>
  <c r="BB31" i="6"/>
  <c r="BC31" i="6" s="1"/>
  <c r="BB32" i="6"/>
  <c r="BD32" i="6" s="1"/>
  <c r="BE32" i="6" s="1"/>
  <c r="BB33" i="6"/>
  <c r="BD33" i="6" s="1"/>
  <c r="BE33" i="6" s="1"/>
  <c r="BB35" i="6"/>
  <c r="BC35" i="6" s="1"/>
  <c r="BB38" i="6"/>
  <c r="BD38" i="6" s="1"/>
  <c r="BE38" i="6" s="1"/>
  <c r="BB41" i="6"/>
  <c r="BD41" i="6" s="1"/>
  <c r="BE41" i="6" s="1"/>
  <c r="BB42" i="6"/>
  <c r="BD42" i="6" s="1"/>
  <c r="BE42" i="6" s="1"/>
  <c r="BB45" i="6"/>
  <c r="BD45" i="6" s="1"/>
  <c r="BE45" i="6" s="1"/>
  <c r="BB46" i="6"/>
  <c r="BC46" i="6" s="1"/>
  <c r="BB47" i="6"/>
  <c r="BC47" i="6" s="1"/>
  <c r="BB48" i="6"/>
  <c r="BD48" i="6" s="1"/>
  <c r="BE48" i="6" s="1"/>
  <c r="BB49" i="6"/>
  <c r="BD49" i="6" s="1"/>
  <c r="BE49" i="6" s="1"/>
  <c r="BB51" i="6"/>
  <c r="BD51" i="6" s="1"/>
  <c r="BB52" i="6"/>
  <c r="BD52" i="6" s="1"/>
  <c r="BE52" i="6" s="1"/>
  <c r="BB53" i="6"/>
  <c r="BC53" i="6" s="1"/>
  <c r="BB54" i="6"/>
  <c r="BB55" i="6"/>
  <c r="BD55" i="6" s="1"/>
  <c r="BE55" i="6" s="1"/>
  <c r="BB56" i="6"/>
  <c r="BD56" i="6" s="1"/>
  <c r="BE56" i="6" s="1"/>
  <c r="BB57" i="6"/>
  <c r="BC57" i="6" s="1"/>
  <c r="BB59" i="6"/>
  <c r="BD59" i="6" s="1"/>
  <c r="BE59" i="6" s="1"/>
  <c r="BB60" i="6"/>
  <c r="BC60" i="6" s="1"/>
  <c r="BB61" i="6"/>
  <c r="BD61" i="6" s="1"/>
  <c r="BE61" i="6" s="1"/>
  <c r="BB62" i="6"/>
  <c r="BB63" i="6"/>
  <c r="BD63" i="6" s="1"/>
  <c r="BE63" i="6" s="1"/>
  <c r="BB64" i="6"/>
  <c r="BD64" i="6" s="1"/>
  <c r="BE64" i="6" s="1"/>
  <c r="BB65" i="6"/>
  <c r="BC65" i="6" s="1"/>
  <c r="BB66" i="6"/>
  <c r="BD66" i="6" s="1"/>
  <c r="BB69" i="6"/>
  <c r="BB70" i="6"/>
  <c r="BB71" i="6"/>
  <c r="BD71" i="6" s="1"/>
  <c r="BB73" i="6"/>
  <c r="BC73" i="6" s="1"/>
  <c r="BB75" i="6"/>
  <c r="BB76" i="6"/>
  <c r="BC76" i="6" s="1"/>
  <c r="BB78" i="6"/>
  <c r="BD78" i="6" s="1"/>
  <c r="BE78" i="6" s="1"/>
  <c r="BB79" i="6"/>
  <c r="BD79" i="6" s="1"/>
  <c r="BE79" i="6" s="1"/>
  <c r="BB82" i="6"/>
  <c r="BD82" i="6" s="1"/>
  <c r="BE82" i="6" s="1"/>
  <c r="BB83" i="6"/>
  <c r="BD83" i="6" s="1"/>
  <c r="BE83" i="6" s="1"/>
  <c r="BB84" i="6"/>
  <c r="BB86" i="6"/>
  <c r="BD86" i="6" s="1"/>
  <c r="BE86" i="6" s="1"/>
  <c r="BB87" i="6"/>
  <c r="BD87" i="6" s="1"/>
  <c r="BE87" i="6" s="1"/>
  <c r="BB88" i="6"/>
  <c r="BD88" i="6" s="1"/>
  <c r="BE88" i="6" s="1"/>
  <c r="BB89" i="6"/>
  <c r="BC89" i="6" s="1"/>
  <c r="BB90" i="6"/>
  <c r="BD90" i="6" s="1"/>
  <c r="BE90" i="6" s="1"/>
  <c r="BB91" i="6"/>
  <c r="BD91" i="6" s="1"/>
  <c r="BE91" i="6" s="1"/>
  <c r="BB92" i="6"/>
  <c r="BC92" i="6" s="1"/>
  <c r="BB95" i="6"/>
  <c r="BB96" i="6"/>
  <c r="BD96" i="6" s="1"/>
  <c r="BE96" i="6" s="1"/>
  <c r="BB97" i="6"/>
  <c r="BB98" i="6"/>
  <c r="BB99" i="6"/>
  <c r="BB100" i="6"/>
  <c r="BD100" i="6" s="1"/>
  <c r="BE100" i="6" s="1"/>
  <c r="BB101" i="6"/>
  <c r="BB102" i="6"/>
  <c r="BD102" i="6" s="1"/>
  <c r="BE102" i="6" s="1"/>
  <c r="BB103" i="6"/>
  <c r="BC103" i="6" s="1"/>
  <c r="BB105" i="6"/>
  <c r="BB106" i="6"/>
  <c r="BD106" i="6" s="1"/>
  <c r="BE106" i="6" s="1"/>
  <c r="BB107" i="6"/>
  <c r="BC107" i="6" s="1"/>
  <c r="BB108" i="6"/>
  <c r="BD108" i="6" s="1"/>
  <c r="BE108" i="6" s="1"/>
  <c r="BB109" i="6"/>
  <c r="BD109" i="6" s="1"/>
  <c r="BE109" i="6" s="1"/>
  <c r="BB110" i="6"/>
  <c r="BB111" i="6"/>
  <c r="BC111" i="6" s="1"/>
  <c r="BB112" i="6"/>
  <c r="BD112" i="6" s="1"/>
  <c r="BE112" i="6" s="1"/>
  <c r="BB113" i="6"/>
  <c r="BB114" i="6"/>
  <c r="BC114" i="6" s="1"/>
  <c r="BB115" i="6"/>
  <c r="BD115" i="6" s="1"/>
  <c r="BB116" i="6"/>
  <c r="BD116" i="6" s="1"/>
  <c r="BE116" i="6" s="1"/>
  <c r="BB117" i="6"/>
  <c r="BC117" i="6" s="1"/>
  <c r="BB118" i="6"/>
  <c r="BD118" i="6" s="1"/>
  <c r="BE118" i="6" s="1"/>
  <c r="BB119" i="6"/>
  <c r="BD119" i="6" s="1"/>
  <c r="BE119" i="6" s="1"/>
  <c r="BB120" i="6"/>
  <c r="BD120" i="6" s="1"/>
  <c r="BE120" i="6" s="1"/>
  <c r="BB121" i="6"/>
  <c r="BB122" i="6"/>
  <c r="BD122" i="6" s="1"/>
  <c r="BE122" i="6" s="1"/>
  <c r="BB123" i="6"/>
  <c r="BC123" i="6" s="1"/>
  <c r="BB124" i="6"/>
  <c r="BB125" i="6"/>
  <c r="BD125" i="6" s="1"/>
  <c r="BE125" i="6" s="1"/>
  <c r="BB126" i="6"/>
  <c r="BB127" i="6"/>
  <c r="BB128" i="6"/>
  <c r="BD128" i="6" s="1"/>
  <c r="BE128" i="6" s="1"/>
  <c r="BB130" i="6"/>
  <c r="BB131" i="6"/>
  <c r="BC131" i="6" s="1"/>
  <c r="BB132" i="6"/>
  <c r="BD132" i="6" s="1"/>
  <c r="BE132" i="6" s="1"/>
  <c r="BB133" i="6"/>
  <c r="BD133" i="6" s="1"/>
  <c r="BE133" i="6" s="1"/>
  <c r="BB135" i="6"/>
  <c r="BD135" i="6" s="1"/>
  <c r="BE135" i="6" s="1"/>
  <c r="BB136" i="6"/>
  <c r="BC136" i="6" s="1"/>
  <c r="BB138" i="6"/>
  <c r="BC138" i="6" s="1"/>
  <c r="BB139" i="6"/>
  <c r="BD139" i="6" s="1"/>
  <c r="BE139" i="6" s="1"/>
  <c r="BB140" i="6"/>
  <c r="BC140" i="6" s="1"/>
  <c r="BB141" i="6"/>
  <c r="BC141" i="6" s="1"/>
  <c r="BB142" i="6"/>
  <c r="BD142" i="6" s="1"/>
  <c r="BE142" i="6" s="1"/>
  <c r="BB143" i="6"/>
  <c r="BD143" i="6" s="1"/>
  <c r="BE143" i="6" s="1"/>
  <c r="BB144" i="6"/>
  <c r="BB145" i="6"/>
  <c r="BB146" i="6"/>
  <c r="BD146" i="6" s="1"/>
  <c r="BE146" i="6" s="1"/>
  <c r="BB147" i="6"/>
  <c r="BC147" i="6" s="1"/>
  <c r="BB148" i="6"/>
  <c r="BC148" i="6" s="1"/>
  <c r="BB151" i="6"/>
  <c r="BC151" i="6" s="1"/>
  <c r="BB152" i="6"/>
  <c r="BC152" i="6" s="1"/>
  <c r="BB153" i="6"/>
  <c r="BB154" i="6"/>
  <c r="BD154" i="6" s="1"/>
  <c r="BE154" i="6" s="1"/>
  <c r="BB155" i="6"/>
  <c r="BC155" i="6" s="1"/>
  <c r="BB156" i="6"/>
  <c r="BC156" i="6" s="1"/>
  <c r="BB157" i="6"/>
  <c r="BC157" i="6" s="1"/>
  <c r="BB159" i="6"/>
  <c r="BB160" i="6"/>
  <c r="BB161" i="6"/>
  <c r="BC161" i="6" s="1"/>
  <c r="BB162" i="6"/>
  <c r="BC162" i="6" s="1"/>
  <c r="BB165" i="6"/>
  <c r="BB166" i="6"/>
  <c r="BD166" i="6" s="1"/>
  <c r="BE166" i="6" s="1"/>
  <c r="BB167" i="6"/>
  <c r="BB168" i="6"/>
  <c r="BC168" i="6" s="1"/>
  <c r="BB170" i="6"/>
  <c r="BB171" i="6"/>
  <c r="BC171" i="6" s="1"/>
  <c r="BB172" i="6"/>
  <c r="BB173" i="6"/>
  <c r="BD173" i="6" s="1"/>
  <c r="BE173" i="6" s="1"/>
  <c r="BB175" i="6"/>
  <c r="BD175" i="6" s="1"/>
  <c r="BE175" i="6" s="1"/>
  <c r="BB176" i="6"/>
  <c r="BC176" i="6" s="1"/>
  <c r="BB177" i="6"/>
  <c r="BD177" i="6" s="1"/>
  <c r="BE177" i="6" s="1"/>
  <c r="BB178" i="6"/>
  <c r="BC178" i="6" s="1"/>
  <c r="BB179" i="6"/>
  <c r="BB180" i="6"/>
  <c r="BC180" i="6" s="1"/>
  <c r="BB181" i="6"/>
  <c r="BD181" i="6" s="1"/>
  <c r="BE181" i="6" s="1"/>
  <c r="BB182" i="6"/>
  <c r="BB183" i="6"/>
  <c r="BC183" i="6" s="1"/>
  <c r="BB187" i="6"/>
  <c r="BB188" i="6"/>
  <c r="BD188" i="6" s="1"/>
  <c r="BE188" i="6" s="1"/>
  <c r="BB189" i="6"/>
  <c r="BB190" i="6"/>
  <c r="BC190" i="6" s="1"/>
  <c r="BB191" i="6"/>
  <c r="BD191" i="6" s="1"/>
  <c r="BE191" i="6" s="1"/>
  <c r="BB192" i="6"/>
  <c r="BD192" i="6" s="1"/>
  <c r="BB193" i="6"/>
  <c r="BD193" i="6" s="1"/>
  <c r="BE193" i="6" s="1"/>
  <c r="BB194" i="6"/>
  <c r="BB195" i="6"/>
  <c r="BC195" i="6" s="1"/>
  <c r="BB196" i="6"/>
  <c r="BC196" i="6" s="1"/>
  <c r="BB197" i="6"/>
  <c r="BB199" i="6"/>
  <c r="BC199" i="6" s="1"/>
  <c r="BB200" i="6"/>
  <c r="BB201" i="6"/>
  <c r="BC201" i="6" s="1"/>
  <c r="BB202" i="6"/>
  <c r="BD202" i="6" s="1"/>
  <c r="BE202" i="6" s="1"/>
  <c r="BB203" i="6"/>
  <c r="BD203" i="6" s="1"/>
  <c r="BE203" i="6" s="1"/>
  <c r="BB204" i="6"/>
  <c r="BC204" i="6" s="1"/>
  <c r="BB206" i="6"/>
  <c r="BD206" i="6" s="1"/>
  <c r="BE206" i="6" s="1"/>
  <c r="BB207" i="6"/>
  <c r="BB208" i="6"/>
  <c r="BD208" i="6" s="1"/>
  <c r="BE208" i="6" s="1"/>
  <c r="BB209" i="6"/>
  <c r="BD209" i="6" s="1"/>
  <c r="BE209" i="6" s="1"/>
  <c r="BB210" i="6"/>
  <c r="BD210" i="6" s="1"/>
  <c r="BE210" i="6" s="1"/>
  <c r="BB211" i="6"/>
  <c r="BC211" i="6" s="1"/>
  <c r="BB212" i="6"/>
  <c r="BC212" i="6" s="1"/>
  <c r="BB214" i="6"/>
  <c r="BB215" i="6"/>
  <c r="BC215" i="6" s="1"/>
  <c r="BB216" i="6"/>
  <c r="BD216" i="6" s="1"/>
  <c r="BE216" i="6" s="1"/>
  <c r="BB217" i="6"/>
  <c r="BB219" i="6"/>
  <c r="BD219" i="6" s="1"/>
  <c r="BE219" i="6" s="1"/>
  <c r="BB220" i="6"/>
  <c r="BC220" i="6" s="1"/>
  <c r="BB221" i="6"/>
  <c r="BB222" i="6"/>
  <c r="BC222" i="6" s="1"/>
  <c r="BB223" i="6"/>
  <c r="BD223" i="6" s="1"/>
  <c r="BE223" i="6" s="1"/>
  <c r="BB224" i="6"/>
  <c r="BB226" i="6"/>
  <c r="BD226" i="6" s="1"/>
  <c r="BE226" i="6" s="1"/>
  <c r="BB227" i="6"/>
  <c r="BD227" i="6" s="1"/>
  <c r="BE227" i="6" s="1"/>
  <c r="BB228" i="6"/>
  <c r="BB229" i="6"/>
  <c r="BD229" i="6" s="1"/>
  <c r="BE229" i="6" s="1"/>
  <c r="BB230" i="6"/>
  <c r="BD230" i="6" s="1"/>
  <c r="BE230" i="6" s="1"/>
  <c r="BB231" i="6"/>
  <c r="BC231" i="6" s="1"/>
  <c r="BB232" i="6"/>
  <c r="BC232" i="6" s="1"/>
  <c r="BB235" i="6"/>
  <c r="BC235" i="6" s="1"/>
  <c r="BB236" i="6"/>
  <c r="BC236" i="6" s="1"/>
  <c r="BB238" i="6"/>
  <c r="BD238" i="6" s="1"/>
  <c r="BE238" i="6" s="1"/>
  <c r="BB239" i="6"/>
  <c r="BB240" i="6"/>
  <c r="BB241" i="6"/>
  <c r="BD241" i="6" s="1"/>
  <c r="BE241" i="6" s="1"/>
  <c r="BB242" i="6"/>
  <c r="BB28" i="6"/>
  <c r="BB34" i="6"/>
  <c r="BD34" i="6" s="1"/>
  <c r="BE34" i="6" s="1"/>
  <c r="BB77" i="6"/>
  <c r="BC77" i="6" s="1"/>
  <c r="BB163" i="6"/>
  <c r="BD163" i="6" s="1"/>
  <c r="BE163" i="6" s="1"/>
  <c r="BB149" i="6"/>
  <c r="BB93" i="6"/>
  <c r="BD93" i="6" s="1"/>
  <c r="BE93" i="6" s="1"/>
  <c r="BB85" i="6"/>
  <c r="BB58" i="6"/>
  <c r="BB44" i="6"/>
  <c r="BD44" i="6" s="1"/>
  <c r="BE44" i="6" s="1"/>
  <c r="BB43" i="6"/>
  <c r="BD43" i="6" s="1"/>
  <c r="BE43" i="6" s="1"/>
  <c r="BB30" i="6"/>
  <c r="BC30" i="6" s="1"/>
  <c r="BB29" i="6"/>
  <c r="BD29" i="6" s="1"/>
  <c r="BK25" i="6"/>
  <c r="BI25" i="6"/>
  <c r="BH25" i="6"/>
  <c r="BG25" i="6"/>
  <c r="BF25" i="6"/>
  <c r="BD25" i="6"/>
  <c r="BB25" i="6"/>
  <c r="BA25" i="6"/>
  <c r="AZ25" i="6"/>
  <c r="BA24" i="6"/>
  <c r="BA23" i="6"/>
  <c r="BA22" i="6"/>
  <c r="BA21" i="6"/>
  <c r="BL20" i="6"/>
  <c r="BK20" i="6"/>
  <c r="BJ20" i="6"/>
  <c r="BI20" i="6"/>
  <c r="BH20" i="6"/>
  <c r="BG20" i="6"/>
  <c r="BF20" i="6"/>
  <c r="BE20" i="6"/>
  <c r="BD20" i="6"/>
  <c r="BC20" i="6"/>
  <c r="BB20" i="6"/>
  <c r="BA20" i="6"/>
  <c r="AZ20" i="6"/>
  <c r="BA18" i="6"/>
  <c r="BA17" i="6"/>
  <c r="BA16" i="6"/>
  <c r="BA15" i="6"/>
  <c r="BA14" i="6"/>
  <c r="BA13" i="6"/>
  <c r="BA12" i="6"/>
  <c r="BA11" i="6"/>
  <c r="BA10" i="6"/>
  <c r="BA9" i="6"/>
  <c r="BA8" i="6"/>
  <c r="BA7" i="6"/>
  <c r="AL7" i="6"/>
  <c r="AN32" i="6"/>
  <c r="AP32" i="6" s="1"/>
  <c r="AQ32" i="6" s="1"/>
  <c r="AN33" i="6"/>
  <c r="AO33" i="6" s="1"/>
  <c r="AN38" i="6"/>
  <c r="AP38" i="6" s="1"/>
  <c r="AQ38" i="6" s="1"/>
  <c r="AN39" i="6"/>
  <c r="AO39" i="6" s="1"/>
  <c r="AN40" i="6"/>
  <c r="AP40" i="6" s="1"/>
  <c r="AQ40" i="6" s="1"/>
  <c r="AN41" i="6"/>
  <c r="AP41" i="6" s="1"/>
  <c r="AQ41" i="6" s="1"/>
  <c r="AN42" i="6"/>
  <c r="AN47" i="6"/>
  <c r="AN48" i="6"/>
  <c r="AN52" i="6"/>
  <c r="AP52" i="6" s="1"/>
  <c r="AQ52" i="6" s="1"/>
  <c r="AN54" i="6"/>
  <c r="AP54" i="6" s="1"/>
  <c r="AQ54" i="6" s="1"/>
  <c r="AN56" i="6"/>
  <c r="AN59" i="6"/>
  <c r="AP59" i="6" s="1"/>
  <c r="AQ59" i="6" s="1"/>
  <c r="AN61" i="6"/>
  <c r="AO61" i="6" s="1"/>
  <c r="AN62" i="6"/>
  <c r="AP62" i="6" s="1"/>
  <c r="AQ62" i="6" s="1"/>
  <c r="AN66" i="6"/>
  <c r="AN67" i="6"/>
  <c r="AN68" i="6"/>
  <c r="AP68" i="6" s="1"/>
  <c r="AQ68" i="6" s="1"/>
  <c r="AN70" i="6"/>
  <c r="AO70" i="6" s="1"/>
  <c r="AN76" i="6"/>
  <c r="AP76" i="6" s="1"/>
  <c r="AQ76" i="6" s="1"/>
  <c r="AN78" i="6"/>
  <c r="AN79" i="6"/>
  <c r="AP79" i="6" s="1"/>
  <c r="AQ79" i="6" s="1"/>
  <c r="AN81" i="6"/>
  <c r="AO81" i="6" s="1"/>
  <c r="AL12" i="6"/>
  <c r="AN84" i="6"/>
  <c r="AP84" i="6" s="1"/>
  <c r="AQ84" i="6" s="1"/>
  <c r="AN89" i="6"/>
  <c r="AP89" i="6" s="1"/>
  <c r="AQ89" i="6" s="1"/>
  <c r="AN90" i="6"/>
  <c r="AP90" i="6" s="1"/>
  <c r="AQ90" i="6" s="1"/>
  <c r="AN91" i="6"/>
  <c r="AN93" i="6"/>
  <c r="AN95" i="6"/>
  <c r="AP95" i="6" s="1"/>
  <c r="AQ95" i="6" s="1"/>
  <c r="AN96" i="6"/>
  <c r="AO96" i="6" s="1"/>
  <c r="AN98" i="6"/>
  <c r="AO98" i="6" s="1"/>
  <c r="AN99" i="6"/>
  <c r="AP99" i="6" s="1"/>
  <c r="AQ99" i="6" s="1"/>
  <c r="AN101" i="6"/>
  <c r="AP101" i="6" s="1"/>
  <c r="AQ101" i="6" s="1"/>
  <c r="AN102" i="6"/>
  <c r="AN103" i="6"/>
  <c r="AO103" i="6" s="1"/>
  <c r="AN104" i="6"/>
  <c r="AP104" i="6" s="1"/>
  <c r="AQ104" i="6" s="1"/>
  <c r="AN107" i="6"/>
  <c r="AP107" i="6" s="1"/>
  <c r="AQ107" i="6" s="1"/>
  <c r="AN108" i="6"/>
  <c r="AN109" i="6"/>
  <c r="AP109" i="6" s="1"/>
  <c r="AQ109" i="6" s="1"/>
  <c r="AN110" i="6"/>
  <c r="AO110" i="6" s="1"/>
  <c r="AN111" i="6"/>
  <c r="AP111" i="6" s="1"/>
  <c r="AQ111" i="6" s="1"/>
  <c r="AN112" i="6"/>
  <c r="AP112" i="6" s="1"/>
  <c r="AQ112" i="6" s="1"/>
  <c r="AN113" i="6"/>
  <c r="AP113" i="6" s="1"/>
  <c r="AQ113" i="6" s="1"/>
  <c r="AN115" i="6"/>
  <c r="AP115" i="6" s="1"/>
  <c r="AN116" i="6"/>
  <c r="AN117" i="6"/>
  <c r="AN118" i="6"/>
  <c r="AO118" i="6" s="1"/>
  <c r="AN121" i="6"/>
  <c r="AN122" i="6"/>
  <c r="AN123" i="6"/>
  <c r="AN124" i="6"/>
  <c r="AP124" i="6" s="1"/>
  <c r="AQ124" i="6" s="1"/>
  <c r="AN126" i="6"/>
  <c r="AN127" i="6"/>
  <c r="AP127" i="6" s="1"/>
  <c r="AQ127" i="6" s="1"/>
  <c r="AN130" i="6"/>
  <c r="AN131" i="6"/>
  <c r="AP131" i="6" s="1"/>
  <c r="AQ131" i="6" s="1"/>
  <c r="AN132" i="6"/>
  <c r="AN133" i="6"/>
  <c r="AO133" i="6" s="1"/>
  <c r="AN134" i="6"/>
  <c r="AP134" i="6" s="1"/>
  <c r="AQ134" i="6" s="1"/>
  <c r="AN138" i="6"/>
  <c r="AP138" i="6" s="1"/>
  <c r="AQ138" i="6" s="1"/>
  <c r="AN140" i="6"/>
  <c r="AN141" i="6"/>
  <c r="AN143" i="6"/>
  <c r="AO143" i="6" s="1"/>
  <c r="AN145" i="6"/>
  <c r="AP145" i="6" s="1"/>
  <c r="AQ145" i="6" s="1"/>
  <c r="AN146" i="6"/>
  <c r="AO146" i="6" s="1"/>
  <c r="AN150" i="6"/>
  <c r="AN152" i="6"/>
  <c r="AN153" i="6"/>
  <c r="AP153" i="6" s="1"/>
  <c r="AQ153" i="6" s="1"/>
  <c r="AN154" i="6"/>
  <c r="AP154" i="6" s="1"/>
  <c r="AQ154" i="6" s="1"/>
  <c r="AN155" i="6"/>
  <c r="AN156" i="6"/>
  <c r="AO156" i="6" s="1"/>
  <c r="AN157" i="6"/>
  <c r="AO157" i="6" s="1"/>
  <c r="AN158" i="6"/>
  <c r="AN159" i="6"/>
  <c r="AN160" i="6"/>
  <c r="AO160" i="6" s="1"/>
  <c r="AN161" i="6"/>
  <c r="AN162" i="6"/>
  <c r="AP162" i="6" s="1"/>
  <c r="AQ162" i="6" s="1"/>
  <c r="AN163" i="6"/>
  <c r="AP163" i="6" s="1"/>
  <c r="AQ163" i="6" s="1"/>
  <c r="AN164" i="6"/>
  <c r="AP164" i="6" s="1"/>
  <c r="AQ164" i="6" s="1"/>
  <c r="AN165" i="6"/>
  <c r="AO165" i="6" s="1"/>
  <c r="AN166" i="6"/>
  <c r="AN167" i="6"/>
  <c r="AP167" i="6" s="1"/>
  <c r="AQ167" i="6" s="1"/>
  <c r="AN168" i="6"/>
  <c r="AN172" i="6"/>
  <c r="AN173" i="6"/>
  <c r="AO173" i="6" s="1"/>
  <c r="AN174" i="6"/>
  <c r="AP174" i="6" s="1"/>
  <c r="AQ174" i="6" s="1"/>
  <c r="AN177" i="6"/>
  <c r="AP177" i="6" s="1"/>
  <c r="AQ177" i="6" s="1"/>
  <c r="AN178" i="6"/>
  <c r="AO178" i="6" s="1"/>
  <c r="AN180" i="6"/>
  <c r="AN181" i="6"/>
  <c r="AP181" i="6" s="1"/>
  <c r="AQ181" i="6" s="1"/>
  <c r="AN182" i="6"/>
  <c r="AO182" i="6" s="1"/>
  <c r="AN183" i="6"/>
  <c r="AN185" i="6"/>
  <c r="AO185" i="6" s="1"/>
  <c r="AN187" i="6"/>
  <c r="AN188" i="6"/>
  <c r="AP188" i="6" s="1"/>
  <c r="AQ188" i="6" s="1"/>
  <c r="AN189" i="6"/>
  <c r="AO189" i="6" s="1"/>
  <c r="AN190" i="6"/>
  <c r="AP190" i="6" s="1"/>
  <c r="AQ190" i="6" s="1"/>
  <c r="AN192" i="6"/>
  <c r="AP192" i="6" s="1"/>
  <c r="AN193" i="6"/>
  <c r="AO193" i="6" s="1"/>
  <c r="AN195" i="6"/>
  <c r="AP195" i="6" s="1"/>
  <c r="AQ195" i="6" s="1"/>
  <c r="AN196" i="6"/>
  <c r="AN197" i="6"/>
  <c r="AO197" i="6" s="1"/>
  <c r="AN199" i="6"/>
  <c r="AO199" i="6" s="1"/>
  <c r="AN200" i="6"/>
  <c r="AN201" i="6"/>
  <c r="AP201" i="6" s="1"/>
  <c r="AQ201" i="6" s="1"/>
  <c r="AN202" i="6"/>
  <c r="AO202" i="6" s="1"/>
  <c r="AN206" i="6"/>
  <c r="AO206" i="6" s="1"/>
  <c r="AN207" i="6"/>
  <c r="AP207" i="6" s="1"/>
  <c r="AQ207" i="6" s="1"/>
  <c r="AN208" i="6"/>
  <c r="AP208" i="6" s="1"/>
  <c r="AQ208" i="6" s="1"/>
  <c r="AN209" i="6"/>
  <c r="AP209" i="6" s="1"/>
  <c r="AQ209" i="6" s="1"/>
  <c r="AN210" i="6"/>
  <c r="AN212" i="6"/>
  <c r="AO212" i="6" s="1"/>
  <c r="AN213" i="6"/>
  <c r="AO213" i="6" s="1"/>
  <c r="AN216" i="6"/>
  <c r="AP216" i="6" s="1"/>
  <c r="AQ216" i="6" s="1"/>
  <c r="AN218" i="6"/>
  <c r="AP218" i="6" s="1"/>
  <c r="AQ218" i="6" s="1"/>
  <c r="AN219" i="6"/>
  <c r="AP219" i="6" s="1"/>
  <c r="AQ219" i="6" s="1"/>
  <c r="AN220" i="6"/>
  <c r="AP220" i="6" s="1"/>
  <c r="AQ220" i="6" s="1"/>
  <c r="AN222" i="6"/>
  <c r="AP222" i="6" s="1"/>
  <c r="AQ222" i="6" s="1"/>
  <c r="AN223" i="6"/>
  <c r="AP223" i="6" s="1"/>
  <c r="AQ223" i="6" s="1"/>
  <c r="AN224" i="6"/>
  <c r="AN226" i="6"/>
  <c r="AP226" i="6" s="1"/>
  <c r="AQ226" i="6" s="1"/>
  <c r="AN227" i="6"/>
  <c r="AO227" i="6" s="1"/>
  <c r="AN228" i="6"/>
  <c r="AN229" i="6"/>
  <c r="AO229" i="6" s="1"/>
  <c r="AN230" i="6"/>
  <c r="AN231" i="6"/>
  <c r="AO231" i="6" s="1"/>
  <c r="AN232" i="6"/>
  <c r="AP232" i="6" s="1"/>
  <c r="AQ232" i="6" s="1"/>
  <c r="AN234" i="6"/>
  <c r="AP234" i="6" s="1"/>
  <c r="AQ234" i="6" s="1"/>
  <c r="AN235" i="6"/>
  <c r="AP235" i="6" s="1"/>
  <c r="AQ235" i="6" s="1"/>
  <c r="AN236" i="6"/>
  <c r="AN237" i="6"/>
  <c r="AP237" i="6" s="1"/>
  <c r="AQ237" i="6" s="1"/>
  <c r="AN238" i="6"/>
  <c r="AO238" i="6" s="1"/>
  <c r="AN239" i="6"/>
  <c r="AO239" i="6" s="1"/>
  <c r="AN240" i="6"/>
  <c r="AP240" i="6" s="1"/>
  <c r="AQ240" i="6" s="1"/>
  <c r="AN241" i="6"/>
  <c r="AO241" i="6" s="1"/>
  <c r="AN242" i="6"/>
  <c r="AN36" i="6"/>
  <c r="AP36" i="6" s="1"/>
  <c r="AQ36" i="6" s="1"/>
  <c r="AN37" i="6"/>
  <c r="AN50" i="6"/>
  <c r="AN64" i="6"/>
  <c r="AN65" i="6"/>
  <c r="AP65" i="6" s="1"/>
  <c r="AQ65" i="6" s="1"/>
  <c r="AN105" i="6"/>
  <c r="AP105" i="6" s="1"/>
  <c r="AQ105" i="6" s="1"/>
  <c r="AN106" i="6"/>
  <c r="AO106" i="6" s="1"/>
  <c r="AN120" i="6"/>
  <c r="AN144" i="6"/>
  <c r="AN147" i="6"/>
  <c r="AO147" i="6" s="1"/>
  <c r="AN148" i="6"/>
  <c r="AP148" i="6" s="1"/>
  <c r="AQ148" i="6" s="1"/>
  <c r="AN184" i="6"/>
  <c r="AP184" i="6" s="1"/>
  <c r="AQ184" i="6" s="1"/>
  <c r="AN205" i="6"/>
  <c r="AN211" i="6"/>
  <c r="AN176" i="6"/>
  <c r="AP176" i="6" s="1"/>
  <c r="AQ176" i="6" s="1"/>
  <c r="AN175" i="6"/>
  <c r="AO175" i="6" s="1"/>
  <c r="AN171" i="6"/>
  <c r="AO171" i="6" s="1"/>
  <c r="AN170" i="6"/>
  <c r="AO170" i="6" s="1"/>
  <c r="AN142" i="6"/>
  <c r="AP142" i="6" s="1"/>
  <c r="AQ142" i="6" s="1"/>
  <c r="AN129" i="6"/>
  <c r="AP129" i="6" s="1"/>
  <c r="AQ129" i="6" s="1"/>
  <c r="AN128" i="6"/>
  <c r="AP128" i="6" s="1"/>
  <c r="AQ128" i="6" s="1"/>
  <c r="AN119" i="6"/>
  <c r="AP119" i="6" s="1"/>
  <c r="AQ119" i="6" s="1"/>
  <c r="AN114" i="6"/>
  <c r="AO114" i="6" s="1"/>
  <c r="AN100" i="6"/>
  <c r="AP100" i="6" s="1"/>
  <c r="AQ100" i="6" s="1"/>
  <c r="AN92" i="6"/>
  <c r="AP92" i="6" s="1"/>
  <c r="AQ92" i="6" s="1"/>
  <c r="AN87" i="6"/>
  <c r="AN86" i="6"/>
  <c r="AP86" i="6" s="1"/>
  <c r="AQ86" i="6" s="1"/>
  <c r="AN85" i="6"/>
  <c r="AP85" i="6" s="1"/>
  <c r="AQ85" i="6" s="1"/>
  <c r="AN77" i="6"/>
  <c r="AP77" i="6" s="1"/>
  <c r="AQ77" i="6" s="1"/>
  <c r="AN73" i="6"/>
  <c r="AN72" i="6"/>
  <c r="AN71" i="6"/>
  <c r="AP71" i="6" s="1"/>
  <c r="AQ71" i="6" s="1"/>
  <c r="AN63" i="6"/>
  <c r="AP63" i="6" s="1"/>
  <c r="AQ63" i="6" s="1"/>
  <c r="AN58" i="6"/>
  <c r="AP58" i="6" s="1"/>
  <c r="AQ58" i="6" s="1"/>
  <c r="AN57" i="6"/>
  <c r="AP57" i="6" s="1"/>
  <c r="AQ57" i="6" s="1"/>
  <c r="AN49" i="6"/>
  <c r="AP49" i="6" s="1"/>
  <c r="AQ49" i="6" s="1"/>
  <c r="AN44" i="6"/>
  <c r="AO44" i="6" s="1"/>
  <c r="AN43" i="6"/>
  <c r="AO43" i="6" s="1"/>
  <c r="AN35" i="6"/>
  <c r="AP35" i="6" s="1"/>
  <c r="AQ35" i="6" s="1"/>
  <c r="AN31" i="6"/>
  <c r="AP31" i="6" s="1"/>
  <c r="AQ31" i="6" s="1"/>
  <c r="AN30" i="6"/>
  <c r="AP30" i="6" s="1"/>
  <c r="AQ30" i="6" s="1"/>
  <c r="AN29" i="6"/>
  <c r="AW25" i="6"/>
  <c r="AU25" i="6"/>
  <c r="AT25" i="6"/>
  <c r="AS25" i="6"/>
  <c r="AR25" i="6"/>
  <c r="AP25" i="6"/>
  <c r="AN25" i="6"/>
  <c r="AM25" i="6"/>
  <c r="AL25" i="6"/>
  <c r="AM24" i="6"/>
  <c r="AM23" i="6"/>
  <c r="AM22" i="6"/>
  <c r="AM21" i="6"/>
  <c r="AX20" i="6"/>
  <c r="AW20" i="6"/>
  <c r="AV20" i="6"/>
  <c r="AU20" i="6"/>
  <c r="AT20" i="6"/>
  <c r="AS20" i="6"/>
  <c r="AR20" i="6"/>
  <c r="AQ20" i="6"/>
  <c r="AP20" i="6"/>
  <c r="AO20" i="6"/>
  <c r="AN20" i="6"/>
  <c r="AM20" i="6"/>
  <c r="AL20" i="6"/>
  <c r="AM18" i="6"/>
  <c r="AM17" i="6"/>
  <c r="AM16" i="6"/>
  <c r="AM15" i="6"/>
  <c r="AL15" i="6"/>
  <c r="AM14" i="6"/>
  <c r="AM13" i="6"/>
  <c r="AM12" i="6"/>
  <c r="AM11" i="6"/>
  <c r="AM10" i="6"/>
  <c r="AM9" i="6"/>
  <c r="AM8" i="6"/>
  <c r="AM7" i="6"/>
  <c r="X42" i="6"/>
  <c r="AE42" i="6" s="1"/>
  <c r="AF29" i="6"/>
  <c r="AT29" i="6" s="1"/>
  <c r="BH29" i="6" s="1"/>
  <c r="BV29" i="6" s="1"/>
  <c r="AF30" i="6"/>
  <c r="AT30" i="6" s="1"/>
  <c r="BH30" i="6" s="1"/>
  <c r="BV30" i="6" s="1"/>
  <c r="AF31" i="6"/>
  <c r="AT31" i="6" s="1"/>
  <c r="BH31" i="6" s="1"/>
  <c r="BV31" i="6" s="1"/>
  <c r="AF32" i="6"/>
  <c r="AT32" i="6" s="1"/>
  <c r="BH32" i="6" s="1"/>
  <c r="BV32" i="6" s="1"/>
  <c r="AF33" i="6"/>
  <c r="AT33" i="6" s="1"/>
  <c r="BH33" i="6" s="1"/>
  <c r="BV33" i="6" s="1"/>
  <c r="AF34" i="6"/>
  <c r="AT34" i="6" s="1"/>
  <c r="BH34" i="6" s="1"/>
  <c r="BV34" i="6" s="1"/>
  <c r="AF35" i="6"/>
  <c r="AT35" i="6" s="1"/>
  <c r="BH35" i="6" s="1"/>
  <c r="BV35" i="6" s="1"/>
  <c r="AF36" i="6"/>
  <c r="AT36" i="6" s="1"/>
  <c r="BH36" i="6" s="1"/>
  <c r="BV36" i="6" s="1"/>
  <c r="AF37" i="6"/>
  <c r="AT37" i="6" s="1"/>
  <c r="BH37" i="6" s="1"/>
  <c r="BV37" i="6" s="1"/>
  <c r="AF38" i="6"/>
  <c r="AT38" i="6" s="1"/>
  <c r="BH38" i="6" s="1"/>
  <c r="BV38" i="6" s="1"/>
  <c r="AF39" i="6"/>
  <c r="AT39" i="6" s="1"/>
  <c r="BH39" i="6" s="1"/>
  <c r="BV39" i="6" s="1"/>
  <c r="AF40" i="6"/>
  <c r="AT40" i="6" s="1"/>
  <c r="BH40" i="6" s="1"/>
  <c r="BV40" i="6" s="1"/>
  <c r="AF41" i="6"/>
  <c r="AT41" i="6" s="1"/>
  <c r="BH41" i="6" s="1"/>
  <c r="BV41" i="6" s="1"/>
  <c r="AF42" i="6"/>
  <c r="AT42" i="6" s="1"/>
  <c r="BH42" i="6" s="1"/>
  <c r="BV42" i="6" s="1"/>
  <c r="AF43" i="6"/>
  <c r="AT43" i="6" s="1"/>
  <c r="BH43" i="6" s="1"/>
  <c r="BV43" i="6" s="1"/>
  <c r="AF44" i="6"/>
  <c r="AT44" i="6" s="1"/>
  <c r="BH44" i="6" s="1"/>
  <c r="BV44" i="6" s="1"/>
  <c r="AF45" i="6"/>
  <c r="AT45" i="6" s="1"/>
  <c r="BH45" i="6" s="1"/>
  <c r="BV45" i="6" s="1"/>
  <c r="AF46" i="6"/>
  <c r="AT46" i="6" s="1"/>
  <c r="BH46" i="6" s="1"/>
  <c r="BV46" i="6" s="1"/>
  <c r="AF47" i="6"/>
  <c r="AT47" i="6" s="1"/>
  <c r="BH47" i="6" s="1"/>
  <c r="BV47" i="6" s="1"/>
  <c r="AF48" i="6"/>
  <c r="AT48" i="6" s="1"/>
  <c r="BH48" i="6" s="1"/>
  <c r="BV48" i="6" s="1"/>
  <c r="AF49" i="6"/>
  <c r="AT49" i="6" s="1"/>
  <c r="BH49" i="6" s="1"/>
  <c r="BV49" i="6" s="1"/>
  <c r="AF50" i="6"/>
  <c r="AT50" i="6" s="1"/>
  <c r="BH50" i="6" s="1"/>
  <c r="BV50" i="6" s="1"/>
  <c r="AF51" i="6"/>
  <c r="AT51" i="6" s="1"/>
  <c r="BH51" i="6" s="1"/>
  <c r="BV51" i="6" s="1"/>
  <c r="AF52" i="6"/>
  <c r="AT52" i="6" s="1"/>
  <c r="BH52" i="6" s="1"/>
  <c r="BV52" i="6" s="1"/>
  <c r="AF53" i="6"/>
  <c r="AT53" i="6" s="1"/>
  <c r="BH53" i="6" s="1"/>
  <c r="BV53" i="6" s="1"/>
  <c r="AF54" i="6"/>
  <c r="AT54" i="6" s="1"/>
  <c r="BH54" i="6" s="1"/>
  <c r="BV54" i="6" s="1"/>
  <c r="AF55" i="6"/>
  <c r="AT55" i="6" s="1"/>
  <c r="BH55" i="6" s="1"/>
  <c r="BV55" i="6" s="1"/>
  <c r="AF56" i="6"/>
  <c r="AT56" i="6" s="1"/>
  <c r="BH56" i="6" s="1"/>
  <c r="BV56" i="6" s="1"/>
  <c r="AF57" i="6"/>
  <c r="AT57" i="6" s="1"/>
  <c r="BH57" i="6" s="1"/>
  <c r="BV57" i="6" s="1"/>
  <c r="AF58" i="6"/>
  <c r="AT58" i="6" s="1"/>
  <c r="BH58" i="6" s="1"/>
  <c r="BV58" i="6" s="1"/>
  <c r="AF59" i="6"/>
  <c r="AT59" i="6" s="1"/>
  <c r="BH59" i="6" s="1"/>
  <c r="BV59" i="6" s="1"/>
  <c r="AF60" i="6"/>
  <c r="AT60" i="6" s="1"/>
  <c r="BH60" i="6" s="1"/>
  <c r="BV60" i="6" s="1"/>
  <c r="AF61" i="6"/>
  <c r="AT61" i="6" s="1"/>
  <c r="BH61" i="6" s="1"/>
  <c r="BV61" i="6" s="1"/>
  <c r="AF62" i="6"/>
  <c r="AT62" i="6" s="1"/>
  <c r="BH62" i="6" s="1"/>
  <c r="BV62" i="6" s="1"/>
  <c r="AF63" i="6"/>
  <c r="AT63" i="6" s="1"/>
  <c r="BH63" i="6" s="1"/>
  <c r="BV63" i="6" s="1"/>
  <c r="AF64" i="6"/>
  <c r="AT64" i="6" s="1"/>
  <c r="BH64" i="6" s="1"/>
  <c r="BV64" i="6" s="1"/>
  <c r="AF65" i="6"/>
  <c r="AT65" i="6" s="1"/>
  <c r="BH65" i="6" s="1"/>
  <c r="BV65" i="6" s="1"/>
  <c r="AF66" i="6"/>
  <c r="AT66" i="6" s="1"/>
  <c r="BH66" i="6" s="1"/>
  <c r="BV66" i="6" s="1"/>
  <c r="AF67" i="6"/>
  <c r="AT67" i="6" s="1"/>
  <c r="BH67" i="6" s="1"/>
  <c r="BV67" i="6" s="1"/>
  <c r="AF68" i="6"/>
  <c r="AT68" i="6" s="1"/>
  <c r="BH68" i="6" s="1"/>
  <c r="BV68" i="6" s="1"/>
  <c r="AF69" i="6"/>
  <c r="AT69" i="6" s="1"/>
  <c r="BH69" i="6" s="1"/>
  <c r="BV69" i="6" s="1"/>
  <c r="AF70" i="6"/>
  <c r="AT70" i="6" s="1"/>
  <c r="BH70" i="6" s="1"/>
  <c r="BV70" i="6" s="1"/>
  <c r="AF71" i="6"/>
  <c r="AT71" i="6" s="1"/>
  <c r="BH71" i="6" s="1"/>
  <c r="BV71" i="6" s="1"/>
  <c r="AF72" i="6"/>
  <c r="AT72" i="6" s="1"/>
  <c r="BH72" i="6" s="1"/>
  <c r="BV72" i="6" s="1"/>
  <c r="AF73" i="6"/>
  <c r="AT73" i="6" s="1"/>
  <c r="BH73" i="6" s="1"/>
  <c r="BV73" i="6" s="1"/>
  <c r="AF74" i="6"/>
  <c r="AT74" i="6" s="1"/>
  <c r="BH74" i="6" s="1"/>
  <c r="BV74" i="6" s="1"/>
  <c r="AF75" i="6"/>
  <c r="AT75" i="6" s="1"/>
  <c r="BH75" i="6" s="1"/>
  <c r="BV75" i="6" s="1"/>
  <c r="AF76" i="6"/>
  <c r="AT76" i="6" s="1"/>
  <c r="BH76" i="6" s="1"/>
  <c r="BV76" i="6" s="1"/>
  <c r="AF77" i="6"/>
  <c r="AT77" i="6" s="1"/>
  <c r="BH77" i="6" s="1"/>
  <c r="BV77" i="6" s="1"/>
  <c r="AF78" i="6"/>
  <c r="AT78" i="6" s="1"/>
  <c r="BH78" i="6" s="1"/>
  <c r="BV78" i="6" s="1"/>
  <c r="AF79" i="6"/>
  <c r="AT79" i="6" s="1"/>
  <c r="BH79" i="6" s="1"/>
  <c r="BV79" i="6" s="1"/>
  <c r="AF80" i="6"/>
  <c r="AT80" i="6" s="1"/>
  <c r="BH80" i="6" s="1"/>
  <c r="BV80" i="6" s="1"/>
  <c r="AF81" i="6"/>
  <c r="AT81" i="6" s="1"/>
  <c r="BH81" i="6" s="1"/>
  <c r="BV81" i="6" s="1"/>
  <c r="AF82" i="6"/>
  <c r="AT82" i="6" s="1"/>
  <c r="BH82" i="6" s="1"/>
  <c r="BV82" i="6" s="1"/>
  <c r="AF83" i="6"/>
  <c r="AT83" i="6" s="1"/>
  <c r="BH83" i="6" s="1"/>
  <c r="BV83" i="6" s="1"/>
  <c r="AF84" i="6"/>
  <c r="AT84" i="6" s="1"/>
  <c r="BH84" i="6" s="1"/>
  <c r="BV84" i="6" s="1"/>
  <c r="AF85" i="6"/>
  <c r="AT85" i="6" s="1"/>
  <c r="BH85" i="6" s="1"/>
  <c r="BV85" i="6" s="1"/>
  <c r="AF86" i="6"/>
  <c r="AT86" i="6" s="1"/>
  <c r="BH86" i="6" s="1"/>
  <c r="BV86" i="6" s="1"/>
  <c r="AF87" i="6"/>
  <c r="AT87" i="6" s="1"/>
  <c r="BH87" i="6" s="1"/>
  <c r="BV87" i="6" s="1"/>
  <c r="AF88" i="6"/>
  <c r="AT88" i="6" s="1"/>
  <c r="BH88" i="6" s="1"/>
  <c r="BV88" i="6" s="1"/>
  <c r="AF89" i="6"/>
  <c r="AT89" i="6" s="1"/>
  <c r="BH89" i="6" s="1"/>
  <c r="BV89" i="6" s="1"/>
  <c r="AF90" i="6"/>
  <c r="AT90" i="6" s="1"/>
  <c r="BH90" i="6" s="1"/>
  <c r="BV90" i="6" s="1"/>
  <c r="AF91" i="6"/>
  <c r="AT91" i="6" s="1"/>
  <c r="BH91" i="6" s="1"/>
  <c r="BV91" i="6" s="1"/>
  <c r="AF92" i="6"/>
  <c r="AT92" i="6" s="1"/>
  <c r="BH92" i="6" s="1"/>
  <c r="BV92" i="6" s="1"/>
  <c r="AF93" i="6"/>
  <c r="AT93" i="6" s="1"/>
  <c r="BH93" i="6" s="1"/>
  <c r="BV93" i="6" s="1"/>
  <c r="AF94" i="6"/>
  <c r="AT94" i="6" s="1"/>
  <c r="BH94" i="6" s="1"/>
  <c r="BV94" i="6" s="1"/>
  <c r="AF95" i="6"/>
  <c r="AT95" i="6" s="1"/>
  <c r="BH95" i="6" s="1"/>
  <c r="BV95" i="6" s="1"/>
  <c r="AF96" i="6"/>
  <c r="AT96" i="6" s="1"/>
  <c r="BH96" i="6" s="1"/>
  <c r="BV96" i="6" s="1"/>
  <c r="AF97" i="6"/>
  <c r="AT97" i="6" s="1"/>
  <c r="BH97" i="6" s="1"/>
  <c r="BV97" i="6" s="1"/>
  <c r="AF98" i="6"/>
  <c r="AT98" i="6" s="1"/>
  <c r="BH98" i="6" s="1"/>
  <c r="BV98" i="6" s="1"/>
  <c r="AF99" i="6"/>
  <c r="AT99" i="6" s="1"/>
  <c r="BH99" i="6" s="1"/>
  <c r="BV99" i="6" s="1"/>
  <c r="AF100" i="6"/>
  <c r="AT100" i="6" s="1"/>
  <c r="BH100" i="6" s="1"/>
  <c r="BV100" i="6" s="1"/>
  <c r="AF101" i="6"/>
  <c r="AT101" i="6" s="1"/>
  <c r="BH101" i="6" s="1"/>
  <c r="BV101" i="6" s="1"/>
  <c r="AF102" i="6"/>
  <c r="AT102" i="6" s="1"/>
  <c r="BH102" i="6" s="1"/>
  <c r="BV102" i="6" s="1"/>
  <c r="AF103" i="6"/>
  <c r="AT103" i="6" s="1"/>
  <c r="BH103" i="6" s="1"/>
  <c r="BV103" i="6" s="1"/>
  <c r="AF104" i="6"/>
  <c r="AT104" i="6" s="1"/>
  <c r="BH104" i="6" s="1"/>
  <c r="BV104" i="6" s="1"/>
  <c r="AF105" i="6"/>
  <c r="AT105" i="6" s="1"/>
  <c r="BH105" i="6" s="1"/>
  <c r="BV105" i="6" s="1"/>
  <c r="AF106" i="6"/>
  <c r="AT106" i="6" s="1"/>
  <c r="BH106" i="6" s="1"/>
  <c r="BV106" i="6" s="1"/>
  <c r="AF107" i="6"/>
  <c r="AT107" i="6" s="1"/>
  <c r="BH107" i="6" s="1"/>
  <c r="BV107" i="6" s="1"/>
  <c r="AF108" i="6"/>
  <c r="AT108" i="6" s="1"/>
  <c r="BH108" i="6" s="1"/>
  <c r="BV108" i="6" s="1"/>
  <c r="AF109" i="6"/>
  <c r="AT109" i="6" s="1"/>
  <c r="BH109" i="6" s="1"/>
  <c r="BV109" i="6" s="1"/>
  <c r="AF110" i="6"/>
  <c r="AT110" i="6" s="1"/>
  <c r="BH110" i="6" s="1"/>
  <c r="BV110" i="6" s="1"/>
  <c r="AF111" i="6"/>
  <c r="AT111" i="6" s="1"/>
  <c r="BH111" i="6" s="1"/>
  <c r="BV111" i="6" s="1"/>
  <c r="AF112" i="6"/>
  <c r="AT112" i="6" s="1"/>
  <c r="BH112" i="6" s="1"/>
  <c r="BV112" i="6" s="1"/>
  <c r="AF113" i="6"/>
  <c r="AT113" i="6" s="1"/>
  <c r="BH113" i="6" s="1"/>
  <c r="BV113" i="6" s="1"/>
  <c r="AF114" i="6"/>
  <c r="AT114" i="6" s="1"/>
  <c r="BH114" i="6" s="1"/>
  <c r="BV114" i="6" s="1"/>
  <c r="AF115" i="6"/>
  <c r="AT115" i="6" s="1"/>
  <c r="BH115" i="6" s="1"/>
  <c r="BV115" i="6" s="1"/>
  <c r="AF116" i="6"/>
  <c r="AT116" i="6" s="1"/>
  <c r="BH116" i="6" s="1"/>
  <c r="BV116" i="6" s="1"/>
  <c r="AF117" i="6"/>
  <c r="AT117" i="6" s="1"/>
  <c r="BH117" i="6" s="1"/>
  <c r="BV117" i="6" s="1"/>
  <c r="AF118" i="6"/>
  <c r="AT118" i="6" s="1"/>
  <c r="BH118" i="6" s="1"/>
  <c r="BV118" i="6" s="1"/>
  <c r="AF119" i="6"/>
  <c r="AT119" i="6" s="1"/>
  <c r="BH119" i="6" s="1"/>
  <c r="BV119" i="6" s="1"/>
  <c r="AF120" i="6"/>
  <c r="AT120" i="6" s="1"/>
  <c r="BH120" i="6" s="1"/>
  <c r="BV120" i="6" s="1"/>
  <c r="AF121" i="6"/>
  <c r="AT121" i="6" s="1"/>
  <c r="BH121" i="6" s="1"/>
  <c r="BV121" i="6" s="1"/>
  <c r="AF122" i="6"/>
  <c r="AT122" i="6" s="1"/>
  <c r="BH122" i="6" s="1"/>
  <c r="BV122" i="6" s="1"/>
  <c r="AF123" i="6"/>
  <c r="AT123" i="6" s="1"/>
  <c r="BH123" i="6" s="1"/>
  <c r="BV123" i="6" s="1"/>
  <c r="AF124" i="6"/>
  <c r="AT124" i="6" s="1"/>
  <c r="BH124" i="6" s="1"/>
  <c r="BV124" i="6" s="1"/>
  <c r="AF125" i="6"/>
  <c r="AT125" i="6" s="1"/>
  <c r="BH125" i="6" s="1"/>
  <c r="BV125" i="6" s="1"/>
  <c r="AF126" i="6"/>
  <c r="AT126" i="6" s="1"/>
  <c r="BH126" i="6" s="1"/>
  <c r="BV126" i="6" s="1"/>
  <c r="AF127" i="6"/>
  <c r="AT127" i="6" s="1"/>
  <c r="BH127" i="6" s="1"/>
  <c r="BV127" i="6" s="1"/>
  <c r="AF128" i="6"/>
  <c r="AT128" i="6" s="1"/>
  <c r="BH128" i="6" s="1"/>
  <c r="BV128" i="6" s="1"/>
  <c r="AF129" i="6"/>
  <c r="AT129" i="6" s="1"/>
  <c r="BH129" i="6" s="1"/>
  <c r="BV129" i="6" s="1"/>
  <c r="AF130" i="6"/>
  <c r="AT130" i="6" s="1"/>
  <c r="BH130" i="6" s="1"/>
  <c r="BV130" i="6" s="1"/>
  <c r="AF131" i="6"/>
  <c r="AT131" i="6" s="1"/>
  <c r="BH131" i="6" s="1"/>
  <c r="BV131" i="6" s="1"/>
  <c r="AF132" i="6"/>
  <c r="AT132" i="6" s="1"/>
  <c r="BH132" i="6" s="1"/>
  <c r="BV132" i="6" s="1"/>
  <c r="AF133" i="6"/>
  <c r="AT133" i="6" s="1"/>
  <c r="BH133" i="6" s="1"/>
  <c r="BV133" i="6" s="1"/>
  <c r="AF134" i="6"/>
  <c r="AT134" i="6" s="1"/>
  <c r="BH134" i="6" s="1"/>
  <c r="BV134" i="6" s="1"/>
  <c r="AF135" i="6"/>
  <c r="AT135" i="6" s="1"/>
  <c r="BH135" i="6" s="1"/>
  <c r="BV135" i="6" s="1"/>
  <c r="AF136" i="6"/>
  <c r="AT136" i="6" s="1"/>
  <c r="BH136" i="6" s="1"/>
  <c r="BV136" i="6" s="1"/>
  <c r="AF137" i="6"/>
  <c r="AT137" i="6" s="1"/>
  <c r="BH137" i="6" s="1"/>
  <c r="BV137" i="6" s="1"/>
  <c r="AF138" i="6"/>
  <c r="AT138" i="6" s="1"/>
  <c r="BH138" i="6" s="1"/>
  <c r="BV138" i="6" s="1"/>
  <c r="AF139" i="6"/>
  <c r="AT139" i="6" s="1"/>
  <c r="BH139" i="6" s="1"/>
  <c r="BV139" i="6" s="1"/>
  <c r="AF140" i="6"/>
  <c r="AT140" i="6" s="1"/>
  <c r="BH140" i="6" s="1"/>
  <c r="BV140" i="6" s="1"/>
  <c r="AF141" i="6"/>
  <c r="AT141" i="6" s="1"/>
  <c r="BH141" i="6" s="1"/>
  <c r="BV141" i="6" s="1"/>
  <c r="AF142" i="6"/>
  <c r="AT142" i="6" s="1"/>
  <c r="BH142" i="6" s="1"/>
  <c r="BV142" i="6" s="1"/>
  <c r="AF143" i="6"/>
  <c r="AT143" i="6" s="1"/>
  <c r="BH143" i="6" s="1"/>
  <c r="BV143" i="6" s="1"/>
  <c r="AF144" i="6"/>
  <c r="AT144" i="6" s="1"/>
  <c r="BH144" i="6" s="1"/>
  <c r="BV144" i="6" s="1"/>
  <c r="AF145" i="6"/>
  <c r="AT145" i="6" s="1"/>
  <c r="BH145" i="6" s="1"/>
  <c r="BV145" i="6" s="1"/>
  <c r="AF146" i="6"/>
  <c r="AT146" i="6" s="1"/>
  <c r="BH146" i="6" s="1"/>
  <c r="BV146" i="6" s="1"/>
  <c r="AF147" i="6"/>
  <c r="AT147" i="6" s="1"/>
  <c r="BH147" i="6" s="1"/>
  <c r="BV147" i="6" s="1"/>
  <c r="AF148" i="6"/>
  <c r="AT148" i="6" s="1"/>
  <c r="BH148" i="6" s="1"/>
  <c r="BV148" i="6" s="1"/>
  <c r="AF149" i="6"/>
  <c r="AT149" i="6" s="1"/>
  <c r="BH149" i="6" s="1"/>
  <c r="BV149" i="6" s="1"/>
  <c r="AF150" i="6"/>
  <c r="AT150" i="6" s="1"/>
  <c r="BH150" i="6" s="1"/>
  <c r="BV150" i="6" s="1"/>
  <c r="AF151" i="6"/>
  <c r="AT151" i="6" s="1"/>
  <c r="BH151" i="6" s="1"/>
  <c r="BV151" i="6" s="1"/>
  <c r="AF152" i="6"/>
  <c r="AT152" i="6" s="1"/>
  <c r="BH152" i="6" s="1"/>
  <c r="BV152" i="6" s="1"/>
  <c r="AF153" i="6"/>
  <c r="AT153" i="6" s="1"/>
  <c r="BH153" i="6" s="1"/>
  <c r="BV153" i="6" s="1"/>
  <c r="AF154" i="6"/>
  <c r="AT154" i="6" s="1"/>
  <c r="BH154" i="6" s="1"/>
  <c r="BV154" i="6" s="1"/>
  <c r="AF155" i="6"/>
  <c r="AT155" i="6" s="1"/>
  <c r="BH155" i="6" s="1"/>
  <c r="BV155" i="6" s="1"/>
  <c r="AF156" i="6"/>
  <c r="AT156" i="6" s="1"/>
  <c r="BH156" i="6" s="1"/>
  <c r="BV156" i="6" s="1"/>
  <c r="AF157" i="6"/>
  <c r="AT157" i="6" s="1"/>
  <c r="BH157" i="6" s="1"/>
  <c r="BV157" i="6" s="1"/>
  <c r="AF158" i="6"/>
  <c r="AT158" i="6" s="1"/>
  <c r="BH158" i="6" s="1"/>
  <c r="BV158" i="6" s="1"/>
  <c r="AF159" i="6"/>
  <c r="AT159" i="6" s="1"/>
  <c r="BH159" i="6" s="1"/>
  <c r="BV159" i="6" s="1"/>
  <c r="AF160" i="6"/>
  <c r="AT160" i="6" s="1"/>
  <c r="BH160" i="6" s="1"/>
  <c r="BV160" i="6" s="1"/>
  <c r="AF161" i="6"/>
  <c r="AT161" i="6" s="1"/>
  <c r="BH161" i="6" s="1"/>
  <c r="BV161" i="6" s="1"/>
  <c r="AF162" i="6"/>
  <c r="AT162" i="6" s="1"/>
  <c r="BH162" i="6" s="1"/>
  <c r="BV162" i="6" s="1"/>
  <c r="AF163" i="6"/>
  <c r="AT163" i="6" s="1"/>
  <c r="BH163" i="6" s="1"/>
  <c r="BV163" i="6" s="1"/>
  <c r="AF164" i="6"/>
  <c r="AT164" i="6" s="1"/>
  <c r="BH164" i="6" s="1"/>
  <c r="BV164" i="6" s="1"/>
  <c r="AF165" i="6"/>
  <c r="AT165" i="6" s="1"/>
  <c r="BH165" i="6" s="1"/>
  <c r="BV165" i="6" s="1"/>
  <c r="AF166" i="6"/>
  <c r="AT166" i="6" s="1"/>
  <c r="BH166" i="6" s="1"/>
  <c r="BV166" i="6" s="1"/>
  <c r="AF167" i="6"/>
  <c r="AT167" i="6" s="1"/>
  <c r="BH167" i="6" s="1"/>
  <c r="BV167" i="6" s="1"/>
  <c r="AF168" i="6"/>
  <c r="AT168" i="6" s="1"/>
  <c r="BH168" i="6" s="1"/>
  <c r="BV168" i="6" s="1"/>
  <c r="AF169" i="6"/>
  <c r="AT169" i="6" s="1"/>
  <c r="BH169" i="6" s="1"/>
  <c r="BV169" i="6" s="1"/>
  <c r="AF170" i="6"/>
  <c r="AT170" i="6" s="1"/>
  <c r="BH170" i="6" s="1"/>
  <c r="BV170" i="6" s="1"/>
  <c r="AF171" i="6"/>
  <c r="AT171" i="6" s="1"/>
  <c r="BH171" i="6" s="1"/>
  <c r="BV171" i="6" s="1"/>
  <c r="AF172" i="6"/>
  <c r="AT172" i="6" s="1"/>
  <c r="BH172" i="6" s="1"/>
  <c r="BV172" i="6" s="1"/>
  <c r="AF173" i="6"/>
  <c r="AT173" i="6" s="1"/>
  <c r="BH173" i="6" s="1"/>
  <c r="BV173" i="6" s="1"/>
  <c r="AF174" i="6"/>
  <c r="AT174" i="6" s="1"/>
  <c r="BH174" i="6" s="1"/>
  <c r="BV174" i="6" s="1"/>
  <c r="AF175" i="6"/>
  <c r="AT175" i="6" s="1"/>
  <c r="BH175" i="6" s="1"/>
  <c r="BV175" i="6" s="1"/>
  <c r="AF176" i="6"/>
  <c r="AT176" i="6" s="1"/>
  <c r="BH176" i="6" s="1"/>
  <c r="BV176" i="6" s="1"/>
  <c r="AF177" i="6"/>
  <c r="AT177" i="6" s="1"/>
  <c r="BH177" i="6" s="1"/>
  <c r="BV177" i="6" s="1"/>
  <c r="AF178" i="6"/>
  <c r="AT178" i="6" s="1"/>
  <c r="BH178" i="6" s="1"/>
  <c r="BV178" i="6" s="1"/>
  <c r="AF179" i="6"/>
  <c r="AT179" i="6" s="1"/>
  <c r="BH179" i="6" s="1"/>
  <c r="BV179" i="6" s="1"/>
  <c r="AF180" i="6"/>
  <c r="AT180" i="6" s="1"/>
  <c r="BH180" i="6" s="1"/>
  <c r="BV180" i="6" s="1"/>
  <c r="AF181" i="6"/>
  <c r="AT181" i="6" s="1"/>
  <c r="BH181" i="6" s="1"/>
  <c r="BV181" i="6" s="1"/>
  <c r="AF182" i="6"/>
  <c r="AT182" i="6" s="1"/>
  <c r="BH182" i="6" s="1"/>
  <c r="BV182" i="6" s="1"/>
  <c r="AF183" i="6"/>
  <c r="AT183" i="6" s="1"/>
  <c r="BH183" i="6" s="1"/>
  <c r="BV183" i="6" s="1"/>
  <c r="AF184" i="6"/>
  <c r="AT184" i="6" s="1"/>
  <c r="BH184" i="6" s="1"/>
  <c r="BV184" i="6" s="1"/>
  <c r="AF185" i="6"/>
  <c r="AT185" i="6" s="1"/>
  <c r="BH185" i="6" s="1"/>
  <c r="BV185" i="6" s="1"/>
  <c r="AF186" i="6"/>
  <c r="AT186" i="6" s="1"/>
  <c r="BH186" i="6" s="1"/>
  <c r="BV186" i="6" s="1"/>
  <c r="AF187" i="6"/>
  <c r="AT187" i="6" s="1"/>
  <c r="BH187" i="6" s="1"/>
  <c r="BV187" i="6" s="1"/>
  <c r="AF188" i="6"/>
  <c r="AT188" i="6" s="1"/>
  <c r="BH188" i="6" s="1"/>
  <c r="BV188" i="6" s="1"/>
  <c r="AF189" i="6"/>
  <c r="AT189" i="6" s="1"/>
  <c r="BH189" i="6" s="1"/>
  <c r="BV189" i="6" s="1"/>
  <c r="AF190" i="6"/>
  <c r="AT190" i="6" s="1"/>
  <c r="BH190" i="6" s="1"/>
  <c r="BV190" i="6" s="1"/>
  <c r="AF191" i="6"/>
  <c r="AT191" i="6" s="1"/>
  <c r="BH191" i="6" s="1"/>
  <c r="BV191" i="6" s="1"/>
  <c r="AF192" i="6"/>
  <c r="AT192" i="6" s="1"/>
  <c r="BH192" i="6" s="1"/>
  <c r="BV192" i="6" s="1"/>
  <c r="AF193" i="6"/>
  <c r="AT193" i="6" s="1"/>
  <c r="BH193" i="6" s="1"/>
  <c r="BV193" i="6" s="1"/>
  <c r="AF194" i="6"/>
  <c r="AT194" i="6" s="1"/>
  <c r="BH194" i="6" s="1"/>
  <c r="BV194" i="6" s="1"/>
  <c r="AF195" i="6"/>
  <c r="AT195" i="6" s="1"/>
  <c r="BH195" i="6" s="1"/>
  <c r="BV195" i="6" s="1"/>
  <c r="AF196" i="6"/>
  <c r="AT196" i="6" s="1"/>
  <c r="BH196" i="6" s="1"/>
  <c r="BV196" i="6" s="1"/>
  <c r="AF197" i="6"/>
  <c r="AT197" i="6" s="1"/>
  <c r="BH197" i="6" s="1"/>
  <c r="BV197" i="6" s="1"/>
  <c r="AF198" i="6"/>
  <c r="AT198" i="6" s="1"/>
  <c r="BH198" i="6" s="1"/>
  <c r="BV198" i="6" s="1"/>
  <c r="AF199" i="6"/>
  <c r="AT199" i="6" s="1"/>
  <c r="BH199" i="6" s="1"/>
  <c r="BV199" i="6" s="1"/>
  <c r="AF200" i="6"/>
  <c r="AT200" i="6" s="1"/>
  <c r="BH200" i="6" s="1"/>
  <c r="BV200" i="6" s="1"/>
  <c r="AF201" i="6"/>
  <c r="AT201" i="6" s="1"/>
  <c r="BH201" i="6" s="1"/>
  <c r="BV201" i="6" s="1"/>
  <c r="AF202" i="6"/>
  <c r="AT202" i="6" s="1"/>
  <c r="BH202" i="6" s="1"/>
  <c r="BV202" i="6" s="1"/>
  <c r="AF203" i="6"/>
  <c r="AT203" i="6" s="1"/>
  <c r="BH203" i="6" s="1"/>
  <c r="BV203" i="6" s="1"/>
  <c r="AF204" i="6"/>
  <c r="AT204" i="6" s="1"/>
  <c r="BH204" i="6" s="1"/>
  <c r="BV204" i="6" s="1"/>
  <c r="AF205" i="6"/>
  <c r="AT205" i="6" s="1"/>
  <c r="BH205" i="6" s="1"/>
  <c r="BV205" i="6" s="1"/>
  <c r="AF206" i="6"/>
  <c r="AT206" i="6" s="1"/>
  <c r="BH206" i="6" s="1"/>
  <c r="BV206" i="6" s="1"/>
  <c r="AF207" i="6"/>
  <c r="AT207" i="6" s="1"/>
  <c r="BH207" i="6" s="1"/>
  <c r="BV207" i="6" s="1"/>
  <c r="AF208" i="6"/>
  <c r="AT208" i="6" s="1"/>
  <c r="BH208" i="6" s="1"/>
  <c r="BV208" i="6" s="1"/>
  <c r="AF209" i="6"/>
  <c r="AT209" i="6" s="1"/>
  <c r="BH209" i="6" s="1"/>
  <c r="BV209" i="6" s="1"/>
  <c r="AF210" i="6"/>
  <c r="AT210" i="6" s="1"/>
  <c r="BH210" i="6" s="1"/>
  <c r="BV210" i="6" s="1"/>
  <c r="AF211" i="6"/>
  <c r="AT211" i="6" s="1"/>
  <c r="BH211" i="6" s="1"/>
  <c r="BV211" i="6" s="1"/>
  <c r="AF212" i="6"/>
  <c r="AT212" i="6" s="1"/>
  <c r="BH212" i="6" s="1"/>
  <c r="BV212" i="6" s="1"/>
  <c r="AF213" i="6"/>
  <c r="AT213" i="6" s="1"/>
  <c r="BH213" i="6" s="1"/>
  <c r="BV213" i="6" s="1"/>
  <c r="AF214" i="6"/>
  <c r="AT214" i="6" s="1"/>
  <c r="BH214" i="6" s="1"/>
  <c r="BV214" i="6" s="1"/>
  <c r="AF215" i="6"/>
  <c r="AT215" i="6" s="1"/>
  <c r="BH215" i="6" s="1"/>
  <c r="BV215" i="6" s="1"/>
  <c r="AF216" i="6"/>
  <c r="AT216" i="6" s="1"/>
  <c r="BH216" i="6" s="1"/>
  <c r="BV216" i="6" s="1"/>
  <c r="AF217" i="6"/>
  <c r="AT217" i="6" s="1"/>
  <c r="BH217" i="6" s="1"/>
  <c r="BV217" i="6" s="1"/>
  <c r="AF218" i="6"/>
  <c r="AT218" i="6" s="1"/>
  <c r="BH218" i="6" s="1"/>
  <c r="BV218" i="6" s="1"/>
  <c r="AF219" i="6"/>
  <c r="AT219" i="6" s="1"/>
  <c r="BH219" i="6" s="1"/>
  <c r="BV219" i="6" s="1"/>
  <c r="AF220" i="6"/>
  <c r="AT220" i="6" s="1"/>
  <c r="BH220" i="6" s="1"/>
  <c r="BV220" i="6" s="1"/>
  <c r="AF221" i="6"/>
  <c r="AT221" i="6" s="1"/>
  <c r="BH221" i="6" s="1"/>
  <c r="BV221" i="6" s="1"/>
  <c r="AF222" i="6"/>
  <c r="AT222" i="6" s="1"/>
  <c r="BH222" i="6" s="1"/>
  <c r="BV222" i="6" s="1"/>
  <c r="AF223" i="6"/>
  <c r="AT223" i="6" s="1"/>
  <c r="BH223" i="6" s="1"/>
  <c r="BV223" i="6" s="1"/>
  <c r="AF224" i="6"/>
  <c r="AT224" i="6" s="1"/>
  <c r="BH224" i="6" s="1"/>
  <c r="BV224" i="6" s="1"/>
  <c r="AF225" i="6"/>
  <c r="AT225" i="6" s="1"/>
  <c r="BH225" i="6" s="1"/>
  <c r="BV225" i="6" s="1"/>
  <c r="AF226" i="6"/>
  <c r="AT226" i="6" s="1"/>
  <c r="BH226" i="6" s="1"/>
  <c r="BV226" i="6" s="1"/>
  <c r="AF227" i="6"/>
  <c r="AT227" i="6" s="1"/>
  <c r="BH227" i="6" s="1"/>
  <c r="BV227" i="6" s="1"/>
  <c r="AF228" i="6"/>
  <c r="AT228" i="6" s="1"/>
  <c r="BH228" i="6" s="1"/>
  <c r="BV228" i="6" s="1"/>
  <c r="AF229" i="6"/>
  <c r="AT229" i="6" s="1"/>
  <c r="BH229" i="6" s="1"/>
  <c r="BV229" i="6" s="1"/>
  <c r="AF230" i="6"/>
  <c r="AT230" i="6" s="1"/>
  <c r="BH230" i="6" s="1"/>
  <c r="BV230" i="6" s="1"/>
  <c r="AF231" i="6"/>
  <c r="AT231" i="6" s="1"/>
  <c r="BH231" i="6" s="1"/>
  <c r="BV231" i="6" s="1"/>
  <c r="AF232" i="6"/>
  <c r="AT232" i="6" s="1"/>
  <c r="BH232" i="6" s="1"/>
  <c r="BV232" i="6" s="1"/>
  <c r="AF233" i="6"/>
  <c r="AT233" i="6" s="1"/>
  <c r="BH233" i="6" s="1"/>
  <c r="BV233" i="6" s="1"/>
  <c r="AF234" i="6"/>
  <c r="AT234" i="6" s="1"/>
  <c r="BH234" i="6" s="1"/>
  <c r="BV234" i="6" s="1"/>
  <c r="AF235" i="6"/>
  <c r="AT235" i="6" s="1"/>
  <c r="BH235" i="6" s="1"/>
  <c r="BV235" i="6" s="1"/>
  <c r="AF236" i="6"/>
  <c r="AT236" i="6" s="1"/>
  <c r="BH236" i="6" s="1"/>
  <c r="BV236" i="6" s="1"/>
  <c r="AF237" i="6"/>
  <c r="AT237" i="6" s="1"/>
  <c r="BH237" i="6" s="1"/>
  <c r="BV237" i="6" s="1"/>
  <c r="AF238" i="6"/>
  <c r="AT238" i="6" s="1"/>
  <c r="BH238" i="6" s="1"/>
  <c r="BV238" i="6" s="1"/>
  <c r="AF239" i="6"/>
  <c r="AT239" i="6" s="1"/>
  <c r="BH239" i="6" s="1"/>
  <c r="BV239" i="6" s="1"/>
  <c r="AF240" i="6"/>
  <c r="AT240" i="6" s="1"/>
  <c r="BH240" i="6" s="1"/>
  <c r="BV240" i="6" s="1"/>
  <c r="AF241" i="6"/>
  <c r="AT241" i="6" s="1"/>
  <c r="BH241" i="6" s="1"/>
  <c r="BV241" i="6" s="1"/>
  <c r="AF242" i="6"/>
  <c r="AT242" i="6" s="1"/>
  <c r="BH242" i="6" s="1"/>
  <c r="BV242" i="6" s="1"/>
  <c r="AF28" i="6"/>
  <c r="AT28" i="6" s="1"/>
  <c r="BH28" i="6" s="1"/>
  <c r="BV28" i="6" s="1"/>
  <c r="AE29" i="6"/>
  <c r="AS29" i="6" s="1"/>
  <c r="BG29" i="6" s="1"/>
  <c r="BU29" i="6" s="1"/>
  <c r="AE30" i="6"/>
  <c r="AS30" i="6" s="1"/>
  <c r="BG30" i="6" s="1"/>
  <c r="BU30" i="6" s="1"/>
  <c r="AE31" i="6"/>
  <c r="AS31" i="6" s="1"/>
  <c r="BG31" i="6" s="1"/>
  <c r="BU31" i="6" s="1"/>
  <c r="AE32" i="6"/>
  <c r="AE33" i="6"/>
  <c r="AE34" i="6"/>
  <c r="AE35" i="6"/>
  <c r="AS35" i="6" s="1"/>
  <c r="AE36" i="6"/>
  <c r="AE37" i="6"/>
  <c r="AE38" i="6"/>
  <c r="AE39" i="6"/>
  <c r="AE40" i="6"/>
  <c r="AE41" i="6"/>
  <c r="AE43" i="6"/>
  <c r="AS43" i="6" s="1"/>
  <c r="BG43" i="6" s="1"/>
  <c r="BU43" i="6" s="1"/>
  <c r="AE44" i="6"/>
  <c r="AS44" i="6" s="1"/>
  <c r="BG44" i="6" s="1"/>
  <c r="BU44" i="6" s="1"/>
  <c r="AE45" i="6"/>
  <c r="AS45" i="6" s="1"/>
  <c r="AE46" i="6"/>
  <c r="AE47" i="6"/>
  <c r="AE48" i="6"/>
  <c r="AE49" i="6"/>
  <c r="AS49" i="6" s="1"/>
  <c r="AE50" i="6"/>
  <c r="AS50" i="6" s="1"/>
  <c r="AE51" i="6"/>
  <c r="AE52" i="6"/>
  <c r="AE53" i="6"/>
  <c r="AE54" i="6"/>
  <c r="AE55" i="6"/>
  <c r="AE56" i="6"/>
  <c r="AE57" i="6"/>
  <c r="AS57" i="6" s="1"/>
  <c r="AE58" i="6"/>
  <c r="AS58" i="6" s="1"/>
  <c r="BG58" i="6" s="1"/>
  <c r="BU58" i="6" s="1"/>
  <c r="AE59" i="6"/>
  <c r="AS59" i="6" s="1"/>
  <c r="AE60" i="6"/>
  <c r="AE61" i="6"/>
  <c r="AE62" i="6"/>
  <c r="AE63" i="6"/>
  <c r="AS63" i="6" s="1"/>
  <c r="AE64" i="6"/>
  <c r="AE65" i="6"/>
  <c r="AE66" i="6"/>
  <c r="AE67" i="6"/>
  <c r="AE68" i="6"/>
  <c r="AE69" i="6"/>
  <c r="AE70" i="6"/>
  <c r="AE71" i="6"/>
  <c r="AS71" i="6" s="1"/>
  <c r="AE72" i="6"/>
  <c r="AS72" i="6" s="1"/>
  <c r="BG72" i="6" s="1"/>
  <c r="BU72" i="6" s="1"/>
  <c r="AE73" i="6"/>
  <c r="AE74" i="6"/>
  <c r="AE75" i="6"/>
  <c r="AE76" i="6"/>
  <c r="AE77" i="6"/>
  <c r="AS77" i="6" s="1"/>
  <c r="AE78" i="6"/>
  <c r="AE79" i="6"/>
  <c r="AE80" i="6"/>
  <c r="AE81" i="6"/>
  <c r="AE82" i="6"/>
  <c r="AE83" i="6"/>
  <c r="AE84" i="6"/>
  <c r="AE85" i="6"/>
  <c r="AS85" i="6" s="1"/>
  <c r="AE86" i="6"/>
  <c r="AS86" i="6" s="1"/>
  <c r="BG86" i="6" s="1"/>
  <c r="BU86" i="6" s="1"/>
  <c r="AE87" i="6"/>
  <c r="AS87" i="6" s="1"/>
  <c r="AE88" i="6"/>
  <c r="AE89" i="6"/>
  <c r="AE90" i="6"/>
  <c r="AE91" i="6"/>
  <c r="AS91" i="6" s="1"/>
  <c r="AE92" i="6"/>
  <c r="AE93" i="6"/>
  <c r="AE94" i="6"/>
  <c r="AE95" i="6"/>
  <c r="AE96" i="6"/>
  <c r="AE97" i="6"/>
  <c r="AE98" i="6"/>
  <c r="AE99" i="6"/>
  <c r="AS99" i="6" s="1"/>
  <c r="AE100" i="6"/>
  <c r="AS100" i="6" s="1"/>
  <c r="BG100" i="6" s="1"/>
  <c r="BU100" i="6" s="1"/>
  <c r="AE101" i="6"/>
  <c r="AE102" i="6"/>
  <c r="AE103" i="6"/>
  <c r="AE104" i="6"/>
  <c r="AE105" i="6"/>
  <c r="AS105" i="6" s="1"/>
  <c r="AE106" i="6"/>
  <c r="AE107" i="6"/>
  <c r="AE108" i="6"/>
  <c r="AE109" i="6"/>
  <c r="AE110" i="6"/>
  <c r="AE111" i="6"/>
  <c r="AE112" i="6"/>
  <c r="AE113" i="6"/>
  <c r="AS113" i="6" s="1"/>
  <c r="AE114" i="6"/>
  <c r="AS114" i="6" s="1"/>
  <c r="BG114" i="6" s="1"/>
  <c r="BU114" i="6" s="1"/>
  <c r="AE115" i="6"/>
  <c r="AS115" i="6" s="1"/>
  <c r="AE116" i="6"/>
  <c r="AE117" i="6"/>
  <c r="AE118" i="6"/>
  <c r="AE119" i="6"/>
  <c r="AS119" i="6" s="1"/>
  <c r="AE120" i="6"/>
  <c r="AE121" i="6"/>
  <c r="AE122" i="6"/>
  <c r="AE123" i="6"/>
  <c r="AE124" i="6"/>
  <c r="AE125" i="6"/>
  <c r="AE126" i="6"/>
  <c r="AE127" i="6"/>
  <c r="AS127" i="6" s="1"/>
  <c r="AE128" i="6"/>
  <c r="AS128" i="6" s="1"/>
  <c r="BG128" i="6" s="1"/>
  <c r="BU128" i="6" s="1"/>
  <c r="AE129" i="6"/>
  <c r="AS129" i="6" s="1"/>
  <c r="AE130" i="6"/>
  <c r="AE131" i="6"/>
  <c r="AE132" i="6"/>
  <c r="AE133" i="6"/>
  <c r="AS133" i="6" s="1"/>
  <c r="AE134" i="6"/>
  <c r="AE135" i="6"/>
  <c r="AE136" i="6"/>
  <c r="AE137" i="6"/>
  <c r="AE138" i="6"/>
  <c r="AE139" i="6"/>
  <c r="AE140" i="6"/>
  <c r="AE141" i="6"/>
  <c r="AS141" i="6" s="1"/>
  <c r="AE142" i="6"/>
  <c r="AS142" i="6" s="1"/>
  <c r="BG142" i="6" s="1"/>
  <c r="BU142" i="6" s="1"/>
  <c r="AE143" i="6"/>
  <c r="AE144" i="6"/>
  <c r="AE145" i="6"/>
  <c r="AE146" i="6"/>
  <c r="AE147" i="6"/>
  <c r="AS147" i="6" s="1"/>
  <c r="AE148" i="6"/>
  <c r="AE149" i="6"/>
  <c r="AE150" i="6"/>
  <c r="AE151" i="6"/>
  <c r="AE152" i="6"/>
  <c r="AE153" i="6"/>
  <c r="AE154" i="6"/>
  <c r="AE155" i="6"/>
  <c r="AS155" i="6" s="1"/>
  <c r="AE156" i="6"/>
  <c r="AS156" i="6" s="1"/>
  <c r="BG156" i="6" s="1"/>
  <c r="BU156" i="6" s="1"/>
  <c r="AE157" i="6"/>
  <c r="AE158" i="6"/>
  <c r="AE159" i="6"/>
  <c r="AE160" i="6"/>
  <c r="AE161" i="6"/>
  <c r="AS161" i="6" s="1"/>
  <c r="AE162" i="6"/>
  <c r="AE163" i="6"/>
  <c r="AE164" i="6"/>
  <c r="AE165" i="6"/>
  <c r="AE166" i="6"/>
  <c r="AE167" i="6"/>
  <c r="AE168" i="6"/>
  <c r="AE169" i="6"/>
  <c r="AS169" i="6" s="1"/>
  <c r="AE170" i="6"/>
  <c r="AS170" i="6" s="1"/>
  <c r="BG170" i="6" s="1"/>
  <c r="BU170" i="6" s="1"/>
  <c r="AE171" i="6"/>
  <c r="AE172" i="6"/>
  <c r="AE173" i="6"/>
  <c r="AE174" i="6"/>
  <c r="AE175" i="6"/>
  <c r="AS175" i="6" s="1"/>
  <c r="AE176" i="6"/>
  <c r="AE177" i="6"/>
  <c r="AE178" i="6"/>
  <c r="AE179" i="6"/>
  <c r="AE180" i="6"/>
  <c r="AE181" i="6"/>
  <c r="AE182" i="6"/>
  <c r="AE183" i="6"/>
  <c r="AS183" i="6" s="1"/>
  <c r="AE184" i="6"/>
  <c r="AS184" i="6" s="1"/>
  <c r="BG184" i="6" s="1"/>
  <c r="BU184" i="6" s="1"/>
  <c r="AE185" i="6"/>
  <c r="AE186" i="6"/>
  <c r="AE187" i="6"/>
  <c r="AE188" i="6"/>
  <c r="AE189" i="6"/>
  <c r="AE190" i="6"/>
  <c r="AE191" i="6"/>
  <c r="AE192" i="6"/>
  <c r="AE193" i="6"/>
  <c r="AE194" i="6"/>
  <c r="AE195" i="6"/>
  <c r="AE196" i="6"/>
  <c r="AE197" i="6"/>
  <c r="AS197" i="6" s="1"/>
  <c r="AE198" i="6"/>
  <c r="AS198" i="6" s="1"/>
  <c r="BG198" i="6" s="1"/>
  <c r="BU198" i="6" s="1"/>
  <c r="AE199" i="6"/>
  <c r="AE200" i="6"/>
  <c r="AE201" i="6"/>
  <c r="AE202" i="6"/>
  <c r="AE203" i="6"/>
  <c r="AE204" i="6"/>
  <c r="AE205" i="6"/>
  <c r="AE206" i="6"/>
  <c r="AE207" i="6"/>
  <c r="AE208" i="6"/>
  <c r="AE209" i="6"/>
  <c r="AE210" i="6"/>
  <c r="AE211" i="6"/>
  <c r="AS211" i="6" s="1"/>
  <c r="AE212" i="6"/>
  <c r="AS212" i="6" s="1"/>
  <c r="BG212" i="6" s="1"/>
  <c r="BU212" i="6" s="1"/>
  <c r="AE213" i="6"/>
  <c r="AE214" i="6"/>
  <c r="AE215" i="6"/>
  <c r="AE216" i="6"/>
  <c r="AE217" i="6"/>
  <c r="AE218" i="6"/>
  <c r="AE219" i="6"/>
  <c r="AE220" i="6"/>
  <c r="AE221" i="6"/>
  <c r="AE222" i="6"/>
  <c r="AE223" i="6"/>
  <c r="AE224" i="6"/>
  <c r="AE225" i="6"/>
  <c r="AS225" i="6" s="1"/>
  <c r="AE226" i="6"/>
  <c r="AS226" i="6" s="1"/>
  <c r="AE227" i="6"/>
  <c r="AE228" i="6"/>
  <c r="AE229" i="6"/>
  <c r="AE230" i="6"/>
  <c r="AE231" i="6"/>
  <c r="AE232" i="6"/>
  <c r="AE233" i="6"/>
  <c r="AE234" i="6"/>
  <c r="AE235" i="6"/>
  <c r="AE236" i="6"/>
  <c r="AE237" i="6"/>
  <c r="AE238" i="6"/>
  <c r="AE239" i="6"/>
  <c r="AE240" i="6"/>
  <c r="AE241" i="6"/>
  <c r="AE242" i="6"/>
  <c r="AE28" i="6"/>
  <c r="AS28" i="6" s="1"/>
  <c r="AD29" i="6"/>
  <c r="AR29" i="6" s="1"/>
  <c r="BF29" i="6" s="1"/>
  <c r="BT29" i="6" s="1"/>
  <c r="AD30" i="6"/>
  <c r="AR30" i="6" s="1"/>
  <c r="BF30" i="6" s="1"/>
  <c r="BT30" i="6" s="1"/>
  <c r="AD31" i="6"/>
  <c r="AR31" i="6" s="1"/>
  <c r="BF31" i="6" s="1"/>
  <c r="BT31" i="6" s="1"/>
  <c r="AD32" i="6"/>
  <c r="AR32" i="6" s="1"/>
  <c r="BF32" i="6" s="1"/>
  <c r="BT32" i="6" s="1"/>
  <c r="AD33" i="6"/>
  <c r="AR33" i="6" s="1"/>
  <c r="BF33" i="6" s="1"/>
  <c r="BT33" i="6" s="1"/>
  <c r="AD34" i="6"/>
  <c r="AR34" i="6" s="1"/>
  <c r="BF34" i="6" s="1"/>
  <c r="BT34" i="6" s="1"/>
  <c r="AD35" i="6"/>
  <c r="AR35" i="6" s="1"/>
  <c r="BF35" i="6" s="1"/>
  <c r="BT35" i="6" s="1"/>
  <c r="AD36" i="6"/>
  <c r="AR36" i="6" s="1"/>
  <c r="BF36" i="6" s="1"/>
  <c r="BT36" i="6" s="1"/>
  <c r="AD37" i="6"/>
  <c r="AR37" i="6" s="1"/>
  <c r="BF37" i="6" s="1"/>
  <c r="BT37" i="6" s="1"/>
  <c r="AD38" i="6"/>
  <c r="AR38" i="6" s="1"/>
  <c r="BF38" i="6" s="1"/>
  <c r="BT38" i="6" s="1"/>
  <c r="AD39" i="6"/>
  <c r="AR39" i="6" s="1"/>
  <c r="BF39" i="6" s="1"/>
  <c r="BT39" i="6" s="1"/>
  <c r="AD40" i="6"/>
  <c r="AR40" i="6" s="1"/>
  <c r="BF40" i="6" s="1"/>
  <c r="BT40" i="6" s="1"/>
  <c r="AD41" i="6"/>
  <c r="AR41" i="6" s="1"/>
  <c r="BF41" i="6" s="1"/>
  <c r="BT41" i="6" s="1"/>
  <c r="AD42" i="6"/>
  <c r="AR42" i="6" s="1"/>
  <c r="BF42" i="6" s="1"/>
  <c r="BT42" i="6" s="1"/>
  <c r="AD43" i="6"/>
  <c r="AR43" i="6" s="1"/>
  <c r="BF43" i="6" s="1"/>
  <c r="BT43" i="6" s="1"/>
  <c r="AD44" i="6"/>
  <c r="AR44" i="6" s="1"/>
  <c r="BF44" i="6" s="1"/>
  <c r="BT44" i="6" s="1"/>
  <c r="AD45" i="6"/>
  <c r="AR45" i="6" s="1"/>
  <c r="BF45" i="6" s="1"/>
  <c r="BT45" i="6" s="1"/>
  <c r="AD46" i="6"/>
  <c r="AR46" i="6" s="1"/>
  <c r="BF46" i="6" s="1"/>
  <c r="BT46" i="6" s="1"/>
  <c r="AD47" i="6"/>
  <c r="AR47" i="6" s="1"/>
  <c r="BF47" i="6" s="1"/>
  <c r="BT47" i="6" s="1"/>
  <c r="AD48" i="6"/>
  <c r="AR48" i="6" s="1"/>
  <c r="BF48" i="6" s="1"/>
  <c r="BT48" i="6" s="1"/>
  <c r="AD49" i="6"/>
  <c r="AR49" i="6" s="1"/>
  <c r="BF49" i="6" s="1"/>
  <c r="BT49" i="6" s="1"/>
  <c r="AD50" i="6"/>
  <c r="AR50" i="6" s="1"/>
  <c r="BF50" i="6" s="1"/>
  <c r="BT50" i="6" s="1"/>
  <c r="AD51" i="6"/>
  <c r="AR51" i="6" s="1"/>
  <c r="BF51" i="6" s="1"/>
  <c r="BT51" i="6" s="1"/>
  <c r="AD52" i="6"/>
  <c r="AR52" i="6" s="1"/>
  <c r="BF52" i="6" s="1"/>
  <c r="BT52" i="6" s="1"/>
  <c r="AD53" i="6"/>
  <c r="AR53" i="6" s="1"/>
  <c r="BF53" i="6" s="1"/>
  <c r="BT53" i="6" s="1"/>
  <c r="AD54" i="6"/>
  <c r="AR54" i="6" s="1"/>
  <c r="BF54" i="6" s="1"/>
  <c r="BT54" i="6" s="1"/>
  <c r="AD55" i="6"/>
  <c r="AR55" i="6" s="1"/>
  <c r="BF55" i="6" s="1"/>
  <c r="BT55" i="6" s="1"/>
  <c r="AD56" i="6"/>
  <c r="AR56" i="6" s="1"/>
  <c r="BF56" i="6" s="1"/>
  <c r="BT56" i="6" s="1"/>
  <c r="AD57" i="6"/>
  <c r="AR57" i="6" s="1"/>
  <c r="BF57" i="6" s="1"/>
  <c r="BT57" i="6" s="1"/>
  <c r="AD58" i="6"/>
  <c r="AR58" i="6" s="1"/>
  <c r="BF58" i="6" s="1"/>
  <c r="BT58" i="6" s="1"/>
  <c r="AD59" i="6"/>
  <c r="AR59" i="6" s="1"/>
  <c r="BF59" i="6" s="1"/>
  <c r="BT59" i="6" s="1"/>
  <c r="AD60" i="6"/>
  <c r="AR60" i="6" s="1"/>
  <c r="BF60" i="6" s="1"/>
  <c r="BT60" i="6" s="1"/>
  <c r="AD61" i="6"/>
  <c r="AR61" i="6" s="1"/>
  <c r="BF61" i="6" s="1"/>
  <c r="BT61" i="6" s="1"/>
  <c r="AD62" i="6"/>
  <c r="AR62" i="6" s="1"/>
  <c r="BF62" i="6" s="1"/>
  <c r="BT62" i="6" s="1"/>
  <c r="AD63" i="6"/>
  <c r="AR63" i="6" s="1"/>
  <c r="BF63" i="6" s="1"/>
  <c r="BT63" i="6" s="1"/>
  <c r="AD64" i="6"/>
  <c r="AR64" i="6" s="1"/>
  <c r="BF64" i="6" s="1"/>
  <c r="BT64" i="6" s="1"/>
  <c r="AD65" i="6"/>
  <c r="AR65" i="6" s="1"/>
  <c r="BF65" i="6" s="1"/>
  <c r="BT65" i="6" s="1"/>
  <c r="AD66" i="6"/>
  <c r="AR66" i="6" s="1"/>
  <c r="BF66" i="6" s="1"/>
  <c r="BT66" i="6" s="1"/>
  <c r="AD67" i="6"/>
  <c r="AR67" i="6" s="1"/>
  <c r="BF67" i="6" s="1"/>
  <c r="BT67" i="6" s="1"/>
  <c r="AD68" i="6"/>
  <c r="AR68" i="6" s="1"/>
  <c r="BF68" i="6" s="1"/>
  <c r="BT68" i="6" s="1"/>
  <c r="AD69" i="6"/>
  <c r="AR69" i="6" s="1"/>
  <c r="BF69" i="6" s="1"/>
  <c r="BT69" i="6" s="1"/>
  <c r="AD70" i="6"/>
  <c r="AR70" i="6" s="1"/>
  <c r="BF70" i="6" s="1"/>
  <c r="BT70" i="6" s="1"/>
  <c r="AD71" i="6"/>
  <c r="AR71" i="6" s="1"/>
  <c r="BF71" i="6" s="1"/>
  <c r="BT71" i="6" s="1"/>
  <c r="AD72" i="6"/>
  <c r="AR72" i="6" s="1"/>
  <c r="BF72" i="6" s="1"/>
  <c r="BT72" i="6" s="1"/>
  <c r="AD73" i="6"/>
  <c r="AR73" i="6" s="1"/>
  <c r="BF73" i="6" s="1"/>
  <c r="BT73" i="6" s="1"/>
  <c r="AD74" i="6"/>
  <c r="AR74" i="6" s="1"/>
  <c r="BF74" i="6" s="1"/>
  <c r="BT74" i="6" s="1"/>
  <c r="AD75" i="6"/>
  <c r="AR75" i="6" s="1"/>
  <c r="BF75" i="6" s="1"/>
  <c r="BT75" i="6" s="1"/>
  <c r="AD76" i="6"/>
  <c r="AR76" i="6" s="1"/>
  <c r="BF76" i="6" s="1"/>
  <c r="BT76" i="6" s="1"/>
  <c r="AD77" i="6"/>
  <c r="AR77" i="6" s="1"/>
  <c r="BF77" i="6" s="1"/>
  <c r="BT77" i="6" s="1"/>
  <c r="AD78" i="6"/>
  <c r="AR78" i="6" s="1"/>
  <c r="BF78" i="6" s="1"/>
  <c r="BT78" i="6" s="1"/>
  <c r="AD79" i="6"/>
  <c r="AR79" i="6" s="1"/>
  <c r="BF79" i="6" s="1"/>
  <c r="BT79" i="6" s="1"/>
  <c r="AD80" i="6"/>
  <c r="AR80" i="6" s="1"/>
  <c r="BF80" i="6" s="1"/>
  <c r="BT80" i="6" s="1"/>
  <c r="AD81" i="6"/>
  <c r="AR81" i="6" s="1"/>
  <c r="BF81" i="6" s="1"/>
  <c r="BT81" i="6" s="1"/>
  <c r="AD82" i="6"/>
  <c r="AR82" i="6" s="1"/>
  <c r="BF82" i="6" s="1"/>
  <c r="BT82" i="6" s="1"/>
  <c r="AD83" i="6"/>
  <c r="AR83" i="6" s="1"/>
  <c r="BF83" i="6" s="1"/>
  <c r="BT83" i="6" s="1"/>
  <c r="AD84" i="6"/>
  <c r="AR84" i="6" s="1"/>
  <c r="BF84" i="6" s="1"/>
  <c r="BT84" i="6" s="1"/>
  <c r="AD85" i="6"/>
  <c r="AR85" i="6" s="1"/>
  <c r="BF85" i="6" s="1"/>
  <c r="BT85" i="6" s="1"/>
  <c r="AD86" i="6"/>
  <c r="AR86" i="6" s="1"/>
  <c r="BF86" i="6" s="1"/>
  <c r="BT86" i="6" s="1"/>
  <c r="AD87" i="6"/>
  <c r="AR87" i="6" s="1"/>
  <c r="BF87" i="6" s="1"/>
  <c r="BT87" i="6" s="1"/>
  <c r="AD88" i="6"/>
  <c r="AR88" i="6" s="1"/>
  <c r="BF88" i="6" s="1"/>
  <c r="BT88" i="6" s="1"/>
  <c r="AD89" i="6"/>
  <c r="AR89" i="6" s="1"/>
  <c r="BF89" i="6" s="1"/>
  <c r="BT89" i="6" s="1"/>
  <c r="AD90" i="6"/>
  <c r="AR90" i="6" s="1"/>
  <c r="BF90" i="6" s="1"/>
  <c r="BT90" i="6" s="1"/>
  <c r="AD91" i="6"/>
  <c r="AR91" i="6" s="1"/>
  <c r="BF91" i="6" s="1"/>
  <c r="BT91" i="6" s="1"/>
  <c r="AD92" i="6"/>
  <c r="AR92" i="6" s="1"/>
  <c r="BF92" i="6" s="1"/>
  <c r="BT92" i="6" s="1"/>
  <c r="AD93" i="6"/>
  <c r="AR93" i="6" s="1"/>
  <c r="BF93" i="6" s="1"/>
  <c r="BT93" i="6" s="1"/>
  <c r="AD94" i="6"/>
  <c r="AR94" i="6" s="1"/>
  <c r="BF94" i="6" s="1"/>
  <c r="BT94" i="6" s="1"/>
  <c r="AD95" i="6"/>
  <c r="AR95" i="6" s="1"/>
  <c r="BF95" i="6" s="1"/>
  <c r="BT95" i="6" s="1"/>
  <c r="AD96" i="6"/>
  <c r="AR96" i="6" s="1"/>
  <c r="BF96" i="6" s="1"/>
  <c r="BT96" i="6" s="1"/>
  <c r="AD97" i="6"/>
  <c r="AR97" i="6" s="1"/>
  <c r="BF97" i="6" s="1"/>
  <c r="BT97" i="6" s="1"/>
  <c r="AD98" i="6"/>
  <c r="AR98" i="6" s="1"/>
  <c r="BF98" i="6" s="1"/>
  <c r="BT98" i="6" s="1"/>
  <c r="AD99" i="6"/>
  <c r="AR99" i="6" s="1"/>
  <c r="BF99" i="6" s="1"/>
  <c r="BT99" i="6" s="1"/>
  <c r="AD100" i="6"/>
  <c r="AR100" i="6" s="1"/>
  <c r="BF100" i="6" s="1"/>
  <c r="BT100" i="6" s="1"/>
  <c r="AD101" i="6"/>
  <c r="AR101" i="6" s="1"/>
  <c r="BF101" i="6" s="1"/>
  <c r="BT101" i="6" s="1"/>
  <c r="AD102" i="6"/>
  <c r="AR102" i="6" s="1"/>
  <c r="BF102" i="6" s="1"/>
  <c r="BT102" i="6" s="1"/>
  <c r="AD103" i="6"/>
  <c r="AR103" i="6" s="1"/>
  <c r="BF103" i="6" s="1"/>
  <c r="BT103" i="6" s="1"/>
  <c r="AD104" i="6"/>
  <c r="AR104" i="6" s="1"/>
  <c r="BF104" i="6" s="1"/>
  <c r="BT104" i="6" s="1"/>
  <c r="AD105" i="6"/>
  <c r="AR105" i="6" s="1"/>
  <c r="BF105" i="6" s="1"/>
  <c r="BT105" i="6" s="1"/>
  <c r="AD106" i="6"/>
  <c r="AR106" i="6" s="1"/>
  <c r="BF106" i="6" s="1"/>
  <c r="BT106" i="6" s="1"/>
  <c r="AD107" i="6"/>
  <c r="AR107" i="6" s="1"/>
  <c r="BF107" i="6" s="1"/>
  <c r="BT107" i="6" s="1"/>
  <c r="AD108" i="6"/>
  <c r="AR108" i="6" s="1"/>
  <c r="BF108" i="6" s="1"/>
  <c r="BT108" i="6" s="1"/>
  <c r="AD109" i="6"/>
  <c r="AR109" i="6" s="1"/>
  <c r="BF109" i="6" s="1"/>
  <c r="BT109" i="6" s="1"/>
  <c r="AD110" i="6"/>
  <c r="AR110" i="6" s="1"/>
  <c r="BF110" i="6" s="1"/>
  <c r="BT110" i="6" s="1"/>
  <c r="AD111" i="6"/>
  <c r="AR111" i="6" s="1"/>
  <c r="BF111" i="6" s="1"/>
  <c r="BT111" i="6" s="1"/>
  <c r="AD112" i="6"/>
  <c r="AR112" i="6" s="1"/>
  <c r="BF112" i="6" s="1"/>
  <c r="BT112" i="6" s="1"/>
  <c r="AD113" i="6"/>
  <c r="AR113" i="6" s="1"/>
  <c r="BF113" i="6" s="1"/>
  <c r="BT113" i="6" s="1"/>
  <c r="AD114" i="6"/>
  <c r="AR114" i="6" s="1"/>
  <c r="BF114" i="6" s="1"/>
  <c r="BT114" i="6" s="1"/>
  <c r="AD115" i="6"/>
  <c r="AR115" i="6" s="1"/>
  <c r="BF115" i="6" s="1"/>
  <c r="BT115" i="6" s="1"/>
  <c r="AD116" i="6"/>
  <c r="AR116" i="6" s="1"/>
  <c r="BF116" i="6" s="1"/>
  <c r="BT116" i="6" s="1"/>
  <c r="AD117" i="6"/>
  <c r="AR117" i="6" s="1"/>
  <c r="BF117" i="6" s="1"/>
  <c r="BT117" i="6" s="1"/>
  <c r="AD118" i="6"/>
  <c r="AR118" i="6" s="1"/>
  <c r="BF118" i="6" s="1"/>
  <c r="BT118" i="6" s="1"/>
  <c r="AD119" i="6"/>
  <c r="AR119" i="6" s="1"/>
  <c r="BF119" i="6" s="1"/>
  <c r="BT119" i="6" s="1"/>
  <c r="AD120" i="6"/>
  <c r="AR120" i="6" s="1"/>
  <c r="BF120" i="6" s="1"/>
  <c r="BT120" i="6" s="1"/>
  <c r="AD121" i="6"/>
  <c r="AR121" i="6" s="1"/>
  <c r="BF121" i="6" s="1"/>
  <c r="BT121" i="6" s="1"/>
  <c r="AD122" i="6"/>
  <c r="AR122" i="6" s="1"/>
  <c r="BF122" i="6" s="1"/>
  <c r="BT122" i="6" s="1"/>
  <c r="AD123" i="6"/>
  <c r="AR123" i="6" s="1"/>
  <c r="BF123" i="6" s="1"/>
  <c r="BT123" i="6" s="1"/>
  <c r="AD124" i="6"/>
  <c r="AR124" i="6" s="1"/>
  <c r="BF124" i="6" s="1"/>
  <c r="BT124" i="6" s="1"/>
  <c r="AD125" i="6"/>
  <c r="AR125" i="6" s="1"/>
  <c r="BF125" i="6" s="1"/>
  <c r="BT125" i="6" s="1"/>
  <c r="AD126" i="6"/>
  <c r="AR126" i="6" s="1"/>
  <c r="BF126" i="6" s="1"/>
  <c r="BT126" i="6" s="1"/>
  <c r="AD127" i="6"/>
  <c r="AR127" i="6" s="1"/>
  <c r="BF127" i="6" s="1"/>
  <c r="BT127" i="6" s="1"/>
  <c r="AD128" i="6"/>
  <c r="AR128" i="6" s="1"/>
  <c r="BF128" i="6" s="1"/>
  <c r="BT128" i="6" s="1"/>
  <c r="AD129" i="6"/>
  <c r="AR129" i="6" s="1"/>
  <c r="BF129" i="6" s="1"/>
  <c r="BT129" i="6" s="1"/>
  <c r="AD130" i="6"/>
  <c r="AR130" i="6" s="1"/>
  <c r="BF130" i="6" s="1"/>
  <c r="BT130" i="6" s="1"/>
  <c r="AD131" i="6"/>
  <c r="AR131" i="6" s="1"/>
  <c r="BF131" i="6" s="1"/>
  <c r="BT131" i="6" s="1"/>
  <c r="AD132" i="6"/>
  <c r="AR132" i="6" s="1"/>
  <c r="BF132" i="6" s="1"/>
  <c r="BT132" i="6" s="1"/>
  <c r="AD133" i="6"/>
  <c r="AR133" i="6" s="1"/>
  <c r="BF133" i="6" s="1"/>
  <c r="BT133" i="6" s="1"/>
  <c r="AD134" i="6"/>
  <c r="AR134" i="6" s="1"/>
  <c r="BF134" i="6" s="1"/>
  <c r="BT134" i="6" s="1"/>
  <c r="AD135" i="6"/>
  <c r="AR135" i="6" s="1"/>
  <c r="BF135" i="6" s="1"/>
  <c r="BT135" i="6" s="1"/>
  <c r="AD136" i="6"/>
  <c r="AR136" i="6" s="1"/>
  <c r="BF136" i="6" s="1"/>
  <c r="BT136" i="6" s="1"/>
  <c r="AD137" i="6"/>
  <c r="AR137" i="6" s="1"/>
  <c r="BF137" i="6" s="1"/>
  <c r="BT137" i="6" s="1"/>
  <c r="AD138" i="6"/>
  <c r="AR138" i="6" s="1"/>
  <c r="BF138" i="6" s="1"/>
  <c r="BT138" i="6" s="1"/>
  <c r="AD139" i="6"/>
  <c r="AR139" i="6" s="1"/>
  <c r="BF139" i="6" s="1"/>
  <c r="BT139" i="6" s="1"/>
  <c r="AD140" i="6"/>
  <c r="AR140" i="6" s="1"/>
  <c r="BF140" i="6" s="1"/>
  <c r="BT140" i="6" s="1"/>
  <c r="AD141" i="6"/>
  <c r="AR141" i="6" s="1"/>
  <c r="BF141" i="6" s="1"/>
  <c r="BT141" i="6" s="1"/>
  <c r="AD142" i="6"/>
  <c r="AR142" i="6" s="1"/>
  <c r="BF142" i="6" s="1"/>
  <c r="BT142" i="6" s="1"/>
  <c r="AD143" i="6"/>
  <c r="AR143" i="6" s="1"/>
  <c r="BF143" i="6" s="1"/>
  <c r="BT143" i="6" s="1"/>
  <c r="AD144" i="6"/>
  <c r="AR144" i="6" s="1"/>
  <c r="BF144" i="6" s="1"/>
  <c r="BT144" i="6" s="1"/>
  <c r="AD145" i="6"/>
  <c r="AR145" i="6" s="1"/>
  <c r="BF145" i="6" s="1"/>
  <c r="BT145" i="6" s="1"/>
  <c r="AD146" i="6"/>
  <c r="AR146" i="6" s="1"/>
  <c r="BF146" i="6" s="1"/>
  <c r="BT146" i="6" s="1"/>
  <c r="AD147" i="6"/>
  <c r="AR147" i="6" s="1"/>
  <c r="BF147" i="6" s="1"/>
  <c r="BT147" i="6" s="1"/>
  <c r="AD148" i="6"/>
  <c r="AR148" i="6" s="1"/>
  <c r="BF148" i="6" s="1"/>
  <c r="BT148" i="6" s="1"/>
  <c r="AD149" i="6"/>
  <c r="AR149" i="6" s="1"/>
  <c r="BF149" i="6" s="1"/>
  <c r="BT149" i="6" s="1"/>
  <c r="AD150" i="6"/>
  <c r="AR150" i="6" s="1"/>
  <c r="BF150" i="6" s="1"/>
  <c r="BT150" i="6" s="1"/>
  <c r="AD151" i="6"/>
  <c r="AR151" i="6" s="1"/>
  <c r="BF151" i="6" s="1"/>
  <c r="BT151" i="6" s="1"/>
  <c r="AD152" i="6"/>
  <c r="AR152" i="6" s="1"/>
  <c r="BF152" i="6" s="1"/>
  <c r="BT152" i="6" s="1"/>
  <c r="AD153" i="6"/>
  <c r="AR153" i="6" s="1"/>
  <c r="BF153" i="6" s="1"/>
  <c r="BT153" i="6" s="1"/>
  <c r="AD154" i="6"/>
  <c r="AR154" i="6" s="1"/>
  <c r="BF154" i="6" s="1"/>
  <c r="BT154" i="6" s="1"/>
  <c r="AD155" i="6"/>
  <c r="AR155" i="6" s="1"/>
  <c r="BF155" i="6" s="1"/>
  <c r="BT155" i="6" s="1"/>
  <c r="AD156" i="6"/>
  <c r="AR156" i="6" s="1"/>
  <c r="BF156" i="6" s="1"/>
  <c r="BT156" i="6" s="1"/>
  <c r="AD157" i="6"/>
  <c r="AR157" i="6" s="1"/>
  <c r="BF157" i="6" s="1"/>
  <c r="BT157" i="6" s="1"/>
  <c r="AD158" i="6"/>
  <c r="AR158" i="6" s="1"/>
  <c r="BF158" i="6" s="1"/>
  <c r="BT158" i="6" s="1"/>
  <c r="AD159" i="6"/>
  <c r="AR159" i="6" s="1"/>
  <c r="BF159" i="6" s="1"/>
  <c r="BT159" i="6" s="1"/>
  <c r="AD160" i="6"/>
  <c r="AR160" i="6" s="1"/>
  <c r="BF160" i="6" s="1"/>
  <c r="BT160" i="6" s="1"/>
  <c r="AD161" i="6"/>
  <c r="AR161" i="6" s="1"/>
  <c r="BF161" i="6" s="1"/>
  <c r="BT161" i="6" s="1"/>
  <c r="AD162" i="6"/>
  <c r="AR162" i="6" s="1"/>
  <c r="BF162" i="6" s="1"/>
  <c r="BT162" i="6" s="1"/>
  <c r="AD163" i="6"/>
  <c r="AR163" i="6" s="1"/>
  <c r="BF163" i="6" s="1"/>
  <c r="BT163" i="6" s="1"/>
  <c r="AD164" i="6"/>
  <c r="AR164" i="6" s="1"/>
  <c r="BF164" i="6" s="1"/>
  <c r="BT164" i="6" s="1"/>
  <c r="AD165" i="6"/>
  <c r="AR165" i="6" s="1"/>
  <c r="BF165" i="6" s="1"/>
  <c r="BT165" i="6" s="1"/>
  <c r="AD166" i="6"/>
  <c r="AR166" i="6" s="1"/>
  <c r="BF166" i="6" s="1"/>
  <c r="BT166" i="6" s="1"/>
  <c r="AD167" i="6"/>
  <c r="AR167" i="6" s="1"/>
  <c r="BF167" i="6" s="1"/>
  <c r="BT167" i="6" s="1"/>
  <c r="AD168" i="6"/>
  <c r="AR168" i="6" s="1"/>
  <c r="BF168" i="6" s="1"/>
  <c r="BT168" i="6" s="1"/>
  <c r="AD169" i="6"/>
  <c r="AR169" i="6" s="1"/>
  <c r="BF169" i="6" s="1"/>
  <c r="BT169" i="6" s="1"/>
  <c r="AD170" i="6"/>
  <c r="AR170" i="6" s="1"/>
  <c r="BF170" i="6" s="1"/>
  <c r="BT170" i="6" s="1"/>
  <c r="AD171" i="6"/>
  <c r="AR171" i="6" s="1"/>
  <c r="BF171" i="6" s="1"/>
  <c r="BT171" i="6" s="1"/>
  <c r="AD172" i="6"/>
  <c r="AR172" i="6" s="1"/>
  <c r="BF172" i="6" s="1"/>
  <c r="BT172" i="6" s="1"/>
  <c r="AD173" i="6"/>
  <c r="AR173" i="6" s="1"/>
  <c r="BF173" i="6" s="1"/>
  <c r="BT173" i="6" s="1"/>
  <c r="AD174" i="6"/>
  <c r="AR174" i="6" s="1"/>
  <c r="BF174" i="6" s="1"/>
  <c r="BT174" i="6" s="1"/>
  <c r="AD175" i="6"/>
  <c r="AR175" i="6" s="1"/>
  <c r="BF175" i="6" s="1"/>
  <c r="BT175" i="6" s="1"/>
  <c r="AD176" i="6"/>
  <c r="AR176" i="6" s="1"/>
  <c r="BF176" i="6" s="1"/>
  <c r="BT176" i="6" s="1"/>
  <c r="AD177" i="6"/>
  <c r="AR177" i="6" s="1"/>
  <c r="BF177" i="6" s="1"/>
  <c r="BT177" i="6" s="1"/>
  <c r="AD178" i="6"/>
  <c r="AR178" i="6" s="1"/>
  <c r="BF178" i="6" s="1"/>
  <c r="BT178" i="6" s="1"/>
  <c r="AD179" i="6"/>
  <c r="AR179" i="6" s="1"/>
  <c r="BF179" i="6" s="1"/>
  <c r="BT179" i="6" s="1"/>
  <c r="AD180" i="6"/>
  <c r="AR180" i="6" s="1"/>
  <c r="BF180" i="6" s="1"/>
  <c r="BT180" i="6" s="1"/>
  <c r="AD181" i="6"/>
  <c r="AR181" i="6" s="1"/>
  <c r="BF181" i="6" s="1"/>
  <c r="BT181" i="6" s="1"/>
  <c r="AD182" i="6"/>
  <c r="AR182" i="6" s="1"/>
  <c r="BF182" i="6" s="1"/>
  <c r="BT182" i="6" s="1"/>
  <c r="AD183" i="6"/>
  <c r="AR183" i="6" s="1"/>
  <c r="BF183" i="6" s="1"/>
  <c r="BT183" i="6" s="1"/>
  <c r="AD184" i="6"/>
  <c r="AR184" i="6" s="1"/>
  <c r="BF184" i="6" s="1"/>
  <c r="BT184" i="6" s="1"/>
  <c r="AD185" i="6"/>
  <c r="AR185" i="6" s="1"/>
  <c r="BF185" i="6" s="1"/>
  <c r="BT185" i="6" s="1"/>
  <c r="AD186" i="6"/>
  <c r="AR186" i="6" s="1"/>
  <c r="BF186" i="6" s="1"/>
  <c r="BT186" i="6" s="1"/>
  <c r="AD187" i="6"/>
  <c r="AR187" i="6" s="1"/>
  <c r="BF187" i="6" s="1"/>
  <c r="BT187" i="6" s="1"/>
  <c r="AD188" i="6"/>
  <c r="AR188" i="6" s="1"/>
  <c r="BF188" i="6" s="1"/>
  <c r="BT188" i="6" s="1"/>
  <c r="AD189" i="6"/>
  <c r="AR189" i="6" s="1"/>
  <c r="BF189" i="6" s="1"/>
  <c r="BT189" i="6" s="1"/>
  <c r="AD190" i="6"/>
  <c r="AR190" i="6" s="1"/>
  <c r="BF190" i="6" s="1"/>
  <c r="BT190" i="6" s="1"/>
  <c r="AD191" i="6"/>
  <c r="AR191" i="6" s="1"/>
  <c r="BF191" i="6" s="1"/>
  <c r="BT191" i="6" s="1"/>
  <c r="AD192" i="6"/>
  <c r="AR192" i="6" s="1"/>
  <c r="BF192" i="6" s="1"/>
  <c r="BT192" i="6" s="1"/>
  <c r="AD193" i="6"/>
  <c r="AR193" i="6" s="1"/>
  <c r="BF193" i="6" s="1"/>
  <c r="BT193" i="6" s="1"/>
  <c r="AD194" i="6"/>
  <c r="AR194" i="6" s="1"/>
  <c r="BF194" i="6" s="1"/>
  <c r="BT194" i="6" s="1"/>
  <c r="AD195" i="6"/>
  <c r="AR195" i="6" s="1"/>
  <c r="BF195" i="6" s="1"/>
  <c r="BT195" i="6" s="1"/>
  <c r="AD196" i="6"/>
  <c r="AR196" i="6" s="1"/>
  <c r="BF196" i="6" s="1"/>
  <c r="BT196" i="6" s="1"/>
  <c r="AD197" i="6"/>
  <c r="AR197" i="6" s="1"/>
  <c r="BF197" i="6" s="1"/>
  <c r="BT197" i="6" s="1"/>
  <c r="AD198" i="6"/>
  <c r="AR198" i="6" s="1"/>
  <c r="BF198" i="6" s="1"/>
  <c r="BT198" i="6" s="1"/>
  <c r="AD199" i="6"/>
  <c r="AR199" i="6" s="1"/>
  <c r="BF199" i="6" s="1"/>
  <c r="BT199" i="6" s="1"/>
  <c r="AD200" i="6"/>
  <c r="AR200" i="6" s="1"/>
  <c r="BF200" i="6" s="1"/>
  <c r="BT200" i="6" s="1"/>
  <c r="AD201" i="6"/>
  <c r="AR201" i="6" s="1"/>
  <c r="BF201" i="6" s="1"/>
  <c r="BT201" i="6" s="1"/>
  <c r="AD202" i="6"/>
  <c r="AR202" i="6" s="1"/>
  <c r="BF202" i="6" s="1"/>
  <c r="BT202" i="6" s="1"/>
  <c r="AD203" i="6"/>
  <c r="AR203" i="6" s="1"/>
  <c r="BF203" i="6" s="1"/>
  <c r="BT203" i="6" s="1"/>
  <c r="AD204" i="6"/>
  <c r="AR204" i="6" s="1"/>
  <c r="BF204" i="6" s="1"/>
  <c r="BT204" i="6" s="1"/>
  <c r="AD205" i="6"/>
  <c r="AR205" i="6" s="1"/>
  <c r="BF205" i="6" s="1"/>
  <c r="BT205" i="6" s="1"/>
  <c r="AD206" i="6"/>
  <c r="AR206" i="6" s="1"/>
  <c r="BF206" i="6" s="1"/>
  <c r="BT206" i="6" s="1"/>
  <c r="AD207" i="6"/>
  <c r="AR207" i="6" s="1"/>
  <c r="BF207" i="6" s="1"/>
  <c r="BT207" i="6" s="1"/>
  <c r="AD208" i="6"/>
  <c r="AR208" i="6" s="1"/>
  <c r="BF208" i="6" s="1"/>
  <c r="BT208" i="6" s="1"/>
  <c r="AD209" i="6"/>
  <c r="AR209" i="6" s="1"/>
  <c r="BF209" i="6" s="1"/>
  <c r="BT209" i="6" s="1"/>
  <c r="AD210" i="6"/>
  <c r="AR210" i="6" s="1"/>
  <c r="BF210" i="6" s="1"/>
  <c r="BT210" i="6" s="1"/>
  <c r="AD211" i="6"/>
  <c r="AR211" i="6" s="1"/>
  <c r="BF211" i="6" s="1"/>
  <c r="BT211" i="6" s="1"/>
  <c r="AD212" i="6"/>
  <c r="AR212" i="6" s="1"/>
  <c r="BF212" i="6" s="1"/>
  <c r="BT212" i="6" s="1"/>
  <c r="AD213" i="6"/>
  <c r="AR213" i="6" s="1"/>
  <c r="BF213" i="6" s="1"/>
  <c r="BT213" i="6" s="1"/>
  <c r="AD214" i="6"/>
  <c r="AR214" i="6" s="1"/>
  <c r="BF214" i="6" s="1"/>
  <c r="BT214" i="6" s="1"/>
  <c r="AD215" i="6"/>
  <c r="AR215" i="6" s="1"/>
  <c r="BF215" i="6" s="1"/>
  <c r="BT215" i="6" s="1"/>
  <c r="AD216" i="6"/>
  <c r="AR216" i="6" s="1"/>
  <c r="BF216" i="6" s="1"/>
  <c r="BT216" i="6" s="1"/>
  <c r="AD217" i="6"/>
  <c r="AR217" i="6" s="1"/>
  <c r="BF217" i="6" s="1"/>
  <c r="BT217" i="6" s="1"/>
  <c r="AD218" i="6"/>
  <c r="AR218" i="6" s="1"/>
  <c r="BF218" i="6" s="1"/>
  <c r="BT218" i="6" s="1"/>
  <c r="AD219" i="6"/>
  <c r="AR219" i="6" s="1"/>
  <c r="BF219" i="6" s="1"/>
  <c r="BT219" i="6" s="1"/>
  <c r="AD220" i="6"/>
  <c r="AR220" i="6" s="1"/>
  <c r="BF220" i="6" s="1"/>
  <c r="BT220" i="6" s="1"/>
  <c r="AD221" i="6"/>
  <c r="AR221" i="6" s="1"/>
  <c r="BF221" i="6" s="1"/>
  <c r="BT221" i="6" s="1"/>
  <c r="AD222" i="6"/>
  <c r="AR222" i="6" s="1"/>
  <c r="BF222" i="6" s="1"/>
  <c r="BT222" i="6" s="1"/>
  <c r="AD223" i="6"/>
  <c r="AR223" i="6" s="1"/>
  <c r="BF223" i="6" s="1"/>
  <c r="BT223" i="6" s="1"/>
  <c r="AD224" i="6"/>
  <c r="AR224" i="6" s="1"/>
  <c r="BF224" i="6" s="1"/>
  <c r="BT224" i="6" s="1"/>
  <c r="AD225" i="6"/>
  <c r="AR225" i="6" s="1"/>
  <c r="BF225" i="6" s="1"/>
  <c r="BT225" i="6" s="1"/>
  <c r="AD226" i="6"/>
  <c r="AR226" i="6" s="1"/>
  <c r="BF226" i="6" s="1"/>
  <c r="BT226" i="6" s="1"/>
  <c r="AD227" i="6"/>
  <c r="AR227" i="6" s="1"/>
  <c r="BF227" i="6" s="1"/>
  <c r="BT227" i="6" s="1"/>
  <c r="AD228" i="6"/>
  <c r="AR228" i="6" s="1"/>
  <c r="BF228" i="6" s="1"/>
  <c r="BT228" i="6" s="1"/>
  <c r="AD229" i="6"/>
  <c r="AR229" i="6" s="1"/>
  <c r="BF229" i="6" s="1"/>
  <c r="BT229" i="6" s="1"/>
  <c r="AD230" i="6"/>
  <c r="AR230" i="6" s="1"/>
  <c r="BF230" i="6" s="1"/>
  <c r="BT230" i="6" s="1"/>
  <c r="AD231" i="6"/>
  <c r="AR231" i="6" s="1"/>
  <c r="BF231" i="6" s="1"/>
  <c r="BT231" i="6" s="1"/>
  <c r="AD232" i="6"/>
  <c r="AR232" i="6" s="1"/>
  <c r="BF232" i="6" s="1"/>
  <c r="BT232" i="6" s="1"/>
  <c r="AD233" i="6"/>
  <c r="AR233" i="6" s="1"/>
  <c r="BF233" i="6" s="1"/>
  <c r="BT233" i="6" s="1"/>
  <c r="AD234" i="6"/>
  <c r="AR234" i="6" s="1"/>
  <c r="BF234" i="6" s="1"/>
  <c r="BT234" i="6" s="1"/>
  <c r="AD235" i="6"/>
  <c r="AR235" i="6" s="1"/>
  <c r="BF235" i="6" s="1"/>
  <c r="BT235" i="6" s="1"/>
  <c r="AD236" i="6"/>
  <c r="AR236" i="6" s="1"/>
  <c r="BF236" i="6" s="1"/>
  <c r="BT236" i="6" s="1"/>
  <c r="AD237" i="6"/>
  <c r="AR237" i="6" s="1"/>
  <c r="BF237" i="6" s="1"/>
  <c r="BT237" i="6" s="1"/>
  <c r="AD238" i="6"/>
  <c r="AR238" i="6" s="1"/>
  <c r="BF238" i="6" s="1"/>
  <c r="BT238" i="6" s="1"/>
  <c r="AD239" i="6"/>
  <c r="AR239" i="6" s="1"/>
  <c r="BF239" i="6" s="1"/>
  <c r="BT239" i="6" s="1"/>
  <c r="AD240" i="6"/>
  <c r="AR240" i="6" s="1"/>
  <c r="BF240" i="6" s="1"/>
  <c r="BT240" i="6" s="1"/>
  <c r="AD241" i="6"/>
  <c r="AR241" i="6" s="1"/>
  <c r="BF241" i="6" s="1"/>
  <c r="BT241" i="6" s="1"/>
  <c r="AD242" i="6"/>
  <c r="AR242" i="6" s="1"/>
  <c r="BF242" i="6" s="1"/>
  <c r="BT242" i="6" s="1"/>
  <c r="AD28" i="6"/>
  <c r="AR28" i="6" s="1"/>
  <c r="BF28" i="6" s="1"/>
  <c r="BT28" i="6" s="1"/>
  <c r="Z29" i="6"/>
  <c r="AA29" i="6" s="1"/>
  <c r="Z31" i="6"/>
  <c r="AB31" i="6" s="1"/>
  <c r="AC31" i="6" s="1"/>
  <c r="Z32" i="6"/>
  <c r="AA32" i="6" s="1"/>
  <c r="Z33" i="6"/>
  <c r="AB33" i="6" s="1"/>
  <c r="AC33" i="6" s="1"/>
  <c r="Z34" i="6"/>
  <c r="AB34" i="6" s="1"/>
  <c r="AC34" i="6" s="1"/>
  <c r="Z35" i="6"/>
  <c r="AB35" i="6" s="1"/>
  <c r="AC35" i="6" s="1"/>
  <c r="Z36" i="6"/>
  <c r="AA36" i="6" s="1"/>
  <c r="Z37" i="6"/>
  <c r="AB37" i="6" s="1"/>
  <c r="AC37" i="6" s="1"/>
  <c r="Z38" i="6"/>
  <c r="AA38" i="6" s="1"/>
  <c r="Z39" i="6"/>
  <c r="AA39" i="6" s="1"/>
  <c r="Z40" i="6"/>
  <c r="AB40" i="6" s="1"/>
  <c r="AC40" i="6" s="1"/>
  <c r="Z41" i="6"/>
  <c r="AB41" i="6" s="1"/>
  <c r="Z43" i="6"/>
  <c r="AA43" i="6" s="1"/>
  <c r="Z44" i="6"/>
  <c r="AA44" i="6" s="1"/>
  <c r="Z45" i="6"/>
  <c r="AB45" i="6" s="1"/>
  <c r="AC45" i="6" s="1"/>
  <c r="Z51" i="6"/>
  <c r="Z52" i="6"/>
  <c r="AB52" i="6" s="1"/>
  <c r="AC52" i="6" s="1"/>
  <c r="Z53" i="6"/>
  <c r="AB53" i="6" s="1"/>
  <c r="AC53" i="6" s="1"/>
  <c r="Z54" i="6"/>
  <c r="AA54" i="6" s="1"/>
  <c r="Z55" i="6"/>
  <c r="AB55" i="6" s="1"/>
  <c r="AC55" i="6" s="1"/>
  <c r="Z56" i="6"/>
  <c r="AB56" i="6" s="1"/>
  <c r="AC56" i="6" s="1"/>
  <c r="Z58" i="6"/>
  <c r="AA58" i="6" s="1"/>
  <c r="Z59" i="6"/>
  <c r="AB59" i="6" s="1"/>
  <c r="AC59" i="6" s="1"/>
  <c r="Z60" i="6"/>
  <c r="AB60" i="6" s="1"/>
  <c r="AC60" i="6" s="1"/>
  <c r="Z61" i="6"/>
  <c r="AB61" i="6" s="1"/>
  <c r="AC61" i="6" s="1"/>
  <c r="Z63" i="6"/>
  <c r="AB63" i="6" s="1"/>
  <c r="AC63" i="6" s="1"/>
  <c r="Z64" i="6"/>
  <c r="AA64" i="6" s="1"/>
  <c r="Z65" i="6"/>
  <c r="AB65" i="6" s="1"/>
  <c r="AC65" i="6" s="1"/>
  <c r="Z66" i="6"/>
  <c r="AB66" i="6" s="1"/>
  <c r="AC66" i="6" s="1"/>
  <c r="Z67" i="6"/>
  <c r="AB67" i="6" s="1"/>
  <c r="AC67" i="6" s="1"/>
  <c r="Z68" i="6"/>
  <c r="AA68" i="6" s="1"/>
  <c r="Z69" i="6"/>
  <c r="AB69" i="6" s="1"/>
  <c r="AC69" i="6" s="1"/>
  <c r="Z70" i="6"/>
  <c r="AB70" i="6" s="1"/>
  <c r="AC70" i="6" s="1"/>
  <c r="Z71" i="6"/>
  <c r="AA71" i="6" s="1"/>
  <c r="Z72" i="6"/>
  <c r="AB72" i="6" s="1"/>
  <c r="AC72" i="6" s="1"/>
  <c r="Z73" i="6"/>
  <c r="AB73" i="6" s="1"/>
  <c r="AC73" i="6" s="1"/>
  <c r="Z75" i="6"/>
  <c r="AB75" i="6" s="1"/>
  <c r="AC75" i="6" s="1"/>
  <c r="Z77" i="6"/>
  <c r="AB77" i="6" s="1"/>
  <c r="Z78" i="6"/>
  <c r="AA78" i="6" s="1"/>
  <c r="Z79" i="6"/>
  <c r="AB79" i="6" s="1"/>
  <c r="AC79" i="6" s="1"/>
  <c r="Z81" i="6"/>
  <c r="AA81" i="6" s="1"/>
  <c r="Z83" i="6"/>
  <c r="AB83" i="6" s="1"/>
  <c r="AC83" i="6" s="1"/>
  <c r="Z84" i="6"/>
  <c r="AB84" i="6" s="1"/>
  <c r="AC84" i="6" s="1"/>
  <c r="Z86" i="6"/>
  <c r="AB86" i="6" s="1"/>
  <c r="AC86" i="6" s="1"/>
  <c r="Z87" i="6"/>
  <c r="AA87" i="6" s="1"/>
  <c r="Z89" i="6"/>
  <c r="AB89" i="6" s="1"/>
  <c r="AC89" i="6" s="1"/>
  <c r="Z90" i="6"/>
  <c r="AB90" i="6" s="1"/>
  <c r="AC90" i="6" s="1"/>
  <c r="Z91" i="6"/>
  <c r="AB91" i="6" s="1"/>
  <c r="AC91" i="6" s="1"/>
  <c r="Z92" i="6"/>
  <c r="AA92" i="6" s="1"/>
  <c r="Z94" i="6"/>
  <c r="AA94" i="6" s="1"/>
  <c r="Z95" i="6"/>
  <c r="AB95" i="6" s="1"/>
  <c r="AC95" i="6" s="1"/>
  <c r="Z96" i="6"/>
  <c r="AB96" i="6" s="1"/>
  <c r="AC96" i="6" s="1"/>
  <c r="Z97" i="6"/>
  <c r="AB97" i="6" s="1"/>
  <c r="Z98" i="6"/>
  <c r="AB98" i="6" s="1"/>
  <c r="AC98" i="6" s="1"/>
  <c r="Z99" i="6"/>
  <c r="AA99" i="6" s="1"/>
  <c r="Z100" i="6"/>
  <c r="AB100" i="6" s="1"/>
  <c r="AC100" i="6" s="1"/>
  <c r="Z101" i="6"/>
  <c r="AA101" i="6" s="1"/>
  <c r="Z103" i="6"/>
  <c r="AB103" i="6" s="1"/>
  <c r="AC103" i="6" s="1"/>
  <c r="Z106" i="6"/>
  <c r="AA106" i="6" s="1"/>
  <c r="Z107" i="6"/>
  <c r="AB107" i="6" s="1"/>
  <c r="AC107" i="6" s="1"/>
  <c r="Z108" i="6"/>
  <c r="AA108" i="6" s="1"/>
  <c r="Z109" i="6"/>
  <c r="AB109" i="6" s="1"/>
  <c r="AC109" i="6" s="1"/>
  <c r="Z111" i="6"/>
  <c r="AB111" i="6" s="1"/>
  <c r="AC111" i="6" s="1"/>
  <c r="Z112" i="6"/>
  <c r="AB112" i="6" s="1"/>
  <c r="AC112" i="6" s="1"/>
  <c r="Z113" i="6"/>
  <c r="AA113" i="6" s="1"/>
  <c r="Z114" i="6"/>
  <c r="AA114" i="6" s="1"/>
  <c r="Z115" i="6"/>
  <c r="AA115" i="6" s="1"/>
  <c r="Z116" i="6"/>
  <c r="AB116" i="6" s="1"/>
  <c r="AC116" i="6" s="1"/>
  <c r="Z117" i="6"/>
  <c r="AA117" i="6" s="1"/>
  <c r="Z118" i="6"/>
  <c r="AB118" i="6" s="1"/>
  <c r="AC118" i="6" s="1"/>
  <c r="Z119" i="6"/>
  <c r="AB119" i="6" s="1"/>
  <c r="AC119" i="6" s="1"/>
  <c r="Z120" i="6"/>
  <c r="AA120" i="6" s="1"/>
  <c r="Z121" i="6"/>
  <c r="AA121" i="6" s="1"/>
  <c r="Z122" i="6"/>
  <c r="AA122" i="6" s="1"/>
  <c r="Z125" i="6"/>
  <c r="AB125" i="6" s="1"/>
  <c r="Z126" i="6"/>
  <c r="AB126" i="6" s="1"/>
  <c r="AC126" i="6" s="1"/>
  <c r="Z127" i="6"/>
  <c r="AA127" i="6" s="1"/>
  <c r="Z128" i="6"/>
  <c r="AB128" i="6" s="1"/>
  <c r="AC128" i="6" s="1"/>
  <c r="Z129" i="6"/>
  <c r="AA129" i="6" s="1"/>
  <c r="Z130" i="6"/>
  <c r="AA130" i="6" s="1"/>
  <c r="Z131" i="6"/>
  <c r="Z132" i="6"/>
  <c r="AB132" i="6" s="1"/>
  <c r="AC132" i="6" s="1"/>
  <c r="Z135" i="6"/>
  <c r="AA135" i="6" s="1"/>
  <c r="Z136" i="6"/>
  <c r="AA136" i="6" s="1"/>
  <c r="Z137" i="6"/>
  <c r="AA137" i="6" s="1"/>
  <c r="Z138" i="6"/>
  <c r="AB138" i="6" s="1"/>
  <c r="AC138" i="6" s="1"/>
  <c r="Z139" i="6"/>
  <c r="AB139" i="6" s="1"/>
  <c r="AC139" i="6" s="1"/>
  <c r="Z140" i="6"/>
  <c r="AB140" i="6" s="1"/>
  <c r="AC140" i="6" s="1"/>
  <c r="Z141" i="6"/>
  <c r="AA141" i="6" s="1"/>
  <c r="Z142" i="6"/>
  <c r="AB142" i="6" s="1"/>
  <c r="AC142" i="6" s="1"/>
  <c r="Z145" i="6"/>
  <c r="AB145" i="6" s="1"/>
  <c r="AC145" i="6" s="1"/>
  <c r="Z147" i="6"/>
  <c r="AB147" i="6" s="1"/>
  <c r="AC147" i="6" s="1"/>
  <c r="Z148" i="6"/>
  <c r="AA148" i="6" s="1"/>
  <c r="Z149" i="6"/>
  <c r="AB149" i="6" s="1"/>
  <c r="AC149" i="6" s="1"/>
  <c r="Z150" i="6"/>
  <c r="Z151" i="6"/>
  <c r="AB151" i="6" s="1"/>
  <c r="AC151" i="6" s="1"/>
  <c r="Z152" i="6"/>
  <c r="AB152" i="6" s="1"/>
  <c r="AC152" i="6" s="1"/>
  <c r="Z153" i="6"/>
  <c r="AB153" i="6" s="1"/>
  <c r="AC153" i="6" s="1"/>
  <c r="Z156" i="6"/>
  <c r="AB156" i="6" s="1"/>
  <c r="AC156" i="6" s="1"/>
  <c r="Z157" i="6"/>
  <c r="AA157" i="6" s="1"/>
  <c r="Z158" i="6"/>
  <c r="AA158" i="6" s="1"/>
  <c r="Z159" i="6"/>
  <c r="AB159" i="6" s="1"/>
  <c r="AC159" i="6" s="1"/>
  <c r="Z161" i="6"/>
  <c r="AB161" i="6" s="1"/>
  <c r="AC161" i="6" s="1"/>
  <c r="Z165" i="6"/>
  <c r="Z166" i="6"/>
  <c r="AB166" i="6" s="1"/>
  <c r="AC166" i="6" s="1"/>
  <c r="Z167" i="6"/>
  <c r="AB167" i="6" s="1"/>
  <c r="Z168" i="6"/>
  <c r="AB168" i="6" s="1"/>
  <c r="AC168" i="6" s="1"/>
  <c r="Z170" i="6"/>
  <c r="AA170" i="6" s="1"/>
  <c r="Z171" i="6"/>
  <c r="AA171" i="6" s="1"/>
  <c r="Z172" i="6"/>
  <c r="AA172" i="6" s="1"/>
  <c r="Z173" i="6"/>
  <c r="Z174" i="6"/>
  <c r="AB174" i="6" s="1"/>
  <c r="AC174" i="6" s="1"/>
  <c r="Z175" i="6"/>
  <c r="AB175" i="6" s="1"/>
  <c r="AC175" i="6" s="1"/>
  <c r="Z176" i="6"/>
  <c r="AA176" i="6" s="1"/>
  <c r="Z177" i="6"/>
  <c r="AB177" i="6" s="1"/>
  <c r="AC177" i="6" s="1"/>
  <c r="Z178" i="6"/>
  <c r="AA178" i="6" s="1"/>
  <c r="Z179" i="6"/>
  <c r="AA179" i="6" s="1"/>
  <c r="Z180" i="6"/>
  <c r="AB180" i="6" s="1"/>
  <c r="AC180" i="6" s="1"/>
  <c r="Z181" i="6"/>
  <c r="AB181" i="6" s="1"/>
  <c r="AC181" i="6" s="1"/>
  <c r="Z183" i="6"/>
  <c r="AA183" i="6" s="1"/>
  <c r="Z184" i="6"/>
  <c r="AB184" i="6" s="1"/>
  <c r="AC184" i="6" s="1"/>
  <c r="Z185" i="6"/>
  <c r="AA185" i="6" s="1"/>
  <c r="Z187" i="6"/>
  <c r="AB187" i="6" s="1"/>
  <c r="AC187" i="6" s="1"/>
  <c r="Z192" i="6"/>
  <c r="AA192" i="6" s="1"/>
  <c r="Z193" i="6"/>
  <c r="AB193" i="6" s="1"/>
  <c r="AC193" i="6" s="1"/>
  <c r="Z194" i="6"/>
  <c r="AB194" i="6" s="1"/>
  <c r="AC194" i="6" s="1"/>
  <c r="Z195" i="6"/>
  <c r="AB195" i="6" s="1"/>
  <c r="AC195" i="6" s="1"/>
  <c r="Z196" i="6"/>
  <c r="AB196" i="6" s="1"/>
  <c r="AC196" i="6" s="1"/>
  <c r="Z198" i="6"/>
  <c r="AB198" i="6" s="1"/>
  <c r="AC198" i="6" s="1"/>
  <c r="Z201" i="6"/>
  <c r="AB201" i="6" s="1"/>
  <c r="AC201" i="6" s="1"/>
  <c r="Z202" i="6"/>
  <c r="AB202" i="6" s="1"/>
  <c r="AC202" i="6" s="1"/>
  <c r="Z203" i="6"/>
  <c r="AB203" i="6" s="1"/>
  <c r="Z204" i="6"/>
  <c r="AA204" i="6" s="1"/>
  <c r="Z206" i="6"/>
  <c r="AA206" i="6" s="1"/>
  <c r="Z207" i="6"/>
  <c r="AB207" i="6" s="1"/>
  <c r="AC207" i="6" s="1"/>
  <c r="Z208" i="6"/>
  <c r="AA208" i="6" s="1"/>
  <c r="Z209" i="6"/>
  <c r="AB209" i="6" s="1"/>
  <c r="AC209" i="6" s="1"/>
  <c r="Z211" i="6"/>
  <c r="AA211" i="6" s="1"/>
  <c r="Z212" i="6"/>
  <c r="AA212" i="6" s="1"/>
  <c r="Z213" i="6"/>
  <c r="AA213" i="6" s="1"/>
  <c r="Z214" i="6"/>
  <c r="AA214" i="6" s="1"/>
  <c r="Z215" i="6"/>
  <c r="AB215" i="6" s="1"/>
  <c r="AC215" i="6" s="1"/>
  <c r="Z216" i="6"/>
  <c r="AB216" i="6" s="1"/>
  <c r="AC216" i="6" s="1"/>
  <c r="Z217" i="6"/>
  <c r="AB217" i="6" s="1"/>
  <c r="AC217" i="6" s="1"/>
  <c r="Z218" i="6"/>
  <c r="AA218" i="6" s="1"/>
  <c r="Z219" i="6"/>
  <c r="AA219" i="6" s="1"/>
  <c r="Z220" i="6"/>
  <c r="AA220" i="6" s="1"/>
  <c r="Z221" i="6"/>
  <c r="AB221" i="6" s="1"/>
  <c r="AC221" i="6" s="1"/>
  <c r="Z222" i="6"/>
  <c r="AB222" i="6" s="1"/>
  <c r="AC222" i="6" s="1"/>
  <c r="Z223" i="6"/>
  <c r="AB223" i="6" s="1"/>
  <c r="AC223" i="6" s="1"/>
  <c r="Z224" i="6"/>
  <c r="AB224" i="6" s="1"/>
  <c r="AC224" i="6" s="1"/>
  <c r="Z226" i="6"/>
  <c r="AB226" i="6" s="1"/>
  <c r="AC226" i="6" s="1"/>
  <c r="Z227" i="6"/>
  <c r="AA227" i="6" s="1"/>
  <c r="Z228" i="6"/>
  <c r="AA228" i="6" s="1"/>
  <c r="Z229" i="6"/>
  <c r="AB229" i="6" s="1"/>
  <c r="AC229" i="6" s="1"/>
  <c r="Z230" i="6"/>
  <c r="AB230" i="6" s="1"/>
  <c r="Z231" i="6"/>
  <c r="AB231" i="6" s="1"/>
  <c r="AC231" i="6" s="1"/>
  <c r="Z232" i="6"/>
  <c r="AA232" i="6" s="1"/>
  <c r="Z235" i="6"/>
  <c r="AB235" i="6" s="1"/>
  <c r="AC235" i="6" s="1"/>
  <c r="Z236" i="6"/>
  <c r="AB236" i="6" s="1"/>
  <c r="AC236" i="6" s="1"/>
  <c r="Z237" i="6"/>
  <c r="AB237" i="6" s="1"/>
  <c r="AC237" i="6" s="1"/>
  <c r="Z238" i="6"/>
  <c r="AB238" i="6" s="1"/>
  <c r="AC238" i="6" s="1"/>
  <c r="Z239" i="6"/>
  <c r="AA239" i="6" s="1"/>
  <c r="Z240" i="6"/>
  <c r="AB240" i="6" s="1"/>
  <c r="AC240" i="6" s="1"/>
  <c r="Z241" i="6"/>
  <c r="AA241" i="6" s="1"/>
  <c r="Z88" i="6"/>
  <c r="AA88" i="6" s="1"/>
  <c r="Z110" i="6"/>
  <c r="AA110" i="6" s="1"/>
  <c r="Z163" i="6"/>
  <c r="Z200" i="6"/>
  <c r="AB200" i="6" s="1"/>
  <c r="AC200" i="6" s="1"/>
  <c r="Z197" i="6"/>
  <c r="AA197" i="6" s="1"/>
  <c r="Z189" i="6"/>
  <c r="AB189" i="6" s="1"/>
  <c r="AC189" i="6" s="1"/>
  <c r="Z188" i="6"/>
  <c r="AB188" i="6" s="1"/>
  <c r="AC188" i="6" s="1"/>
  <c r="Z186" i="6"/>
  <c r="AA186" i="6" s="1"/>
  <c r="Z146" i="6"/>
  <c r="AB146" i="6" s="1"/>
  <c r="AC146" i="6" s="1"/>
  <c r="Z144" i="6"/>
  <c r="AB144" i="6" s="1"/>
  <c r="AC144" i="6" s="1"/>
  <c r="Z105" i="6"/>
  <c r="AB105" i="6" s="1"/>
  <c r="AC105" i="6" s="1"/>
  <c r="Z104" i="6"/>
  <c r="AB104" i="6" s="1"/>
  <c r="AC104" i="6" s="1"/>
  <c r="Z102" i="6"/>
  <c r="AA102" i="6" s="1"/>
  <c r="Z82" i="6"/>
  <c r="AA82" i="6" s="1"/>
  <c r="Z76" i="6"/>
  <c r="AB76" i="6" s="1"/>
  <c r="AC76" i="6" s="1"/>
  <c r="Z74" i="6"/>
  <c r="AA74" i="6" s="1"/>
  <c r="Z57" i="6"/>
  <c r="AA57" i="6" s="1"/>
  <c r="Z48" i="6"/>
  <c r="AB48" i="6" s="1"/>
  <c r="AC48" i="6" s="1"/>
  <c r="Z47" i="6"/>
  <c r="AB47" i="6" s="1"/>
  <c r="AC47" i="6" s="1"/>
  <c r="Z46" i="6"/>
  <c r="AB46" i="6" s="1"/>
  <c r="AC46" i="6" s="1"/>
  <c r="AI25" i="6"/>
  <c r="AG25" i="6"/>
  <c r="AF25" i="6"/>
  <c r="AE25" i="6"/>
  <c r="AD25" i="6"/>
  <c r="AB25" i="6"/>
  <c r="Z25" i="6"/>
  <c r="Y25" i="6"/>
  <c r="X25" i="6"/>
  <c r="Y24" i="6"/>
  <c r="Y23" i="6"/>
  <c r="Y22" i="6"/>
  <c r="Y21" i="6"/>
  <c r="AJ20" i="6"/>
  <c r="AI20" i="6"/>
  <c r="AH20" i="6"/>
  <c r="AG20" i="6"/>
  <c r="AF20" i="6"/>
  <c r="AE20" i="6"/>
  <c r="AD20" i="6"/>
  <c r="AC20" i="6"/>
  <c r="AB20" i="6"/>
  <c r="AA20" i="6"/>
  <c r="Z20" i="6"/>
  <c r="Y20" i="6"/>
  <c r="X20" i="6"/>
  <c r="Y18" i="6"/>
  <c r="Y17" i="6"/>
  <c r="Y16" i="6"/>
  <c r="Y15" i="6"/>
  <c r="Y14" i="6"/>
  <c r="Y13" i="6"/>
  <c r="Y12" i="6"/>
  <c r="Y11" i="6"/>
  <c r="Y10" i="6"/>
  <c r="Y9" i="6"/>
  <c r="Y8" i="6"/>
  <c r="Y7" i="6"/>
  <c r="BC53" i="7" l="1"/>
  <c r="AG82" i="7"/>
  <c r="BQ92" i="7"/>
  <c r="BD74" i="7"/>
  <c r="BE74" i="7" s="1"/>
  <c r="U72" i="7"/>
  <c r="V72" i="7" s="1"/>
  <c r="AG123" i="7"/>
  <c r="AU123" i="7" s="1"/>
  <c r="AV123" i="7" s="1"/>
  <c r="BD133" i="7"/>
  <c r="BE133" i="7" s="1"/>
  <c r="Z16" i="7"/>
  <c r="AA16" i="7" s="1"/>
  <c r="BD136" i="7"/>
  <c r="BE136" i="7" s="1"/>
  <c r="AB60" i="7"/>
  <c r="AC60" i="7" s="1"/>
  <c r="BQ82" i="7"/>
  <c r="AG134" i="7"/>
  <c r="AU134" i="7" s="1"/>
  <c r="AD18" i="7"/>
  <c r="AR18" i="7" s="1"/>
  <c r="BF18" i="7" s="1"/>
  <c r="BT18" i="7" s="1"/>
  <c r="AE12" i="7"/>
  <c r="BR144" i="7"/>
  <c r="BS144" i="7" s="1"/>
  <c r="AG180" i="7"/>
  <c r="T183" i="7"/>
  <c r="AG69" i="7"/>
  <c r="U140" i="7"/>
  <c r="V140" i="7" s="1"/>
  <c r="BC156" i="7"/>
  <c r="CH16" i="7"/>
  <c r="U210" i="7"/>
  <c r="V210" i="7" s="1"/>
  <c r="BD86" i="7"/>
  <c r="BE86" i="7" s="1"/>
  <c r="AB59" i="7"/>
  <c r="AC59" i="7" s="1"/>
  <c r="AO121" i="7"/>
  <c r="Z13" i="7"/>
  <c r="AA13" i="7" s="1"/>
  <c r="AO240" i="7"/>
  <c r="AP192" i="7"/>
  <c r="AQ192" i="7" s="1"/>
  <c r="BQ48" i="7"/>
  <c r="AP138" i="7"/>
  <c r="AQ138" i="7" s="1"/>
  <c r="AO152" i="7"/>
  <c r="T42" i="7"/>
  <c r="BC134" i="7"/>
  <c r="AA154" i="7"/>
  <c r="BC185" i="7"/>
  <c r="AG204" i="7"/>
  <c r="AH204" i="7" s="1"/>
  <c r="AG209" i="7"/>
  <c r="AU209" i="7" s="1"/>
  <c r="T35" i="7"/>
  <c r="AO81" i="7"/>
  <c r="CH17" i="7"/>
  <c r="BP24" i="7"/>
  <c r="BQ24" i="7" s="1"/>
  <c r="BQ131" i="7"/>
  <c r="T28" i="7"/>
  <c r="BR40" i="7"/>
  <c r="BS40" i="7" s="1"/>
  <c r="BQ95" i="7"/>
  <c r="BC111" i="7"/>
  <c r="AG157" i="7"/>
  <c r="AP158" i="7"/>
  <c r="AQ158" i="7" s="1"/>
  <c r="BQ233" i="7"/>
  <c r="AG235" i="7"/>
  <c r="AU235" i="7" s="1"/>
  <c r="BI235" i="7" s="1"/>
  <c r="AA72" i="7"/>
  <c r="AN15" i="7"/>
  <c r="AO15" i="7" s="1"/>
  <c r="BQ33" i="7"/>
  <c r="AP39" i="7"/>
  <c r="AQ39" i="7" s="1"/>
  <c r="Z24" i="7"/>
  <c r="AA24" i="7" s="1"/>
  <c r="AP234" i="7"/>
  <c r="AQ234" i="7" s="1"/>
  <c r="AJ25" i="7"/>
  <c r="AG28" i="7"/>
  <c r="AG32" i="7"/>
  <c r="Z14" i="7"/>
  <c r="BC51" i="7"/>
  <c r="U217" i="7"/>
  <c r="V217" i="7" s="1"/>
  <c r="BR150" i="7"/>
  <c r="BS150" i="7" s="1"/>
  <c r="AA164" i="7"/>
  <c r="BQ169" i="7"/>
  <c r="AB212" i="7"/>
  <c r="AC212" i="7" s="1"/>
  <c r="AP185" i="7"/>
  <c r="AQ185" i="7" s="1"/>
  <c r="AG38" i="7"/>
  <c r="AU38" i="7" s="1"/>
  <c r="BQ39" i="7"/>
  <c r="BD49" i="7"/>
  <c r="BE49" i="7" s="1"/>
  <c r="AP52" i="7"/>
  <c r="AQ52" i="7" s="1"/>
  <c r="AO87" i="7"/>
  <c r="AB167" i="7"/>
  <c r="AC167" i="7" s="1"/>
  <c r="BQ187" i="7"/>
  <c r="BR235" i="7"/>
  <c r="BS235" i="7" s="1"/>
  <c r="AD10" i="7"/>
  <c r="AR10" i="7" s="1"/>
  <c r="BF10" i="7" s="1"/>
  <c r="BT10" i="7" s="1"/>
  <c r="U47" i="7"/>
  <c r="V47" i="7" s="1"/>
  <c r="BR55" i="7"/>
  <c r="BS55" i="7" s="1"/>
  <c r="AN16" i="7"/>
  <c r="AO16" i="7" s="1"/>
  <c r="AE10" i="7"/>
  <c r="BP16" i="7"/>
  <c r="AR17" i="7"/>
  <c r="BF17" i="7" s="1"/>
  <c r="BT17" i="7" s="1"/>
  <c r="Z18" i="7"/>
  <c r="AA18" i="7" s="1"/>
  <c r="AG30" i="7"/>
  <c r="AI30" i="7" s="1"/>
  <c r="AJ30" i="7" s="1"/>
  <c r="AG57" i="7"/>
  <c r="BR116" i="7"/>
  <c r="BS116" i="7" s="1"/>
  <c r="AB118" i="7"/>
  <c r="AC118" i="7" s="1"/>
  <c r="AP153" i="7"/>
  <c r="AQ153" i="7" s="1"/>
  <c r="U159" i="7"/>
  <c r="V159" i="7" s="1"/>
  <c r="AG202" i="7"/>
  <c r="T224" i="7"/>
  <c r="BC235" i="7"/>
  <c r="BP11" i="7"/>
  <c r="BQ11" i="7" s="1"/>
  <c r="T12" i="7"/>
  <c r="S14" i="7"/>
  <c r="T14" i="7" s="1"/>
  <c r="BQ18" i="7"/>
  <c r="AG29" i="7"/>
  <c r="AI29" i="7" s="1"/>
  <c r="AJ29" i="7" s="1"/>
  <c r="AA34" i="7"/>
  <c r="CH7" i="7"/>
  <c r="AG79" i="7"/>
  <c r="AI79" i="7" s="1"/>
  <c r="AJ79" i="7" s="1"/>
  <c r="BD88" i="7"/>
  <c r="BE88" i="7" s="1"/>
  <c r="BR89" i="7"/>
  <c r="BS89" i="7" s="1"/>
  <c r="U100" i="7"/>
  <c r="V100" i="7" s="1"/>
  <c r="BP17" i="7"/>
  <c r="BQ17" i="7" s="1"/>
  <c r="AG177" i="7"/>
  <c r="AU177" i="7" s="1"/>
  <c r="BR180" i="7"/>
  <c r="BS180" i="7" s="1"/>
  <c r="BC181" i="7"/>
  <c r="AA198" i="7"/>
  <c r="BR217" i="7"/>
  <c r="BS217" i="7" s="1"/>
  <c r="AG231" i="7"/>
  <c r="AU231" i="7" s="1"/>
  <c r="BI231" i="7" s="1"/>
  <c r="BP14" i="7"/>
  <c r="BQ14" i="7" s="1"/>
  <c r="BB24" i="7"/>
  <c r="BC24" i="7" s="1"/>
  <c r="BQ31" i="7"/>
  <c r="T37" i="7"/>
  <c r="AG49" i="7"/>
  <c r="AP62" i="7"/>
  <c r="AQ62" i="7" s="1"/>
  <c r="BQ63" i="7"/>
  <c r="BR71" i="7"/>
  <c r="BS71" i="7" s="1"/>
  <c r="U77" i="7"/>
  <c r="V77" i="7" s="1"/>
  <c r="BC102" i="7"/>
  <c r="AG110" i="7"/>
  <c r="AU110" i="7" s="1"/>
  <c r="AA128" i="7"/>
  <c r="AO140" i="7"/>
  <c r="AO144" i="7"/>
  <c r="AB152" i="7"/>
  <c r="AC152" i="7" s="1"/>
  <c r="AO155" i="7"/>
  <c r="AO162" i="7"/>
  <c r="U165" i="7"/>
  <c r="V165" i="7" s="1"/>
  <c r="AO176" i="7"/>
  <c r="BC190" i="7"/>
  <c r="BQ195" i="7"/>
  <c r="AP205" i="7"/>
  <c r="AQ205" i="7" s="1"/>
  <c r="BD206" i="7"/>
  <c r="BE206" i="7" s="1"/>
  <c r="AG214" i="7"/>
  <c r="AI214" i="7" s="1"/>
  <c r="AJ214" i="7" s="1"/>
  <c r="BQ221" i="7"/>
  <c r="Z12" i="7"/>
  <c r="AE15" i="7"/>
  <c r="AS15" i="7" s="1"/>
  <c r="AL26" i="7"/>
  <c r="BX25" i="7"/>
  <c r="U41" i="7"/>
  <c r="V41" i="7" s="1"/>
  <c r="AG42" i="7"/>
  <c r="BR54" i="7"/>
  <c r="BS54" i="7" s="1"/>
  <c r="U67" i="7"/>
  <c r="V67" i="7" s="1"/>
  <c r="AA90" i="7"/>
  <c r="CH9" i="7"/>
  <c r="AA142" i="7"/>
  <c r="AP143" i="7"/>
  <c r="AQ143" i="7" s="1"/>
  <c r="AP166" i="7"/>
  <c r="AQ166" i="7" s="1"/>
  <c r="AG173" i="7"/>
  <c r="AI173" i="7" s="1"/>
  <c r="AJ173" i="7" s="1"/>
  <c r="AP174" i="7"/>
  <c r="AQ174" i="7" s="1"/>
  <c r="BD176" i="7"/>
  <c r="BE176" i="7" s="1"/>
  <c r="BR177" i="7"/>
  <c r="BS177" i="7" s="1"/>
  <c r="AB180" i="7"/>
  <c r="AC180" i="7" s="1"/>
  <c r="T181" i="7"/>
  <c r="AP184" i="7"/>
  <c r="AQ184" i="7" s="1"/>
  <c r="AG186" i="7"/>
  <c r="AI186" i="7" s="1"/>
  <c r="AJ186" i="7" s="1"/>
  <c r="BD194" i="7"/>
  <c r="BE194" i="7" s="1"/>
  <c r="T209" i="7"/>
  <c r="BD220" i="7"/>
  <c r="BE220" i="7" s="1"/>
  <c r="AG227" i="7"/>
  <c r="AU227" i="7" s="1"/>
  <c r="BC233" i="7"/>
  <c r="T237" i="7"/>
  <c r="AM6" i="7"/>
  <c r="AF15" i="7"/>
  <c r="AT15" i="7" s="1"/>
  <c r="BH15" i="7" s="1"/>
  <c r="BV15" i="7" s="1"/>
  <c r="BZ25" i="7"/>
  <c r="T32" i="7"/>
  <c r="AG154" i="7"/>
  <c r="AU154" i="7" s="1"/>
  <c r="U194" i="7"/>
  <c r="V194" i="7" s="1"/>
  <c r="BQ205" i="7"/>
  <c r="AN18" i="7"/>
  <c r="T25" i="7"/>
  <c r="U36" i="7"/>
  <c r="V36" i="7" s="1"/>
  <c r="AG116" i="7"/>
  <c r="AH116" i="7" s="1"/>
  <c r="BQ148" i="7"/>
  <c r="AB169" i="7"/>
  <c r="AC169" i="7" s="1"/>
  <c r="AP172" i="7"/>
  <c r="AQ172" i="7" s="1"/>
  <c r="AO173" i="7"/>
  <c r="AP183" i="7"/>
  <c r="AQ183" i="7" s="1"/>
  <c r="AP186" i="7"/>
  <c r="AQ186" i="7" s="1"/>
  <c r="BC188" i="7"/>
  <c r="BC214" i="7"/>
  <c r="AG237" i="7"/>
  <c r="AU237" i="7" s="1"/>
  <c r="AW237" i="7" s="1"/>
  <c r="AX237" i="7" s="1"/>
  <c r="BQ240" i="7"/>
  <c r="AB194" i="7"/>
  <c r="AC194" i="7" s="1"/>
  <c r="BQ198" i="7"/>
  <c r="BD201" i="7"/>
  <c r="BE201" i="7" s="1"/>
  <c r="BD204" i="7"/>
  <c r="BE204" i="7" s="1"/>
  <c r="AA208" i="7"/>
  <c r="AP210" i="7"/>
  <c r="AQ210" i="7" s="1"/>
  <c r="BR232" i="7"/>
  <c r="BS232" i="7" s="1"/>
  <c r="Z15" i="7"/>
  <c r="AA15" i="7" s="1"/>
  <c r="AN14" i="7"/>
  <c r="AO14" i="7" s="1"/>
  <c r="AO28" i="7"/>
  <c r="BR57" i="7"/>
  <c r="BS57" i="7" s="1"/>
  <c r="BR61" i="7"/>
  <c r="BS61" i="7" s="1"/>
  <c r="BQ69" i="7"/>
  <c r="AO94" i="7"/>
  <c r="AO99" i="7"/>
  <c r="AP124" i="7"/>
  <c r="AQ124" i="7" s="1"/>
  <c r="AP128" i="7"/>
  <c r="AQ128" i="7" s="1"/>
  <c r="BC172" i="7"/>
  <c r="BQ188" i="7"/>
  <c r="AA190" i="7"/>
  <c r="S18" i="7"/>
  <c r="T18" i="7" s="1"/>
  <c r="BQ202" i="7"/>
  <c r="BQ203" i="7"/>
  <c r="AP212" i="7"/>
  <c r="AQ212" i="7" s="1"/>
  <c r="U221" i="7"/>
  <c r="V221" i="7" s="1"/>
  <c r="AP225" i="7"/>
  <c r="AQ225" i="7" s="1"/>
  <c r="BD226" i="7"/>
  <c r="BE226" i="7" s="1"/>
  <c r="BD230" i="7"/>
  <c r="BE230" i="7" s="1"/>
  <c r="T235" i="7"/>
  <c r="AG238" i="7"/>
  <c r="AG159" i="7"/>
  <c r="AH159" i="7" s="1"/>
  <c r="CH15" i="7"/>
  <c r="CH24" i="7"/>
  <c r="BR239" i="7"/>
  <c r="BS239" i="7" s="1"/>
  <c r="BC18" i="7"/>
  <c r="T30" i="7"/>
  <c r="BC56" i="7"/>
  <c r="AP67" i="7"/>
  <c r="AQ67" i="7" s="1"/>
  <c r="BQ77" i="7"/>
  <c r="AP85" i="7"/>
  <c r="AQ85" i="7" s="1"/>
  <c r="U130" i="7"/>
  <c r="V130" i="7" s="1"/>
  <c r="AA135" i="7"/>
  <c r="BC152" i="7"/>
  <c r="BQ153" i="7"/>
  <c r="BC159" i="7"/>
  <c r="U167" i="7"/>
  <c r="V167" i="7" s="1"/>
  <c r="BQ171" i="7"/>
  <c r="AB177" i="7"/>
  <c r="AC177" i="7" s="1"/>
  <c r="AO181" i="7"/>
  <c r="CH13" i="7"/>
  <c r="U191" i="7"/>
  <c r="V191" i="7" s="1"/>
  <c r="T214" i="7"/>
  <c r="BR218" i="7"/>
  <c r="BS218" i="7" s="1"/>
  <c r="AG223" i="7"/>
  <c r="AH223" i="7" s="1"/>
  <c r="BC225" i="7"/>
  <c r="AG236" i="7"/>
  <c r="BB10" i="7"/>
  <c r="BB13" i="7"/>
  <c r="BC13" i="7" s="1"/>
  <c r="AA25" i="7"/>
  <c r="U30" i="7"/>
  <c r="V30" i="7" s="1"/>
  <c r="BQ60" i="7"/>
  <c r="AO93" i="7"/>
  <c r="BQ128" i="7"/>
  <c r="BR137" i="7"/>
  <c r="BS137" i="7" s="1"/>
  <c r="AG152" i="7"/>
  <c r="AG169" i="7"/>
  <c r="AH169" i="7" s="1"/>
  <c r="AG179" i="7"/>
  <c r="AU179" i="7" s="1"/>
  <c r="BI179" i="7" s="1"/>
  <c r="BC180" i="7"/>
  <c r="AH185" i="7"/>
  <c r="BR186" i="7"/>
  <c r="BS186" i="7" s="1"/>
  <c r="BD200" i="7"/>
  <c r="BE200" i="7" s="1"/>
  <c r="BQ211" i="7"/>
  <c r="AO222" i="7"/>
  <c r="BC229" i="7"/>
  <c r="CA6" i="7"/>
  <c r="BB14" i="7"/>
  <c r="BC14" i="7" s="1"/>
  <c r="AN24" i="7"/>
  <c r="AO24" i="7" s="1"/>
  <c r="AC25" i="7"/>
  <c r="AV25" i="7"/>
  <c r="AP31" i="7"/>
  <c r="AQ31" i="7" s="1"/>
  <c r="T34" i="7"/>
  <c r="BD80" i="7"/>
  <c r="BE80" i="7" s="1"/>
  <c r="AO84" i="7"/>
  <c r="AO146" i="7"/>
  <c r="T185" i="7"/>
  <c r="AO194" i="7"/>
  <c r="BD196" i="7"/>
  <c r="BE196" i="7" s="1"/>
  <c r="U204" i="7"/>
  <c r="V204" i="7" s="1"/>
  <c r="AB214" i="7"/>
  <c r="AC214" i="7" s="1"/>
  <c r="AO223" i="7"/>
  <c r="U232" i="7"/>
  <c r="V232" i="7" s="1"/>
  <c r="AN13" i="7"/>
  <c r="AF12" i="7"/>
  <c r="AT12" i="7" s="1"/>
  <c r="BH12" i="7" s="1"/>
  <c r="BV12" i="7" s="1"/>
  <c r="AX25" i="7"/>
  <c r="Z7" i="7"/>
  <c r="AA7" i="7" s="1"/>
  <c r="AP97" i="7"/>
  <c r="AQ97" i="7" s="1"/>
  <c r="AG102" i="7"/>
  <c r="AU102" i="7" s="1"/>
  <c r="AP156" i="7"/>
  <c r="AQ156" i="7" s="1"/>
  <c r="T173" i="7"/>
  <c r="U185" i="7"/>
  <c r="V185" i="7" s="1"/>
  <c r="AB188" i="7"/>
  <c r="AC188" i="7" s="1"/>
  <c r="AP195" i="7"/>
  <c r="AQ195" i="7" s="1"/>
  <c r="AP207" i="7"/>
  <c r="AQ207" i="7" s="1"/>
  <c r="AG210" i="7"/>
  <c r="AU210" i="7" s="1"/>
  <c r="BI210" i="7" s="1"/>
  <c r="BJ210" i="7" s="1"/>
  <c r="BR224" i="7"/>
  <c r="BS224" i="7" s="1"/>
  <c r="T227" i="7"/>
  <c r="AD9" i="7"/>
  <c r="AR9" i="7" s="1"/>
  <c r="BF9" i="7" s="1"/>
  <c r="BT9" i="7" s="1"/>
  <c r="AF10" i="7"/>
  <c r="AT10" i="7" s="1"/>
  <c r="BH10" i="7" s="1"/>
  <c r="BV10" i="7" s="1"/>
  <c r="AA12" i="7"/>
  <c r="BP12" i="7"/>
  <c r="BQ12" i="7" s="1"/>
  <c r="BE25" i="7"/>
  <c r="AP49" i="7"/>
  <c r="AQ49" i="7" s="1"/>
  <c r="BC54" i="7"/>
  <c r="BR56" i="7"/>
  <c r="BS56" i="7" s="1"/>
  <c r="BC57" i="7"/>
  <c r="AP65" i="7"/>
  <c r="AQ65" i="7" s="1"/>
  <c r="AP92" i="7"/>
  <c r="AQ92" i="7" s="1"/>
  <c r="U97" i="7"/>
  <c r="V97" i="7" s="1"/>
  <c r="AN9" i="7"/>
  <c r="AO9" i="7" s="1"/>
  <c r="BD107" i="7"/>
  <c r="BE107" i="7" s="1"/>
  <c r="T115" i="7"/>
  <c r="U116" i="7"/>
  <c r="V116" i="7" s="1"/>
  <c r="U117" i="7"/>
  <c r="V117" i="7" s="1"/>
  <c r="BD125" i="7"/>
  <c r="BE125" i="7" s="1"/>
  <c r="BD126" i="7"/>
  <c r="BE126" i="7" s="1"/>
  <c r="BC128" i="7"/>
  <c r="BD129" i="7"/>
  <c r="BE129" i="7" s="1"/>
  <c r="AA133" i="7"/>
  <c r="BQ141" i="7"/>
  <c r="AO148" i="7"/>
  <c r="BQ58" i="7"/>
  <c r="BD140" i="7"/>
  <c r="BE140" i="7" s="1"/>
  <c r="AE9" i="7"/>
  <c r="AS9" i="7" s="1"/>
  <c r="BG9" i="7" s="1"/>
  <c r="BU9" i="7" s="1"/>
  <c r="BR12" i="7"/>
  <c r="AF14" i="7"/>
  <c r="AT14" i="7" s="1"/>
  <c r="BH14" i="7" s="1"/>
  <c r="BV14" i="7" s="1"/>
  <c r="AD16" i="7"/>
  <c r="AR16" i="7" s="1"/>
  <c r="BF16" i="7" s="1"/>
  <c r="BT16" i="7" s="1"/>
  <c r="BC55" i="7"/>
  <c r="BQ67" i="7"/>
  <c r="AP90" i="7"/>
  <c r="AQ90" i="7" s="1"/>
  <c r="T113" i="7"/>
  <c r="U115" i="7"/>
  <c r="BQ127" i="7"/>
  <c r="BR140" i="7"/>
  <c r="BS140" i="7" s="1"/>
  <c r="BR141" i="7"/>
  <c r="BS141" i="7" s="1"/>
  <c r="U87" i="7"/>
  <c r="V87" i="7" s="1"/>
  <c r="T116" i="7"/>
  <c r="AF9" i="7"/>
  <c r="AT9" i="7" s="1"/>
  <c r="AE16" i="7"/>
  <c r="AS16" i="7" s="1"/>
  <c r="BG16" i="7" s="1"/>
  <c r="BU16" i="7" s="1"/>
  <c r="AN8" i="7"/>
  <c r="AO8" i="7" s="1"/>
  <c r="AP64" i="7"/>
  <c r="AQ64" i="7" s="1"/>
  <c r="AP77" i="7"/>
  <c r="AQ77" i="7" s="1"/>
  <c r="BD78" i="7"/>
  <c r="BE78" i="7" s="1"/>
  <c r="BB8" i="7"/>
  <c r="BC8" i="7" s="1"/>
  <c r="BD92" i="7"/>
  <c r="BE92" i="7" s="1"/>
  <c r="AO119" i="7"/>
  <c r="AD8" i="7"/>
  <c r="AR8" i="7" s="1"/>
  <c r="BF8" i="7" s="1"/>
  <c r="BT8" i="7" s="1"/>
  <c r="Z11" i="7"/>
  <c r="BD44" i="7"/>
  <c r="BE44" i="7" s="1"/>
  <c r="AG47" i="7"/>
  <c r="AI47" i="7" s="1"/>
  <c r="AJ47" i="7" s="1"/>
  <c r="AG84" i="7"/>
  <c r="AI84" i="7" s="1"/>
  <c r="AJ84" i="7" s="1"/>
  <c r="AP86" i="7"/>
  <c r="AQ86" i="7" s="1"/>
  <c r="AN17" i="7"/>
  <c r="BC130" i="7"/>
  <c r="BN26" i="7"/>
  <c r="AG71" i="7"/>
  <c r="AI71" i="7" s="1"/>
  <c r="AJ71" i="7" s="1"/>
  <c r="AP75" i="7"/>
  <c r="AQ75" i="7" s="1"/>
  <c r="U95" i="7"/>
  <c r="V95" i="7" s="1"/>
  <c r="BD101" i="7"/>
  <c r="BE101" i="7" s="1"/>
  <c r="BD123" i="7"/>
  <c r="BE123" i="7" s="1"/>
  <c r="BQ106" i="7"/>
  <c r="AO135" i="7"/>
  <c r="BB17" i="7"/>
  <c r="BC17" i="7" s="1"/>
  <c r="BP7" i="7"/>
  <c r="BQ7" i="7" s="1"/>
  <c r="AF18" i="7"/>
  <c r="AT18" i="7" s="1"/>
  <c r="BH18" i="7" s="1"/>
  <c r="BV18" i="7" s="1"/>
  <c r="AF23" i="7"/>
  <c r="BB9" i="7"/>
  <c r="Z9" i="7"/>
  <c r="AA9" i="7" s="1"/>
  <c r="AG105" i="7"/>
  <c r="AH105" i="7" s="1"/>
  <c r="BG15" i="7"/>
  <c r="BU15" i="7" s="1"/>
  <c r="Q26" i="7"/>
  <c r="AG54" i="7"/>
  <c r="AI54" i="7" s="1"/>
  <c r="AJ54" i="7" s="1"/>
  <c r="R26" i="7"/>
  <c r="BC116" i="7"/>
  <c r="AA127" i="7"/>
  <c r="AA130" i="7"/>
  <c r="T150" i="7"/>
  <c r="U85" i="7"/>
  <c r="V85" i="7" s="1"/>
  <c r="AN10" i="7"/>
  <c r="AO10" i="7" s="1"/>
  <c r="BR104" i="7"/>
  <c r="BS104" i="7" s="1"/>
  <c r="BR47" i="7"/>
  <c r="BS47" i="7" s="1"/>
  <c r="AB54" i="7"/>
  <c r="AC54" i="7" s="1"/>
  <c r="U66" i="7"/>
  <c r="V66" i="7" s="1"/>
  <c r="AP73" i="7"/>
  <c r="AQ73" i="7" s="1"/>
  <c r="BQ85" i="7"/>
  <c r="U90" i="7"/>
  <c r="V90" i="7" s="1"/>
  <c r="BC114" i="7"/>
  <c r="BQ119" i="7"/>
  <c r="CH11" i="7"/>
  <c r="BQ133" i="7"/>
  <c r="BQ134" i="7"/>
  <c r="AA84" i="7"/>
  <c r="AO13" i="7"/>
  <c r="BQ25" i="7"/>
  <c r="CH10" i="7"/>
  <c r="BQ51" i="7"/>
  <c r="BC60" i="7"/>
  <c r="U64" i="7"/>
  <c r="V64" i="7" s="1"/>
  <c r="AO69" i="7"/>
  <c r="AO71" i="7"/>
  <c r="BQ74" i="7"/>
  <c r="BQ86" i="7"/>
  <c r="BD96" i="7"/>
  <c r="BE96" i="7" s="1"/>
  <c r="BQ109" i="7"/>
  <c r="BC113" i="7"/>
  <c r="T119" i="7"/>
  <c r="AG122" i="7"/>
  <c r="AU122" i="7" s="1"/>
  <c r="AV122" i="7" s="1"/>
  <c r="AG136" i="7"/>
  <c r="AH136" i="7" s="1"/>
  <c r="AA137" i="7"/>
  <c r="BC143" i="7"/>
  <c r="BR146" i="7"/>
  <c r="BS146" i="7" s="1"/>
  <c r="AG150" i="7"/>
  <c r="AH150" i="7" s="1"/>
  <c r="BR81" i="7"/>
  <c r="BS81" i="7" s="1"/>
  <c r="AZ6" i="7"/>
  <c r="BB12" i="7"/>
  <c r="BC12" i="7" s="1"/>
  <c r="U83" i="7"/>
  <c r="V83" i="7" s="1"/>
  <c r="AS12" i="7"/>
  <c r="BG12" i="7" s="1"/>
  <c r="BU12" i="7" s="1"/>
  <c r="AG55" i="7"/>
  <c r="AI55" i="7" s="1"/>
  <c r="AJ55" i="7" s="1"/>
  <c r="BQ59" i="7"/>
  <c r="AA64" i="7"/>
  <c r="BD68" i="7"/>
  <c r="BE68" i="7" s="1"/>
  <c r="AO70" i="7"/>
  <c r="BB15" i="7"/>
  <c r="BC15" i="7" s="1"/>
  <c r="CH8" i="7"/>
  <c r="U84" i="7"/>
  <c r="V84" i="7" s="1"/>
  <c r="AG92" i="7"/>
  <c r="AI92" i="7" s="1"/>
  <c r="AJ92" i="7" s="1"/>
  <c r="BQ97" i="7"/>
  <c r="AA101" i="7"/>
  <c r="AB124" i="7"/>
  <c r="AC124" i="7" s="1"/>
  <c r="AB136" i="7"/>
  <c r="AC136" i="7" s="1"/>
  <c r="AO139" i="7"/>
  <c r="BD142" i="7"/>
  <c r="BE142" i="7" s="1"/>
  <c r="BR143" i="7"/>
  <c r="BS143" i="7" s="1"/>
  <c r="BD145" i="7"/>
  <c r="BE145" i="7" s="1"/>
  <c r="S21" i="7"/>
  <c r="CC6" i="7"/>
  <c r="AY6" i="7"/>
  <c r="AS10" i="7"/>
  <c r="BG10" i="7" s="1"/>
  <c r="BU10" i="7" s="1"/>
  <c r="AD12" i="7"/>
  <c r="AR12" i="7" s="1"/>
  <c r="BF12" i="7" s="1"/>
  <c r="BT12" i="7" s="1"/>
  <c r="AN12" i="7"/>
  <c r="AO12" i="7" s="1"/>
  <c r="S13" i="7"/>
  <c r="AF17" i="7"/>
  <c r="AT17" i="7" s="1"/>
  <c r="BH17" i="7" s="1"/>
  <c r="BV17" i="7" s="1"/>
  <c r="AE23" i="7"/>
  <c r="AA111" i="7"/>
  <c r="AB111" i="7"/>
  <c r="AC111" i="7" s="1"/>
  <c r="AG156" i="7"/>
  <c r="AI156" i="7" s="1"/>
  <c r="AJ156" i="7" s="1"/>
  <c r="U156" i="7"/>
  <c r="V156" i="7" s="1"/>
  <c r="AB174" i="7"/>
  <c r="AC174" i="7" s="1"/>
  <c r="AA174" i="7"/>
  <c r="AG218" i="7"/>
  <c r="AI218" i="7" s="1"/>
  <c r="AJ218" i="7" s="1"/>
  <c r="BD223" i="7"/>
  <c r="BE223" i="7" s="1"/>
  <c r="BC223" i="7"/>
  <c r="AG225" i="7"/>
  <c r="AH225" i="7" s="1"/>
  <c r="U225" i="7"/>
  <c r="V225" i="7" s="1"/>
  <c r="AT32" i="7"/>
  <c r="BH32" i="7" s="1"/>
  <c r="BV32" i="7" s="1"/>
  <c r="AF22" i="7"/>
  <c r="AO48" i="7"/>
  <c r="AP56" i="7"/>
  <c r="AQ56" i="7" s="1"/>
  <c r="AO56" i="7"/>
  <c r="AB218" i="7"/>
  <c r="AC218" i="7" s="1"/>
  <c r="AP102" i="7"/>
  <c r="AQ102" i="7" s="1"/>
  <c r="AO117" i="7"/>
  <c r="BC10" i="7"/>
  <c r="AB29" i="7"/>
  <c r="AC29" i="7" s="1"/>
  <c r="BC47" i="7"/>
  <c r="AO63" i="7"/>
  <c r="AN23" i="7"/>
  <c r="AO23" i="7" s="1"/>
  <c r="T73" i="7"/>
  <c r="AG73" i="7"/>
  <c r="AH73" i="7" s="1"/>
  <c r="U73" i="7"/>
  <c r="V73" i="7" s="1"/>
  <c r="T78" i="7"/>
  <c r="S23" i="7"/>
  <c r="T23" i="7" s="1"/>
  <c r="T93" i="7"/>
  <c r="AG93" i="7"/>
  <c r="AI93" i="7" s="1"/>
  <c r="AJ93" i="7" s="1"/>
  <c r="U123" i="7"/>
  <c r="V123" i="7" s="1"/>
  <c r="AT133" i="7"/>
  <c r="AF21" i="7"/>
  <c r="AG183" i="7"/>
  <c r="AU183" i="7" s="1"/>
  <c r="AB183" i="7"/>
  <c r="AC183" i="7" s="1"/>
  <c r="BR88" i="7"/>
  <c r="BS88" i="7" s="1"/>
  <c r="BQ88" i="7"/>
  <c r="AP214" i="7"/>
  <c r="AQ214" i="7" s="1"/>
  <c r="AO214" i="7"/>
  <c r="BQ70" i="7"/>
  <c r="BQ72" i="7"/>
  <c r="T75" i="7"/>
  <c r="AG75" i="7"/>
  <c r="AH75" i="7" s="1"/>
  <c r="AO102" i="7"/>
  <c r="AB105" i="7"/>
  <c r="AC105" i="7" s="1"/>
  <c r="AA105" i="7"/>
  <c r="AN7" i="7"/>
  <c r="AO46" i="7"/>
  <c r="BQ93" i="7"/>
  <c r="BR96" i="7"/>
  <c r="BS96" i="7" s="1"/>
  <c r="BQ96" i="7"/>
  <c r="BR98" i="7"/>
  <c r="BS98" i="7" s="1"/>
  <c r="BC100" i="7"/>
  <c r="BR125" i="7"/>
  <c r="BS125" i="7" s="1"/>
  <c r="BQ125" i="7"/>
  <c r="AP136" i="7"/>
  <c r="AQ136" i="7" s="1"/>
  <c r="AO136" i="7"/>
  <c r="AN21" i="7"/>
  <c r="AO21" i="7" s="1"/>
  <c r="CH23" i="7"/>
  <c r="AO110" i="7"/>
  <c r="BC215" i="7"/>
  <c r="BN6" i="7"/>
  <c r="P6" i="7"/>
  <c r="BA6" i="7"/>
  <c r="M6" i="7"/>
  <c r="W6" i="7"/>
  <c r="BC45" i="7"/>
  <c r="BD46" i="7"/>
  <c r="BE46" i="7" s="1"/>
  <c r="AP63" i="7"/>
  <c r="AQ63" i="7" s="1"/>
  <c r="AO66" i="7"/>
  <c r="AA70" i="7"/>
  <c r="U78" i="7"/>
  <c r="V78" i="7" s="1"/>
  <c r="U93" i="7"/>
  <c r="V93" i="7" s="1"/>
  <c r="BQ101" i="7"/>
  <c r="BQ103" i="7"/>
  <c r="BQ114" i="7"/>
  <c r="T125" i="7"/>
  <c r="BQ162" i="7"/>
  <c r="BD166" i="7"/>
  <c r="BE166" i="7" s="1"/>
  <c r="BC166" i="7"/>
  <c r="AA183" i="7"/>
  <c r="AA206" i="7"/>
  <c r="BD231" i="7"/>
  <c r="BE231" i="7" s="1"/>
  <c r="BC231" i="7"/>
  <c r="U104" i="7"/>
  <c r="V104" i="7" s="1"/>
  <c r="AG104" i="7"/>
  <c r="AH104" i="7" s="1"/>
  <c r="T52" i="7"/>
  <c r="AG52" i="7"/>
  <c r="CH22" i="7"/>
  <c r="AO58" i="7"/>
  <c r="U75" i="7"/>
  <c r="V75" i="7" s="1"/>
  <c r="U88" i="7"/>
  <c r="V88" i="7" s="1"/>
  <c r="BC151" i="7"/>
  <c r="AP137" i="7"/>
  <c r="AQ137" i="7" s="1"/>
  <c r="AG188" i="7"/>
  <c r="AI188" i="7" s="1"/>
  <c r="AJ188" i="7" s="1"/>
  <c r="U188" i="7"/>
  <c r="V188" i="7" s="1"/>
  <c r="T188" i="7"/>
  <c r="BM6" i="7"/>
  <c r="T123" i="7"/>
  <c r="BD115" i="7"/>
  <c r="BE115" i="7" s="1"/>
  <c r="BC115" i="7"/>
  <c r="Q6" i="7"/>
  <c r="BB7" i="7"/>
  <c r="BC7" i="7" s="1"/>
  <c r="N6" i="7"/>
  <c r="X6" i="7"/>
  <c r="BP9" i="7"/>
  <c r="AD14" i="7"/>
  <c r="AR14" i="7" s="1"/>
  <c r="BF14" i="7" s="1"/>
  <c r="BT14" i="7" s="1"/>
  <c r="W26" i="7"/>
  <c r="BP21" i="7"/>
  <c r="BQ21" i="7" s="1"/>
  <c r="S22" i="7"/>
  <c r="T22" i="7" s="1"/>
  <c r="AR28" i="7"/>
  <c r="BF28" i="7" s="1"/>
  <c r="BT28" i="7" s="1"/>
  <c r="AD22" i="7"/>
  <c r="BR38" i="7"/>
  <c r="BS38" i="7" s="1"/>
  <c r="BQ38" i="7"/>
  <c r="AP66" i="7"/>
  <c r="AQ66" i="7" s="1"/>
  <c r="Z23" i="7"/>
  <c r="AA23" i="7" s="1"/>
  <c r="U96" i="7"/>
  <c r="V96" i="7" s="1"/>
  <c r="BC110" i="7"/>
  <c r="AP120" i="7"/>
  <c r="AO120" i="7"/>
  <c r="BD122" i="7"/>
  <c r="BE122" i="7" s="1"/>
  <c r="BC122" i="7"/>
  <c r="BQ161" i="7"/>
  <c r="BR161" i="7"/>
  <c r="BS161" i="7" s="1"/>
  <c r="BA26" i="7"/>
  <c r="AA11" i="7"/>
  <c r="BB22" i="7"/>
  <c r="BC22" i="7" s="1"/>
  <c r="R6" i="7"/>
  <c r="O6" i="7"/>
  <c r="S10" i="7"/>
  <c r="AN11" i="7"/>
  <c r="AO11" i="7" s="1"/>
  <c r="AE14" i="7"/>
  <c r="AS14" i="7" s="1"/>
  <c r="BG14" i="7" s="1"/>
  <c r="BU14" i="7" s="1"/>
  <c r="AS28" i="7"/>
  <c r="BG28" i="7" s="1"/>
  <c r="BU28" i="7" s="1"/>
  <c r="BU22" i="7" s="1"/>
  <c r="AE22" i="7"/>
  <c r="BF77" i="7"/>
  <c r="AR23" i="7"/>
  <c r="AP82" i="7"/>
  <c r="AQ82" i="7" s="1"/>
  <c r="AO82" i="7"/>
  <c r="AI116" i="7"/>
  <c r="AJ116" i="7" s="1"/>
  <c r="BR159" i="7"/>
  <c r="BS159" i="7" s="1"/>
  <c r="BQ159" i="7"/>
  <c r="BD160" i="7"/>
  <c r="BE160" i="7" s="1"/>
  <c r="BB21" i="7"/>
  <c r="BR28" i="7"/>
  <c r="BS28" i="7" s="1"/>
  <c r="BP22" i="7"/>
  <c r="BQ22" i="7" s="1"/>
  <c r="T80" i="7"/>
  <c r="AG80" i="7"/>
  <c r="AI80" i="7" s="1"/>
  <c r="AJ80" i="7" s="1"/>
  <c r="AG192" i="7"/>
  <c r="AI192" i="7" s="1"/>
  <c r="AJ192" i="7" s="1"/>
  <c r="U192" i="7"/>
  <c r="V192" i="7" s="1"/>
  <c r="T192" i="7"/>
  <c r="AA68" i="7"/>
  <c r="BR168" i="7"/>
  <c r="BS168" i="7" s="1"/>
  <c r="BV66" i="7"/>
  <c r="BV23" i="7" s="1"/>
  <c r="BH23" i="7"/>
  <c r="U70" i="7"/>
  <c r="V70" i="7" s="1"/>
  <c r="BD112" i="7"/>
  <c r="BE112" i="7" s="1"/>
  <c r="BC112" i="7"/>
  <c r="AS133" i="7"/>
  <c r="AE21" i="7"/>
  <c r="AO38" i="7"/>
  <c r="S7" i="7"/>
  <c r="T7" i="7" s="1"/>
  <c r="CE6" i="7"/>
  <c r="CB6" i="7"/>
  <c r="BP15" i="7"/>
  <c r="BQ15" i="7" s="1"/>
  <c r="BB23" i="7"/>
  <c r="BC23" i="7" s="1"/>
  <c r="AP74" i="7"/>
  <c r="AQ74" i="7" s="1"/>
  <c r="AO74" i="7"/>
  <c r="BG77" i="7"/>
  <c r="AS23" i="7"/>
  <c r="AO107" i="7"/>
  <c r="AP107" i="7"/>
  <c r="AQ107" i="7" s="1"/>
  <c r="BQ118" i="7"/>
  <c r="BC132" i="7"/>
  <c r="AA143" i="7"/>
  <c r="T146" i="7"/>
  <c r="U146" i="7"/>
  <c r="V146" i="7" s="1"/>
  <c r="BC160" i="7"/>
  <c r="AG233" i="7"/>
  <c r="AI233" i="7" s="1"/>
  <c r="AJ233" i="7" s="1"/>
  <c r="U233" i="7"/>
  <c r="V233" i="7" s="1"/>
  <c r="T233" i="7"/>
  <c r="S24" i="7"/>
  <c r="T24" i="7" s="1"/>
  <c r="BH9" i="7"/>
  <c r="BV9" i="7" s="1"/>
  <c r="S9" i="7"/>
  <c r="T9" i="7" s="1"/>
  <c r="BP13" i="7"/>
  <c r="BQ13" i="7" s="1"/>
  <c r="BO6" i="7"/>
  <c r="AE8" i="7"/>
  <c r="AS8" i="7" s="1"/>
  <c r="BG8" i="7" s="1"/>
  <c r="BU8" i="7" s="1"/>
  <c r="CF6" i="7"/>
  <c r="AK6" i="7"/>
  <c r="AD11" i="7"/>
  <c r="AR11" i="7" s="1"/>
  <c r="BF11" i="7" s="1"/>
  <c r="BT11" i="7" s="1"/>
  <c r="AG12" i="7"/>
  <c r="AD15" i="7"/>
  <c r="AR15" i="7" s="1"/>
  <c r="BF15" i="7" s="1"/>
  <c r="BT15" i="7" s="1"/>
  <c r="AF16" i="7"/>
  <c r="AT16" i="7" s="1"/>
  <c r="BH16" i="7" s="1"/>
  <c r="BV16" i="7" s="1"/>
  <c r="BB16" i="7"/>
  <c r="BC16" i="7" s="1"/>
  <c r="CC26" i="7"/>
  <c r="AQ25" i="7"/>
  <c r="BQ36" i="7"/>
  <c r="BQ37" i="7"/>
  <c r="AA40" i="7"/>
  <c r="BR44" i="7"/>
  <c r="BS44" i="7" s="1"/>
  <c r="AO76" i="7"/>
  <c r="AO89" i="7"/>
  <c r="BQ108" i="7"/>
  <c r="AG111" i="7"/>
  <c r="AU111" i="7" s="1"/>
  <c r="BI111" i="7" s="1"/>
  <c r="AA113" i="7"/>
  <c r="AG113" i="7"/>
  <c r="BQ121" i="7"/>
  <c r="AA162" i="7"/>
  <c r="AB162" i="7"/>
  <c r="AC162" i="7" s="1"/>
  <c r="BR174" i="7"/>
  <c r="BS174" i="7" s="1"/>
  <c r="BR176" i="7"/>
  <c r="BS176" i="7" s="1"/>
  <c r="AR228" i="7"/>
  <c r="AD24" i="7"/>
  <c r="Z8" i="7"/>
  <c r="AA8" i="7" s="1"/>
  <c r="AT23" i="7"/>
  <c r="AF8" i="7"/>
  <c r="AT8" i="7" s="1"/>
  <c r="BH8" i="7" s="1"/>
  <c r="BV8" i="7" s="1"/>
  <c r="CG6" i="7"/>
  <c r="AL6" i="7"/>
  <c r="CD6" i="7"/>
  <c r="AE11" i="7"/>
  <c r="AS11" i="7" s="1"/>
  <c r="BG11" i="7" s="1"/>
  <c r="BU11" i="7" s="1"/>
  <c r="AD13" i="7"/>
  <c r="AR13" i="7" s="1"/>
  <c r="BF13" i="7" s="1"/>
  <c r="BT13" i="7" s="1"/>
  <c r="AG14" i="7"/>
  <c r="AU14" i="7" s="1"/>
  <c r="BQ16" i="7"/>
  <c r="CD26" i="7"/>
  <c r="Z22" i="7"/>
  <c r="AA22" i="7" s="1"/>
  <c r="BC52" i="7"/>
  <c r="U59" i="7"/>
  <c r="V59" i="7" s="1"/>
  <c r="AG59" i="7"/>
  <c r="AI59" i="7" s="1"/>
  <c r="AJ59" i="7" s="1"/>
  <c r="AP79" i="7"/>
  <c r="AQ79" i="7" s="1"/>
  <c r="AO79" i="7"/>
  <c r="BR80" i="7"/>
  <c r="BS80" i="7" s="1"/>
  <c r="BP23" i="7"/>
  <c r="BQ23" i="7" s="1"/>
  <c r="BQ83" i="7"/>
  <c r="T103" i="7"/>
  <c r="T111" i="7"/>
  <c r="T118" i="7"/>
  <c r="AG118" i="7"/>
  <c r="AI118" i="7" s="1"/>
  <c r="AJ118" i="7" s="1"/>
  <c r="AG121" i="7"/>
  <c r="AU121" i="7" s="1"/>
  <c r="BI121" i="7" s="1"/>
  <c r="AA140" i="7"/>
  <c r="T158" i="7"/>
  <c r="AS228" i="7"/>
  <c r="AE24" i="7"/>
  <c r="BP8" i="7"/>
  <c r="BQ8" i="7" s="1"/>
  <c r="AA51" i="7"/>
  <c r="BQ90" i="7"/>
  <c r="Z17" i="7"/>
  <c r="AA17" i="7" s="1"/>
  <c r="Y6" i="7"/>
  <c r="S8" i="7"/>
  <c r="T8" i="7" s="1"/>
  <c r="BP10" i="7"/>
  <c r="BQ10" i="7" s="1"/>
  <c r="AF11" i="7"/>
  <c r="AT11" i="7" s="1"/>
  <c r="BH11" i="7" s="1"/>
  <c r="BV11" i="7" s="1"/>
  <c r="BB11" i="7"/>
  <c r="AE13" i="7"/>
  <c r="AS13" i="7" s="1"/>
  <c r="BG13" i="7" s="1"/>
  <c r="BU13" i="7" s="1"/>
  <c r="U31" i="7"/>
  <c r="V31" i="7" s="1"/>
  <c r="T31" i="7"/>
  <c r="T59" i="7"/>
  <c r="U65" i="7"/>
  <c r="V65" i="7" s="1"/>
  <c r="BQ68" i="7"/>
  <c r="BQ80" i="7"/>
  <c r="U111" i="7"/>
  <c r="V111" i="7" s="1"/>
  <c r="AB116" i="7"/>
  <c r="AC116" i="7" s="1"/>
  <c r="U118" i="7"/>
  <c r="V118" i="7" s="1"/>
  <c r="T121" i="7"/>
  <c r="AG138" i="7"/>
  <c r="AU138" i="7" s="1"/>
  <c r="AB138" i="7"/>
  <c r="AC138" i="7" s="1"/>
  <c r="AA138" i="7"/>
  <c r="Z21" i="7"/>
  <c r="AR140" i="7"/>
  <c r="BF140" i="7" s="1"/>
  <c r="BT140" i="7" s="1"/>
  <c r="AD21" i="7"/>
  <c r="U158" i="7"/>
  <c r="V158" i="7" s="1"/>
  <c r="T174" i="7"/>
  <c r="AG174" i="7"/>
  <c r="AH174" i="7" s="1"/>
  <c r="U190" i="7"/>
  <c r="V190" i="7" s="1"/>
  <c r="AG190" i="7"/>
  <c r="AI190" i="7" s="1"/>
  <c r="AJ190" i="7" s="1"/>
  <c r="S17" i="7"/>
  <c r="T194" i="7"/>
  <c r="AT228" i="7"/>
  <c r="AF24" i="7"/>
  <c r="AA36" i="7"/>
  <c r="AN22" i="7"/>
  <c r="AO22" i="7" s="1"/>
  <c r="AP32" i="7"/>
  <c r="AQ32" i="7" s="1"/>
  <c r="Z10" i="7"/>
  <c r="AA10" i="7" s="1"/>
  <c r="S11" i="7"/>
  <c r="BS12" i="7"/>
  <c r="AF13" i="7"/>
  <c r="AT13" i="7" s="1"/>
  <c r="BH13" i="7" s="1"/>
  <c r="BV13" i="7" s="1"/>
  <c r="S15" i="7"/>
  <c r="AD23" i="7"/>
  <c r="U62" i="7"/>
  <c r="V62" i="7" s="1"/>
  <c r="AG62" i="7"/>
  <c r="AH62" i="7" s="1"/>
  <c r="AG109" i="7"/>
  <c r="AI109" i="7" s="1"/>
  <c r="AJ109" i="7" s="1"/>
  <c r="U109" i="7"/>
  <c r="V109" i="7" s="1"/>
  <c r="T109" i="7"/>
  <c r="CH21" i="7"/>
  <c r="T176" i="7"/>
  <c r="U176" i="7"/>
  <c r="V176" i="7" s="1"/>
  <c r="Y26" i="7"/>
  <c r="CF26" i="7"/>
  <c r="AG40" i="7"/>
  <c r="AH40" i="7" s="1"/>
  <c r="AB185" i="7"/>
  <c r="AC185" i="7" s="1"/>
  <c r="AA185" i="7"/>
  <c r="AB196" i="7"/>
  <c r="AC196" i="7" s="1"/>
  <c r="AA196" i="7"/>
  <c r="AP239" i="7"/>
  <c r="AQ239" i="7" s="1"/>
  <c r="AO239" i="7"/>
  <c r="CG26" i="7"/>
  <c r="BJ25" i="7"/>
  <c r="AG36" i="7"/>
  <c r="T38" i="7"/>
  <c r="AG44" i="7"/>
  <c r="AI44" i="7" s="1"/>
  <c r="AJ44" i="7" s="1"/>
  <c r="BD48" i="7"/>
  <c r="BE48" i="7" s="1"/>
  <c r="AB52" i="7"/>
  <c r="AC52" i="7" s="1"/>
  <c r="T57" i="7"/>
  <c r="AO61" i="7"/>
  <c r="AA62" i="7"/>
  <c r="BQ65" i="7"/>
  <c r="AO72" i="7"/>
  <c r="BQ75" i="7"/>
  <c r="BQ78" i="7"/>
  <c r="U81" i="7"/>
  <c r="V81" i="7" s="1"/>
  <c r="U86" i="7"/>
  <c r="V86" i="7" s="1"/>
  <c r="U91" i="7"/>
  <c r="V91" i="7" s="1"/>
  <c r="BQ91" i="7"/>
  <c r="AO95" i="7"/>
  <c r="AO98" i="7"/>
  <c r="AG99" i="7"/>
  <c r="AI99" i="7" s="1"/>
  <c r="AJ99" i="7" s="1"/>
  <c r="T102" i="7"/>
  <c r="AA123" i="7"/>
  <c r="BQ123" i="7"/>
  <c r="BC117" i="7"/>
  <c r="T122" i="7"/>
  <c r="BD135" i="7"/>
  <c r="BE135" i="7" s="1"/>
  <c r="AP105" i="7"/>
  <c r="AQ105" i="7" s="1"/>
  <c r="AU157" i="7"/>
  <c r="AH157" i="7"/>
  <c r="AB187" i="7"/>
  <c r="AC187" i="7" s="1"/>
  <c r="AB189" i="7"/>
  <c r="AC189" i="7" s="1"/>
  <c r="AO198" i="7"/>
  <c r="AO18" i="7"/>
  <c r="BL25" i="7"/>
  <c r="AO41" i="7"/>
  <c r="BR45" i="7"/>
  <c r="BS45" i="7" s="1"/>
  <c r="AO50" i="7"/>
  <c r="AA65" i="7"/>
  <c r="BD66" i="7"/>
  <c r="BE66" i="7" s="1"/>
  <c r="U71" i="7"/>
  <c r="V71" i="7" s="1"/>
  <c r="BD76" i="7"/>
  <c r="BE76" i="7" s="1"/>
  <c r="BD84" i="7"/>
  <c r="BE84" i="7" s="1"/>
  <c r="U94" i="7"/>
  <c r="V94" i="7" s="1"/>
  <c r="BD94" i="7"/>
  <c r="BE94" i="7" s="1"/>
  <c r="T99" i="7"/>
  <c r="AO113" i="7"/>
  <c r="BR130" i="7"/>
  <c r="BS130" i="7" s="1"/>
  <c r="BQ130" i="7"/>
  <c r="AP150" i="7"/>
  <c r="AQ150" i="7" s="1"/>
  <c r="AO150" i="7"/>
  <c r="U170" i="7"/>
  <c r="V170" i="7" s="1"/>
  <c r="AB195" i="7"/>
  <c r="AC195" i="7" s="1"/>
  <c r="BC212" i="7"/>
  <c r="AG230" i="7"/>
  <c r="U230" i="7"/>
  <c r="V230" i="7" s="1"/>
  <c r="BM26" i="7"/>
  <c r="AO147" i="7"/>
  <c r="AP147" i="7"/>
  <c r="AQ147" i="7" s="1"/>
  <c r="AP164" i="7"/>
  <c r="AQ164" i="7" s="1"/>
  <c r="AO164" i="7"/>
  <c r="T200" i="7"/>
  <c r="AG200" i="7"/>
  <c r="AH200" i="7" s="1"/>
  <c r="BD219" i="7"/>
  <c r="BE219" i="7" s="1"/>
  <c r="BC219" i="7"/>
  <c r="AE18" i="7"/>
  <c r="AS18" i="7" s="1"/>
  <c r="BG18" i="7" s="1"/>
  <c r="BU18" i="7" s="1"/>
  <c r="BQ34" i="7"/>
  <c r="AO36" i="7"/>
  <c r="T39" i="7"/>
  <c r="AP104" i="7"/>
  <c r="AQ104" i="7" s="1"/>
  <c r="BD50" i="7"/>
  <c r="BE50" i="7" s="1"/>
  <c r="BR52" i="7"/>
  <c r="BS52" i="7" s="1"/>
  <c r="AO54" i="7"/>
  <c r="T55" i="7"/>
  <c r="AA57" i="7"/>
  <c r="U63" i="7"/>
  <c r="V63" i="7" s="1"/>
  <c r="AO68" i="7"/>
  <c r="U69" i="7"/>
  <c r="V69" i="7" s="1"/>
  <c r="BQ73" i="7"/>
  <c r="AO80" i="7"/>
  <c r="AO88" i="7"/>
  <c r="U89" i="7"/>
  <c r="V89" i="7" s="1"/>
  <c r="AA94" i="7"/>
  <c r="AP103" i="7"/>
  <c r="AQ103" i="7" s="1"/>
  <c r="BQ110" i="7"/>
  <c r="BQ112" i="7"/>
  <c r="AO116" i="7"/>
  <c r="AB132" i="7"/>
  <c r="AC132" i="7" s="1"/>
  <c r="AA132" i="7"/>
  <c r="T134" i="7"/>
  <c r="AU136" i="7"/>
  <c r="BI136" i="7" s="1"/>
  <c r="BW136" i="7" s="1"/>
  <c r="AG137" i="7"/>
  <c r="AU137" i="7" s="1"/>
  <c r="BI137" i="7" s="1"/>
  <c r="BW137" i="7" s="1"/>
  <c r="U137" i="7"/>
  <c r="V137" i="7" s="1"/>
  <c r="T137" i="7"/>
  <c r="BC138" i="7"/>
  <c r="BC149" i="7"/>
  <c r="AP182" i="7"/>
  <c r="AQ182" i="7" s="1"/>
  <c r="AO182" i="7"/>
  <c r="AP217" i="7"/>
  <c r="AQ217" i="7" s="1"/>
  <c r="AO217" i="7"/>
  <c r="AO227" i="7"/>
  <c r="T229" i="7"/>
  <c r="BD238" i="7"/>
  <c r="BE238" i="7" s="1"/>
  <c r="AK26" i="7"/>
  <c r="BO26" i="7"/>
  <c r="BC29" i="7"/>
  <c r="T33" i="7"/>
  <c r="AA38" i="7"/>
  <c r="AO42" i="7"/>
  <c r="AG45" i="7"/>
  <c r="AI45" i="7" s="1"/>
  <c r="AJ45" i="7" s="1"/>
  <c r="BD82" i="7"/>
  <c r="BE82" i="7" s="1"/>
  <c r="U92" i="7"/>
  <c r="V92" i="7" s="1"/>
  <c r="BQ94" i="7"/>
  <c r="AG101" i="7"/>
  <c r="AH101" i="7" s="1"/>
  <c r="AA102" i="7"/>
  <c r="AO114" i="7"/>
  <c r="BQ117" i="7"/>
  <c r="BC118" i="7"/>
  <c r="BC120" i="7"/>
  <c r="AB122" i="7"/>
  <c r="AC122" i="7" s="1"/>
  <c r="T151" i="7"/>
  <c r="BQ151" i="7"/>
  <c r="AB134" i="7"/>
  <c r="AC134" i="7" s="1"/>
  <c r="AA134" i="7"/>
  <c r="BC139" i="7"/>
  <c r="BC141" i="7"/>
  <c r="T166" i="7"/>
  <c r="U166" i="7"/>
  <c r="V166" i="7" s="1"/>
  <c r="AA168" i="7"/>
  <c r="AO188" i="7"/>
  <c r="BD197" i="7"/>
  <c r="BE197" i="7" s="1"/>
  <c r="AA200" i="7"/>
  <c r="BD234" i="7"/>
  <c r="BE234" i="7" s="1"/>
  <c r="BD236" i="7"/>
  <c r="BE236" i="7" s="1"/>
  <c r="T40" i="7"/>
  <c r="BQ41" i="7"/>
  <c r="T49" i="7"/>
  <c r="BQ50" i="7"/>
  <c r="AB55" i="7"/>
  <c r="AC55" i="7" s="1"/>
  <c r="BQ66" i="7"/>
  <c r="BD72" i="7"/>
  <c r="BE72" i="7" s="1"/>
  <c r="AA76" i="7"/>
  <c r="BQ76" i="7"/>
  <c r="AO78" i="7"/>
  <c r="U79" i="7"/>
  <c r="V79" i="7" s="1"/>
  <c r="AO83" i="7"/>
  <c r="BQ84" i="7"/>
  <c r="AG86" i="7"/>
  <c r="AI86" i="7" s="1"/>
  <c r="AJ86" i="7" s="1"/>
  <c r="AO96" i="7"/>
  <c r="BC98" i="7"/>
  <c r="T101" i="7"/>
  <c r="AB131" i="7"/>
  <c r="AC131" i="7" s="1"/>
  <c r="AA131" i="7"/>
  <c r="BC146" i="7"/>
  <c r="BD146" i="7"/>
  <c r="BE146" i="7" s="1"/>
  <c r="O26" i="7"/>
  <c r="AM26" i="7"/>
  <c r="BS25" i="7"/>
  <c r="AA32" i="7"/>
  <c r="BD42" i="7"/>
  <c r="BE42" i="7" s="1"/>
  <c r="BC104" i="7"/>
  <c r="AO44" i="7"/>
  <c r="AO45" i="7"/>
  <c r="BR49" i="7"/>
  <c r="BS49" i="7" s="1"/>
  <c r="T53" i="7"/>
  <c r="BR53" i="7"/>
  <c r="BS53" i="7" s="1"/>
  <c r="AA63" i="7"/>
  <c r="BD64" i="7"/>
  <c r="BE64" i="7" s="1"/>
  <c r="BQ79" i="7"/>
  <c r="U82" i="7"/>
  <c r="V82" i="7" s="1"/>
  <c r="BQ87" i="7"/>
  <c r="BD90" i="7"/>
  <c r="BE90" i="7" s="1"/>
  <c r="AO91" i="7"/>
  <c r="U101" i="7"/>
  <c r="V101" i="7" s="1"/>
  <c r="BR102" i="7"/>
  <c r="BS102" i="7" s="1"/>
  <c r="BR43" i="7"/>
  <c r="BS43" i="7" s="1"/>
  <c r="AA106" i="7"/>
  <c r="BQ107" i="7"/>
  <c r="BD108" i="7"/>
  <c r="BE108" i="7" s="1"/>
  <c r="AO111" i="7"/>
  <c r="AB112" i="7"/>
  <c r="AC112" i="7" s="1"/>
  <c r="BC121" i="7"/>
  <c r="BC124" i="7"/>
  <c r="AP125" i="7"/>
  <c r="AQ125" i="7" s="1"/>
  <c r="T138" i="7"/>
  <c r="AO159" i="7"/>
  <c r="BQ178" i="7"/>
  <c r="U209" i="7"/>
  <c r="V209" i="7" s="1"/>
  <c r="AG219" i="7"/>
  <c r="AU219" i="7" s="1"/>
  <c r="U219" i="7"/>
  <c r="V219" i="7" s="1"/>
  <c r="AH25" i="7"/>
  <c r="U61" i="7"/>
  <c r="V61" i="7" s="1"/>
  <c r="BD70" i="7"/>
  <c r="BE70" i="7" s="1"/>
  <c r="AG94" i="7"/>
  <c r="AH94" i="7" s="1"/>
  <c r="U98" i="7"/>
  <c r="V98" i="7" s="1"/>
  <c r="AO123" i="7"/>
  <c r="AA107" i="7"/>
  <c r="AP109" i="7"/>
  <c r="AQ109" i="7" s="1"/>
  <c r="AO127" i="7"/>
  <c r="AG140" i="7"/>
  <c r="AI140" i="7" s="1"/>
  <c r="AJ140" i="7" s="1"/>
  <c r="BR142" i="7"/>
  <c r="BS142" i="7" s="1"/>
  <c r="BQ142" i="7"/>
  <c r="AG149" i="7"/>
  <c r="AU149" i="7" s="1"/>
  <c r="AB149" i="7"/>
  <c r="AC149" i="7" s="1"/>
  <c r="BD162" i="7"/>
  <c r="BE162" i="7" s="1"/>
  <c r="AB199" i="7"/>
  <c r="AC199" i="7" s="1"/>
  <c r="AB211" i="7"/>
  <c r="AC211" i="7" s="1"/>
  <c r="AP216" i="7"/>
  <c r="AQ216" i="7" s="1"/>
  <c r="AO216" i="7"/>
  <c r="BR237" i="7"/>
  <c r="BS237" i="7" s="1"/>
  <c r="BQ237" i="7"/>
  <c r="AG153" i="7"/>
  <c r="AU153" i="7" s="1"/>
  <c r="AG228" i="7"/>
  <c r="AH228" i="7" s="1"/>
  <c r="BQ126" i="7"/>
  <c r="AA129" i="7"/>
  <c r="AO133" i="7"/>
  <c r="AG135" i="7"/>
  <c r="AI135" i="7" s="1"/>
  <c r="AJ135" i="7" s="1"/>
  <c r="BC137" i="7"/>
  <c r="AP142" i="7"/>
  <c r="AQ142" i="7" s="1"/>
  <c r="BQ149" i="7"/>
  <c r="T154" i="7"/>
  <c r="BQ163" i="7"/>
  <c r="AP191" i="7"/>
  <c r="AQ191" i="7" s="1"/>
  <c r="BC192" i="7"/>
  <c r="AA210" i="7"/>
  <c r="BC210" i="7"/>
  <c r="T215" i="7"/>
  <c r="AG221" i="7"/>
  <c r="AU221" i="7" s="1"/>
  <c r="T223" i="7"/>
  <c r="BQ226" i="7"/>
  <c r="AG232" i="7"/>
  <c r="AG130" i="7"/>
  <c r="BQ132" i="7"/>
  <c r="BC105" i="7"/>
  <c r="AA156" i="7"/>
  <c r="AO157" i="7"/>
  <c r="AA158" i="7"/>
  <c r="AA160" i="7"/>
  <c r="T163" i="7"/>
  <c r="BQ166" i="7"/>
  <c r="AO167" i="7"/>
  <c r="T169" i="7"/>
  <c r="T175" i="7"/>
  <c r="BC175" i="7"/>
  <c r="AP177" i="7"/>
  <c r="AQ177" i="7" s="1"/>
  <c r="T179" i="7"/>
  <c r="BQ183" i="7"/>
  <c r="BR185" i="7"/>
  <c r="BS185" i="7" s="1"/>
  <c r="BQ190" i="7"/>
  <c r="T202" i="7"/>
  <c r="BC202" i="7"/>
  <c r="AB203" i="7"/>
  <c r="AC203" i="7" s="1"/>
  <c r="BQ207" i="7"/>
  <c r="BC208" i="7"/>
  <c r="AA219" i="7"/>
  <c r="AO242" i="7"/>
  <c r="AA147" i="7"/>
  <c r="BR147" i="7"/>
  <c r="BS147" i="7" s="1"/>
  <c r="BC155" i="7"/>
  <c r="BC169" i="7"/>
  <c r="BC186" i="7"/>
  <c r="AA192" i="7"/>
  <c r="BC198" i="7"/>
  <c r="BC217" i="7"/>
  <c r="AO218" i="7"/>
  <c r="AP221" i="7"/>
  <c r="AQ221" i="7" s="1"/>
  <c r="BD228" i="7"/>
  <c r="T231" i="7"/>
  <c r="AO232" i="7"/>
  <c r="T234" i="7"/>
  <c r="T236" i="7"/>
  <c r="BC239" i="7"/>
  <c r="BC148" i="7"/>
  <c r="AO170" i="7"/>
  <c r="AP171" i="7"/>
  <c r="AQ171" i="7" s="1"/>
  <c r="AA173" i="7"/>
  <c r="BC173" i="7"/>
  <c r="T177" i="7"/>
  <c r="AA181" i="7"/>
  <c r="BR181" i="7"/>
  <c r="BS181" i="7" s="1"/>
  <c r="BC195" i="7"/>
  <c r="AO199" i="7"/>
  <c r="BD205" i="7"/>
  <c r="BE205" i="7" s="1"/>
  <c r="AB207" i="7"/>
  <c r="AC207" i="7" s="1"/>
  <c r="BQ219" i="7"/>
  <c r="BD224" i="7"/>
  <c r="BE224" i="7" s="1"/>
  <c r="AP229" i="7"/>
  <c r="AQ229" i="7" s="1"/>
  <c r="U231" i="7"/>
  <c r="V231" i="7" s="1"/>
  <c r="U234" i="7"/>
  <c r="V234" i="7" s="1"/>
  <c r="BQ234" i="7"/>
  <c r="BQ236" i="7"/>
  <c r="AO237" i="7"/>
  <c r="T238" i="7"/>
  <c r="BD240" i="7"/>
  <c r="BE240" i="7" s="1"/>
  <c r="AG133" i="7"/>
  <c r="AI133" i="7" s="1"/>
  <c r="T136" i="7"/>
  <c r="AB139" i="7"/>
  <c r="AC139" i="7" s="1"/>
  <c r="AB141" i="7"/>
  <c r="AC141" i="7" s="1"/>
  <c r="AA145" i="7"/>
  <c r="BC164" i="7"/>
  <c r="BC167" i="7"/>
  <c r="AO168" i="7"/>
  <c r="U186" i="7"/>
  <c r="V186" i="7" s="1"/>
  <c r="AB197" i="7"/>
  <c r="AC197" i="7" s="1"/>
  <c r="AA202" i="7"/>
  <c r="T216" i="7"/>
  <c r="BC221" i="7"/>
  <c r="BR223" i="7"/>
  <c r="BC227" i="7"/>
  <c r="BQ231" i="7"/>
  <c r="BR105" i="7"/>
  <c r="BS105" i="7" s="1"/>
  <c r="U155" i="7"/>
  <c r="V155" i="7" s="1"/>
  <c r="BQ156" i="7"/>
  <c r="BC157" i="7"/>
  <c r="AA159" i="7"/>
  <c r="T161" i="7"/>
  <c r="BC161" i="7"/>
  <c r="AO165" i="7"/>
  <c r="AO178" i="7"/>
  <c r="BQ182" i="7"/>
  <c r="AA184" i="7"/>
  <c r="BQ189" i="7"/>
  <c r="BD193" i="7"/>
  <c r="BE193" i="7" s="1"/>
  <c r="BQ194" i="7"/>
  <c r="AP196" i="7"/>
  <c r="AQ196" i="7" s="1"/>
  <c r="AP201" i="7"/>
  <c r="AQ201" i="7" s="1"/>
  <c r="AA204" i="7"/>
  <c r="BD209" i="7"/>
  <c r="BE209" i="7" s="1"/>
  <c r="BR220" i="7"/>
  <c r="BS220" i="7" s="1"/>
  <c r="BQ228" i="7"/>
  <c r="AO230" i="7"/>
  <c r="T239" i="7"/>
  <c r="BD242" i="7"/>
  <c r="BE242" i="7" s="1"/>
  <c r="AO129" i="7"/>
  <c r="AO132" i="7"/>
  <c r="U153" i="7"/>
  <c r="V153" i="7" s="1"/>
  <c r="BR155" i="7"/>
  <c r="BS155" i="7" s="1"/>
  <c r="BD170" i="7"/>
  <c r="BE170" i="7" s="1"/>
  <c r="BQ175" i="7"/>
  <c r="BR184" i="7"/>
  <c r="BS184" i="7" s="1"/>
  <c r="BR208" i="7"/>
  <c r="BS208" i="7" s="1"/>
  <c r="BD232" i="7"/>
  <c r="BE232" i="7" s="1"/>
  <c r="BQ241" i="7"/>
  <c r="AU175" i="7"/>
  <c r="AI175" i="7"/>
  <c r="AJ175" i="7" s="1"/>
  <c r="BD178" i="7"/>
  <c r="BE178" i="7" s="1"/>
  <c r="AA180" i="7"/>
  <c r="AB182" i="7"/>
  <c r="AC182" i="7" s="1"/>
  <c r="AO219" i="7"/>
  <c r="AB220" i="7"/>
  <c r="AC220" i="7" s="1"/>
  <c r="T228" i="7"/>
  <c r="BC237" i="7"/>
  <c r="AD7" i="7"/>
  <c r="N26" i="7"/>
  <c r="CE26" i="7"/>
  <c r="BF29" i="7"/>
  <c r="BT29" i="7" s="1"/>
  <c r="P26" i="7"/>
  <c r="BG29" i="7"/>
  <c r="BU29" i="7" s="1"/>
  <c r="BH42" i="7"/>
  <c r="BV42" i="7" s="1"/>
  <c r="BC9" i="7"/>
  <c r="BQ9" i="7"/>
  <c r="AA14" i="7"/>
  <c r="T16" i="7"/>
  <c r="AI49" i="7"/>
  <c r="AJ49" i="7" s="1"/>
  <c r="AH49" i="7"/>
  <c r="AU49" i="7"/>
  <c r="X26" i="7"/>
  <c r="AY26" i="7"/>
  <c r="BV28" i="7"/>
  <c r="AE17" i="7"/>
  <c r="AS17" i="7" s="1"/>
  <c r="BG17" i="7" s="1"/>
  <c r="BU17" i="7" s="1"/>
  <c r="AO17" i="7"/>
  <c r="AZ26" i="7"/>
  <c r="AE7" i="7"/>
  <c r="AA21" i="7"/>
  <c r="CA26" i="7"/>
  <c r="AF7" i="7"/>
  <c r="CB26" i="7"/>
  <c r="AI28" i="7"/>
  <c r="AH28" i="7"/>
  <c r="AU28" i="7"/>
  <c r="M26" i="7"/>
  <c r="BD40" i="7"/>
  <c r="BC40" i="7"/>
  <c r="AI42" i="7"/>
  <c r="AJ42" i="7" s="1"/>
  <c r="AH42" i="7"/>
  <c r="AB44" i="7"/>
  <c r="AC44" i="7" s="1"/>
  <c r="AA44" i="7"/>
  <c r="AB45" i="7"/>
  <c r="AC45" i="7" s="1"/>
  <c r="AA45" i="7"/>
  <c r="AB46" i="7"/>
  <c r="AC46" i="7" s="1"/>
  <c r="AA46" i="7"/>
  <c r="BR64" i="7"/>
  <c r="BQ64" i="7"/>
  <c r="BD32" i="7"/>
  <c r="BE32" i="7" s="1"/>
  <c r="BC32" i="7"/>
  <c r="AU55" i="7"/>
  <c r="AH57" i="7"/>
  <c r="AU57" i="7"/>
  <c r="AI57" i="7"/>
  <c r="AJ57" i="7" s="1"/>
  <c r="AI82" i="7"/>
  <c r="AJ82" i="7" s="1"/>
  <c r="AU82" i="7"/>
  <c r="AA28" i="7"/>
  <c r="T29" i="7"/>
  <c r="AO29" i="7"/>
  <c r="AO33" i="7"/>
  <c r="BD41" i="7"/>
  <c r="BE41" i="7" s="1"/>
  <c r="BC41" i="7"/>
  <c r="AH82" i="7"/>
  <c r="AH86" i="7"/>
  <c r="AB28" i="7"/>
  <c r="U29" i="7"/>
  <c r="AO30" i="7"/>
  <c r="AO37" i="7"/>
  <c r="BD38" i="7"/>
  <c r="BE38" i="7" s="1"/>
  <c r="BC38" i="7"/>
  <c r="AG41" i="7"/>
  <c r="AB41" i="7"/>
  <c r="BQ42" i="7"/>
  <c r="AA56" i="7"/>
  <c r="AB56" i="7"/>
  <c r="AC56" i="7" s="1"/>
  <c r="AB57" i="7"/>
  <c r="AC57" i="7" s="1"/>
  <c r="BC61" i="7"/>
  <c r="AB67" i="7"/>
  <c r="AC67" i="7" s="1"/>
  <c r="AA67" i="7"/>
  <c r="AG67" i="7"/>
  <c r="AI32" i="7"/>
  <c r="AJ32" i="7" s="1"/>
  <c r="AH45" i="7"/>
  <c r="BQ28" i="7"/>
  <c r="BQ30" i="7"/>
  <c r="AA31" i="7"/>
  <c r="AH32" i="7"/>
  <c r="BD34" i="7"/>
  <c r="BE34" i="7" s="1"/>
  <c r="BC34" i="7"/>
  <c r="AO35" i="7"/>
  <c r="BD36" i="7"/>
  <c r="BE36" i="7" s="1"/>
  <c r="BC36" i="7"/>
  <c r="AG46" i="7"/>
  <c r="BQ46" i="7"/>
  <c r="AO47" i="7"/>
  <c r="U49" i="7"/>
  <c r="V49" i="7" s="1"/>
  <c r="AB50" i="7"/>
  <c r="AA50" i="7"/>
  <c r="AG50" i="7"/>
  <c r="AP51" i="7"/>
  <c r="AO51" i="7"/>
  <c r="BR100" i="7"/>
  <c r="BS100" i="7" s="1"/>
  <c r="BQ100" i="7"/>
  <c r="AB103" i="7"/>
  <c r="AC103" i="7" s="1"/>
  <c r="AG103" i="7"/>
  <c r="AA103" i="7"/>
  <c r="BD31" i="7"/>
  <c r="BE31" i="7" s="1"/>
  <c r="BC31" i="7"/>
  <c r="BQ35" i="7"/>
  <c r="AU42" i="7"/>
  <c r="AG53" i="7"/>
  <c r="AB53" i="7"/>
  <c r="AC53" i="7" s="1"/>
  <c r="AA53" i="7"/>
  <c r="AA61" i="7"/>
  <c r="AG61" i="7"/>
  <c r="AI38" i="7"/>
  <c r="AJ38" i="7" s="1"/>
  <c r="AG56" i="7"/>
  <c r="AI69" i="7"/>
  <c r="AJ69" i="7" s="1"/>
  <c r="AU69" i="7"/>
  <c r="AH69" i="7"/>
  <c r="AB95" i="7"/>
  <c r="AC95" i="7" s="1"/>
  <c r="AA95" i="7"/>
  <c r="AG95" i="7"/>
  <c r="AH110" i="7"/>
  <c r="BQ29" i="7"/>
  <c r="AG34" i="7"/>
  <c r="AH38" i="7"/>
  <c r="AG39" i="7"/>
  <c r="AB39" i="7"/>
  <c r="AC39" i="7" s="1"/>
  <c r="BD39" i="7"/>
  <c r="BE39" i="7" s="1"/>
  <c r="BC39" i="7"/>
  <c r="AP40" i="7"/>
  <c r="U58" i="7"/>
  <c r="T58" i="7"/>
  <c r="AG58" i="7"/>
  <c r="BC28" i="7"/>
  <c r="AA30" i="7"/>
  <c r="AG31" i="7"/>
  <c r="BQ32" i="7"/>
  <c r="AA33" i="7"/>
  <c r="AA39" i="7"/>
  <c r="AB42" i="7"/>
  <c r="AC42" i="7" s="1"/>
  <c r="AA42" i="7"/>
  <c r="T104" i="7"/>
  <c r="BC109" i="7"/>
  <c r="BD109" i="7"/>
  <c r="BE109" i="7" s="1"/>
  <c r="BD33" i="7"/>
  <c r="BE33" i="7" s="1"/>
  <c r="BC33" i="7"/>
  <c r="AG37" i="7"/>
  <c r="AB37" i="7"/>
  <c r="AC37" i="7" s="1"/>
  <c r="BD37" i="7"/>
  <c r="BE37" i="7" s="1"/>
  <c r="BC37" i="7"/>
  <c r="AB48" i="7"/>
  <c r="AC48" i="7" s="1"/>
  <c r="AA48" i="7"/>
  <c r="AG48" i="7"/>
  <c r="AB108" i="7"/>
  <c r="AC108" i="7" s="1"/>
  <c r="AA108" i="7"/>
  <c r="BD30" i="7"/>
  <c r="BC30" i="7"/>
  <c r="AU32" i="7"/>
  <c r="AO34" i="7"/>
  <c r="AA37" i="7"/>
  <c r="T45" i="7"/>
  <c r="AB66" i="7"/>
  <c r="AA66" i="7"/>
  <c r="AG66" i="7"/>
  <c r="AB78" i="7"/>
  <c r="AC78" i="7" s="1"/>
  <c r="AA78" i="7"/>
  <c r="AB82" i="7"/>
  <c r="AC82" i="7" s="1"/>
  <c r="AA82" i="7"/>
  <c r="AB88" i="7"/>
  <c r="AC88" i="7" s="1"/>
  <c r="AG88" i="7"/>
  <c r="AP43" i="7"/>
  <c r="AO43" i="7"/>
  <c r="AA117" i="7"/>
  <c r="AB117" i="7"/>
  <c r="AC117" i="7" s="1"/>
  <c r="AG35" i="7"/>
  <c r="AB35" i="7"/>
  <c r="AC35" i="7" s="1"/>
  <c r="BD35" i="7"/>
  <c r="BE35" i="7" s="1"/>
  <c r="BC35" i="7"/>
  <c r="AB104" i="7"/>
  <c r="AC104" i="7" s="1"/>
  <c r="AA104" i="7"/>
  <c r="U51" i="7"/>
  <c r="AG51" i="7"/>
  <c r="T76" i="7"/>
  <c r="U76" i="7"/>
  <c r="V76" i="7" s="1"/>
  <c r="AG76" i="7"/>
  <c r="AA88" i="7"/>
  <c r="AB98" i="7"/>
  <c r="AC98" i="7" s="1"/>
  <c r="AG98" i="7"/>
  <c r="AA98" i="7"/>
  <c r="AG33" i="7"/>
  <c r="U44" i="7"/>
  <c r="T44" i="7"/>
  <c r="T51" i="7"/>
  <c r="AP55" i="7"/>
  <c r="AQ55" i="7" s="1"/>
  <c r="AO55" i="7"/>
  <c r="AP59" i="7"/>
  <c r="AQ59" i="7" s="1"/>
  <c r="AO59" i="7"/>
  <c r="BC62" i="7"/>
  <c r="BD62" i="7"/>
  <c r="T74" i="7"/>
  <c r="AG74" i="7"/>
  <c r="AI89" i="7"/>
  <c r="AJ89" i="7" s="1"/>
  <c r="AU89" i="7"/>
  <c r="AH89" i="7"/>
  <c r="AB91" i="7"/>
  <c r="AC91" i="7" s="1"/>
  <c r="AA91" i="7"/>
  <c r="AG91" i="7"/>
  <c r="AA47" i="7"/>
  <c r="AA49" i="7"/>
  <c r="U54" i="7"/>
  <c r="V54" i="7" s="1"/>
  <c r="T54" i="7"/>
  <c r="AB58" i="7"/>
  <c r="U74" i="7"/>
  <c r="V74" i="7" s="1"/>
  <c r="AB81" i="7"/>
  <c r="AC81" i="7" s="1"/>
  <c r="AA81" i="7"/>
  <c r="AG81" i="7"/>
  <c r="AG163" i="7"/>
  <c r="AA163" i="7"/>
  <c r="AB163" i="7"/>
  <c r="AC163" i="7" s="1"/>
  <c r="AP60" i="7"/>
  <c r="AQ60" i="7" s="1"/>
  <c r="U68" i="7"/>
  <c r="AA80" i="7"/>
  <c r="BF123" i="7"/>
  <c r="BT123" i="7" s="1"/>
  <c r="AA119" i="7"/>
  <c r="AB119" i="7"/>
  <c r="AC119" i="7" s="1"/>
  <c r="AB69" i="7"/>
  <c r="AC69" i="7" s="1"/>
  <c r="AA69" i="7"/>
  <c r="AB74" i="7"/>
  <c r="AC74" i="7" s="1"/>
  <c r="AA74" i="7"/>
  <c r="BC99" i="7"/>
  <c r="BD99" i="7"/>
  <c r="BE99" i="7" s="1"/>
  <c r="AB109" i="7"/>
  <c r="AC109" i="7" s="1"/>
  <c r="AA109" i="7"/>
  <c r="AP112" i="7"/>
  <c r="AQ112" i="7" s="1"/>
  <c r="AO112" i="7"/>
  <c r="T46" i="7"/>
  <c r="T48" i="7"/>
  <c r="T50" i="7"/>
  <c r="U52" i="7"/>
  <c r="BC58" i="7"/>
  <c r="BR62" i="7"/>
  <c r="BQ62" i="7"/>
  <c r="AB83" i="7"/>
  <c r="AC83" i="7" s="1"/>
  <c r="AA83" i="7"/>
  <c r="AG83" i="7"/>
  <c r="AB97" i="7"/>
  <c r="AA97" i="7"/>
  <c r="AO141" i="7"/>
  <c r="AB87" i="7"/>
  <c r="AC87" i="7" s="1"/>
  <c r="AA87" i="7"/>
  <c r="AG87" i="7"/>
  <c r="U56" i="7"/>
  <c r="V56" i="7" s="1"/>
  <c r="T56" i="7"/>
  <c r="AP57" i="7"/>
  <c r="AQ57" i="7" s="1"/>
  <c r="AO57" i="7"/>
  <c r="BD59" i="7"/>
  <c r="BE59" i="7" s="1"/>
  <c r="U60" i="7"/>
  <c r="V60" i="7" s="1"/>
  <c r="AG60" i="7"/>
  <c r="AB96" i="7"/>
  <c r="AC96" i="7" s="1"/>
  <c r="AG96" i="7"/>
  <c r="AA96" i="7"/>
  <c r="AP106" i="7"/>
  <c r="AP53" i="7"/>
  <c r="AQ53" i="7" s="1"/>
  <c r="AO53" i="7"/>
  <c r="AB77" i="7"/>
  <c r="AC77" i="7" s="1"/>
  <c r="AA77" i="7"/>
  <c r="AG77" i="7"/>
  <c r="AB86" i="7"/>
  <c r="AC86" i="7" s="1"/>
  <c r="AA86" i="7"/>
  <c r="AG97" i="7"/>
  <c r="AG68" i="7"/>
  <c r="AB92" i="7"/>
  <c r="AC92" i="7" s="1"/>
  <c r="AA92" i="7"/>
  <c r="AH113" i="7"/>
  <c r="AU113" i="7"/>
  <c r="AI113" i="7"/>
  <c r="AJ113" i="7" s="1"/>
  <c r="AG64" i="7"/>
  <c r="AG70" i="7"/>
  <c r="AB71" i="7"/>
  <c r="AA71" i="7"/>
  <c r="AG128" i="7"/>
  <c r="U128" i="7"/>
  <c r="V128" i="7" s="1"/>
  <c r="T128" i="7"/>
  <c r="AU62" i="7"/>
  <c r="AB89" i="7"/>
  <c r="AC89" i="7" s="1"/>
  <c r="AA89" i="7"/>
  <c r="AB100" i="7"/>
  <c r="AC100" i="7" s="1"/>
  <c r="AG100" i="7"/>
  <c r="T108" i="7"/>
  <c r="AG108" i="7"/>
  <c r="BQ113" i="7"/>
  <c r="AA120" i="7"/>
  <c r="AB120" i="7"/>
  <c r="AC120" i="7" s="1"/>
  <c r="BR122" i="7"/>
  <c r="BS122" i="7" s="1"/>
  <c r="BQ122" i="7"/>
  <c r="AP151" i="7"/>
  <c r="U143" i="7"/>
  <c r="V143" i="7" s="1"/>
  <c r="AG143" i="7"/>
  <c r="T143" i="7"/>
  <c r="BR111" i="7"/>
  <c r="BQ111" i="7"/>
  <c r="BR120" i="7"/>
  <c r="BQ120" i="7"/>
  <c r="U124" i="7"/>
  <c r="T124" i="7"/>
  <c r="AG124" i="7"/>
  <c r="AB75" i="7"/>
  <c r="AC75" i="7" s="1"/>
  <c r="AA75" i="7"/>
  <c r="AB85" i="7"/>
  <c r="AC85" i="7" s="1"/>
  <c r="AA85" i="7"/>
  <c r="U114" i="7"/>
  <c r="V114" i="7" s="1"/>
  <c r="T114" i="7"/>
  <c r="AG114" i="7"/>
  <c r="AG126" i="7"/>
  <c r="U126" i="7"/>
  <c r="V126" i="7" s="1"/>
  <c r="T126" i="7"/>
  <c r="BD147" i="7"/>
  <c r="BE147" i="7" s="1"/>
  <c r="BC147" i="7"/>
  <c r="AG65" i="7"/>
  <c r="AG90" i="7"/>
  <c r="AO101" i="7"/>
  <c r="T43" i="7"/>
  <c r="AG43" i="7"/>
  <c r="U43" i="7"/>
  <c r="U110" i="7"/>
  <c r="V110" i="7" s="1"/>
  <c r="T110" i="7"/>
  <c r="AG112" i="7"/>
  <c r="T112" i="7"/>
  <c r="U112" i="7"/>
  <c r="V112" i="7" s="1"/>
  <c r="U147" i="7"/>
  <c r="V147" i="7" s="1"/>
  <c r="AG147" i="7"/>
  <c r="T147" i="7"/>
  <c r="AG63" i="7"/>
  <c r="AG78" i="7"/>
  <c r="AB79" i="7"/>
  <c r="AC79" i="7" s="1"/>
  <c r="AA79" i="7"/>
  <c r="AO100" i="7"/>
  <c r="AP100" i="7"/>
  <c r="T142" i="7"/>
  <c r="AG142" i="7"/>
  <c r="AG72" i="7"/>
  <c r="AB73" i="7"/>
  <c r="AC73" i="7" s="1"/>
  <c r="AA73" i="7"/>
  <c r="AG85" i="7"/>
  <c r="AB93" i="7"/>
  <c r="AC93" i="7" s="1"/>
  <c r="AA93" i="7"/>
  <c r="AO108" i="7"/>
  <c r="AB113" i="7"/>
  <c r="AC113" i="7" s="1"/>
  <c r="AW122" i="7"/>
  <c r="AX122" i="7" s="1"/>
  <c r="AB151" i="7"/>
  <c r="AA151" i="7"/>
  <c r="AG151" i="7"/>
  <c r="AG132" i="7"/>
  <c r="T132" i="7"/>
  <c r="U132" i="7"/>
  <c r="V132" i="7" s="1"/>
  <c r="U142" i="7"/>
  <c r="V142" i="7" s="1"/>
  <c r="BC43" i="7"/>
  <c r="BD43" i="7"/>
  <c r="BE43" i="7" s="1"/>
  <c r="AW123" i="7"/>
  <c r="AX123" i="7" s="1"/>
  <c r="BI123" i="7"/>
  <c r="BQ124" i="7"/>
  <c r="BR124" i="7"/>
  <c r="AA222" i="7"/>
  <c r="AB222" i="7"/>
  <c r="AC222" i="7" s="1"/>
  <c r="AG222" i="7"/>
  <c r="AI224" i="7"/>
  <c r="AJ224" i="7" s="1"/>
  <c r="AH224" i="7"/>
  <c r="AU224" i="7"/>
  <c r="U107" i="7"/>
  <c r="V107" i="7" s="1"/>
  <c r="T107" i="7"/>
  <c r="BD63" i="7"/>
  <c r="BE63" i="7" s="1"/>
  <c r="BC63" i="7"/>
  <c r="BD65" i="7"/>
  <c r="BE65" i="7" s="1"/>
  <c r="BC65" i="7"/>
  <c r="BD67" i="7"/>
  <c r="BE67" i="7" s="1"/>
  <c r="BC67" i="7"/>
  <c r="BD69" i="7"/>
  <c r="BE69" i="7" s="1"/>
  <c r="BC69" i="7"/>
  <c r="BD71" i="7"/>
  <c r="BC71" i="7"/>
  <c r="BD73" i="7"/>
  <c r="BE73" i="7" s="1"/>
  <c r="BC73" i="7"/>
  <c r="BD75" i="7"/>
  <c r="BE75" i="7" s="1"/>
  <c r="BC75" i="7"/>
  <c r="BD77" i="7"/>
  <c r="BC77" i="7"/>
  <c r="BD79" i="7"/>
  <c r="BE79" i="7" s="1"/>
  <c r="BC79" i="7"/>
  <c r="BD81" i="7"/>
  <c r="BE81" i="7" s="1"/>
  <c r="BC81" i="7"/>
  <c r="BD83" i="7"/>
  <c r="BE83" i="7" s="1"/>
  <c r="BC83" i="7"/>
  <c r="BD85" i="7"/>
  <c r="BE85" i="7" s="1"/>
  <c r="BC85" i="7"/>
  <c r="BD87" i="7"/>
  <c r="BE87" i="7" s="1"/>
  <c r="BC87" i="7"/>
  <c r="BD89" i="7"/>
  <c r="BE89" i="7" s="1"/>
  <c r="BC89" i="7"/>
  <c r="BD91" i="7"/>
  <c r="BE91" i="7" s="1"/>
  <c r="BC91" i="7"/>
  <c r="BD93" i="7"/>
  <c r="BE93" i="7" s="1"/>
  <c r="BC93" i="7"/>
  <c r="BD95" i="7"/>
  <c r="BE95" i="7" s="1"/>
  <c r="BC95" i="7"/>
  <c r="BD97" i="7"/>
  <c r="BC97" i="7"/>
  <c r="AA43" i="7"/>
  <c r="AG106" i="7"/>
  <c r="U106" i="7"/>
  <c r="V106" i="7" s="1"/>
  <c r="T106" i="7"/>
  <c r="AO118" i="7"/>
  <c r="AO131" i="7"/>
  <c r="BQ172" i="7"/>
  <c r="BR172" i="7"/>
  <c r="BS172" i="7" s="1"/>
  <c r="BR99" i="7"/>
  <c r="BQ99" i="7"/>
  <c r="BC106" i="7"/>
  <c r="BD106" i="7"/>
  <c r="AA115" i="7"/>
  <c r="AG115" i="7"/>
  <c r="AI150" i="7"/>
  <c r="AJ150" i="7" s="1"/>
  <c r="AU152" i="7"/>
  <c r="AI152" i="7"/>
  <c r="AJ152" i="7" s="1"/>
  <c r="AH152" i="7"/>
  <c r="BD165" i="7"/>
  <c r="BE165" i="7" s="1"/>
  <c r="BC165" i="7"/>
  <c r="AB172" i="7"/>
  <c r="AC172" i="7" s="1"/>
  <c r="AA172" i="7"/>
  <c r="BR209" i="7"/>
  <c r="BS209" i="7" s="1"/>
  <c r="BQ209" i="7"/>
  <c r="AA110" i="7"/>
  <c r="AB110" i="7"/>
  <c r="AC110" i="7" s="1"/>
  <c r="AP122" i="7"/>
  <c r="AQ122" i="7" s="1"/>
  <c r="AO122" i="7"/>
  <c r="BC127" i="7"/>
  <c r="BD127" i="7"/>
  <c r="AG107" i="7"/>
  <c r="BR115" i="7"/>
  <c r="BQ115" i="7"/>
  <c r="AH202" i="7"/>
  <c r="AI202" i="7"/>
  <c r="AJ202" i="7" s="1"/>
  <c r="AU202" i="7"/>
  <c r="U206" i="7"/>
  <c r="V206" i="7" s="1"/>
  <c r="T206" i="7"/>
  <c r="AG206" i="7"/>
  <c r="AG117" i="7"/>
  <c r="AG119" i="7"/>
  <c r="AB125" i="7"/>
  <c r="AC125" i="7" s="1"/>
  <c r="AA125" i="7"/>
  <c r="AG125" i="7"/>
  <c r="AP130" i="7"/>
  <c r="AQ130" i="7" s="1"/>
  <c r="AO130" i="7"/>
  <c r="BR145" i="7"/>
  <c r="BS145" i="7" s="1"/>
  <c r="AA148" i="7"/>
  <c r="AB148" i="7"/>
  <c r="AC148" i="7" s="1"/>
  <c r="AO154" i="7"/>
  <c r="AP154" i="7"/>
  <c r="AQ154" i="7" s="1"/>
  <c r="AG161" i="7"/>
  <c r="AB161" i="7"/>
  <c r="AC161" i="7" s="1"/>
  <c r="BR164" i="7"/>
  <c r="BS164" i="7" s="1"/>
  <c r="BQ164" i="7"/>
  <c r="AW179" i="7"/>
  <c r="AX179" i="7" s="1"/>
  <c r="AV179" i="7"/>
  <c r="AH180" i="7"/>
  <c r="AI180" i="7"/>
  <c r="AJ180" i="7" s="1"/>
  <c r="AG187" i="7"/>
  <c r="T187" i="7"/>
  <c r="U187" i="7"/>
  <c r="V187" i="7" s="1"/>
  <c r="AG120" i="7"/>
  <c r="AG127" i="7"/>
  <c r="U127" i="7"/>
  <c r="V127" i="7" s="1"/>
  <c r="T127" i="7"/>
  <c r="AG131" i="7"/>
  <c r="T131" i="7"/>
  <c r="BR136" i="7"/>
  <c r="BQ136" i="7"/>
  <c r="AG146" i="7"/>
  <c r="AB146" i="7"/>
  <c r="AC146" i="7" s="1"/>
  <c r="AO149" i="7"/>
  <c r="AP149" i="7"/>
  <c r="AQ149" i="7" s="1"/>
  <c r="BR170" i="7"/>
  <c r="BS170" i="7" s="1"/>
  <c r="BQ170" i="7"/>
  <c r="AP204" i="7"/>
  <c r="AQ204" i="7" s="1"/>
  <c r="AO204" i="7"/>
  <c r="AO134" i="7"/>
  <c r="AR137" i="7"/>
  <c r="BI157" i="7"/>
  <c r="AW157" i="7"/>
  <c r="AX157" i="7" s="1"/>
  <c r="AV157" i="7"/>
  <c r="AB99" i="7"/>
  <c r="AC99" i="7" s="1"/>
  <c r="BD103" i="7"/>
  <c r="BE103" i="7" s="1"/>
  <c r="AB114" i="7"/>
  <c r="AC114" i="7" s="1"/>
  <c r="U120" i="7"/>
  <c r="AA126" i="7"/>
  <c r="AB126" i="7"/>
  <c r="AC126" i="7" s="1"/>
  <c r="BD131" i="7"/>
  <c r="BE131" i="7" s="1"/>
  <c r="AP134" i="7"/>
  <c r="BQ135" i="7"/>
  <c r="T141" i="7"/>
  <c r="AG141" i="7"/>
  <c r="BD150" i="7"/>
  <c r="BE150" i="7" s="1"/>
  <c r="BC150" i="7"/>
  <c r="BC158" i="7"/>
  <c r="BR160" i="7"/>
  <c r="BS160" i="7" s="1"/>
  <c r="BQ160" i="7"/>
  <c r="AB165" i="7"/>
  <c r="AC165" i="7" s="1"/>
  <c r="AG165" i="7"/>
  <c r="AA165" i="7"/>
  <c r="AP213" i="7"/>
  <c r="AQ213" i="7" s="1"/>
  <c r="AO213" i="7"/>
  <c r="AP241" i="7"/>
  <c r="AQ241" i="7" s="1"/>
  <c r="AO241" i="7"/>
  <c r="BR154" i="7"/>
  <c r="BS154" i="7" s="1"/>
  <c r="BQ154" i="7"/>
  <c r="AU159" i="7"/>
  <c r="AI159" i="7"/>
  <c r="AJ159" i="7" s="1"/>
  <c r="BC153" i="7"/>
  <c r="BD153" i="7"/>
  <c r="BE153" i="7" s="1"/>
  <c r="AP189" i="7"/>
  <c r="AQ189" i="7" s="1"/>
  <c r="AO189" i="7"/>
  <c r="BC213" i="7"/>
  <c r="BD213" i="7"/>
  <c r="BE213" i="7" s="1"/>
  <c r="AP233" i="7"/>
  <c r="AQ233" i="7" s="1"/>
  <c r="AO233" i="7"/>
  <c r="AP115" i="7"/>
  <c r="AO115" i="7"/>
  <c r="AI122" i="7"/>
  <c r="AJ122" i="7" s="1"/>
  <c r="AH122" i="7"/>
  <c r="BR129" i="7"/>
  <c r="BS129" i="7" s="1"/>
  <c r="BQ129" i="7"/>
  <c r="U133" i="7"/>
  <c r="BR139" i="7"/>
  <c r="BS139" i="7" s="1"/>
  <c r="BD144" i="7"/>
  <c r="BE144" i="7" s="1"/>
  <c r="BC144" i="7"/>
  <c r="AA150" i="7"/>
  <c r="AB150" i="7"/>
  <c r="AC150" i="7" s="1"/>
  <c r="AO163" i="7"/>
  <c r="T164" i="7"/>
  <c r="AG164" i="7"/>
  <c r="U164" i="7"/>
  <c r="V164" i="7" s="1"/>
  <c r="BQ204" i="7"/>
  <c r="BR204" i="7"/>
  <c r="BS204" i="7" s="1"/>
  <c r="BQ138" i="7"/>
  <c r="BR138" i="7"/>
  <c r="BS138" i="7" s="1"/>
  <c r="BR158" i="7"/>
  <c r="BS158" i="7" s="1"/>
  <c r="BQ158" i="7"/>
  <c r="AP197" i="7"/>
  <c r="AQ197" i="7" s="1"/>
  <c r="AO197" i="7"/>
  <c r="AI101" i="7"/>
  <c r="AJ101" i="7" s="1"/>
  <c r="U121" i="7"/>
  <c r="V121" i="7" s="1"/>
  <c r="AP126" i="7"/>
  <c r="AQ126" i="7" s="1"/>
  <c r="AO126" i="7"/>
  <c r="T135" i="7"/>
  <c r="U136" i="7"/>
  <c r="V136" i="7" s="1"/>
  <c r="T148" i="7"/>
  <c r="AG148" i="7"/>
  <c r="U148" i="7"/>
  <c r="V148" i="7" s="1"/>
  <c r="AI157" i="7"/>
  <c r="AJ157" i="7" s="1"/>
  <c r="BR157" i="7"/>
  <c r="BS157" i="7" s="1"/>
  <c r="BQ157" i="7"/>
  <c r="AU180" i="7"/>
  <c r="AG199" i="7"/>
  <c r="U199" i="7"/>
  <c r="V199" i="7" s="1"/>
  <c r="T199" i="7"/>
  <c r="AG129" i="7"/>
  <c r="U129" i="7"/>
  <c r="V129" i="7" s="1"/>
  <c r="U135" i="7"/>
  <c r="V135" i="7" s="1"/>
  <c r="AA144" i="7"/>
  <c r="AG144" i="7"/>
  <c r="AB144" i="7"/>
  <c r="AC144" i="7" s="1"/>
  <c r="AU158" i="7"/>
  <c r="AI158" i="7"/>
  <c r="AJ158" i="7" s="1"/>
  <c r="T168" i="7"/>
  <c r="AG168" i="7"/>
  <c r="U168" i="7"/>
  <c r="V168" i="7" s="1"/>
  <c r="BR173" i="7"/>
  <c r="BQ173" i="7"/>
  <c r="BQ196" i="7"/>
  <c r="BR196" i="7"/>
  <c r="BS196" i="7" s="1"/>
  <c r="AP211" i="7"/>
  <c r="AQ211" i="7" s="1"/>
  <c r="AO211" i="7"/>
  <c r="AB121" i="7"/>
  <c r="AC121" i="7" s="1"/>
  <c r="AA121" i="7"/>
  <c r="U139" i="7"/>
  <c r="V139" i="7" s="1"/>
  <c r="AG139" i="7"/>
  <c r="AG145" i="7"/>
  <c r="AG170" i="7"/>
  <c r="AB170" i="7"/>
  <c r="AC170" i="7" s="1"/>
  <c r="AA170" i="7"/>
  <c r="T172" i="7"/>
  <c r="U172" i="7"/>
  <c r="V172" i="7" s="1"/>
  <c r="AG172" i="7"/>
  <c r="T162" i="7"/>
  <c r="AG162" i="7"/>
  <c r="U162" i="7"/>
  <c r="V162" i="7" s="1"/>
  <c r="AB175" i="7"/>
  <c r="AC175" i="7" s="1"/>
  <c r="AA175" i="7"/>
  <c r="AH130" i="7"/>
  <c r="U134" i="7"/>
  <c r="V134" i="7" s="1"/>
  <c r="U145" i="7"/>
  <c r="V145" i="7" s="1"/>
  <c r="T145" i="7"/>
  <c r="BD154" i="7"/>
  <c r="BE154" i="7" s="1"/>
  <c r="BC154" i="7"/>
  <c r="AB155" i="7"/>
  <c r="AA155" i="7"/>
  <c r="AG155" i="7"/>
  <c r="AG197" i="7"/>
  <c r="U197" i="7"/>
  <c r="V197" i="7" s="1"/>
  <c r="T197" i="7"/>
  <c r="BI175" i="7"/>
  <c r="AA193" i="7"/>
  <c r="AB193" i="7"/>
  <c r="BC203" i="7"/>
  <c r="BD203" i="7"/>
  <c r="BC207" i="7"/>
  <c r="BD207" i="7"/>
  <c r="BE207" i="7" s="1"/>
  <c r="AG195" i="7"/>
  <c r="U195" i="7"/>
  <c r="V195" i="7" s="1"/>
  <c r="T195" i="7"/>
  <c r="BQ230" i="7"/>
  <c r="BR230" i="7"/>
  <c r="BS230" i="7" s="1"/>
  <c r="AO236" i="7"/>
  <c r="AU236" i="7"/>
  <c r="AP236" i="7"/>
  <c r="AQ236" i="7" s="1"/>
  <c r="BR152" i="7"/>
  <c r="BS152" i="7" s="1"/>
  <c r="BQ152" i="7"/>
  <c r="AB157" i="7"/>
  <c r="AC157" i="7" s="1"/>
  <c r="AA157" i="7"/>
  <c r="AG166" i="7"/>
  <c r="AA166" i="7"/>
  <c r="AP169" i="7"/>
  <c r="AQ169" i="7" s="1"/>
  <c r="AO169" i="7"/>
  <c r="AH175" i="7"/>
  <c r="AA205" i="7"/>
  <c r="AB205" i="7"/>
  <c r="AC205" i="7" s="1"/>
  <c r="AG213" i="7"/>
  <c r="U213" i="7"/>
  <c r="V213" i="7" s="1"/>
  <c r="BR215" i="7"/>
  <c r="BS215" i="7" s="1"/>
  <c r="BQ215" i="7"/>
  <c r="AP238" i="7"/>
  <c r="AQ238" i="7" s="1"/>
  <c r="AO238" i="7"/>
  <c r="T240" i="7"/>
  <c r="U240" i="7"/>
  <c r="AG240" i="7"/>
  <c r="T184" i="7"/>
  <c r="U184" i="7"/>
  <c r="V184" i="7" s="1"/>
  <c r="AG184" i="7"/>
  <c r="AV210" i="7"/>
  <c r="BR179" i="7"/>
  <c r="BS179" i="7" s="1"/>
  <c r="T182" i="7"/>
  <c r="AG182" i="7"/>
  <c r="BD183" i="7"/>
  <c r="BE183" i="7" s="1"/>
  <c r="BC183" i="7"/>
  <c r="T196" i="7"/>
  <c r="U196" i="7"/>
  <c r="V196" i="7" s="1"/>
  <c r="AG196" i="7"/>
  <c r="AP203" i="7"/>
  <c r="AO203" i="7"/>
  <c r="AG208" i="7"/>
  <c r="U208" i="7"/>
  <c r="V208" i="7" s="1"/>
  <c r="AB229" i="7"/>
  <c r="AC229" i="7" s="1"/>
  <c r="AA229" i="7"/>
  <c r="AG229" i="7"/>
  <c r="AI230" i="7"/>
  <c r="AJ230" i="7" s="1"/>
  <c r="AH230" i="7"/>
  <c r="AU230" i="7"/>
  <c r="BI237" i="7"/>
  <c r="AV237" i="7"/>
  <c r="BR165" i="7"/>
  <c r="BS165" i="7" s="1"/>
  <c r="BQ165" i="7"/>
  <c r="AO179" i="7"/>
  <c r="AP179" i="7"/>
  <c r="AU185" i="7"/>
  <c r="AI185" i="7"/>
  <c r="AJ185" i="7" s="1"/>
  <c r="AO193" i="7"/>
  <c r="AP193" i="7"/>
  <c r="BR227" i="7"/>
  <c r="BS227" i="7" s="1"/>
  <c r="BQ227" i="7"/>
  <c r="T144" i="7"/>
  <c r="U144" i="7"/>
  <c r="V144" i="7" s="1"/>
  <c r="T105" i="7"/>
  <c r="U105" i="7"/>
  <c r="V105" i="7" s="1"/>
  <c r="AI238" i="7"/>
  <c r="AJ238" i="7" s="1"/>
  <c r="AH238" i="7"/>
  <c r="AU238" i="7"/>
  <c r="AB176" i="7"/>
  <c r="AA176" i="7"/>
  <c r="AG176" i="7"/>
  <c r="BD177" i="7"/>
  <c r="BC177" i="7"/>
  <c r="AI220" i="7"/>
  <c r="AJ220" i="7" s="1"/>
  <c r="AH220" i="7"/>
  <c r="AU220" i="7"/>
  <c r="BQ229" i="7"/>
  <c r="BR229" i="7"/>
  <c r="BC182" i="7"/>
  <c r="BD182" i="7"/>
  <c r="AG198" i="7"/>
  <c r="U198" i="7"/>
  <c r="V198" i="7" s="1"/>
  <c r="T198" i="7"/>
  <c r="AO200" i="7"/>
  <c r="AA201" i="7"/>
  <c r="AB201" i="7"/>
  <c r="AC201" i="7" s="1"/>
  <c r="AG226" i="7"/>
  <c r="U226" i="7"/>
  <c r="T226" i="7"/>
  <c r="BC187" i="7"/>
  <c r="BD187" i="7"/>
  <c r="BE187" i="7" s="1"/>
  <c r="BR200" i="7"/>
  <c r="BS200" i="7" s="1"/>
  <c r="BQ200" i="7"/>
  <c r="AI234" i="7"/>
  <c r="AJ234" i="7" s="1"/>
  <c r="AH234" i="7"/>
  <c r="AU234" i="7"/>
  <c r="AO145" i="7"/>
  <c r="AP145" i="7"/>
  <c r="AQ145" i="7" s="1"/>
  <c r="T180" i="7"/>
  <c r="U180" i="7"/>
  <c r="V180" i="7" s="1"/>
  <c r="AP190" i="7"/>
  <c r="AQ190" i="7" s="1"/>
  <c r="AO190" i="7"/>
  <c r="BR192" i="7"/>
  <c r="BQ192" i="7"/>
  <c r="T160" i="7"/>
  <c r="U160" i="7"/>
  <c r="V160" i="7" s="1"/>
  <c r="AG160" i="7"/>
  <c r="AB171" i="7"/>
  <c r="AC171" i="7" s="1"/>
  <c r="AA171" i="7"/>
  <c r="BC174" i="7"/>
  <c r="BD174" i="7"/>
  <c r="BE174" i="7" s="1"/>
  <c r="AH194" i="7"/>
  <c r="AI194" i="7"/>
  <c r="AJ194" i="7" s="1"/>
  <c r="AU194" i="7"/>
  <c r="AG201" i="7"/>
  <c r="T201" i="7"/>
  <c r="AH209" i="7"/>
  <c r="BR213" i="7"/>
  <c r="BS213" i="7" s="1"/>
  <c r="BQ213" i="7"/>
  <c r="U149" i="7"/>
  <c r="V149" i="7" s="1"/>
  <c r="T149" i="7"/>
  <c r="T157" i="7"/>
  <c r="U157" i="7"/>
  <c r="V157" i="7" s="1"/>
  <c r="AG171" i="7"/>
  <c r="BI219" i="7"/>
  <c r="AW219" i="7"/>
  <c r="AX219" i="7" s="1"/>
  <c r="AV219" i="7"/>
  <c r="AB226" i="7"/>
  <c r="AC226" i="7" s="1"/>
  <c r="AA226" i="7"/>
  <c r="AB241" i="7"/>
  <c r="AA241" i="7"/>
  <c r="AG241" i="7"/>
  <c r="BD163" i="7"/>
  <c r="BC163" i="7"/>
  <c r="BC179" i="7"/>
  <c r="AB186" i="7"/>
  <c r="AC186" i="7" s="1"/>
  <c r="AO187" i="7"/>
  <c r="AP202" i="7"/>
  <c r="AQ202" i="7" s="1"/>
  <c r="AO202" i="7"/>
  <c r="BR206" i="7"/>
  <c r="BS206" i="7" s="1"/>
  <c r="BQ206" i="7"/>
  <c r="AO209" i="7"/>
  <c r="AP209" i="7"/>
  <c r="AQ209" i="7" s="1"/>
  <c r="BQ210" i="7"/>
  <c r="BR216" i="7"/>
  <c r="BS216" i="7" s="1"/>
  <c r="AP220" i="7"/>
  <c r="AB239" i="7"/>
  <c r="AC239" i="7" s="1"/>
  <c r="AA239" i="7"/>
  <c r="AG239" i="7"/>
  <c r="BC168" i="7"/>
  <c r="AP175" i="7"/>
  <c r="AQ175" i="7" s="1"/>
  <c r="U178" i="7"/>
  <c r="BC189" i="7"/>
  <c r="BQ191" i="7"/>
  <c r="BQ197" i="7"/>
  <c r="AP208" i="7"/>
  <c r="AQ208" i="7" s="1"/>
  <c r="BR212" i="7"/>
  <c r="AG167" i="7"/>
  <c r="AU173" i="7"/>
  <c r="AH173" i="7"/>
  <c r="AG178" i="7"/>
  <c r="AG181" i="7"/>
  <c r="AG203" i="7"/>
  <c r="U203" i="7"/>
  <c r="AG205" i="7"/>
  <c r="U205" i="7"/>
  <c r="V205" i="7" s="1"/>
  <c r="AG212" i="7"/>
  <c r="U212" i="7"/>
  <c r="V212" i="7" s="1"/>
  <c r="AB242" i="7"/>
  <c r="AC242" i="7" s="1"/>
  <c r="AA242" i="7"/>
  <c r="BQ242" i="7"/>
  <c r="AA216" i="7"/>
  <c r="AG216" i="7"/>
  <c r="U222" i="7"/>
  <c r="V222" i="7" s="1"/>
  <c r="T222" i="7"/>
  <c r="AB223" i="7"/>
  <c r="AC223" i="7" s="1"/>
  <c r="AA223" i="7"/>
  <c r="AB228" i="7"/>
  <c r="AA228" i="7"/>
  <c r="AI232" i="7"/>
  <c r="AJ232" i="7" s="1"/>
  <c r="AH232" i="7"/>
  <c r="AU232" i="7"/>
  <c r="BQ238" i="7"/>
  <c r="BR238" i="7"/>
  <c r="BS238" i="7" s="1"/>
  <c r="AP206" i="7"/>
  <c r="AQ206" i="7" s="1"/>
  <c r="AO206" i="7"/>
  <c r="AA213" i="7"/>
  <c r="AB213" i="7"/>
  <c r="AI223" i="7"/>
  <c r="AJ223" i="7" s="1"/>
  <c r="AP231" i="7"/>
  <c r="AQ231" i="7" s="1"/>
  <c r="AO231" i="7"/>
  <c r="AI237" i="7"/>
  <c r="AJ237" i="7" s="1"/>
  <c r="AH237" i="7"/>
  <c r="T190" i="7"/>
  <c r="AB191" i="7"/>
  <c r="BQ193" i="7"/>
  <c r="BD199" i="7"/>
  <c r="BE199" i="7" s="1"/>
  <c r="U200" i="7"/>
  <c r="V200" i="7" s="1"/>
  <c r="BQ201" i="7"/>
  <c r="AO215" i="7"/>
  <c r="U218" i="7"/>
  <c r="V218" i="7" s="1"/>
  <c r="T218" i="7"/>
  <c r="BD218" i="7"/>
  <c r="BE218" i="7" s="1"/>
  <c r="BR222" i="7"/>
  <c r="BS222" i="7" s="1"/>
  <c r="AP228" i="7"/>
  <c r="AB240" i="7"/>
  <c r="AC240" i="7" s="1"/>
  <c r="AA240" i="7"/>
  <c r="AG189" i="7"/>
  <c r="U189" i="7"/>
  <c r="V189" i="7" s="1"/>
  <c r="BR199" i="7"/>
  <c r="BS199" i="7" s="1"/>
  <c r="BQ199" i="7"/>
  <c r="AG207" i="7"/>
  <c r="U207" i="7"/>
  <c r="V207" i="7" s="1"/>
  <c r="T207" i="7"/>
  <c r="AB215" i="7"/>
  <c r="AC215" i="7" s="1"/>
  <c r="AG215" i="7"/>
  <c r="AB217" i="7"/>
  <c r="AC217" i="7" s="1"/>
  <c r="AG217" i="7"/>
  <c r="AA217" i="7"/>
  <c r="AH219" i="7"/>
  <c r="AI219" i="7"/>
  <c r="AJ219" i="7" s="1"/>
  <c r="AA224" i="7"/>
  <c r="AB224" i="7"/>
  <c r="AC224" i="7" s="1"/>
  <c r="AB238" i="7"/>
  <c r="AC238" i="7" s="1"/>
  <c r="AA238" i="7"/>
  <c r="AG193" i="7"/>
  <c r="U220" i="7"/>
  <c r="V220" i="7" s="1"/>
  <c r="T220" i="7"/>
  <c r="AB225" i="7"/>
  <c r="AC225" i="7" s="1"/>
  <c r="AA225" i="7"/>
  <c r="AB235" i="7"/>
  <c r="AC235" i="7" s="1"/>
  <c r="AA235" i="7"/>
  <c r="AB237" i="7"/>
  <c r="AC237" i="7" s="1"/>
  <c r="AA237" i="7"/>
  <c r="AB209" i="7"/>
  <c r="AC209" i="7" s="1"/>
  <c r="BD211" i="7"/>
  <c r="AB221" i="7"/>
  <c r="AC221" i="7" s="1"/>
  <c r="AA221" i="7"/>
  <c r="AP224" i="7"/>
  <c r="AQ224" i="7" s="1"/>
  <c r="BQ225" i="7"/>
  <c r="T230" i="7"/>
  <c r="AO235" i="7"/>
  <c r="AI236" i="7"/>
  <c r="AJ236" i="7" s="1"/>
  <c r="AH236" i="7"/>
  <c r="T242" i="7"/>
  <c r="AG242" i="7"/>
  <c r="AG191" i="7"/>
  <c r="AG211" i="7"/>
  <c r="AB227" i="7"/>
  <c r="AC227" i="7" s="1"/>
  <c r="AA227" i="7"/>
  <c r="AI227" i="7"/>
  <c r="AJ227" i="7" s="1"/>
  <c r="AB234" i="7"/>
  <c r="AC234" i="7" s="1"/>
  <c r="AA234" i="7"/>
  <c r="AB236" i="7"/>
  <c r="AC236" i="7" s="1"/>
  <c r="AA236" i="7"/>
  <c r="BD216" i="7"/>
  <c r="BE216" i="7" s="1"/>
  <c r="AB230" i="7"/>
  <c r="AC230" i="7" s="1"/>
  <c r="AA230" i="7"/>
  <c r="AB232" i="7"/>
  <c r="AC232" i="7" s="1"/>
  <c r="AA232" i="7"/>
  <c r="AB231" i="7"/>
  <c r="AC231" i="7" s="1"/>
  <c r="AA231" i="7"/>
  <c r="AB233" i="7"/>
  <c r="AC233" i="7" s="1"/>
  <c r="AA233" i="7"/>
  <c r="BD241" i="7"/>
  <c r="BO26" i="6"/>
  <c r="BO6" i="6"/>
  <c r="BP188" i="6"/>
  <c r="BP160" i="6"/>
  <c r="BN18" i="6"/>
  <c r="BP162" i="6"/>
  <c r="BR162" i="6" s="1"/>
  <c r="BS162" i="6" s="1"/>
  <c r="BP34" i="6"/>
  <c r="BQ34" i="6" s="1"/>
  <c r="BP62" i="6"/>
  <c r="BQ62" i="6" s="1"/>
  <c r="BP206" i="6"/>
  <c r="BQ206" i="6" s="1"/>
  <c r="BP37" i="6"/>
  <c r="BR37" i="6" s="1"/>
  <c r="BS37" i="6" s="1"/>
  <c r="BP174" i="6"/>
  <c r="BT24" i="6"/>
  <c r="BQ51" i="6"/>
  <c r="BR51" i="6"/>
  <c r="BS51" i="6" s="1"/>
  <c r="BP189" i="6"/>
  <c r="BR189" i="6" s="1"/>
  <c r="BS189" i="6" s="1"/>
  <c r="BN15" i="6"/>
  <c r="BP129" i="6"/>
  <c r="BR129" i="6" s="1"/>
  <c r="BS129" i="6" s="1"/>
  <c r="BP191" i="6"/>
  <c r="BP18" i="6" s="1"/>
  <c r="BP217" i="6"/>
  <c r="BR217" i="6" s="1"/>
  <c r="BS217" i="6" s="1"/>
  <c r="BN24" i="6"/>
  <c r="BN22" i="6"/>
  <c r="BR113" i="6"/>
  <c r="BS113" i="6" s="1"/>
  <c r="BP49" i="6"/>
  <c r="BR49" i="6" s="1"/>
  <c r="BS49" i="6" s="1"/>
  <c r="BP16" i="6"/>
  <c r="BN8" i="6"/>
  <c r="BN14" i="6"/>
  <c r="BP204" i="6"/>
  <c r="BR204" i="6" s="1"/>
  <c r="BS204" i="6" s="1"/>
  <c r="BN13" i="6"/>
  <c r="BN12" i="6"/>
  <c r="BN7" i="6"/>
  <c r="BR196" i="6"/>
  <c r="BS196" i="6" s="1"/>
  <c r="BQ196" i="6"/>
  <c r="BR70" i="6"/>
  <c r="BS70" i="6" s="1"/>
  <c r="BQ70" i="6"/>
  <c r="BR181" i="6"/>
  <c r="BS181" i="6" s="1"/>
  <c r="BQ181" i="6"/>
  <c r="BR165" i="6"/>
  <c r="BS165" i="6" s="1"/>
  <c r="BQ165" i="6"/>
  <c r="BQ176" i="6"/>
  <c r="BR176" i="6"/>
  <c r="BS176" i="6" s="1"/>
  <c r="BQ134" i="6"/>
  <c r="BR134" i="6"/>
  <c r="BS134" i="6" s="1"/>
  <c r="BR106" i="6"/>
  <c r="BS106" i="6" s="1"/>
  <c r="BQ106" i="6"/>
  <c r="BR123" i="6"/>
  <c r="BS123" i="6" s="1"/>
  <c r="BQ123" i="6"/>
  <c r="BR95" i="6"/>
  <c r="BS95" i="6" s="1"/>
  <c r="BQ95" i="6"/>
  <c r="BR53" i="6"/>
  <c r="BS53" i="6" s="1"/>
  <c r="BQ53" i="6"/>
  <c r="BR210" i="6"/>
  <c r="BS210" i="6" s="1"/>
  <c r="BQ210" i="6"/>
  <c r="BQ237" i="6"/>
  <c r="BR237" i="6"/>
  <c r="BS237" i="6" s="1"/>
  <c r="BR195" i="6"/>
  <c r="BS195" i="6" s="1"/>
  <c r="BQ195" i="6"/>
  <c r="BR67" i="6"/>
  <c r="BS67" i="6" s="1"/>
  <c r="BQ67" i="6"/>
  <c r="BR159" i="6"/>
  <c r="BS159" i="6" s="1"/>
  <c r="BQ159" i="6"/>
  <c r="BR126" i="6"/>
  <c r="BS126" i="6" s="1"/>
  <c r="BQ126" i="6"/>
  <c r="BQ130" i="6"/>
  <c r="BR130" i="6"/>
  <c r="BS130" i="6" s="1"/>
  <c r="BR226" i="6"/>
  <c r="BS226" i="6" s="1"/>
  <c r="BQ35" i="6"/>
  <c r="BQ193" i="6"/>
  <c r="BP82" i="6"/>
  <c r="BQ82" i="6" s="1"/>
  <c r="BR116" i="6"/>
  <c r="BS116" i="6" s="1"/>
  <c r="BR215" i="6"/>
  <c r="BS215" i="6" s="1"/>
  <c r="BP228" i="6"/>
  <c r="BR228" i="6" s="1"/>
  <c r="BS228" i="6" s="1"/>
  <c r="BR239" i="6"/>
  <c r="BS239" i="6" s="1"/>
  <c r="BQ214" i="6"/>
  <c r="BN9" i="6"/>
  <c r="BR104" i="6"/>
  <c r="BS104" i="6" s="1"/>
  <c r="BR57" i="6"/>
  <c r="BS57" i="6" s="1"/>
  <c r="BQ81" i="6"/>
  <c r="BN11" i="6"/>
  <c r="BN17" i="6"/>
  <c r="BQ187" i="6"/>
  <c r="BP15" i="6"/>
  <c r="BN21" i="6"/>
  <c r="BP40" i="6"/>
  <c r="BR85" i="6"/>
  <c r="BS85" i="6" s="1"/>
  <c r="BP167" i="6"/>
  <c r="BP180" i="6"/>
  <c r="BR180" i="6" s="1"/>
  <c r="BS180" i="6" s="1"/>
  <c r="BR99" i="6"/>
  <c r="BS99" i="6" s="1"/>
  <c r="BN23" i="6"/>
  <c r="BR199" i="6"/>
  <c r="BS199" i="6" s="1"/>
  <c r="BQ182" i="6"/>
  <c r="BR212" i="6"/>
  <c r="BS212" i="6" s="1"/>
  <c r="BN10" i="6"/>
  <c r="BP28" i="6"/>
  <c r="BR28" i="6" s="1"/>
  <c r="BS28" i="6" s="1"/>
  <c r="BR156" i="6"/>
  <c r="BS156" i="6" s="1"/>
  <c r="BQ224" i="6"/>
  <c r="BR29" i="6"/>
  <c r="BS29" i="6" s="1"/>
  <c r="BR71" i="6"/>
  <c r="BS71" i="6" s="1"/>
  <c r="BR80" i="6"/>
  <c r="BS80" i="6" s="1"/>
  <c r="BQ94" i="6"/>
  <c r="BR122" i="6"/>
  <c r="BS122" i="6" s="1"/>
  <c r="BR128" i="6"/>
  <c r="BS128" i="6" s="1"/>
  <c r="BR164" i="6"/>
  <c r="BS164" i="6" s="1"/>
  <c r="BQ184" i="6"/>
  <c r="BR192" i="6"/>
  <c r="BS192" i="6" s="1"/>
  <c r="BQ198" i="6"/>
  <c r="BQ218" i="6"/>
  <c r="BQ225" i="6"/>
  <c r="BQ238" i="6"/>
  <c r="BQ142" i="6"/>
  <c r="BR54" i="6"/>
  <c r="BS54" i="6" s="1"/>
  <c r="BQ39" i="6"/>
  <c r="BQ88" i="6"/>
  <c r="BQ102" i="6"/>
  <c r="BQ109" i="6"/>
  <c r="BQ137" i="6"/>
  <c r="BR144" i="6"/>
  <c r="BS144" i="6" s="1"/>
  <c r="BQ151" i="6"/>
  <c r="BQ157" i="6"/>
  <c r="BQ232" i="6"/>
  <c r="BR100" i="6"/>
  <c r="BS100" i="6" s="1"/>
  <c r="BR107" i="6"/>
  <c r="BS107" i="6" s="1"/>
  <c r="BR46" i="6"/>
  <c r="BS46" i="6" s="1"/>
  <c r="BR211" i="6"/>
  <c r="BS211" i="6" s="1"/>
  <c r="BR30" i="6"/>
  <c r="BS30" i="6" s="1"/>
  <c r="BR172" i="6"/>
  <c r="BS172" i="6" s="1"/>
  <c r="BQ179" i="6"/>
  <c r="BQ63" i="6"/>
  <c r="BQ71" i="6"/>
  <c r="BQ74" i="6"/>
  <c r="BR110" i="6"/>
  <c r="BS110" i="6" s="1"/>
  <c r="BQ139" i="6"/>
  <c r="BR145" i="6"/>
  <c r="BS145" i="6" s="1"/>
  <c r="BQ153" i="6"/>
  <c r="BR158" i="6"/>
  <c r="BS158" i="6" s="1"/>
  <c r="BQ173" i="6"/>
  <c r="BR186" i="6"/>
  <c r="BS186" i="6" s="1"/>
  <c r="BQ207" i="6"/>
  <c r="BQ197" i="6"/>
  <c r="BP9" i="6"/>
  <c r="BQ32" i="6"/>
  <c r="BR68" i="6"/>
  <c r="BS68" i="6" s="1"/>
  <c r="BQ89" i="6"/>
  <c r="BR96" i="6"/>
  <c r="BS96" i="6" s="1"/>
  <c r="BQ117" i="6"/>
  <c r="BQ124" i="6"/>
  <c r="BQ131" i="6"/>
  <c r="BQ200" i="6"/>
  <c r="BQ221" i="6"/>
  <c r="BQ227" i="6"/>
  <c r="BQ235" i="6"/>
  <c r="BR240" i="6"/>
  <c r="BS240" i="6" s="1"/>
  <c r="BQ170" i="6"/>
  <c r="BQ43" i="6"/>
  <c r="BQ69" i="6"/>
  <c r="BQ112" i="6"/>
  <c r="BQ125" i="6"/>
  <c r="BQ209" i="6"/>
  <c r="BR190" i="6"/>
  <c r="BS190" i="6" s="1"/>
  <c r="BR178" i="6"/>
  <c r="BS178" i="6" s="1"/>
  <c r="BQ77" i="6"/>
  <c r="BQ91" i="6"/>
  <c r="BQ105" i="6"/>
  <c r="BQ140" i="6"/>
  <c r="BQ148" i="6"/>
  <c r="BQ154" i="6"/>
  <c r="BQ201" i="6"/>
  <c r="BQ223" i="6"/>
  <c r="BQ242" i="6"/>
  <c r="BR229" i="6"/>
  <c r="BS229" i="6" s="1"/>
  <c r="BQ183" i="6"/>
  <c r="BQ119" i="6"/>
  <c r="BQ168" i="6"/>
  <c r="BV24" i="6"/>
  <c r="BV22" i="6"/>
  <c r="BT23" i="6"/>
  <c r="BT21" i="6"/>
  <c r="BT26" i="6" s="1"/>
  <c r="BS41" i="6"/>
  <c r="BS50" i="6"/>
  <c r="BT22" i="6"/>
  <c r="BS185" i="6"/>
  <c r="BV23" i="6"/>
  <c r="BV21" i="6"/>
  <c r="BS52" i="6"/>
  <c r="BR48" i="6"/>
  <c r="BS48" i="6" s="1"/>
  <c r="BR59" i="6"/>
  <c r="BS59" i="6" s="1"/>
  <c r="BQ59" i="6"/>
  <c r="BR66" i="6"/>
  <c r="BR175" i="6"/>
  <c r="BS175" i="6" s="1"/>
  <c r="BQ175" i="6"/>
  <c r="BR216" i="6"/>
  <c r="BS216" i="6" s="1"/>
  <c r="BQ216" i="6"/>
  <c r="BR233" i="6"/>
  <c r="BS233" i="6" s="1"/>
  <c r="BQ233" i="6"/>
  <c r="BR236" i="6"/>
  <c r="BS236" i="6" s="1"/>
  <c r="BQ236" i="6"/>
  <c r="BQ38" i="6"/>
  <c r="BQ61" i="6"/>
  <c r="BQ84" i="6"/>
  <c r="BQ97" i="6"/>
  <c r="BR114" i="6"/>
  <c r="BS114" i="6" s="1"/>
  <c r="BQ213" i="6"/>
  <c r="BQ33" i="6"/>
  <c r="BQ47" i="6"/>
  <c r="BQ56" i="6"/>
  <c r="BR73" i="6"/>
  <c r="BS73" i="6" s="1"/>
  <c r="BQ73" i="6"/>
  <c r="BR86" i="6"/>
  <c r="BS86" i="6" s="1"/>
  <c r="BR101" i="6"/>
  <c r="BS101" i="6" s="1"/>
  <c r="BQ101" i="6"/>
  <c r="BR118" i="6"/>
  <c r="BS118" i="6" s="1"/>
  <c r="BQ42" i="6"/>
  <c r="BQ75" i="6"/>
  <c r="BR90" i="6"/>
  <c r="BS90" i="6" s="1"/>
  <c r="BQ103" i="6"/>
  <c r="BQ185" i="6"/>
  <c r="BQ120" i="6"/>
  <c r="BR230" i="6"/>
  <c r="BQ230" i="6"/>
  <c r="BR132" i="6"/>
  <c r="BS132" i="6" s="1"/>
  <c r="BQ132" i="6"/>
  <c r="BR146" i="6"/>
  <c r="BS146" i="6" s="1"/>
  <c r="BQ146" i="6"/>
  <c r="BR205" i="6"/>
  <c r="BS205" i="6" s="1"/>
  <c r="BQ205" i="6"/>
  <c r="BQ41" i="6"/>
  <c r="BQ50" i="6"/>
  <c r="BR58" i="6"/>
  <c r="BQ65" i="6"/>
  <c r="BR79" i="6"/>
  <c r="BS79" i="6" s="1"/>
  <c r="BQ92" i="6"/>
  <c r="BR163" i="6"/>
  <c r="BS163" i="6" s="1"/>
  <c r="BQ163" i="6"/>
  <c r="BQ208" i="6"/>
  <c r="BQ36" i="6"/>
  <c r="BQ111" i="6"/>
  <c r="BR143" i="6"/>
  <c r="BS143" i="6" s="1"/>
  <c r="BQ143" i="6"/>
  <c r="BQ166" i="6"/>
  <c r="BQ31" i="6"/>
  <c r="BQ45" i="6"/>
  <c r="BQ52" i="6"/>
  <c r="BQ55" i="6"/>
  <c r="BQ60" i="6"/>
  <c r="BR72" i="6"/>
  <c r="BQ83" i="6"/>
  <c r="BQ98" i="6"/>
  <c r="BR115" i="6"/>
  <c r="BQ115" i="6"/>
  <c r="BR133" i="6"/>
  <c r="BQ133" i="6"/>
  <c r="BR147" i="6"/>
  <c r="BS147" i="6" s="1"/>
  <c r="BQ147" i="6"/>
  <c r="BR222" i="6"/>
  <c r="BS222" i="6" s="1"/>
  <c r="BQ222" i="6"/>
  <c r="BR87" i="6"/>
  <c r="BS87" i="6" s="1"/>
  <c r="BQ87" i="6"/>
  <c r="BR241" i="6"/>
  <c r="BS241" i="6" s="1"/>
  <c r="BQ241" i="6"/>
  <c r="BR160" i="6"/>
  <c r="BS160" i="6" s="1"/>
  <c r="BQ160" i="6"/>
  <c r="BQ44" i="6"/>
  <c r="BR76" i="6"/>
  <c r="BS76" i="6" s="1"/>
  <c r="BQ108" i="6"/>
  <c r="BR121" i="6"/>
  <c r="BS121" i="6" s="1"/>
  <c r="BR174" i="6"/>
  <c r="BS174" i="6" s="1"/>
  <c r="BQ174" i="6"/>
  <c r="BQ64" i="6"/>
  <c r="BQ78" i="6"/>
  <c r="BR93" i="6"/>
  <c r="BS93" i="6" s="1"/>
  <c r="BR138" i="6"/>
  <c r="BS138" i="6" s="1"/>
  <c r="BQ138" i="6"/>
  <c r="BR152" i="6"/>
  <c r="BS152" i="6" s="1"/>
  <c r="BQ152" i="6"/>
  <c r="BQ171" i="6"/>
  <c r="BR191" i="6"/>
  <c r="BQ191" i="6"/>
  <c r="BR194" i="6"/>
  <c r="BS194" i="6" s="1"/>
  <c r="BQ194" i="6"/>
  <c r="BR135" i="6"/>
  <c r="BS135" i="6" s="1"/>
  <c r="BQ135" i="6"/>
  <c r="BR188" i="6"/>
  <c r="BS188" i="6" s="1"/>
  <c r="BQ188" i="6"/>
  <c r="BR203" i="6"/>
  <c r="BS203" i="6" s="1"/>
  <c r="BQ203" i="6"/>
  <c r="BR161" i="6"/>
  <c r="BS161" i="6" s="1"/>
  <c r="BQ161" i="6"/>
  <c r="BR231" i="6"/>
  <c r="BS231" i="6" s="1"/>
  <c r="BQ231" i="6"/>
  <c r="BR149" i="6"/>
  <c r="BS149" i="6" s="1"/>
  <c r="BQ149" i="6"/>
  <c r="BR177" i="6"/>
  <c r="BQ177" i="6"/>
  <c r="BR219" i="6"/>
  <c r="BS219" i="6" s="1"/>
  <c r="BQ219" i="6"/>
  <c r="BR202" i="6"/>
  <c r="BS202" i="6" s="1"/>
  <c r="BQ202" i="6"/>
  <c r="BR127" i="6"/>
  <c r="BQ136" i="6"/>
  <c r="BR141" i="6"/>
  <c r="BQ150" i="6"/>
  <c r="BR155" i="6"/>
  <c r="BS155" i="6" s="1"/>
  <c r="BR169" i="6"/>
  <c r="BS169" i="6" s="1"/>
  <c r="BQ220" i="6"/>
  <c r="BQ234" i="6"/>
  <c r="BB233" i="6"/>
  <c r="BD233" i="6" s="1"/>
  <c r="BE233" i="6" s="1"/>
  <c r="BG169" i="6"/>
  <c r="BU169" i="6" s="1"/>
  <c r="BG155" i="6"/>
  <c r="BU155" i="6" s="1"/>
  <c r="BG141" i="6"/>
  <c r="BU141" i="6" s="1"/>
  <c r="BG127" i="6"/>
  <c r="BU127" i="6" s="1"/>
  <c r="BG113" i="6"/>
  <c r="BU113" i="6" s="1"/>
  <c r="BG99" i="6"/>
  <c r="BU99" i="6" s="1"/>
  <c r="BG85" i="6"/>
  <c r="BU85" i="6" s="1"/>
  <c r="BG71" i="6"/>
  <c r="BU71" i="6" s="1"/>
  <c r="BG57" i="6"/>
  <c r="BU57" i="6" s="1"/>
  <c r="BB80" i="6"/>
  <c r="BD80" i="6" s="1"/>
  <c r="BE80" i="6" s="1"/>
  <c r="AZ16" i="6"/>
  <c r="BB234" i="6"/>
  <c r="BD234" i="6" s="1"/>
  <c r="BE234" i="6" s="1"/>
  <c r="BB37" i="6"/>
  <c r="BC37" i="6" s="1"/>
  <c r="BB94" i="6"/>
  <c r="BD94" i="6" s="1"/>
  <c r="BE94" i="6" s="1"/>
  <c r="BB67" i="6"/>
  <c r="BC67" i="6" s="1"/>
  <c r="BB81" i="6"/>
  <c r="BC81" i="6" s="1"/>
  <c r="BB164" i="6"/>
  <c r="BC164" i="6" s="1"/>
  <c r="BB205" i="6"/>
  <c r="BD205" i="6" s="1"/>
  <c r="BE205" i="6" s="1"/>
  <c r="BB74" i="6"/>
  <c r="BD74" i="6" s="1"/>
  <c r="BE74" i="6" s="1"/>
  <c r="AZ15" i="6"/>
  <c r="BB50" i="6"/>
  <c r="BD50" i="6" s="1"/>
  <c r="BE50" i="6" s="1"/>
  <c r="BB134" i="6"/>
  <c r="BC134" i="6" s="1"/>
  <c r="BB169" i="6"/>
  <c r="BC169" i="6" s="1"/>
  <c r="BG50" i="6"/>
  <c r="BU50" i="6" s="1"/>
  <c r="BB218" i="6"/>
  <c r="BC218" i="6" s="1"/>
  <c r="AZ18" i="6"/>
  <c r="BB225" i="6"/>
  <c r="BC225" i="6" s="1"/>
  <c r="BG225" i="6"/>
  <c r="BU225" i="6" s="1"/>
  <c r="BG211" i="6"/>
  <c r="BU211" i="6" s="1"/>
  <c r="BG197" i="6"/>
  <c r="BU197" i="6" s="1"/>
  <c r="BB184" i="6"/>
  <c r="BC184" i="6" s="1"/>
  <c r="BG226" i="6"/>
  <c r="BU226" i="6" s="1"/>
  <c r="BB36" i="6"/>
  <c r="BD36" i="6" s="1"/>
  <c r="BE36" i="6" s="1"/>
  <c r="BB72" i="6"/>
  <c r="BD72" i="6" s="1"/>
  <c r="BE72" i="6" s="1"/>
  <c r="BB150" i="6"/>
  <c r="BC150" i="6" s="1"/>
  <c r="BG183" i="6"/>
  <c r="BU183" i="6" s="1"/>
  <c r="BB198" i="6"/>
  <c r="BD198" i="6" s="1"/>
  <c r="BE198" i="6" s="1"/>
  <c r="BB104" i="6"/>
  <c r="BD104" i="6" s="1"/>
  <c r="BE104" i="6" s="1"/>
  <c r="BG129" i="6"/>
  <c r="BU129" i="6" s="1"/>
  <c r="BG115" i="6"/>
  <c r="BU115" i="6" s="1"/>
  <c r="BG87" i="6"/>
  <c r="BU87" i="6" s="1"/>
  <c r="BG59" i="6"/>
  <c r="BU59" i="6" s="1"/>
  <c r="BG45" i="6"/>
  <c r="BU45" i="6" s="1"/>
  <c r="BB174" i="6"/>
  <c r="BD174" i="6" s="1"/>
  <c r="BE174" i="6" s="1"/>
  <c r="BB185" i="6"/>
  <c r="BC185" i="6" s="1"/>
  <c r="AZ24" i="6"/>
  <c r="BB186" i="6"/>
  <c r="BD186" i="6" s="1"/>
  <c r="BE186" i="6" s="1"/>
  <c r="BB158" i="6"/>
  <c r="BD158" i="6" s="1"/>
  <c r="BE158" i="6" s="1"/>
  <c r="BD30" i="6"/>
  <c r="BE30" i="6" s="1"/>
  <c r="BH24" i="6"/>
  <c r="AZ17" i="6"/>
  <c r="BJ25" i="6"/>
  <c r="BB129" i="6"/>
  <c r="BC129" i="6" s="1"/>
  <c r="BB213" i="6"/>
  <c r="BC213" i="6" s="1"/>
  <c r="BB137" i="6"/>
  <c r="BC137" i="6" s="1"/>
  <c r="BA6" i="6"/>
  <c r="BL25" i="6"/>
  <c r="AZ8" i="6"/>
  <c r="BB39" i="6"/>
  <c r="BC39" i="6" s="1"/>
  <c r="AZ23" i="6"/>
  <c r="AZ9" i="6"/>
  <c r="BA26" i="6"/>
  <c r="BF21" i="6"/>
  <c r="BF22" i="6"/>
  <c r="AZ11" i="6"/>
  <c r="AZ21" i="6"/>
  <c r="BC79" i="6"/>
  <c r="BD114" i="6"/>
  <c r="BE114" i="6" s="1"/>
  <c r="BB237" i="6"/>
  <c r="BD237" i="6" s="1"/>
  <c r="BE237" i="6" s="1"/>
  <c r="BG35" i="6"/>
  <c r="BU35" i="6" s="1"/>
  <c r="BC177" i="6"/>
  <c r="BG175" i="6"/>
  <c r="BU175" i="6" s="1"/>
  <c r="BG161" i="6"/>
  <c r="BU161" i="6" s="1"/>
  <c r="BG147" i="6"/>
  <c r="BU147" i="6" s="1"/>
  <c r="BG133" i="6"/>
  <c r="BU133" i="6" s="1"/>
  <c r="BG119" i="6"/>
  <c r="BU119" i="6" s="1"/>
  <c r="BG105" i="6"/>
  <c r="BU105" i="6" s="1"/>
  <c r="BG91" i="6"/>
  <c r="BU91" i="6" s="1"/>
  <c r="BG77" i="6"/>
  <c r="BU77" i="6" s="1"/>
  <c r="BG63" i="6"/>
  <c r="BU63" i="6" s="1"/>
  <c r="BG49" i="6"/>
  <c r="BU49" i="6" s="1"/>
  <c r="AZ12" i="6"/>
  <c r="BD60" i="6"/>
  <c r="BE60" i="6" s="1"/>
  <c r="AZ13" i="6"/>
  <c r="BC32" i="6"/>
  <c r="BC88" i="6"/>
  <c r="BB68" i="6"/>
  <c r="BC68" i="6" s="1"/>
  <c r="BB12" i="6"/>
  <c r="BC179" i="6"/>
  <c r="BD179" i="6"/>
  <c r="BE179" i="6" s="1"/>
  <c r="BD98" i="6"/>
  <c r="BE98" i="6" s="1"/>
  <c r="BC98" i="6"/>
  <c r="BC153" i="6"/>
  <c r="BD153" i="6"/>
  <c r="BE153" i="6" s="1"/>
  <c r="BC110" i="6"/>
  <c r="BD110" i="6"/>
  <c r="BE110" i="6" s="1"/>
  <c r="BC182" i="6"/>
  <c r="BD182" i="6"/>
  <c r="BE182" i="6" s="1"/>
  <c r="BC84" i="6"/>
  <c r="BD84" i="6"/>
  <c r="BE84" i="6" s="1"/>
  <c r="BC70" i="6"/>
  <c r="BD70" i="6"/>
  <c r="BE70" i="6" s="1"/>
  <c r="BC167" i="6"/>
  <c r="BD167" i="6"/>
  <c r="BE167" i="6" s="1"/>
  <c r="BD194" i="6"/>
  <c r="BE194" i="6" s="1"/>
  <c r="BC194" i="6"/>
  <c r="BD54" i="6"/>
  <c r="BE54" i="6" s="1"/>
  <c r="BC54" i="6"/>
  <c r="BD160" i="6"/>
  <c r="BE160" i="6" s="1"/>
  <c r="BC160" i="6"/>
  <c r="BC159" i="6"/>
  <c r="BD159" i="6"/>
  <c r="BE159" i="6" s="1"/>
  <c r="BD189" i="6"/>
  <c r="BE189" i="6" s="1"/>
  <c r="BC189" i="6"/>
  <c r="BD47" i="6"/>
  <c r="BE47" i="6" s="1"/>
  <c r="BD190" i="6"/>
  <c r="BE190" i="6" s="1"/>
  <c r="BD57" i="6"/>
  <c r="BE57" i="6" s="1"/>
  <c r="BD65" i="6"/>
  <c r="BE65" i="6" s="1"/>
  <c r="BD76" i="6"/>
  <c r="BE76" i="6" s="1"/>
  <c r="BD162" i="6"/>
  <c r="BE162" i="6" s="1"/>
  <c r="BD201" i="6"/>
  <c r="BE201" i="6" s="1"/>
  <c r="BD107" i="6"/>
  <c r="BE107" i="6" s="1"/>
  <c r="BC143" i="6"/>
  <c r="AZ14" i="6"/>
  <c r="BB40" i="6"/>
  <c r="BC52" i="6"/>
  <c r="BD156" i="6"/>
  <c r="BE156" i="6" s="1"/>
  <c r="BD176" i="6"/>
  <c r="BE176" i="6" s="1"/>
  <c r="BD204" i="6"/>
  <c r="BE204" i="6" s="1"/>
  <c r="BC229" i="6"/>
  <c r="BD199" i="6"/>
  <c r="BE199" i="6" s="1"/>
  <c r="BD136" i="6"/>
  <c r="BE136" i="6" s="1"/>
  <c r="BC44" i="6"/>
  <c r="BD148" i="6"/>
  <c r="BE148" i="6" s="1"/>
  <c r="BD171" i="6"/>
  <c r="BE171" i="6" s="1"/>
  <c r="BB16" i="6"/>
  <c r="AZ10" i="6"/>
  <c r="AZ22" i="6"/>
  <c r="BG28" i="6"/>
  <c r="BU28" i="6" s="1"/>
  <c r="BD18" i="6"/>
  <c r="BE192" i="6"/>
  <c r="BD235" i="6"/>
  <c r="BE235" i="6" s="1"/>
  <c r="BC208" i="6"/>
  <c r="BC82" i="6"/>
  <c r="BD89" i="6"/>
  <c r="BE89" i="6" s="1"/>
  <c r="BC96" i="6"/>
  <c r="BD111" i="6"/>
  <c r="BE111" i="6" s="1"/>
  <c r="BD147" i="6"/>
  <c r="BE147" i="6" s="1"/>
  <c r="BD157" i="6"/>
  <c r="BE157" i="6" s="1"/>
  <c r="BD196" i="6"/>
  <c r="BE196" i="6" s="1"/>
  <c r="BD28" i="6"/>
  <c r="BE28" i="6" s="1"/>
  <c r="BC43" i="6"/>
  <c r="BC56" i="6"/>
  <c r="BD77" i="6"/>
  <c r="BE77" i="6" s="1"/>
  <c r="BD103" i="6"/>
  <c r="BE103" i="6" s="1"/>
  <c r="BC163" i="6"/>
  <c r="BC175" i="6"/>
  <c r="BC181" i="6"/>
  <c r="BC192" i="6"/>
  <c r="BD215" i="6"/>
  <c r="BE215" i="6" s="1"/>
  <c r="BC48" i="6"/>
  <c r="BD222" i="6"/>
  <c r="BE222" i="6" s="1"/>
  <c r="BD152" i="6"/>
  <c r="BE152" i="6" s="1"/>
  <c r="BD168" i="6"/>
  <c r="BE168" i="6" s="1"/>
  <c r="BD236" i="6"/>
  <c r="BE236" i="6" s="1"/>
  <c r="BD35" i="6"/>
  <c r="BE35" i="6" s="1"/>
  <c r="BC112" i="6"/>
  <c r="BC120" i="6"/>
  <c r="BC142" i="6"/>
  <c r="BC210" i="6"/>
  <c r="BD117" i="6"/>
  <c r="BE117" i="6" s="1"/>
  <c r="BC133" i="6"/>
  <c r="BD140" i="6"/>
  <c r="BE140" i="6" s="1"/>
  <c r="BC202" i="6"/>
  <c r="BC28" i="6"/>
  <c r="BC230" i="6"/>
  <c r="BC64" i="6"/>
  <c r="BC78" i="6"/>
  <c r="BC90" i="6"/>
  <c r="BC135" i="6"/>
  <c r="BD231" i="6"/>
  <c r="BE231" i="6" s="1"/>
  <c r="BC238" i="6"/>
  <c r="BD151" i="6"/>
  <c r="BE151" i="6" s="1"/>
  <c r="BB18" i="6"/>
  <c r="BC91" i="6"/>
  <c r="BD211" i="6"/>
  <c r="BE211" i="6" s="1"/>
  <c r="BD232" i="6"/>
  <c r="BE232" i="6" s="1"/>
  <c r="BD92" i="6"/>
  <c r="BE92" i="6" s="1"/>
  <c r="BD212" i="6"/>
  <c r="BE212" i="6" s="1"/>
  <c r="BC227" i="6"/>
  <c r="BC241" i="6"/>
  <c r="BD31" i="6"/>
  <c r="BE31" i="6" s="1"/>
  <c r="BD53" i="6"/>
  <c r="BE53" i="6" s="1"/>
  <c r="BC59" i="6"/>
  <c r="BC93" i="6"/>
  <c r="BC100" i="6"/>
  <c r="BD123" i="6"/>
  <c r="BE123" i="6" s="1"/>
  <c r="BD131" i="6"/>
  <c r="BE131" i="6" s="1"/>
  <c r="BD161" i="6"/>
  <c r="BE161" i="6" s="1"/>
  <c r="BC173" i="6"/>
  <c r="BD178" i="6"/>
  <c r="BE178" i="6" s="1"/>
  <c r="BC206" i="6"/>
  <c r="BD220" i="6"/>
  <c r="BE220" i="6" s="1"/>
  <c r="BD46" i="6"/>
  <c r="BE46" i="6" s="1"/>
  <c r="BD155" i="6"/>
  <c r="BE155" i="6" s="1"/>
  <c r="BC166" i="6"/>
  <c r="BD183" i="6"/>
  <c r="BE183" i="6" s="1"/>
  <c r="BC116" i="6"/>
  <c r="BD195" i="6"/>
  <c r="BE195" i="6" s="1"/>
  <c r="BE29" i="6"/>
  <c r="BE51" i="6"/>
  <c r="BF24" i="6"/>
  <c r="BH23" i="6"/>
  <c r="BE71" i="6"/>
  <c r="BH21" i="6"/>
  <c r="BF23" i="6"/>
  <c r="BH22" i="6"/>
  <c r="BE66" i="6"/>
  <c r="BE115" i="6"/>
  <c r="BC86" i="6"/>
  <c r="BD138" i="6"/>
  <c r="BC146" i="6"/>
  <c r="BD180" i="6"/>
  <c r="BC69" i="6"/>
  <c r="BD69" i="6"/>
  <c r="BE69" i="6" s="1"/>
  <c r="BD97" i="6"/>
  <c r="BC97" i="6"/>
  <c r="BD240" i="6"/>
  <c r="BE240" i="6" s="1"/>
  <c r="BC240" i="6"/>
  <c r="BC42" i="6"/>
  <c r="BC49" i="6"/>
  <c r="BC61" i="6"/>
  <c r="BC71" i="6"/>
  <c r="BC119" i="6"/>
  <c r="BC191" i="6"/>
  <c r="BC197" i="6"/>
  <c r="BD197" i="6"/>
  <c r="BE197" i="6" s="1"/>
  <c r="BC203" i="6"/>
  <c r="BD217" i="6"/>
  <c r="BE217" i="6" s="1"/>
  <c r="BC217" i="6"/>
  <c r="BC34" i="6"/>
  <c r="BC38" i="6"/>
  <c r="BC55" i="6"/>
  <c r="BD58" i="6"/>
  <c r="BC58" i="6"/>
  <c r="BD95" i="6"/>
  <c r="BE95" i="6" s="1"/>
  <c r="BC95" i="6"/>
  <c r="BC106" i="6"/>
  <c r="BD130" i="6"/>
  <c r="BE130" i="6" s="1"/>
  <c r="BC130" i="6"/>
  <c r="BC154" i="6"/>
  <c r="BC29" i="6"/>
  <c r="BC66" i="6"/>
  <c r="BC115" i="6"/>
  <c r="BD124" i="6"/>
  <c r="BC124" i="6"/>
  <c r="BC127" i="6"/>
  <c r="BD127" i="6"/>
  <c r="BE127" i="6" s="1"/>
  <c r="BC193" i="6"/>
  <c r="BD200" i="6"/>
  <c r="BE200" i="6" s="1"/>
  <c r="BC200" i="6"/>
  <c r="BC226" i="6"/>
  <c r="BC45" i="6"/>
  <c r="BD73" i="6"/>
  <c r="BE73" i="6" s="1"/>
  <c r="BC87" i="6"/>
  <c r="BC102" i="6"/>
  <c r="BD144" i="6"/>
  <c r="BE144" i="6" s="1"/>
  <c r="BC144" i="6"/>
  <c r="BD149" i="6"/>
  <c r="BE149" i="6" s="1"/>
  <c r="BC149" i="6"/>
  <c r="BC33" i="6"/>
  <c r="BC41" i="6"/>
  <c r="BC51" i="6"/>
  <c r="BC63" i="6"/>
  <c r="BC83" i="6"/>
  <c r="BD187" i="6"/>
  <c r="BE187" i="6" s="1"/>
  <c r="BC187" i="6"/>
  <c r="BD75" i="6"/>
  <c r="BE75" i="6" s="1"/>
  <c r="BC75" i="6"/>
  <c r="BD85" i="6"/>
  <c r="BE85" i="6" s="1"/>
  <c r="BC85" i="6"/>
  <c r="BD221" i="6"/>
  <c r="BE221" i="6" s="1"/>
  <c r="BC221" i="6"/>
  <c r="BD165" i="6"/>
  <c r="BE165" i="6" s="1"/>
  <c r="BC165" i="6"/>
  <c r="BD242" i="6"/>
  <c r="BE242" i="6" s="1"/>
  <c r="BC242" i="6"/>
  <c r="BC109" i="6"/>
  <c r="BC118" i="6"/>
  <c r="BD224" i="6"/>
  <c r="BC224" i="6"/>
  <c r="BD62" i="6"/>
  <c r="BE62" i="6" s="1"/>
  <c r="BC62" i="6"/>
  <c r="BD105" i="6"/>
  <c r="BE105" i="6" s="1"/>
  <c r="BC105" i="6"/>
  <c r="BD207" i="6"/>
  <c r="BE207" i="6" s="1"/>
  <c r="BC207" i="6"/>
  <c r="BD101" i="6"/>
  <c r="BE101" i="6" s="1"/>
  <c r="BC101" i="6"/>
  <c r="BD121" i="6"/>
  <c r="BE121" i="6" s="1"/>
  <c r="BC121" i="6"/>
  <c r="BC132" i="6"/>
  <c r="BC219" i="6"/>
  <c r="BC239" i="6"/>
  <c r="BD239" i="6"/>
  <c r="BE239" i="6" s="1"/>
  <c r="BD170" i="6"/>
  <c r="BE170" i="6" s="1"/>
  <c r="BC170" i="6"/>
  <c r="BC188" i="6"/>
  <c r="BD145" i="6"/>
  <c r="BE145" i="6" s="1"/>
  <c r="BC145" i="6"/>
  <c r="BD113" i="6"/>
  <c r="BE113" i="6" s="1"/>
  <c r="BC113" i="6"/>
  <c r="BD126" i="6"/>
  <c r="BE126" i="6" s="1"/>
  <c r="BC126" i="6"/>
  <c r="BD99" i="6"/>
  <c r="BE99" i="6" s="1"/>
  <c r="BC99" i="6"/>
  <c r="BD141" i="6"/>
  <c r="BE141" i="6" s="1"/>
  <c r="BD214" i="6"/>
  <c r="BE214" i="6" s="1"/>
  <c r="BC214" i="6"/>
  <c r="BC94" i="6"/>
  <c r="BC108" i="6"/>
  <c r="BC122" i="6"/>
  <c r="BC128" i="6"/>
  <c r="BC216" i="6"/>
  <c r="BD228" i="6"/>
  <c r="BC228" i="6"/>
  <c r="BD172" i="6"/>
  <c r="BE172" i="6" s="1"/>
  <c r="BC172" i="6"/>
  <c r="BC125" i="6"/>
  <c r="BC139" i="6"/>
  <c r="BC209" i="6"/>
  <c r="BC223" i="6"/>
  <c r="AV25" i="6"/>
  <c r="AX25" i="6"/>
  <c r="AS75" i="6"/>
  <c r="BG75" i="6" s="1"/>
  <c r="BU75" i="6" s="1"/>
  <c r="AN204" i="6"/>
  <c r="AP204" i="6" s="1"/>
  <c r="AQ204" i="6" s="1"/>
  <c r="AT24" i="6"/>
  <c r="AS153" i="6"/>
  <c r="BG153" i="6" s="1"/>
  <c r="BU153" i="6" s="1"/>
  <c r="AS209" i="6"/>
  <c r="BG209" i="6" s="1"/>
  <c r="BU209" i="6" s="1"/>
  <c r="AS181" i="6"/>
  <c r="BG181" i="6" s="1"/>
  <c r="BU181" i="6" s="1"/>
  <c r="AS125" i="6"/>
  <c r="BG125" i="6" s="1"/>
  <c r="BU125" i="6" s="1"/>
  <c r="AS139" i="6"/>
  <c r="BG139" i="6" s="1"/>
  <c r="BU139" i="6" s="1"/>
  <c r="AS167" i="6"/>
  <c r="BG167" i="6" s="1"/>
  <c r="BU167" i="6" s="1"/>
  <c r="AS195" i="6"/>
  <c r="BG195" i="6" s="1"/>
  <c r="BU195" i="6" s="1"/>
  <c r="AN225" i="6"/>
  <c r="AO225" i="6" s="1"/>
  <c r="AN169" i="6"/>
  <c r="AP169" i="6" s="1"/>
  <c r="AQ169" i="6" s="1"/>
  <c r="AS213" i="6"/>
  <c r="BG213" i="6" s="1"/>
  <c r="BU213" i="6" s="1"/>
  <c r="AS73" i="6"/>
  <c r="BG73" i="6" s="1"/>
  <c r="BU73" i="6" s="1"/>
  <c r="AL17" i="6"/>
  <c r="AS240" i="6"/>
  <c r="BG240" i="6" s="1"/>
  <c r="BU240" i="6" s="1"/>
  <c r="AR24" i="6"/>
  <c r="AN194" i="6"/>
  <c r="AP194" i="6" s="1"/>
  <c r="AQ194" i="6" s="1"/>
  <c r="AN214" i="6"/>
  <c r="AP214" i="6" s="1"/>
  <c r="AQ214" i="6" s="1"/>
  <c r="AS111" i="6"/>
  <c r="BG111" i="6" s="1"/>
  <c r="BU111" i="6" s="1"/>
  <c r="AS97" i="6"/>
  <c r="BG97" i="6" s="1"/>
  <c r="BU97" i="6" s="1"/>
  <c r="AS83" i="6"/>
  <c r="BG83" i="6" s="1"/>
  <c r="BU83" i="6" s="1"/>
  <c r="AS69" i="6"/>
  <c r="BG69" i="6" s="1"/>
  <c r="BU69" i="6" s="1"/>
  <c r="AS55" i="6"/>
  <c r="BG55" i="6" s="1"/>
  <c r="BU55" i="6" s="1"/>
  <c r="AN74" i="6"/>
  <c r="AP74" i="6" s="1"/>
  <c r="AQ74" i="6" s="1"/>
  <c r="AS137" i="6"/>
  <c r="BG137" i="6" s="1"/>
  <c r="BU137" i="6" s="1"/>
  <c r="AS53" i="6"/>
  <c r="BG53" i="6" s="1"/>
  <c r="BU53" i="6" s="1"/>
  <c r="AM6" i="6"/>
  <c r="AN60" i="6"/>
  <c r="AP60" i="6" s="1"/>
  <c r="AQ60" i="6" s="1"/>
  <c r="AS130" i="6"/>
  <c r="BG130" i="6" s="1"/>
  <c r="BU130" i="6" s="1"/>
  <c r="AS116" i="6"/>
  <c r="BG116" i="6" s="1"/>
  <c r="BU116" i="6" s="1"/>
  <c r="AS102" i="6"/>
  <c r="BG102" i="6" s="1"/>
  <c r="BU102" i="6" s="1"/>
  <c r="AS88" i="6"/>
  <c r="BG88" i="6" s="1"/>
  <c r="BU88" i="6" s="1"/>
  <c r="AS74" i="6"/>
  <c r="BG74" i="6" s="1"/>
  <c r="BU74" i="6" s="1"/>
  <c r="AS60" i="6"/>
  <c r="BG60" i="6" s="1"/>
  <c r="BU60" i="6" s="1"/>
  <c r="AO49" i="6"/>
  <c r="AN233" i="6"/>
  <c r="AP233" i="6" s="1"/>
  <c r="AQ233" i="6" s="1"/>
  <c r="AS34" i="6"/>
  <c r="BG34" i="6" s="1"/>
  <c r="BU34" i="6" s="1"/>
  <c r="AN135" i="6"/>
  <c r="AP135" i="6" s="1"/>
  <c r="AQ135" i="6" s="1"/>
  <c r="AS188" i="6"/>
  <c r="BG188" i="6" s="1"/>
  <c r="BU188" i="6" s="1"/>
  <c r="AS160" i="6"/>
  <c r="BG160" i="6" s="1"/>
  <c r="BU160" i="6" s="1"/>
  <c r="AS132" i="6"/>
  <c r="BG132" i="6" s="1"/>
  <c r="BU132" i="6" s="1"/>
  <c r="AS118" i="6"/>
  <c r="BG118" i="6" s="1"/>
  <c r="BU118" i="6" s="1"/>
  <c r="AS104" i="6"/>
  <c r="BG104" i="6" s="1"/>
  <c r="BU104" i="6" s="1"/>
  <c r="AS76" i="6"/>
  <c r="BG76" i="6" s="1"/>
  <c r="BU76" i="6" s="1"/>
  <c r="AS62" i="6"/>
  <c r="BG62" i="6" s="1"/>
  <c r="BU62" i="6" s="1"/>
  <c r="AS48" i="6"/>
  <c r="BG48" i="6" s="1"/>
  <c r="BU48" i="6" s="1"/>
  <c r="AS33" i="6"/>
  <c r="BG33" i="6" s="1"/>
  <c r="BU33" i="6" s="1"/>
  <c r="AN88" i="6"/>
  <c r="AP88" i="6" s="1"/>
  <c r="AQ88" i="6" s="1"/>
  <c r="AS202" i="6"/>
  <c r="BG202" i="6" s="1"/>
  <c r="BU202" i="6" s="1"/>
  <c r="AS174" i="6"/>
  <c r="BG174" i="6" s="1"/>
  <c r="BU174" i="6" s="1"/>
  <c r="AS146" i="6"/>
  <c r="BG146" i="6" s="1"/>
  <c r="BU146" i="6" s="1"/>
  <c r="AS90" i="6"/>
  <c r="BG90" i="6" s="1"/>
  <c r="BU90" i="6" s="1"/>
  <c r="AS89" i="6"/>
  <c r="BG89" i="6" s="1"/>
  <c r="BU89" i="6" s="1"/>
  <c r="AS61" i="6"/>
  <c r="BG61" i="6" s="1"/>
  <c r="BU61" i="6" s="1"/>
  <c r="AS47" i="6"/>
  <c r="BG47" i="6" s="1"/>
  <c r="BU47" i="6" s="1"/>
  <c r="AS32" i="6"/>
  <c r="BG32" i="6" s="1"/>
  <c r="BU32" i="6" s="1"/>
  <c r="AN34" i="6"/>
  <c r="AP34" i="6" s="1"/>
  <c r="AQ34" i="6" s="1"/>
  <c r="AN55" i="6"/>
  <c r="AO55" i="6" s="1"/>
  <c r="AN136" i="6"/>
  <c r="AP136" i="6" s="1"/>
  <c r="AQ136" i="6" s="1"/>
  <c r="AP170" i="6"/>
  <c r="AQ170" i="6" s="1"/>
  <c r="AN203" i="6"/>
  <c r="AO203" i="6" s="1"/>
  <c r="AN217" i="6"/>
  <c r="AO217" i="6" s="1"/>
  <c r="AN149" i="6"/>
  <c r="AP149" i="6" s="1"/>
  <c r="AQ149" i="6" s="1"/>
  <c r="AN215" i="6"/>
  <c r="AP215" i="6" s="1"/>
  <c r="AQ215" i="6" s="1"/>
  <c r="AL18" i="6"/>
  <c r="AS237" i="6"/>
  <c r="BG237" i="6" s="1"/>
  <c r="BU237" i="6" s="1"/>
  <c r="AL16" i="6"/>
  <c r="AO63" i="6"/>
  <c r="AN186" i="6"/>
  <c r="AO186" i="6" s="1"/>
  <c r="AS223" i="6"/>
  <c r="BG223" i="6" s="1"/>
  <c r="BU223" i="6" s="1"/>
  <c r="AN221" i="6"/>
  <c r="AP221" i="6" s="1"/>
  <c r="AQ221" i="6" s="1"/>
  <c r="AS229" i="6"/>
  <c r="BG229" i="6" s="1"/>
  <c r="BU229" i="6" s="1"/>
  <c r="AS215" i="6"/>
  <c r="BG215" i="6" s="1"/>
  <c r="BU215" i="6" s="1"/>
  <c r="AS201" i="6"/>
  <c r="BG201" i="6" s="1"/>
  <c r="BU201" i="6" s="1"/>
  <c r="AS187" i="6"/>
  <c r="BG187" i="6" s="1"/>
  <c r="BU187" i="6" s="1"/>
  <c r="AS173" i="6"/>
  <c r="BG173" i="6" s="1"/>
  <c r="BU173" i="6" s="1"/>
  <c r="AS159" i="6"/>
  <c r="BG159" i="6" s="1"/>
  <c r="BU159" i="6" s="1"/>
  <c r="AS145" i="6"/>
  <c r="BG145" i="6" s="1"/>
  <c r="BU145" i="6" s="1"/>
  <c r="AS131" i="6"/>
  <c r="BG131" i="6" s="1"/>
  <c r="BU131" i="6" s="1"/>
  <c r="AS117" i="6"/>
  <c r="BG117" i="6" s="1"/>
  <c r="BU117" i="6" s="1"/>
  <c r="AS103" i="6"/>
  <c r="BG103" i="6" s="1"/>
  <c r="BU103" i="6" s="1"/>
  <c r="AS151" i="6"/>
  <c r="BG151" i="6" s="1"/>
  <c r="BU151" i="6" s="1"/>
  <c r="AS171" i="6"/>
  <c r="BG171" i="6" s="1"/>
  <c r="BU171" i="6" s="1"/>
  <c r="AN151" i="6"/>
  <c r="AP151" i="6" s="1"/>
  <c r="AQ151" i="6" s="1"/>
  <c r="AS242" i="6"/>
  <c r="BG242" i="6" s="1"/>
  <c r="BU242" i="6" s="1"/>
  <c r="AS228" i="6"/>
  <c r="BG228" i="6" s="1"/>
  <c r="BU228" i="6" s="1"/>
  <c r="AS214" i="6"/>
  <c r="BG214" i="6" s="1"/>
  <c r="BU214" i="6" s="1"/>
  <c r="AS200" i="6"/>
  <c r="BG200" i="6" s="1"/>
  <c r="BU200" i="6" s="1"/>
  <c r="AS186" i="6"/>
  <c r="BG186" i="6" s="1"/>
  <c r="BU186" i="6" s="1"/>
  <c r="AS172" i="6"/>
  <c r="BG172" i="6" s="1"/>
  <c r="BU172" i="6" s="1"/>
  <c r="AS158" i="6"/>
  <c r="BG158" i="6" s="1"/>
  <c r="BU158" i="6" s="1"/>
  <c r="AS144" i="6"/>
  <c r="BG144" i="6" s="1"/>
  <c r="BU144" i="6" s="1"/>
  <c r="AN45" i="6"/>
  <c r="AP45" i="6" s="1"/>
  <c r="AQ45" i="6" s="1"/>
  <c r="AN198" i="6"/>
  <c r="AO198" i="6" s="1"/>
  <c r="AN46" i="6"/>
  <c r="AO46" i="6" s="1"/>
  <c r="AS241" i="6"/>
  <c r="BG241" i="6" s="1"/>
  <c r="BU241" i="6" s="1"/>
  <c r="AS227" i="6"/>
  <c r="BG227" i="6" s="1"/>
  <c r="BU227" i="6" s="1"/>
  <c r="AS199" i="6"/>
  <c r="BG199" i="6" s="1"/>
  <c r="BU199" i="6" s="1"/>
  <c r="AS185" i="6"/>
  <c r="BG185" i="6" s="1"/>
  <c r="BU185" i="6" s="1"/>
  <c r="AS157" i="6"/>
  <c r="BG157" i="6" s="1"/>
  <c r="BU157" i="6" s="1"/>
  <c r="AS143" i="6"/>
  <c r="BG143" i="6" s="1"/>
  <c r="BU143" i="6" s="1"/>
  <c r="AS101" i="6"/>
  <c r="BG101" i="6" s="1"/>
  <c r="BU101" i="6" s="1"/>
  <c r="AN75" i="6"/>
  <c r="AO75" i="6" s="1"/>
  <c r="AN94" i="6"/>
  <c r="AP94" i="6" s="1"/>
  <c r="AQ94" i="6" s="1"/>
  <c r="AN137" i="6"/>
  <c r="AP137" i="6" s="1"/>
  <c r="AQ137" i="6" s="1"/>
  <c r="AL14" i="6"/>
  <c r="AN80" i="6"/>
  <c r="AP80" i="6" s="1"/>
  <c r="AQ80" i="6" s="1"/>
  <c r="AN179" i="6"/>
  <c r="AP179" i="6" s="1"/>
  <c r="AQ179" i="6" s="1"/>
  <c r="AN53" i="6"/>
  <c r="AP53" i="6" s="1"/>
  <c r="AQ53" i="6" s="1"/>
  <c r="AS39" i="6"/>
  <c r="BG39" i="6" s="1"/>
  <c r="BU39" i="6" s="1"/>
  <c r="AS235" i="6"/>
  <c r="BG235" i="6" s="1"/>
  <c r="BU235" i="6" s="1"/>
  <c r="AS221" i="6"/>
  <c r="BG221" i="6" s="1"/>
  <c r="BU221" i="6" s="1"/>
  <c r="AS207" i="6"/>
  <c r="BG207" i="6" s="1"/>
  <c r="BU207" i="6" s="1"/>
  <c r="AS193" i="6"/>
  <c r="BG193" i="6" s="1"/>
  <c r="BU193" i="6" s="1"/>
  <c r="AS179" i="6"/>
  <c r="BG179" i="6" s="1"/>
  <c r="BU179" i="6" s="1"/>
  <c r="AS165" i="6"/>
  <c r="BG165" i="6" s="1"/>
  <c r="BU165" i="6" s="1"/>
  <c r="AS123" i="6"/>
  <c r="BG123" i="6" s="1"/>
  <c r="BU123" i="6" s="1"/>
  <c r="AS109" i="6"/>
  <c r="BG109" i="6" s="1"/>
  <c r="BU109" i="6" s="1"/>
  <c r="AS95" i="6"/>
  <c r="BG95" i="6" s="1"/>
  <c r="BU95" i="6" s="1"/>
  <c r="AS81" i="6"/>
  <c r="BG81" i="6" s="1"/>
  <c r="BU81" i="6" s="1"/>
  <c r="AS67" i="6"/>
  <c r="BG67" i="6" s="1"/>
  <c r="BU67" i="6" s="1"/>
  <c r="AS38" i="6"/>
  <c r="BG38" i="6" s="1"/>
  <c r="BU38" i="6" s="1"/>
  <c r="AO129" i="6"/>
  <c r="AO30" i="6"/>
  <c r="AS206" i="6"/>
  <c r="BG206" i="6" s="1"/>
  <c r="BU206" i="6" s="1"/>
  <c r="AS108" i="6"/>
  <c r="BG108" i="6" s="1"/>
  <c r="BU108" i="6" s="1"/>
  <c r="AL22" i="6"/>
  <c r="AS234" i="6"/>
  <c r="BG234" i="6" s="1"/>
  <c r="BU234" i="6" s="1"/>
  <c r="AS220" i="6"/>
  <c r="BG220" i="6" s="1"/>
  <c r="BU220" i="6" s="1"/>
  <c r="AS192" i="6"/>
  <c r="BG192" i="6" s="1"/>
  <c r="BU192" i="6" s="1"/>
  <c r="AS178" i="6"/>
  <c r="BG178" i="6" s="1"/>
  <c r="BU178" i="6" s="1"/>
  <c r="AS164" i="6"/>
  <c r="BG164" i="6" s="1"/>
  <c r="BU164" i="6" s="1"/>
  <c r="AS150" i="6"/>
  <c r="BG150" i="6" s="1"/>
  <c r="BU150" i="6" s="1"/>
  <c r="AS136" i="6"/>
  <c r="BG136" i="6" s="1"/>
  <c r="BU136" i="6" s="1"/>
  <c r="AS122" i="6"/>
  <c r="BG122" i="6" s="1"/>
  <c r="BU122" i="6" s="1"/>
  <c r="AS94" i="6"/>
  <c r="BG94" i="6" s="1"/>
  <c r="BU94" i="6" s="1"/>
  <c r="AS80" i="6"/>
  <c r="BG80" i="6" s="1"/>
  <c r="BU80" i="6" s="1"/>
  <c r="AS66" i="6"/>
  <c r="BG66" i="6" s="1"/>
  <c r="BU66" i="6" s="1"/>
  <c r="AS52" i="6"/>
  <c r="BG52" i="6" s="1"/>
  <c r="BU52" i="6" s="1"/>
  <c r="AL21" i="6"/>
  <c r="AL11" i="6"/>
  <c r="AO168" i="6"/>
  <c r="AP168" i="6"/>
  <c r="AQ168" i="6" s="1"/>
  <c r="AO187" i="6"/>
  <c r="AP187" i="6"/>
  <c r="AQ187" i="6" s="1"/>
  <c r="AS42" i="6"/>
  <c r="BG42" i="6" s="1"/>
  <c r="BU42" i="6" s="1"/>
  <c r="AS239" i="6"/>
  <c r="BG239" i="6" s="1"/>
  <c r="BU239" i="6" s="1"/>
  <c r="AP44" i="6"/>
  <c r="AQ44" i="6" s="1"/>
  <c r="AP178" i="6"/>
  <c r="AQ178" i="6" s="1"/>
  <c r="AN69" i="6"/>
  <c r="AP69" i="6" s="1"/>
  <c r="AQ69" i="6" s="1"/>
  <c r="AN139" i="6"/>
  <c r="AP139" i="6" s="1"/>
  <c r="AQ139" i="6" s="1"/>
  <c r="AL13" i="6"/>
  <c r="AN125" i="6"/>
  <c r="AP125" i="6" s="1"/>
  <c r="AQ125" i="6" s="1"/>
  <c r="AP206" i="6"/>
  <c r="AQ206" i="6" s="1"/>
  <c r="AL9" i="6"/>
  <c r="AP193" i="6"/>
  <c r="AQ193" i="6" s="1"/>
  <c r="AN82" i="6"/>
  <c r="AP82" i="6" s="1"/>
  <c r="AQ82" i="6" s="1"/>
  <c r="AO142" i="6"/>
  <c r="AL23" i="6"/>
  <c r="AO71" i="6"/>
  <c r="AP81" i="6"/>
  <c r="AQ81" i="6" s="1"/>
  <c r="AP199" i="6"/>
  <c r="AQ199" i="6" s="1"/>
  <c r="AN83" i="6"/>
  <c r="AP83" i="6" s="1"/>
  <c r="AQ83" i="6" s="1"/>
  <c r="AN97" i="6"/>
  <c r="AP97" i="6" s="1"/>
  <c r="AQ97" i="6" s="1"/>
  <c r="AS238" i="6"/>
  <c r="BG238" i="6" s="1"/>
  <c r="BU238" i="6" s="1"/>
  <c r="AS224" i="6"/>
  <c r="BG224" i="6" s="1"/>
  <c r="BU224" i="6" s="1"/>
  <c r="AS210" i="6"/>
  <c r="BG210" i="6" s="1"/>
  <c r="BU210" i="6" s="1"/>
  <c r="AS196" i="6"/>
  <c r="BG196" i="6" s="1"/>
  <c r="BU196" i="6" s="1"/>
  <c r="AS182" i="6"/>
  <c r="BG182" i="6" s="1"/>
  <c r="BU182" i="6" s="1"/>
  <c r="AS168" i="6"/>
  <c r="BG168" i="6" s="1"/>
  <c r="BU168" i="6" s="1"/>
  <c r="AS154" i="6"/>
  <c r="BG154" i="6" s="1"/>
  <c r="BU154" i="6" s="1"/>
  <c r="AS140" i="6"/>
  <c r="BG140" i="6" s="1"/>
  <c r="BU140" i="6" s="1"/>
  <c r="AS126" i="6"/>
  <c r="BG126" i="6" s="1"/>
  <c r="BU126" i="6" s="1"/>
  <c r="AS112" i="6"/>
  <c r="BG112" i="6" s="1"/>
  <c r="BU112" i="6" s="1"/>
  <c r="AS98" i="6"/>
  <c r="BG98" i="6" s="1"/>
  <c r="BU98" i="6" s="1"/>
  <c r="AS84" i="6"/>
  <c r="BG84" i="6" s="1"/>
  <c r="BU84" i="6" s="1"/>
  <c r="AS70" i="6"/>
  <c r="BG70" i="6" s="1"/>
  <c r="BU70" i="6" s="1"/>
  <c r="AS56" i="6"/>
  <c r="BG56" i="6" s="1"/>
  <c r="BU56" i="6" s="1"/>
  <c r="AS41" i="6"/>
  <c r="BG41" i="6" s="1"/>
  <c r="BU41" i="6" s="1"/>
  <c r="AP180" i="6"/>
  <c r="AQ180" i="6" s="1"/>
  <c r="AO180" i="6"/>
  <c r="AP166" i="6"/>
  <c r="AQ166" i="6" s="1"/>
  <c r="AO166" i="6"/>
  <c r="AP152" i="6"/>
  <c r="AQ152" i="6" s="1"/>
  <c r="AO152" i="6"/>
  <c r="AO121" i="6"/>
  <c r="AP121" i="6"/>
  <c r="AQ121" i="6" s="1"/>
  <c r="AP93" i="6"/>
  <c r="AQ93" i="6" s="1"/>
  <c r="AO93" i="6"/>
  <c r="AO50" i="6"/>
  <c r="AP50" i="6"/>
  <c r="AQ50" i="6" s="1"/>
  <c r="AO155" i="6"/>
  <c r="AP155" i="6"/>
  <c r="AQ155" i="6" s="1"/>
  <c r="AO210" i="6"/>
  <c r="AP210" i="6"/>
  <c r="AQ210" i="6" s="1"/>
  <c r="AP236" i="6"/>
  <c r="AQ236" i="6" s="1"/>
  <c r="AO236" i="6"/>
  <c r="AO120" i="6"/>
  <c r="AP120" i="6"/>
  <c r="AQ120" i="6" s="1"/>
  <c r="AP78" i="6"/>
  <c r="AQ78" i="6" s="1"/>
  <c r="AO78" i="6"/>
  <c r="AO64" i="6"/>
  <c r="AP64" i="6"/>
  <c r="AQ64" i="6" s="1"/>
  <c r="AO159" i="6"/>
  <c r="AP159" i="6"/>
  <c r="AQ159" i="6" s="1"/>
  <c r="AP117" i="6"/>
  <c r="AQ117" i="6" s="1"/>
  <c r="AO117" i="6"/>
  <c r="AO47" i="6"/>
  <c r="AP47" i="6"/>
  <c r="AQ47" i="6" s="1"/>
  <c r="AS37" i="6"/>
  <c r="BG37" i="6" s="1"/>
  <c r="BU37" i="6" s="1"/>
  <c r="AL24" i="6"/>
  <c r="AN51" i="6"/>
  <c r="AP156" i="6"/>
  <c r="AQ156" i="6" s="1"/>
  <c r="AS180" i="6"/>
  <c r="BG180" i="6" s="1"/>
  <c r="BU180" i="6" s="1"/>
  <c r="AS233" i="6"/>
  <c r="BG233" i="6" s="1"/>
  <c r="BU233" i="6" s="1"/>
  <c r="AS219" i="6"/>
  <c r="BG219" i="6" s="1"/>
  <c r="BU219" i="6" s="1"/>
  <c r="AS205" i="6"/>
  <c r="BG205" i="6" s="1"/>
  <c r="BU205" i="6" s="1"/>
  <c r="AS191" i="6"/>
  <c r="BG191" i="6" s="1"/>
  <c r="BU191" i="6" s="1"/>
  <c r="AS177" i="6"/>
  <c r="BG177" i="6" s="1"/>
  <c r="BU177" i="6" s="1"/>
  <c r="AS163" i="6"/>
  <c r="BG163" i="6" s="1"/>
  <c r="BU163" i="6" s="1"/>
  <c r="AS149" i="6"/>
  <c r="BG149" i="6" s="1"/>
  <c r="BU149" i="6" s="1"/>
  <c r="AS135" i="6"/>
  <c r="BG135" i="6" s="1"/>
  <c r="BU135" i="6" s="1"/>
  <c r="AS121" i="6"/>
  <c r="BG121" i="6" s="1"/>
  <c r="BU121" i="6" s="1"/>
  <c r="AS107" i="6"/>
  <c r="BG107" i="6" s="1"/>
  <c r="BU107" i="6" s="1"/>
  <c r="AS93" i="6"/>
  <c r="BG93" i="6" s="1"/>
  <c r="BU93" i="6" s="1"/>
  <c r="AS79" i="6"/>
  <c r="BG79" i="6" s="1"/>
  <c r="BU79" i="6" s="1"/>
  <c r="AS65" i="6"/>
  <c r="BG65" i="6" s="1"/>
  <c r="BU65" i="6" s="1"/>
  <c r="AS51" i="6"/>
  <c r="BG51" i="6" s="1"/>
  <c r="BU51" i="6" s="1"/>
  <c r="AS36" i="6"/>
  <c r="BG36" i="6" s="1"/>
  <c r="BU36" i="6" s="1"/>
  <c r="AN191" i="6"/>
  <c r="AP191" i="6" s="1"/>
  <c r="AQ191" i="6" s="1"/>
  <c r="AS232" i="6"/>
  <c r="BG232" i="6" s="1"/>
  <c r="BU232" i="6" s="1"/>
  <c r="AS190" i="6"/>
  <c r="BG190" i="6" s="1"/>
  <c r="BU190" i="6" s="1"/>
  <c r="AS106" i="6"/>
  <c r="BG106" i="6" s="1"/>
  <c r="BU106" i="6" s="1"/>
  <c r="AS231" i="6"/>
  <c r="BG231" i="6" s="1"/>
  <c r="BU231" i="6" s="1"/>
  <c r="AS217" i="6"/>
  <c r="BG217" i="6" s="1"/>
  <c r="BU217" i="6" s="1"/>
  <c r="AS203" i="6"/>
  <c r="BG203" i="6" s="1"/>
  <c r="BU203" i="6" s="1"/>
  <c r="AS189" i="6"/>
  <c r="BG189" i="6" s="1"/>
  <c r="BU189" i="6" s="1"/>
  <c r="AL8" i="6"/>
  <c r="AO31" i="6"/>
  <c r="AP98" i="6"/>
  <c r="AQ98" i="6" s="1"/>
  <c r="AP231" i="6"/>
  <c r="AQ231" i="6" s="1"/>
  <c r="AS218" i="6"/>
  <c r="BG218" i="6" s="1"/>
  <c r="BU218" i="6" s="1"/>
  <c r="AS204" i="6"/>
  <c r="BG204" i="6" s="1"/>
  <c r="BU204" i="6" s="1"/>
  <c r="AS176" i="6"/>
  <c r="BG176" i="6" s="1"/>
  <c r="BU176" i="6" s="1"/>
  <c r="AS162" i="6"/>
  <c r="BG162" i="6" s="1"/>
  <c r="BU162" i="6" s="1"/>
  <c r="AS148" i="6"/>
  <c r="BG148" i="6" s="1"/>
  <c r="BU148" i="6" s="1"/>
  <c r="AS134" i="6"/>
  <c r="BG134" i="6" s="1"/>
  <c r="BU134" i="6" s="1"/>
  <c r="AS120" i="6"/>
  <c r="BG120" i="6" s="1"/>
  <c r="BU120" i="6" s="1"/>
  <c r="AS92" i="6"/>
  <c r="BG92" i="6" s="1"/>
  <c r="BU92" i="6" s="1"/>
  <c r="AS78" i="6"/>
  <c r="BG78" i="6" s="1"/>
  <c r="BU78" i="6" s="1"/>
  <c r="AS64" i="6"/>
  <c r="BG64" i="6" s="1"/>
  <c r="BU64" i="6" s="1"/>
  <c r="AS230" i="6"/>
  <c r="BG230" i="6" s="1"/>
  <c r="BU230" i="6" s="1"/>
  <c r="AS216" i="6"/>
  <c r="BG216" i="6" s="1"/>
  <c r="BU216" i="6" s="1"/>
  <c r="AO41" i="6"/>
  <c r="AP70" i="6"/>
  <c r="AQ70" i="6" s="1"/>
  <c r="AO84" i="6"/>
  <c r="AP202" i="6"/>
  <c r="AQ202" i="6" s="1"/>
  <c r="AP241" i="6"/>
  <c r="AQ241" i="6" s="1"/>
  <c r="AS40" i="6"/>
  <c r="BG40" i="6" s="1"/>
  <c r="BU40" i="6" s="1"/>
  <c r="AN15" i="6"/>
  <c r="AO164" i="6"/>
  <c r="AP197" i="6"/>
  <c r="AQ197" i="6" s="1"/>
  <c r="AS236" i="6"/>
  <c r="BG236" i="6" s="1"/>
  <c r="BU236" i="6" s="1"/>
  <c r="AS222" i="6"/>
  <c r="BG222" i="6" s="1"/>
  <c r="BU222" i="6" s="1"/>
  <c r="AS208" i="6"/>
  <c r="BG208" i="6" s="1"/>
  <c r="BU208" i="6" s="1"/>
  <c r="AS194" i="6"/>
  <c r="BG194" i="6" s="1"/>
  <c r="BU194" i="6" s="1"/>
  <c r="AS166" i="6"/>
  <c r="BG166" i="6" s="1"/>
  <c r="BU166" i="6" s="1"/>
  <c r="AS152" i="6"/>
  <c r="BG152" i="6" s="1"/>
  <c r="BU152" i="6" s="1"/>
  <c r="AS138" i="6"/>
  <c r="BG138" i="6" s="1"/>
  <c r="BU138" i="6" s="1"/>
  <c r="AS124" i="6"/>
  <c r="BG124" i="6" s="1"/>
  <c r="BU124" i="6" s="1"/>
  <c r="AS110" i="6"/>
  <c r="BG110" i="6" s="1"/>
  <c r="BU110" i="6" s="1"/>
  <c r="AS96" i="6"/>
  <c r="BG96" i="6" s="1"/>
  <c r="BU96" i="6" s="1"/>
  <c r="AS82" i="6"/>
  <c r="BG82" i="6" s="1"/>
  <c r="BU82" i="6" s="1"/>
  <c r="AS68" i="6"/>
  <c r="BG68" i="6" s="1"/>
  <c r="BU68" i="6" s="1"/>
  <c r="AS54" i="6"/>
  <c r="BG54" i="6" s="1"/>
  <c r="BU54" i="6" s="1"/>
  <c r="AS46" i="6"/>
  <c r="BG46" i="6" s="1"/>
  <c r="BU46" i="6" s="1"/>
  <c r="AP114" i="6"/>
  <c r="AQ114" i="6" s="1"/>
  <c r="AN28" i="6"/>
  <c r="AP28" i="6" s="1"/>
  <c r="AQ28" i="6" s="1"/>
  <c r="AL10" i="6"/>
  <c r="AO100" i="6"/>
  <c r="AP61" i="6"/>
  <c r="AQ61" i="6" s="1"/>
  <c r="AO76" i="6"/>
  <c r="AP106" i="6"/>
  <c r="AQ106" i="6" s="1"/>
  <c r="AO57" i="6"/>
  <c r="AO72" i="6"/>
  <c r="AO92" i="6"/>
  <c r="AP143" i="6"/>
  <c r="AQ143" i="6" s="1"/>
  <c r="AP157" i="6"/>
  <c r="AQ157" i="6" s="1"/>
  <c r="AP189" i="6"/>
  <c r="AQ189" i="6" s="1"/>
  <c r="AO207" i="6"/>
  <c r="AO220" i="6"/>
  <c r="AO234" i="6"/>
  <c r="AO65" i="6"/>
  <c r="AO86" i="6"/>
  <c r="AP43" i="6"/>
  <c r="AQ43" i="6" s="1"/>
  <c r="AP238" i="6"/>
  <c r="AQ238" i="6" s="1"/>
  <c r="AO32" i="6"/>
  <c r="AO52" i="6"/>
  <c r="AO62" i="6"/>
  <c r="AP72" i="6"/>
  <c r="AQ72" i="6" s="1"/>
  <c r="AO111" i="6"/>
  <c r="AO127" i="6"/>
  <c r="AP133" i="6"/>
  <c r="AQ133" i="6" s="1"/>
  <c r="AP171" i="6"/>
  <c r="AQ171" i="6" s="1"/>
  <c r="AO177" i="6"/>
  <c r="AO184" i="6"/>
  <c r="AP227" i="6"/>
  <c r="AQ227" i="6" s="1"/>
  <c r="AP239" i="6"/>
  <c r="AQ239" i="6" s="1"/>
  <c r="AO226" i="6"/>
  <c r="AP96" i="6"/>
  <c r="AQ96" i="6" s="1"/>
  <c r="AP165" i="6"/>
  <c r="AQ165" i="6" s="1"/>
  <c r="AP212" i="6"/>
  <c r="AQ212" i="6" s="1"/>
  <c r="AO68" i="6"/>
  <c r="AP213" i="6"/>
  <c r="AQ213" i="6" s="1"/>
  <c r="AO219" i="6"/>
  <c r="AP39" i="6"/>
  <c r="AQ39" i="6" s="1"/>
  <c r="AO107" i="6"/>
  <c r="AO138" i="6"/>
  <c r="AO208" i="6"/>
  <c r="AP229" i="6"/>
  <c r="AQ229" i="6" s="1"/>
  <c r="AO235" i="6"/>
  <c r="AO240" i="6"/>
  <c r="AP110" i="6"/>
  <c r="AQ110" i="6" s="1"/>
  <c r="AP33" i="6"/>
  <c r="AQ33" i="6" s="1"/>
  <c r="AO89" i="6"/>
  <c r="AP103" i="6"/>
  <c r="AQ103" i="6" s="1"/>
  <c r="AO112" i="6"/>
  <c r="AO128" i="6"/>
  <c r="AP146" i="6"/>
  <c r="AQ146" i="6" s="1"/>
  <c r="AP160" i="6"/>
  <c r="AQ160" i="6" s="1"/>
  <c r="AO222" i="6"/>
  <c r="AO59" i="6"/>
  <c r="AO79" i="6"/>
  <c r="AP147" i="6"/>
  <c r="AQ147" i="6" s="1"/>
  <c r="AP173" i="6"/>
  <c r="AQ173" i="6" s="1"/>
  <c r="AP185" i="6"/>
  <c r="AQ185" i="6" s="1"/>
  <c r="AO35" i="6"/>
  <c r="AO90" i="6"/>
  <c r="AO95" i="6"/>
  <c r="AO104" i="6"/>
  <c r="AO109" i="6"/>
  <c r="AO119" i="6"/>
  <c r="AO124" i="6"/>
  <c r="AO174" i="6"/>
  <c r="AR22" i="6"/>
  <c r="AT23" i="6"/>
  <c r="AP122" i="6"/>
  <c r="AQ122" i="6" s="1"/>
  <c r="AO122" i="6"/>
  <c r="AO131" i="6"/>
  <c r="AP158" i="6"/>
  <c r="AQ158" i="6" s="1"/>
  <c r="AO158" i="6"/>
  <c r="AO188" i="6"/>
  <c r="AT21" i="6"/>
  <c r="AQ115" i="6"/>
  <c r="AO99" i="6"/>
  <c r="AP118" i="6"/>
  <c r="AQ118" i="6" s="1"/>
  <c r="AO126" i="6"/>
  <c r="AP126" i="6"/>
  <c r="AQ126" i="6" s="1"/>
  <c r="AO211" i="6"/>
  <c r="AP211" i="6"/>
  <c r="AQ211" i="6" s="1"/>
  <c r="AP48" i="6"/>
  <c r="AQ48" i="6" s="1"/>
  <c r="AO48" i="6"/>
  <c r="AP132" i="6"/>
  <c r="AQ132" i="6" s="1"/>
  <c r="AO132" i="6"/>
  <c r="AO224" i="6"/>
  <c r="AP224" i="6"/>
  <c r="AR23" i="6"/>
  <c r="AP108" i="6"/>
  <c r="AQ108" i="6" s="1"/>
  <c r="AO108" i="6"/>
  <c r="AP123" i="6"/>
  <c r="AO123" i="6"/>
  <c r="AP141" i="6"/>
  <c r="AO141" i="6"/>
  <c r="AP205" i="6"/>
  <c r="AQ205" i="6" s="1"/>
  <c r="AO205" i="6"/>
  <c r="AP67" i="6"/>
  <c r="AQ67" i="6" s="1"/>
  <c r="AO67" i="6"/>
  <c r="AR21" i="6"/>
  <c r="AP29" i="6"/>
  <c r="AO29" i="6"/>
  <c r="Z42" i="6"/>
  <c r="AB42" i="6" s="1"/>
  <c r="AC42" i="6" s="1"/>
  <c r="AQ192" i="6"/>
  <c r="AP91" i="6"/>
  <c r="AQ91" i="6" s="1"/>
  <c r="AO91" i="6"/>
  <c r="AP182" i="6"/>
  <c r="AO192" i="6"/>
  <c r="AT22" i="6"/>
  <c r="AO36" i="6"/>
  <c r="AO113" i="6"/>
  <c r="AP175" i="6"/>
  <c r="AQ175" i="6" s="1"/>
  <c r="AO40" i="6"/>
  <c r="AO54" i="6"/>
  <c r="AP87" i="6"/>
  <c r="AQ87" i="6" s="1"/>
  <c r="AO87" i="6"/>
  <c r="AO145" i="6"/>
  <c r="AP56" i="6"/>
  <c r="AQ56" i="6" s="1"/>
  <c r="AO56" i="6"/>
  <c r="AN16" i="6"/>
  <c r="AP42" i="6"/>
  <c r="AO42" i="6"/>
  <c r="AO216" i="6"/>
  <c r="AO58" i="6"/>
  <c r="AP66" i="6"/>
  <c r="AO66" i="6"/>
  <c r="AP37" i="6"/>
  <c r="AQ37" i="6" s="1"/>
  <c r="AO37" i="6"/>
  <c r="AP150" i="6"/>
  <c r="AQ150" i="6" s="1"/>
  <c r="AO150" i="6"/>
  <c r="AP73" i="6"/>
  <c r="AO73" i="6"/>
  <c r="AO77" i="6"/>
  <c r="AO101" i="6"/>
  <c r="AO115" i="6"/>
  <c r="AO154" i="6"/>
  <c r="AM26" i="6"/>
  <c r="AP140" i="6"/>
  <c r="AO140" i="6"/>
  <c r="AP183" i="6"/>
  <c r="AQ183" i="6" s="1"/>
  <c r="AO183" i="6"/>
  <c r="AO38" i="6"/>
  <c r="AO105" i="6"/>
  <c r="AP144" i="6"/>
  <c r="AQ144" i="6" s="1"/>
  <c r="AO144" i="6"/>
  <c r="AO201" i="6"/>
  <c r="AO85" i="6"/>
  <c r="AP116" i="6"/>
  <c r="AQ116" i="6" s="1"/>
  <c r="AO116" i="6"/>
  <c r="AO163" i="6"/>
  <c r="AP196" i="6"/>
  <c r="AQ196" i="6" s="1"/>
  <c r="AO196" i="6"/>
  <c r="AP102" i="6"/>
  <c r="AO102" i="6"/>
  <c r="AO161" i="6"/>
  <c r="AP161" i="6"/>
  <c r="AQ161" i="6" s="1"/>
  <c r="AP130" i="6"/>
  <c r="AQ130" i="6" s="1"/>
  <c r="AO130" i="6"/>
  <c r="AP230" i="6"/>
  <c r="AQ230" i="6" s="1"/>
  <c r="AO230" i="6"/>
  <c r="AP200" i="6"/>
  <c r="AQ200" i="6" s="1"/>
  <c r="AO200" i="6"/>
  <c r="AP172" i="6"/>
  <c r="AQ172" i="6" s="1"/>
  <c r="AO172" i="6"/>
  <c r="AP228" i="6"/>
  <c r="AO228" i="6"/>
  <c r="AP242" i="6"/>
  <c r="AQ242" i="6" s="1"/>
  <c r="AO242" i="6"/>
  <c r="AO153" i="6"/>
  <c r="AO167" i="6"/>
  <c r="AO181" i="6"/>
  <c r="AO195" i="6"/>
  <c r="AO209" i="6"/>
  <c r="AO223" i="6"/>
  <c r="AO237" i="6"/>
  <c r="AO134" i="6"/>
  <c r="AO148" i="6"/>
  <c r="AO162" i="6"/>
  <c r="AO176" i="6"/>
  <c r="AO190" i="6"/>
  <c r="AO218" i="6"/>
  <c r="AO232" i="6"/>
  <c r="AH25" i="6"/>
  <c r="AJ25" i="6"/>
  <c r="AE21" i="6"/>
  <c r="AF24" i="6"/>
  <c r="AF23" i="6"/>
  <c r="AE22" i="6"/>
  <c r="AD24" i="6"/>
  <c r="AF21" i="6"/>
  <c r="AF22" i="6"/>
  <c r="AD23" i="6"/>
  <c r="AD21" i="6"/>
  <c r="AD22" i="6"/>
  <c r="AE24" i="6"/>
  <c r="AE23" i="6"/>
  <c r="Y26" i="6"/>
  <c r="Z85" i="6"/>
  <c r="AA85" i="6" s="1"/>
  <c r="Z169" i="6"/>
  <c r="AA169" i="6" s="1"/>
  <c r="Z143" i="6"/>
  <c r="AA143" i="6" s="1"/>
  <c r="Z199" i="6"/>
  <c r="AA199" i="6" s="1"/>
  <c r="Z155" i="6"/>
  <c r="AA155" i="6" s="1"/>
  <c r="Z93" i="6"/>
  <c r="AB93" i="6" s="1"/>
  <c r="AC93" i="6" s="1"/>
  <c r="Z134" i="6"/>
  <c r="AA134" i="6" s="1"/>
  <c r="Z164" i="6"/>
  <c r="AA164" i="6" s="1"/>
  <c r="Z50" i="6"/>
  <c r="AA50" i="6" s="1"/>
  <c r="Z160" i="6"/>
  <c r="AB160" i="6" s="1"/>
  <c r="AC160" i="6" s="1"/>
  <c r="Z233" i="6"/>
  <c r="AB233" i="6" s="1"/>
  <c r="AC233" i="6" s="1"/>
  <c r="Z205" i="6"/>
  <c r="AB205" i="6" s="1"/>
  <c r="AC205" i="6" s="1"/>
  <c r="Z49" i="6"/>
  <c r="AB49" i="6" s="1"/>
  <c r="AC49" i="6" s="1"/>
  <c r="X15" i="6"/>
  <c r="Z234" i="6"/>
  <c r="AA234" i="6" s="1"/>
  <c r="Z162" i="6"/>
  <c r="AA162" i="6" s="1"/>
  <c r="Z62" i="6"/>
  <c r="AB62" i="6" s="1"/>
  <c r="AC62" i="6" s="1"/>
  <c r="X12" i="6"/>
  <c r="Z80" i="6"/>
  <c r="AA80" i="6" s="1"/>
  <c r="Z191" i="6"/>
  <c r="Z18" i="6" s="1"/>
  <c r="Z190" i="6"/>
  <c r="AA190" i="6" s="1"/>
  <c r="Z225" i="6"/>
  <c r="AA225" i="6" s="1"/>
  <c r="Z133" i="6"/>
  <c r="AB133" i="6" s="1"/>
  <c r="AC133" i="6" s="1"/>
  <c r="Z154" i="6"/>
  <c r="AB154" i="6" s="1"/>
  <c r="AC154" i="6" s="1"/>
  <c r="X11" i="6"/>
  <c r="Z30" i="6"/>
  <c r="AB30" i="6" s="1"/>
  <c r="AC30" i="6" s="1"/>
  <c r="Z123" i="6"/>
  <c r="AB123" i="6" s="1"/>
  <c r="AC123" i="6" s="1"/>
  <c r="X21" i="6"/>
  <c r="Z210" i="6"/>
  <c r="AB210" i="6" s="1"/>
  <c r="AC210" i="6" s="1"/>
  <c r="Z182" i="6"/>
  <c r="AB182" i="6" s="1"/>
  <c r="AC182" i="6" s="1"/>
  <c r="X13" i="6"/>
  <c r="X16" i="6"/>
  <c r="AB131" i="6"/>
  <c r="AC131" i="6" s="1"/>
  <c r="AA131" i="6"/>
  <c r="AA67" i="6"/>
  <c r="X14" i="6"/>
  <c r="Z242" i="6"/>
  <c r="AB242" i="6" s="1"/>
  <c r="AC242" i="6" s="1"/>
  <c r="X10" i="6"/>
  <c r="X24" i="6"/>
  <c r="X8" i="6"/>
  <c r="AA150" i="6"/>
  <c r="AB150" i="6"/>
  <c r="AC150" i="6" s="1"/>
  <c r="AA163" i="6"/>
  <c r="AB163" i="6"/>
  <c r="AC163" i="6" s="1"/>
  <c r="X7" i="6"/>
  <c r="X9" i="6"/>
  <c r="AA53" i="6"/>
  <c r="AA142" i="6"/>
  <c r="X23" i="6"/>
  <c r="AA221" i="6"/>
  <c r="AA236" i="6"/>
  <c r="AB170" i="6"/>
  <c r="AC170" i="6" s="1"/>
  <c r="AA47" i="6"/>
  <c r="AA72" i="6"/>
  <c r="Z124" i="6"/>
  <c r="AB124" i="6" s="1"/>
  <c r="AC124" i="6" s="1"/>
  <c r="AA215" i="6"/>
  <c r="X17" i="6"/>
  <c r="X18" i="6"/>
  <c r="AB82" i="6"/>
  <c r="AC82" i="6" s="1"/>
  <c r="Z28" i="6"/>
  <c r="AB28" i="6" s="1"/>
  <c r="X22" i="6"/>
  <c r="AB117" i="6"/>
  <c r="AC117" i="6" s="1"/>
  <c r="AB137" i="6"/>
  <c r="AC137" i="6" s="1"/>
  <c r="AA201" i="6"/>
  <c r="AB54" i="6"/>
  <c r="AC54" i="6" s="1"/>
  <c r="AA66" i="6"/>
  <c r="AA86" i="6"/>
  <c r="AB130" i="6"/>
  <c r="AC130" i="6" s="1"/>
  <c r="AA138" i="6"/>
  <c r="AB158" i="6"/>
  <c r="AC158" i="6" s="1"/>
  <c r="AB214" i="6"/>
  <c r="AC214" i="6" s="1"/>
  <c r="AA235" i="6"/>
  <c r="AA109" i="6"/>
  <c r="AA37" i="6"/>
  <c r="AB110" i="6"/>
  <c r="AC110" i="6" s="1"/>
  <c r="AB228" i="6"/>
  <c r="AC228" i="6" s="1"/>
  <c r="AA73" i="6"/>
  <c r="AA151" i="6"/>
  <c r="AB171" i="6"/>
  <c r="AC171" i="6" s="1"/>
  <c r="AA184" i="6"/>
  <c r="AA194" i="6"/>
  <c r="AB58" i="6"/>
  <c r="AC58" i="6" s="1"/>
  <c r="AA89" i="6"/>
  <c r="AB122" i="6"/>
  <c r="AC122" i="6" s="1"/>
  <c r="AA229" i="6"/>
  <c r="AA33" i="6"/>
  <c r="AB39" i="6"/>
  <c r="AC39" i="6" s="1"/>
  <c r="AB102" i="6"/>
  <c r="AC102" i="6" s="1"/>
  <c r="AB208" i="6"/>
  <c r="AC208" i="6" s="1"/>
  <c r="Z9" i="6"/>
  <c r="AA52" i="6"/>
  <c r="AB135" i="6"/>
  <c r="AC135" i="6" s="1"/>
  <c r="AA61" i="6"/>
  <c r="AA100" i="6"/>
  <c r="AA145" i="6"/>
  <c r="AA165" i="6"/>
  <c r="AB178" i="6"/>
  <c r="AC178" i="6" s="1"/>
  <c r="AA152" i="6"/>
  <c r="AB165" i="6"/>
  <c r="AC165" i="6" s="1"/>
  <c r="Z15" i="6"/>
  <c r="AB101" i="6"/>
  <c r="AC101" i="6" s="1"/>
  <c r="AA166" i="6"/>
  <c r="AB32" i="6"/>
  <c r="AC32" i="6" s="1"/>
  <c r="AA45" i="6"/>
  <c r="AB51" i="6"/>
  <c r="AC51" i="6" s="1"/>
  <c r="AA75" i="6"/>
  <c r="AB88" i="6"/>
  <c r="AC88" i="6" s="1"/>
  <c r="AA95" i="6"/>
  <c r="AB108" i="6"/>
  <c r="AC108" i="6" s="1"/>
  <c r="AB121" i="6"/>
  <c r="AC121" i="6" s="1"/>
  <c r="AA128" i="6"/>
  <c r="AA173" i="6"/>
  <c r="AB186" i="6"/>
  <c r="AC186" i="6" s="1"/>
  <c r="AA193" i="6"/>
  <c r="AB206" i="6"/>
  <c r="AC206" i="6" s="1"/>
  <c r="AB219" i="6"/>
  <c r="AC219" i="6" s="1"/>
  <c r="AA226" i="6"/>
  <c r="AA198" i="6"/>
  <c r="AA159" i="6"/>
  <c r="AB172" i="6"/>
  <c r="AC172" i="6" s="1"/>
  <c r="AB38" i="6"/>
  <c r="AC38" i="6" s="1"/>
  <c r="AB68" i="6"/>
  <c r="AC68" i="6" s="1"/>
  <c r="AB114" i="6"/>
  <c r="AC114" i="6" s="1"/>
  <c r="AB212" i="6"/>
  <c r="AC212" i="6" s="1"/>
  <c r="AB115" i="6"/>
  <c r="AB173" i="6"/>
  <c r="AC173" i="6" s="1"/>
  <c r="AA180" i="6"/>
  <c r="AA200" i="6"/>
  <c r="AB213" i="6"/>
  <c r="AC213" i="6" s="1"/>
  <c r="AA187" i="6"/>
  <c r="AA207" i="6"/>
  <c r="AB220" i="6"/>
  <c r="AC220" i="6" s="1"/>
  <c r="AA240" i="6"/>
  <c r="AA107" i="6"/>
  <c r="AB81" i="6"/>
  <c r="AC81" i="6" s="1"/>
  <c r="AA46" i="6"/>
  <c r="AA65" i="6"/>
  <c r="AA96" i="6"/>
  <c r="AA116" i="6"/>
  <c r="AB129" i="6"/>
  <c r="AC129" i="6" s="1"/>
  <c r="AA149" i="6"/>
  <c r="AB227" i="6"/>
  <c r="AC227" i="6" s="1"/>
  <c r="AA31" i="6"/>
  <c r="AB74" i="6"/>
  <c r="AC74" i="6" s="1"/>
  <c r="AA51" i="6"/>
  <c r="AB179" i="6"/>
  <c r="AC179" i="6" s="1"/>
  <c r="Z12" i="6"/>
  <c r="AA40" i="6"/>
  <c r="AA59" i="6"/>
  <c r="AA103" i="6"/>
  <c r="AB136" i="6"/>
  <c r="AC136" i="6" s="1"/>
  <c r="AA156" i="6"/>
  <c r="AB192" i="6"/>
  <c r="AC192" i="6" s="1"/>
  <c r="Y6" i="6"/>
  <c r="AB241" i="6"/>
  <c r="AC241" i="6" s="1"/>
  <c r="AB44" i="6"/>
  <c r="AC44" i="6" s="1"/>
  <c r="AB87" i="6"/>
  <c r="AC87" i="6" s="1"/>
  <c r="AB185" i="6"/>
  <c r="AC185" i="6" s="1"/>
  <c r="AA60" i="6"/>
  <c r="AA79" i="6"/>
  <c r="AA144" i="6"/>
  <c r="AB157" i="6"/>
  <c r="AC157" i="6" s="1"/>
  <c r="AA177" i="6"/>
  <c r="AA222" i="6"/>
  <c r="AB94" i="6"/>
  <c r="AC94" i="6" s="1"/>
  <c r="AC230" i="6"/>
  <c r="AC167" i="6"/>
  <c r="AC125" i="6"/>
  <c r="AC77" i="6"/>
  <c r="AC97" i="6"/>
  <c r="AC41" i="6"/>
  <c r="AC203" i="6"/>
  <c r="AB29" i="6"/>
  <c r="AC29" i="6" s="1"/>
  <c r="AB36" i="6"/>
  <c r="AC36" i="6" s="1"/>
  <c r="AB43" i="6"/>
  <c r="AC43" i="6" s="1"/>
  <c r="AB57" i="6"/>
  <c r="AC57" i="6" s="1"/>
  <c r="AB64" i="6"/>
  <c r="AC64" i="6" s="1"/>
  <c r="AB71" i="6"/>
  <c r="AB78" i="6"/>
  <c r="AC78" i="6" s="1"/>
  <c r="AB92" i="6"/>
  <c r="AC92" i="6" s="1"/>
  <c r="AB99" i="6"/>
  <c r="AC99" i="6" s="1"/>
  <c r="AB106" i="6"/>
  <c r="AB113" i="6"/>
  <c r="AC113" i="6" s="1"/>
  <c r="AB120" i="6"/>
  <c r="AC120" i="6" s="1"/>
  <c r="AB127" i="6"/>
  <c r="AC127" i="6" s="1"/>
  <c r="AB141" i="6"/>
  <c r="AB148" i="6"/>
  <c r="AC148" i="6" s="1"/>
  <c r="AB176" i="6"/>
  <c r="AB183" i="6"/>
  <c r="AC183" i="6" s="1"/>
  <c r="AB197" i="6"/>
  <c r="AC197" i="6" s="1"/>
  <c r="AB204" i="6"/>
  <c r="AC204" i="6" s="1"/>
  <c r="AB211" i="6"/>
  <c r="AC211" i="6" s="1"/>
  <c r="AB218" i="6"/>
  <c r="AC218" i="6" s="1"/>
  <c r="AB232" i="6"/>
  <c r="AC232" i="6" s="1"/>
  <c r="AB239" i="6"/>
  <c r="AC239" i="6" s="1"/>
  <c r="AA34" i="6"/>
  <c r="AA41" i="6"/>
  <c r="AA48" i="6"/>
  <c r="AA55" i="6"/>
  <c r="AA69" i="6"/>
  <c r="AA76" i="6"/>
  <c r="AA83" i="6"/>
  <c r="AA90" i="6"/>
  <c r="AA97" i="6"/>
  <c r="AA104" i="6"/>
  <c r="AA111" i="6"/>
  <c r="AA118" i="6"/>
  <c r="AA125" i="6"/>
  <c r="AA132" i="6"/>
  <c r="AA139" i="6"/>
  <c r="AA146" i="6"/>
  <c r="AA153" i="6"/>
  <c r="AA167" i="6"/>
  <c r="AA174" i="6"/>
  <c r="AA181" i="6"/>
  <c r="AA188" i="6"/>
  <c r="AA195" i="6"/>
  <c r="AA202" i="6"/>
  <c r="AA209" i="6"/>
  <c r="AA216" i="6"/>
  <c r="AA223" i="6"/>
  <c r="AA230" i="6"/>
  <c r="AA237" i="6"/>
  <c r="AA35" i="6"/>
  <c r="AA56" i="6"/>
  <c r="AA63" i="6"/>
  <c r="AA70" i="6"/>
  <c r="AA77" i="6"/>
  <c r="AA84" i="6"/>
  <c r="AA91" i="6"/>
  <c r="AA98" i="6"/>
  <c r="AA105" i="6"/>
  <c r="AA112" i="6"/>
  <c r="AA119" i="6"/>
  <c r="AA126" i="6"/>
  <c r="AA140" i="6"/>
  <c r="AA147" i="6"/>
  <c r="AA161" i="6"/>
  <c r="AA168" i="6"/>
  <c r="AA175" i="6"/>
  <c r="AA189" i="6"/>
  <c r="AA196" i="6"/>
  <c r="AA203" i="6"/>
  <c r="AA217" i="6"/>
  <c r="AA224" i="6"/>
  <c r="AA231" i="6"/>
  <c r="AA238" i="6"/>
  <c r="AH134" i="7" l="1"/>
  <c r="AU86" i="7"/>
  <c r="AG16" i="7"/>
  <c r="AH93" i="7"/>
  <c r="AI134" i="7"/>
  <c r="AJ134" i="7" s="1"/>
  <c r="AH55" i="7"/>
  <c r="AI104" i="7"/>
  <c r="AJ104" i="7" s="1"/>
  <c r="AV136" i="7"/>
  <c r="AH123" i="7"/>
  <c r="AW14" i="7"/>
  <c r="AX14" i="7" s="1"/>
  <c r="AI123" i="7"/>
  <c r="AJ123" i="7" s="1"/>
  <c r="BK235" i="7"/>
  <c r="BL235" i="7" s="1"/>
  <c r="BJ235" i="7"/>
  <c r="BW235" i="7"/>
  <c r="AI121" i="7"/>
  <c r="AJ121" i="7" s="1"/>
  <c r="AH192" i="7"/>
  <c r="AI105" i="7"/>
  <c r="AJ105" i="7" s="1"/>
  <c r="AI16" i="7"/>
  <c r="AJ16" i="7" s="1"/>
  <c r="S26" i="7"/>
  <c r="T26" i="7" s="1"/>
  <c r="AI228" i="7"/>
  <c r="AH210" i="7"/>
  <c r="AI110" i="7"/>
  <c r="AJ110" i="7" s="1"/>
  <c r="AU30" i="7"/>
  <c r="AW30" i="7" s="1"/>
  <c r="AX30" i="7" s="1"/>
  <c r="AU104" i="7"/>
  <c r="AW104" i="7" s="1"/>
  <c r="AX104" i="7" s="1"/>
  <c r="AH179" i="7"/>
  <c r="AW210" i="7"/>
  <c r="AX210" i="7" s="1"/>
  <c r="AI210" i="7"/>
  <c r="AJ210" i="7" s="1"/>
  <c r="AI179" i="7"/>
  <c r="AJ179" i="7" s="1"/>
  <c r="AU29" i="7"/>
  <c r="AI209" i="7"/>
  <c r="AJ209" i="7" s="1"/>
  <c r="AI169" i="7"/>
  <c r="AJ169" i="7" s="1"/>
  <c r="AH231" i="7"/>
  <c r="AH221" i="7"/>
  <c r="AU169" i="7"/>
  <c r="AI204" i="7"/>
  <c r="AJ204" i="7" s="1"/>
  <c r="AH154" i="7"/>
  <c r="BI122" i="7"/>
  <c r="BK122" i="7" s="1"/>
  <c r="BL122" i="7" s="1"/>
  <c r="AG7" i="7"/>
  <c r="AU7" i="7" s="1"/>
  <c r="AV235" i="7"/>
  <c r="AH29" i="7"/>
  <c r="AH235" i="7"/>
  <c r="AI235" i="7"/>
  <c r="AJ235" i="7" s="1"/>
  <c r="AI231" i="7"/>
  <c r="AJ231" i="7" s="1"/>
  <c r="AH218" i="7"/>
  <c r="AU204" i="7"/>
  <c r="AI154" i="7"/>
  <c r="AJ154" i="7" s="1"/>
  <c r="AI136" i="7"/>
  <c r="AJ136" i="7" s="1"/>
  <c r="AH71" i="7"/>
  <c r="BG22" i="7"/>
  <c r="AW235" i="7"/>
  <c r="AX235" i="7" s="1"/>
  <c r="CH6" i="7"/>
  <c r="AI221" i="7"/>
  <c r="AJ221" i="7" s="1"/>
  <c r="AU188" i="7"/>
  <c r="AU218" i="7"/>
  <c r="AV231" i="7"/>
  <c r="BW210" i="7"/>
  <c r="AH138" i="7"/>
  <c r="AU71" i="7"/>
  <c r="AH30" i="7"/>
  <c r="AW231" i="7"/>
  <c r="AX231" i="7" s="1"/>
  <c r="BK210" i="7"/>
  <c r="BL210" i="7" s="1"/>
  <c r="AU192" i="7"/>
  <c r="AW192" i="7" s="1"/>
  <c r="AX192" i="7" s="1"/>
  <c r="AU105" i="7"/>
  <c r="AW105" i="7" s="1"/>
  <c r="AX105" i="7" s="1"/>
  <c r="AG18" i="7"/>
  <c r="AI18" i="7" s="1"/>
  <c r="AJ18" i="7" s="1"/>
  <c r="AW227" i="7"/>
  <c r="AX227" i="7" s="1"/>
  <c r="BI227" i="7"/>
  <c r="BK227" i="7" s="1"/>
  <c r="BL227" i="7" s="1"/>
  <c r="AV227" i="7"/>
  <c r="AS22" i="7"/>
  <c r="AU223" i="7"/>
  <c r="AU228" i="7"/>
  <c r="BI228" i="7" s="1"/>
  <c r="AU92" i="7"/>
  <c r="AV92" i="7" s="1"/>
  <c r="AI102" i="7"/>
  <c r="AJ102" i="7" s="1"/>
  <c r="AI177" i="7"/>
  <c r="AJ177" i="7" s="1"/>
  <c r="AH92" i="7"/>
  <c r="AH102" i="7"/>
  <c r="AH227" i="7"/>
  <c r="AH121" i="7"/>
  <c r="T21" i="7"/>
  <c r="AU214" i="7"/>
  <c r="AV214" i="7" s="1"/>
  <c r="AU190" i="7"/>
  <c r="AV190" i="7" s="1"/>
  <c r="AI200" i="7"/>
  <c r="AJ200" i="7" s="1"/>
  <c r="AI40" i="7"/>
  <c r="AJ40" i="7" s="1"/>
  <c r="AH214" i="7"/>
  <c r="AH133" i="7"/>
  <c r="AU233" i="7"/>
  <c r="AH188" i="7"/>
  <c r="AH177" i="7"/>
  <c r="AU94" i="7"/>
  <c r="AW94" i="7" s="1"/>
  <c r="AX94" i="7" s="1"/>
  <c r="AU80" i="7"/>
  <c r="AV80" i="7" s="1"/>
  <c r="AU40" i="7"/>
  <c r="AW40" i="7" s="1"/>
  <c r="AX40" i="7" s="1"/>
  <c r="BB6" i="7"/>
  <c r="BC6" i="7" s="1"/>
  <c r="AH190" i="7"/>
  <c r="AH80" i="7"/>
  <c r="AU225" i="7"/>
  <c r="BI225" i="7" s="1"/>
  <c r="AH137" i="7"/>
  <c r="AH79" i="7"/>
  <c r="AV14" i="7"/>
  <c r="BI14" i="7"/>
  <c r="BJ14" i="7" s="1"/>
  <c r="AI225" i="7"/>
  <c r="AJ225" i="7" s="1"/>
  <c r="AU200" i="7"/>
  <c r="AW200" i="7" s="1"/>
  <c r="AX200" i="7" s="1"/>
  <c r="AU186" i="7"/>
  <c r="AV137" i="7"/>
  <c r="AW121" i="7"/>
  <c r="AX121" i="7" s="1"/>
  <c r="AU79" i="7"/>
  <c r="AW79" i="7" s="1"/>
  <c r="AX79" i="7" s="1"/>
  <c r="BB26" i="7"/>
  <c r="BC26" i="7" s="1"/>
  <c r="AU133" i="7"/>
  <c r="AW133" i="7" s="1"/>
  <c r="AH186" i="7"/>
  <c r="AU140" i="7"/>
  <c r="BI140" i="7" s="1"/>
  <c r="AV121" i="7"/>
  <c r="AI14" i="7"/>
  <c r="AJ14" i="7" s="1"/>
  <c r="AR22" i="7"/>
  <c r="AH140" i="7"/>
  <c r="AU116" i="7"/>
  <c r="AV116" i="7" s="1"/>
  <c r="AU16" i="7"/>
  <c r="AW16" i="7" s="1"/>
  <c r="AX16" i="7" s="1"/>
  <c r="AH16" i="7"/>
  <c r="AI137" i="7"/>
  <c r="AJ137" i="7" s="1"/>
  <c r="AU45" i="7"/>
  <c r="BC21" i="7"/>
  <c r="AF26" i="7"/>
  <c r="AI62" i="7"/>
  <c r="AJ62" i="7" s="1"/>
  <c r="AH156" i="7"/>
  <c r="AU150" i="7"/>
  <c r="BI150" i="7" s="1"/>
  <c r="AU93" i="7"/>
  <c r="BI93" i="7" s="1"/>
  <c r="AH59" i="7"/>
  <c r="AH14" i="7"/>
  <c r="BC11" i="7"/>
  <c r="AU156" i="7"/>
  <c r="AW156" i="7" s="1"/>
  <c r="AX156" i="7" s="1"/>
  <c r="AU118" i="7"/>
  <c r="AV118" i="7" s="1"/>
  <c r="AU54" i="7"/>
  <c r="AW54" i="7" s="1"/>
  <c r="AX54" i="7" s="1"/>
  <c r="AG9" i="7"/>
  <c r="AH9" i="7" s="1"/>
  <c r="AI138" i="7"/>
  <c r="AJ138" i="7" s="1"/>
  <c r="AH54" i="7"/>
  <c r="AU73" i="7"/>
  <c r="AV73" i="7" s="1"/>
  <c r="AN6" i="7"/>
  <c r="AO6" i="7" s="1"/>
  <c r="V115" i="7"/>
  <c r="U16" i="7"/>
  <c r="V16" i="7" s="1"/>
  <c r="AI73" i="7"/>
  <c r="AJ73" i="7" s="1"/>
  <c r="AH135" i="7"/>
  <c r="AH118" i="7"/>
  <c r="AH84" i="7"/>
  <c r="AH109" i="7"/>
  <c r="AU47" i="7"/>
  <c r="AW47" i="7" s="1"/>
  <c r="AX47" i="7" s="1"/>
  <c r="AU84" i="7"/>
  <c r="AU109" i="7"/>
  <c r="AV109" i="7" s="1"/>
  <c r="AH47" i="7"/>
  <c r="AU135" i="7"/>
  <c r="BI135" i="7" s="1"/>
  <c r="AU101" i="7"/>
  <c r="AW101" i="7" s="1"/>
  <c r="AX101" i="7" s="1"/>
  <c r="AU12" i="7"/>
  <c r="AW12" i="7" s="1"/>
  <c r="AX12" i="7" s="1"/>
  <c r="T13" i="7"/>
  <c r="AG13" i="7"/>
  <c r="BH22" i="7"/>
  <c r="AG11" i="7"/>
  <c r="T11" i="7"/>
  <c r="AD26" i="7"/>
  <c r="BT77" i="7"/>
  <c r="BT23" i="7" s="1"/>
  <c r="BF23" i="7"/>
  <c r="AH233" i="7"/>
  <c r="BG228" i="7"/>
  <c r="AS24" i="7"/>
  <c r="AU75" i="7"/>
  <c r="AW75" i="7" s="1"/>
  <c r="AX75" i="7" s="1"/>
  <c r="BV22" i="7"/>
  <c r="AH12" i="7"/>
  <c r="AI36" i="7"/>
  <c r="AJ36" i="7" s="1"/>
  <c r="AU36" i="7"/>
  <c r="AH36" i="7"/>
  <c r="CH26" i="7"/>
  <c r="BF228" i="7"/>
  <c r="AR24" i="7"/>
  <c r="AU52" i="7"/>
  <c r="AI52" i="7"/>
  <c r="AJ52" i="7" s="1"/>
  <c r="AH52" i="7"/>
  <c r="AI75" i="7"/>
  <c r="AJ75" i="7" s="1"/>
  <c r="AG8" i="7"/>
  <c r="AH8" i="7" s="1"/>
  <c r="AV175" i="7"/>
  <c r="AW175" i="7"/>
  <c r="AX175" i="7" s="1"/>
  <c r="AU130" i="7"/>
  <c r="AI130" i="7"/>
  <c r="AJ130" i="7" s="1"/>
  <c r="Z26" i="7"/>
  <c r="AA26" i="7" s="1"/>
  <c r="S6" i="7"/>
  <c r="T6" i="7" s="1"/>
  <c r="BP26" i="7"/>
  <c r="BQ26" i="7" s="1"/>
  <c r="AU174" i="7"/>
  <c r="AU99" i="7"/>
  <c r="AW99" i="7" s="1"/>
  <c r="AX99" i="7" s="1"/>
  <c r="AU44" i="7"/>
  <c r="AT22" i="7"/>
  <c r="AI12" i="7"/>
  <c r="AJ12" i="7" s="1"/>
  <c r="AI174" i="7"/>
  <c r="AJ174" i="7" s="1"/>
  <c r="AH99" i="7"/>
  <c r="AH44" i="7"/>
  <c r="AE26" i="7"/>
  <c r="AI183" i="7"/>
  <c r="AJ183" i="7" s="1"/>
  <c r="AH183" i="7"/>
  <c r="AI149" i="7"/>
  <c r="AJ149" i="7" s="1"/>
  <c r="AH149" i="7"/>
  <c r="BG133" i="7"/>
  <c r="AS21" i="7"/>
  <c r="AO7" i="7"/>
  <c r="AV111" i="7"/>
  <c r="BH228" i="7"/>
  <c r="AT24" i="7"/>
  <c r="AQ120" i="7"/>
  <c r="AP15" i="7"/>
  <c r="AQ15" i="7" s="1"/>
  <c r="BH133" i="7"/>
  <c r="AT21" i="7"/>
  <c r="BI105" i="7"/>
  <c r="BK105" i="7" s="1"/>
  <c r="BL105" i="7" s="1"/>
  <c r="AI111" i="7"/>
  <c r="AJ111" i="7" s="1"/>
  <c r="AW111" i="7"/>
  <c r="AX111" i="7" s="1"/>
  <c r="BU77" i="7"/>
  <c r="BU23" i="7" s="1"/>
  <c r="BG23" i="7"/>
  <c r="AG10" i="7"/>
  <c r="T10" i="7"/>
  <c r="BP6" i="7"/>
  <c r="BQ6" i="7" s="1"/>
  <c r="AH111" i="7"/>
  <c r="AI153" i="7"/>
  <c r="AJ153" i="7" s="1"/>
  <c r="AH153" i="7"/>
  <c r="T17" i="7"/>
  <c r="AG17" i="7"/>
  <c r="AN26" i="7"/>
  <c r="AO26" i="7" s="1"/>
  <c r="Z6" i="7"/>
  <c r="AA6" i="7" s="1"/>
  <c r="BE228" i="7"/>
  <c r="BD24" i="7"/>
  <c r="BE24" i="7" s="1"/>
  <c r="BJ136" i="7"/>
  <c r="BK136" i="7"/>
  <c r="BL136" i="7" s="1"/>
  <c r="AW136" i="7"/>
  <c r="AX136" i="7" s="1"/>
  <c r="AI94" i="7"/>
  <c r="AJ94" i="7" s="1"/>
  <c r="AU59" i="7"/>
  <c r="AV59" i="7" s="1"/>
  <c r="BS223" i="7"/>
  <c r="BR14" i="7"/>
  <c r="BS14" i="7" s="1"/>
  <c r="AG15" i="7"/>
  <c r="T15" i="7"/>
  <c r="AC241" i="7"/>
  <c r="AB16" i="7"/>
  <c r="AC16" i="7" s="1"/>
  <c r="BW111" i="7"/>
  <c r="BJ111" i="7"/>
  <c r="BK111" i="7"/>
  <c r="BL111" i="7" s="1"/>
  <c r="AH215" i="7"/>
  <c r="AU215" i="7"/>
  <c r="AI215" i="7"/>
  <c r="AJ215" i="7" s="1"/>
  <c r="AC228" i="7"/>
  <c r="AB24" i="7"/>
  <c r="AC24" i="7" s="1"/>
  <c r="BI218" i="7"/>
  <c r="AV218" i="7"/>
  <c r="AW218" i="7"/>
  <c r="AX218" i="7" s="1"/>
  <c r="BI194" i="7"/>
  <c r="AW194" i="7"/>
  <c r="AX194" i="7" s="1"/>
  <c r="AV194" i="7"/>
  <c r="BS192" i="7"/>
  <c r="BR18" i="7"/>
  <c r="BS18" i="7" s="1"/>
  <c r="BI238" i="7"/>
  <c r="AW238" i="7"/>
  <c r="AX238" i="7" s="1"/>
  <c r="AV238" i="7"/>
  <c r="AQ179" i="7"/>
  <c r="AP13" i="7"/>
  <c r="AQ13" i="7" s="1"/>
  <c r="AI184" i="7"/>
  <c r="AJ184" i="7" s="1"/>
  <c r="AH184" i="7"/>
  <c r="AU184" i="7"/>
  <c r="AI144" i="7"/>
  <c r="AJ144" i="7" s="1"/>
  <c r="AH144" i="7"/>
  <c r="AU144" i="7"/>
  <c r="BY136" i="7"/>
  <c r="BZ136" i="7" s="1"/>
  <c r="BX136" i="7"/>
  <c r="AQ134" i="7"/>
  <c r="AP21" i="7"/>
  <c r="AV134" i="7"/>
  <c r="BI134" i="7"/>
  <c r="AW134" i="7"/>
  <c r="AX134" i="7" s="1"/>
  <c r="AU161" i="7"/>
  <c r="AH161" i="7"/>
  <c r="AI161" i="7"/>
  <c r="AJ161" i="7" s="1"/>
  <c r="AH206" i="7"/>
  <c r="AI206" i="7"/>
  <c r="AJ206" i="7" s="1"/>
  <c r="AU206" i="7"/>
  <c r="AH115" i="7"/>
  <c r="AU115" i="7"/>
  <c r="AI115" i="7"/>
  <c r="AJ115" i="7" s="1"/>
  <c r="AI222" i="7"/>
  <c r="AJ222" i="7" s="1"/>
  <c r="AH222" i="7"/>
  <c r="AU222" i="7"/>
  <c r="AH132" i="7"/>
  <c r="AU132" i="7"/>
  <c r="AI132" i="7"/>
  <c r="AJ132" i="7" s="1"/>
  <c r="AU147" i="7"/>
  <c r="AH147" i="7"/>
  <c r="AI147" i="7"/>
  <c r="AJ147" i="7" s="1"/>
  <c r="AI124" i="7"/>
  <c r="AJ124" i="7" s="1"/>
  <c r="AH124" i="7"/>
  <c r="AU124" i="7"/>
  <c r="AQ151" i="7"/>
  <c r="AP11" i="7"/>
  <c r="AQ11" i="7" s="1"/>
  <c r="BI113" i="7"/>
  <c r="AW113" i="7"/>
  <c r="AX113" i="7" s="1"/>
  <c r="AV113" i="7"/>
  <c r="AI77" i="7"/>
  <c r="AJ77" i="7" s="1"/>
  <c r="AU77" i="7"/>
  <c r="AH77" i="7"/>
  <c r="AI83" i="7"/>
  <c r="AJ83" i="7" s="1"/>
  <c r="AU83" i="7"/>
  <c r="AH83" i="7"/>
  <c r="AI91" i="7"/>
  <c r="AJ91" i="7" s="1"/>
  <c r="AU91" i="7"/>
  <c r="AH91" i="7"/>
  <c r="BI42" i="7"/>
  <c r="AW42" i="7"/>
  <c r="AX42" i="7" s="1"/>
  <c r="AV42" i="7"/>
  <c r="AC50" i="7"/>
  <c r="AB8" i="7"/>
  <c r="AC8" i="7" s="1"/>
  <c r="AV86" i="7"/>
  <c r="BI86" i="7"/>
  <c r="AW86" i="7"/>
  <c r="AX86" i="7" s="1"/>
  <c r="BE40" i="7"/>
  <c r="BD7" i="7"/>
  <c r="AU193" i="7"/>
  <c r="AI193" i="7"/>
  <c r="AJ193" i="7" s="1"/>
  <c r="AH193" i="7"/>
  <c r="AI205" i="7"/>
  <c r="AJ205" i="7" s="1"/>
  <c r="AH205" i="7"/>
  <c r="AU205" i="7"/>
  <c r="BK175" i="7"/>
  <c r="BL175" i="7" s="1"/>
  <c r="BW175" i="7"/>
  <c r="BJ175" i="7"/>
  <c r="AI127" i="7"/>
  <c r="AJ127" i="7" s="1"/>
  <c r="AU127" i="7"/>
  <c r="AH127" i="7"/>
  <c r="AI72" i="7"/>
  <c r="AJ72" i="7" s="1"/>
  <c r="AU72" i="7"/>
  <c r="AH72" i="7"/>
  <c r="AI39" i="7"/>
  <c r="AJ39" i="7" s="1"/>
  <c r="AH39" i="7"/>
  <c r="AU39" i="7"/>
  <c r="V203" i="7"/>
  <c r="U18" i="7"/>
  <c r="V18" i="7" s="1"/>
  <c r="AH195" i="7"/>
  <c r="AI195" i="7"/>
  <c r="AJ195" i="7" s="1"/>
  <c r="AU195" i="7"/>
  <c r="AU164" i="7"/>
  <c r="AI164" i="7"/>
  <c r="AJ164" i="7" s="1"/>
  <c r="AH164" i="7"/>
  <c r="AI120" i="7"/>
  <c r="AJ120" i="7" s="1"/>
  <c r="AH120" i="7"/>
  <c r="AU120" i="7"/>
  <c r="BE106" i="7"/>
  <c r="BD12" i="7"/>
  <c r="BE12" i="7" s="1"/>
  <c r="V124" i="7"/>
  <c r="U11" i="7"/>
  <c r="V11" i="7" s="1"/>
  <c r="AH128" i="7"/>
  <c r="AU128" i="7"/>
  <c r="AI128" i="7"/>
  <c r="AJ128" i="7" s="1"/>
  <c r="AC151" i="7"/>
  <c r="AB11" i="7"/>
  <c r="AC11" i="7" s="1"/>
  <c r="AW93" i="7"/>
  <c r="AX93" i="7" s="1"/>
  <c r="BI38" i="7"/>
  <c r="AW38" i="7"/>
  <c r="AX38" i="7" s="1"/>
  <c r="AV38" i="7"/>
  <c r="AI31" i="7"/>
  <c r="AJ31" i="7" s="1"/>
  <c r="AH31" i="7"/>
  <c r="AU31" i="7"/>
  <c r="BS173" i="7"/>
  <c r="BR13" i="7"/>
  <c r="BS13" i="7" s="1"/>
  <c r="AI211" i="7"/>
  <c r="AJ211" i="7" s="1"/>
  <c r="AH211" i="7"/>
  <c r="AU211" i="7"/>
  <c r="AI216" i="7"/>
  <c r="AJ216" i="7" s="1"/>
  <c r="AU216" i="7"/>
  <c r="AH216" i="7"/>
  <c r="V178" i="7"/>
  <c r="U13" i="7"/>
  <c r="V13" i="7" s="1"/>
  <c r="BJ231" i="7"/>
  <c r="BW231" i="7"/>
  <c r="BK231" i="7"/>
  <c r="BL231" i="7" s="1"/>
  <c r="AW149" i="7"/>
  <c r="AX149" i="7" s="1"/>
  <c r="BI149" i="7"/>
  <c r="AV149" i="7"/>
  <c r="BJ237" i="7"/>
  <c r="BW237" i="7"/>
  <c r="BK237" i="7"/>
  <c r="BL237" i="7" s="1"/>
  <c r="AU145" i="7"/>
  <c r="AH145" i="7"/>
  <c r="AI145" i="7"/>
  <c r="AJ145" i="7" s="1"/>
  <c r="AQ115" i="7"/>
  <c r="AP16" i="7"/>
  <c r="AQ16" i="7" s="1"/>
  <c r="AH187" i="7"/>
  <c r="AU187" i="7"/>
  <c r="AI187" i="7"/>
  <c r="AJ187" i="7" s="1"/>
  <c r="BE127" i="7"/>
  <c r="BD11" i="7"/>
  <c r="BE11" i="7" s="1"/>
  <c r="BS99" i="7"/>
  <c r="BR9" i="7"/>
  <c r="BS9" i="7" s="1"/>
  <c r="BJ122" i="7"/>
  <c r="BW122" i="7"/>
  <c r="BI116" i="7"/>
  <c r="BJ121" i="7"/>
  <c r="BW121" i="7"/>
  <c r="BK121" i="7"/>
  <c r="BL121" i="7" s="1"/>
  <c r="AQ106" i="7"/>
  <c r="AP12" i="7"/>
  <c r="AQ12" i="7" s="1"/>
  <c r="AI87" i="7"/>
  <c r="AJ87" i="7" s="1"/>
  <c r="AU87" i="7"/>
  <c r="AH87" i="7"/>
  <c r="AI81" i="7"/>
  <c r="AJ81" i="7" s="1"/>
  <c r="AU81" i="7"/>
  <c r="AH81" i="7"/>
  <c r="AI35" i="7"/>
  <c r="AJ35" i="7" s="1"/>
  <c r="AU35" i="7"/>
  <c r="AH35" i="7"/>
  <c r="AC41" i="7"/>
  <c r="AB7" i="7"/>
  <c r="AW57" i="7"/>
  <c r="AX57" i="7" s="1"/>
  <c r="AV57" i="7"/>
  <c r="BI57" i="7"/>
  <c r="AW29" i="7"/>
  <c r="AX29" i="7" s="1"/>
  <c r="AV29" i="7"/>
  <c r="BI29" i="7"/>
  <c r="AQ203" i="7"/>
  <c r="AP18" i="7"/>
  <c r="AQ18" i="7" s="1"/>
  <c r="BE97" i="7"/>
  <c r="BD9" i="7"/>
  <c r="BE9" i="7" s="1"/>
  <c r="AV228" i="7"/>
  <c r="BE182" i="7"/>
  <c r="BD13" i="7"/>
  <c r="BE13" i="7" s="1"/>
  <c r="AH196" i="7"/>
  <c r="AI196" i="7"/>
  <c r="AJ196" i="7" s="1"/>
  <c r="AU196" i="7"/>
  <c r="AV159" i="7"/>
  <c r="BI159" i="7"/>
  <c r="AW159" i="7"/>
  <c r="AX159" i="7" s="1"/>
  <c r="AH142" i="7"/>
  <c r="AI142" i="7"/>
  <c r="AJ142" i="7" s="1"/>
  <c r="AU142" i="7"/>
  <c r="V44" i="7"/>
  <c r="U7" i="7"/>
  <c r="AI66" i="7"/>
  <c r="AU66" i="7"/>
  <c r="AH66" i="7"/>
  <c r="AG23" i="7"/>
  <c r="AH23" i="7" s="1"/>
  <c r="BI40" i="7"/>
  <c r="AW109" i="7"/>
  <c r="AX109" i="7" s="1"/>
  <c r="AV82" i="7"/>
  <c r="BI82" i="7"/>
  <c r="AW82" i="7"/>
  <c r="AX82" i="7" s="1"/>
  <c r="AI34" i="7"/>
  <c r="AJ34" i="7" s="1"/>
  <c r="AH34" i="7"/>
  <c r="AU34" i="7"/>
  <c r="BI183" i="7"/>
  <c r="AW183" i="7"/>
  <c r="AX183" i="7" s="1"/>
  <c r="AV183" i="7"/>
  <c r="AI126" i="7"/>
  <c r="AJ126" i="7" s="1"/>
  <c r="AH126" i="7"/>
  <c r="AU126" i="7"/>
  <c r="AI191" i="7"/>
  <c r="AJ191" i="7" s="1"/>
  <c r="AU191" i="7"/>
  <c r="AH191" i="7"/>
  <c r="BI220" i="7"/>
  <c r="AW220" i="7"/>
  <c r="AX220" i="7" s="1"/>
  <c r="AV220" i="7"/>
  <c r="BI230" i="7"/>
  <c r="AW230" i="7"/>
  <c r="AX230" i="7" s="1"/>
  <c r="AV230" i="7"/>
  <c r="AH162" i="7"/>
  <c r="AU162" i="7"/>
  <c r="AI162" i="7"/>
  <c r="AJ162" i="7" s="1"/>
  <c r="AI139" i="7"/>
  <c r="AJ139" i="7" s="1"/>
  <c r="AH139" i="7"/>
  <c r="AU139" i="7"/>
  <c r="AG21" i="7"/>
  <c r="AI168" i="7"/>
  <c r="AJ168" i="7" s="1"/>
  <c r="AU168" i="7"/>
  <c r="AH168" i="7"/>
  <c r="AI108" i="7"/>
  <c r="AJ108" i="7" s="1"/>
  <c r="AH108" i="7"/>
  <c r="AU108" i="7"/>
  <c r="V52" i="7"/>
  <c r="U9" i="7"/>
  <c r="V9" i="7" s="1"/>
  <c r="AI74" i="7"/>
  <c r="AJ74" i="7" s="1"/>
  <c r="AU74" i="7"/>
  <c r="AH74" i="7"/>
  <c r="AI98" i="7"/>
  <c r="AJ98" i="7" s="1"/>
  <c r="AU98" i="7"/>
  <c r="AH98" i="7"/>
  <c r="AI37" i="7"/>
  <c r="AJ37" i="7" s="1"/>
  <c r="AU37" i="7"/>
  <c r="AH37" i="7"/>
  <c r="BI110" i="7"/>
  <c r="AV110" i="7"/>
  <c r="AW110" i="7"/>
  <c r="AX110" i="7" s="1"/>
  <c r="AU61" i="7"/>
  <c r="AI61" i="7"/>
  <c r="AJ61" i="7" s="1"/>
  <c r="AH61" i="7"/>
  <c r="AI103" i="7"/>
  <c r="AJ103" i="7" s="1"/>
  <c r="AH103" i="7"/>
  <c r="AU103" i="7"/>
  <c r="AI41" i="7"/>
  <c r="AJ41" i="7" s="1"/>
  <c r="AH41" i="7"/>
  <c r="AU41" i="7"/>
  <c r="AW49" i="7"/>
  <c r="AX49" i="7" s="1"/>
  <c r="AV49" i="7"/>
  <c r="BI49" i="7"/>
  <c r="AD6" i="7"/>
  <c r="AR7" i="7"/>
  <c r="AE6" i="7"/>
  <c r="AS7" i="7"/>
  <c r="AJ228" i="7"/>
  <c r="BS62" i="7"/>
  <c r="BR8" i="7"/>
  <c r="BS8" i="7" s="1"/>
  <c r="AI46" i="7"/>
  <c r="AJ46" i="7" s="1"/>
  <c r="AH46" i="7"/>
  <c r="AU46" i="7"/>
  <c r="AI242" i="7"/>
  <c r="AJ242" i="7" s="1"/>
  <c r="AH242" i="7"/>
  <c r="AU242" i="7"/>
  <c r="AU181" i="7"/>
  <c r="AH181" i="7"/>
  <c r="AI181" i="7"/>
  <c r="AJ181" i="7" s="1"/>
  <c r="AW177" i="7"/>
  <c r="AX177" i="7" s="1"/>
  <c r="BI177" i="7"/>
  <c r="AV177" i="7"/>
  <c r="AU160" i="7"/>
  <c r="AI160" i="7"/>
  <c r="AJ160" i="7" s="1"/>
  <c r="AH160" i="7"/>
  <c r="BI234" i="7"/>
  <c r="AV234" i="7"/>
  <c r="AW234" i="7"/>
  <c r="AX234" i="7" s="1"/>
  <c r="V226" i="7"/>
  <c r="U14" i="7"/>
  <c r="V14" i="7" s="1"/>
  <c r="AH182" i="7"/>
  <c r="AI182" i="7"/>
  <c r="AJ182" i="7" s="1"/>
  <c r="AU182" i="7"/>
  <c r="AH197" i="7"/>
  <c r="AU197" i="7"/>
  <c r="AI197" i="7"/>
  <c r="AJ197" i="7" s="1"/>
  <c r="BI133" i="7"/>
  <c r="BE77" i="7"/>
  <c r="BD23" i="7"/>
  <c r="BE23" i="7" s="1"/>
  <c r="BJ123" i="7"/>
  <c r="BK123" i="7"/>
  <c r="BL123" i="7" s="1"/>
  <c r="BW123" i="7"/>
  <c r="V43" i="7"/>
  <c r="U23" i="7"/>
  <c r="AH114" i="7"/>
  <c r="AU114" i="7"/>
  <c r="AI114" i="7"/>
  <c r="AJ114" i="7" s="1"/>
  <c r="BS120" i="7"/>
  <c r="BR15" i="7"/>
  <c r="BS15" i="7" s="1"/>
  <c r="AI68" i="7"/>
  <c r="AJ68" i="7" s="1"/>
  <c r="AU68" i="7"/>
  <c r="AH68" i="7"/>
  <c r="AI96" i="7"/>
  <c r="AJ96" i="7" s="1"/>
  <c r="AU96" i="7"/>
  <c r="AH96" i="7"/>
  <c r="AW55" i="7"/>
  <c r="AX55" i="7" s="1"/>
  <c r="AV55" i="7"/>
  <c r="BI55" i="7"/>
  <c r="AP10" i="7"/>
  <c r="AQ10" i="7" s="1"/>
  <c r="BI223" i="7"/>
  <c r="AW223" i="7"/>
  <c r="AX223" i="7" s="1"/>
  <c r="AV223" i="7"/>
  <c r="AI240" i="7"/>
  <c r="AJ240" i="7" s="1"/>
  <c r="AH240" i="7"/>
  <c r="AU240" i="7"/>
  <c r="AQ100" i="7"/>
  <c r="AP9" i="7"/>
  <c r="AQ9" i="7" s="1"/>
  <c r="AW89" i="7"/>
  <c r="AX89" i="7" s="1"/>
  <c r="BI89" i="7"/>
  <c r="AV89" i="7"/>
  <c r="AC66" i="7"/>
  <c r="AB23" i="7"/>
  <c r="AC23" i="7" s="1"/>
  <c r="AW45" i="7"/>
  <c r="AX45" i="7" s="1"/>
  <c r="AV45" i="7"/>
  <c r="BI45" i="7"/>
  <c r="AH189" i="7"/>
  <c r="AI189" i="7"/>
  <c r="AJ189" i="7" s="1"/>
  <c r="AU189" i="7"/>
  <c r="AH178" i="7"/>
  <c r="AU178" i="7"/>
  <c r="AI178" i="7"/>
  <c r="AJ178" i="7" s="1"/>
  <c r="AI226" i="7"/>
  <c r="AJ226" i="7" s="1"/>
  <c r="AH226" i="7"/>
  <c r="AU226" i="7"/>
  <c r="BI169" i="7"/>
  <c r="AW169" i="7"/>
  <c r="AX169" i="7" s="1"/>
  <c r="AV169" i="7"/>
  <c r="AI155" i="7"/>
  <c r="AJ155" i="7" s="1"/>
  <c r="AU155" i="7"/>
  <c r="AH155" i="7"/>
  <c r="AV153" i="7"/>
  <c r="AW153" i="7"/>
  <c r="AX153" i="7" s="1"/>
  <c r="BI153" i="7"/>
  <c r="AI129" i="7"/>
  <c r="AJ129" i="7" s="1"/>
  <c r="AH129" i="7"/>
  <c r="AU129" i="7"/>
  <c r="AU146" i="7"/>
  <c r="AI146" i="7"/>
  <c r="AJ146" i="7" s="1"/>
  <c r="AH146" i="7"/>
  <c r="AW138" i="7"/>
  <c r="AX138" i="7" s="1"/>
  <c r="AV138" i="7"/>
  <c r="BI138" i="7"/>
  <c r="AI78" i="7"/>
  <c r="AJ78" i="7" s="1"/>
  <c r="AU78" i="7"/>
  <c r="AH78" i="7"/>
  <c r="AU43" i="7"/>
  <c r="AH43" i="7"/>
  <c r="AI43" i="7"/>
  <c r="AJ43" i="7" s="1"/>
  <c r="AH100" i="7"/>
  <c r="AU100" i="7"/>
  <c r="AI100" i="7"/>
  <c r="AJ100" i="7" s="1"/>
  <c r="AI97" i="7"/>
  <c r="AJ97" i="7" s="1"/>
  <c r="AU97" i="7"/>
  <c r="AH97" i="7"/>
  <c r="BE62" i="7"/>
  <c r="BD8" i="7"/>
  <c r="BE8" i="7" s="1"/>
  <c r="AW32" i="7"/>
  <c r="AX32" i="7" s="1"/>
  <c r="AV32" i="7"/>
  <c r="BI32" i="7"/>
  <c r="AH58" i="7"/>
  <c r="AU58" i="7"/>
  <c r="AI58" i="7"/>
  <c r="AJ58" i="7" s="1"/>
  <c r="AI95" i="7"/>
  <c r="AJ95" i="7" s="1"/>
  <c r="AU95" i="7"/>
  <c r="AH95" i="7"/>
  <c r="AI67" i="7"/>
  <c r="AJ67" i="7" s="1"/>
  <c r="AU67" i="7"/>
  <c r="AH67" i="7"/>
  <c r="AG22" i="7"/>
  <c r="AH22" i="7" s="1"/>
  <c r="AU171" i="7"/>
  <c r="AI171" i="7"/>
  <c r="AJ171" i="7" s="1"/>
  <c r="AH171" i="7"/>
  <c r="AU148" i="7"/>
  <c r="AI148" i="7"/>
  <c r="AJ148" i="7" s="1"/>
  <c r="AH148" i="7"/>
  <c r="AC191" i="7"/>
  <c r="AB18" i="7"/>
  <c r="AC18" i="7" s="1"/>
  <c r="AI229" i="7"/>
  <c r="AJ229" i="7" s="1"/>
  <c r="AH229" i="7"/>
  <c r="AU229" i="7"/>
  <c r="AG24" i="7"/>
  <c r="AH24" i="7" s="1"/>
  <c r="AV158" i="7"/>
  <c r="BI158" i="7"/>
  <c r="AW158" i="7"/>
  <c r="AX158" i="7" s="1"/>
  <c r="AJ133" i="7"/>
  <c r="AH125" i="7"/>
  <c r="AU125" i="7"/>
  <c r="AI125" i="7"/>
  <c r="AJ125" i="7" s="1"/>
  <c r="AI63" i="7"/>
  <c r="AJ63" i="7" s="1"/>
  <c r="AU63" i="7"/>
  <c r="AH63" i="7"/>
  <c r="BS111" i="7"/>
  <c r="BR23" i="7"/>
  <c r="BS23" i="7" s="1"/>
  <c r="AC58" i="7"/>
  <c r="AB12" i="7"/>
  <c r="AC12" i="7" s="1"/>
  <c r="AI76" i="7"/>
  <c r="AJ76" i="7" s="1"/>
  <c r="AU76" i="7"/>
  <c r="AH76" i="7"/>
  <c r="AQ43" i="7"/>
  <c r="AP23" i="7"/>
  <c r="AQ23" i="7" s="1"/>
  <c r="AW28" i="7"/>
  <c r="AV28" i="7"/>
  <c r="BI28" i="7"/>
  <c r="BF22" i="7"/>
  <c r="BI44" i="7"/>
  <c r="AW44" i="7"/>
  <c r="AX44" i="7" s="1"/>
  <c r="AV44" i="7"/>
  <c r="AI203" i="7"/>
  <c r="AJ203" i="7" s="1"/>
  <c r="AH203" i="7"/>
  <c r="AU203" i="7"/>
  <c r="V240" i="7"/>
  <c r="U24" i="7"/>
  <c r="BI232" i="7"/>
  <c r="AV232" i="7"/>
  <c r="AW232" i="7"/>
  <c r="AX232" i="7" s="1"/>
  <c r="BI173" i="7"/>
  <c r="AW173" i="7"/>
  <c r="AX173" i="7" s="1"/>
  <c r="AV173" i="7"/>
  <c r="AI239" i="7"/>
  <c r="AJ239" i="7" s="1"/>
  <c r="AH239" i="7"/>
  <c r="AU239" i="7"/>
  <c r="BI209" i="7"/>
  <c r="AV209" i="7"/>
  <c r="AW209" i="7"/>
  <c r="AX209" i="7" s="1"/>
  <c r="BE177" i="7"/>
  <c r="BD14" i="7"/>
  <c r="BE14" i="7" s="1"/>
  <c r="AQ193" i="7"/>
  <c r="AP14" i="7"/>
  <c r="AQ14" i="7" s="1"/>
  <c r="BI236" i="7"/>
  <c r="AW236" i="7"/>
  <c r="AX236" i="7" s="1"/>
  <c r="AV236" i="7"/>
  <c r="AC155" i="7"/>
  <c r="AB21" i="7"/>
  <c r="BK157" i="7"/>
  <c r="BL157" i="7" s="1"/>
  <c r="BJ157" i="7"/>
  <c r="BW157" i="7"/>
  <c r="BS136" i="7"/>
  <c r="BR21" i="7"/>
  <c r="BJ179" i="7"/>
  <c r="BK179" i="7"/>
  <c r="BL179" i="7" s="1"/>
  <c r="BW179" i="7"/>
  <c r="BI152" i="7"/>
  <c r="AV152" i="7"/>
  <c r="AW152" i="7"/>
  <c r="AX152" i="7" s="1"/>
  <c r="AI85" i="7"/>
  <c r="AJ85" i="7" s="1"/>
  <c r="AU85" i="7"/>
  <c r="AH85" i="7"/>
  <c r="AV192" i="7"/>
  <c r="AC71" i="7"/>
  <c r="AB15" i="7"/>
  <c r="AC15" i="7" s="1"/>
  <c r="BI80" i="7"/>
  <c r="AW80" i="7"/>
  <c r="AX80" i="7" s="1"/>
  <c r="AC97" i="7"/>
  <c r="AB9" i="7"/>
  <c r="AC9" i="7" s="1"/>
  <c r="AI88" i="7"/>
  <c r="AJ88" i="7" s="1"/>
  <c r="AU88" i="7"/>
  <c r="AH88" i="7"/>
  <c r="BE30" i="7"/>
  <c r="BD10" i="7"/>
  <c r="BE10" i="7" s="1"/>
  <c r="BD22" i="7"/>
  <c r="BE22" i="7" s="1"/>
  <c r="V58" i="7"/>
  <c r="U12" i="7"/>
  <c r="V12" i="7" s="1"/>
  <c r="AI9" i="7"/>
  <c r="AJ9" i="7" s="1"/>
  <c r="AU9" i="7"/>
  <c r="BT22" i="7"/>
  <c r="AI207" i="7"/>
  <c r="AJ207" i="7" s="1"/>
  <c r="AH207" i="7"/>
  <c r="AU207" i="7"/>
  <c r="BS229" i="7"/>
  <c r="BR24" i="7"/>
  <c r="BS24" i="7" s="1"/>
  <c r="AU170" i="7"/>
  <c r="AI170" i="7"/>
  <c r="AJ170" i="7" s="1"/>
  <c r="AH170" i="7"/>
  <c r="V120" i="7"/>
  <c r="U15" i="7"/>
  <c r="V15" i="7" s="1"/>
  <c r="AH112" i="7"/>
  <c r="AI112" i="7"/>
  <c r="AJ112" i="7" s="1"/>
  <c r="AU112" i="7"/>
  <c r="AI33" i="7"/>
  <c r="AJ33" i="7" s="1"/>
  <c r="AU33" i="7"/>
  <c r="AH33" i="7"/>
  <c r="AU167" i="7"/>
  <c r="AI167" i="7"/>
  <c r="AJ167" i="7" s="1"/>
  <c r="AH167" i="7"/>
  <c r="BI221" i="7"/>
  <c r="AW221" i="7"/>
  <c r="AX221" i="7" s="1"/>
  <c r="AV221" i="7"/>
  <c r="AU176" i="7"/>
  <c r="AI176" i="7"/>
  <c r="AJ176" i="7" s="1"/>
  <c r="AH176" i="7"/>
  <c r="AI213" i="7"/>
  <c r="AJ213" i="7" s="1"/>
  <c r="AH213" i="7"/>
  <c r="AU213" i="7"/>
  <c r="BE203" i="7"/>
  <c r="BD18" i="7"/>
  <c r="BE18" i="7" s="1"/>
  <c r="AW204" i="7"/>
  <c r="AX204" i="7" s="1"/>
  <c r="BI204" i="7"/>
  <c r="AV204" i="7"/>
  <c r="AI199" i="7"/>
  <c r="AJ199" i="7" s="1"/>
  <c r="AH199" i="7"/>
  <c r="AU199" i="7"/>
  <c r="AH141" i="7"/>
  <c r="AU141" i="7"/>
  <c r="AI141" i="7"/>
  <c r="AJ141" i="7" s="1"/>
  <c r="BS115" i="7"/>
  <c r="BR16" i="7"/>
  <c r="BS16" i="7" s="1"/>
  <c r="BI224" i="7"/>
  <c r="AW224" i="7"/>
  <c r="AX224" i="7" s="1"/>
  <c r="AV224" i="7"/>
  <c r="AI70" i="7"/>
  <c r="AJ70" i="7" s="1"/>
  <c r="AU70" i="7"/>
  <c r="AH70" i="7"/>
  <c r="V68" i="7"/>
  <c r="U8" i="7"/>
  <c r="V8" i="7" s="1"/>
  <c r="AQ40" i="7"/>
  <c r="AP7" i="7"/>
  <c r="AQ51" i="7"/>
  <c r="AP17" i="7"/>
  <c r="AQ17" i="7" s="1"/>
  <c r="AJ28" i="7"/>
  <c r="AF6" i="7"/>
  <c r="AT7" i="7"/>
  <c r="BE241" i="7"/>
  <c r="BD16" i="7"/>
  <c r="BE16" i="7" s="1"/>
  <c r="AH198" i="7"/>
  <c r="AI198" i="7"/>
  <c r="AJ198" i="7" s="1"/>
  <c r="AU198" i="7"/>
  <c r="AH151" i="7"/>
  <c r="AI151" i="7"/>
  <c r="AJ151" i="7" s="1"/>
  <c r="AU151" i="7"/>
  <c r="AU163" i="7"/>
  <c r="AH163" i="7"/>
  <c r="AI163" i="7"/>
  <c r="AJ163" i="7" s="1"/>
  <c r="AW69" i="7"/>
  <c r="AX69" i="7" s="1"/>
  <c r="AV69" i="7"/>
  <c r="BI69" i="7"/>
  <c r="BE211" i="7"/>
  <c r="BD17" i="7"/>
  <c r="BE17" i="7" s="1"/>
  <c r="BI202" i="7"/>
  <c r="AW202" i="7"/>
  <c r="AX202" i="7" s="1"/>
  <c r="AV202" i="7"/>
  <c r="BS124" i="7"/>
  <c r="BR11" i="7"/>
  <c r="BS11" i="7" s="1"/>
  <c r="AI56" i="7"/>
  <c r="AJ56" i="7" s="1"/>
  <c r="AH56" i="7"/>
  <c r="AU56" i="7"/>
  <c r="BI233" i="7"/>
  <c r="AV233" i="7"/>
  <c r="AW233" i="7"/>
  <c r="AX233" i="7" s="1"/>
  <c r="AW188" i="7"/>
  <c r="AX188" i="7" s="1"/>
  <c r="BI188" i="7"/>
  <c r="AV188" i="7"/>
  <c r="AU166" i="7"/>
  <c r="AH166" i="7"/>
  <c r="AI166" i="7"/>
  <c r="AJ166" i="7" s="1"/>
  <c r="AU165" i="7"/>
  <c r="AI165" i="7"/>
  <c r="AJ165" i="7" s="1"/>
  <c r="AH165" i="7"/>
  <c r="AH217" i="7"/>
  <c r="AI217" i="7"/>
  <c r="AJ217" i="7" s="1"/>
  <c r="AU217" i="7"/>
  <c r="BS212" i="7"/>
  <c r="BR17" i="7"/>
  <c r="BS17" i="7" s="1"/>
  <c r="BE163" i="7"/>
  <c r="BD21" i="7"/>
  <c r="BJ219" i="7"/>
  <c r="BK219" i="7"/>
  <c r="BL219" i="7" s="1"/>
  <c r="BW219" i="7"/>
  <c r="AV186" i="7"/>
  <c r="BI186" i="7"/>
  <c r="AW186" i="7"/>
  <c r="AX186" i="7" s="1"/>
  <c r="BY210" i="7"/>
  <c r="BZ210" i="7" s="1"/>
  <c r="BX210" i="7"/>
  <c r="AV154" i="7"/>
  <c r="AW154" i="7"/>
  <c r="AX154" i="7" s="1"/>
  <c r="BI154" i="7"/>
  <c r="AW180" i="7"/>
  <c r="AX180" i="7" s="1"/>
  <c r="BI180" i="7"/>
  <c r="AV180" i="7"/>
  <c r="AW174" i="7"/>
  <c r="AX174" i="7" s="1"/>
  <c r="BI174" i="7"/>
  <c r="AV174" i="7"/>
  <c r="V133" i="7"/>
  <c r="U21" i="7"/>
  <c r="BX235" i="7"/>
  <c r="BY235" i="7"/>
  <c r="BZ235" i="7" s="1"/>
  <c r="BF137" i="7"/>
  <c r="AW137" i="7"/>
  <c r="AX137" i="7" s="1"/>
  <c r="AR21" i="7"/>
  <c r="AI131" i="7"/>
  <c r="AJ131" i="7" s="1"/>
  <c r="AU131" i="7"/>
  <c r="AH131" i="7"/>
  <c r="AH119" i="7"/>
  <c r="AI119" i="7"/>
  <c r="AJ119" i="7" s="1"/>
  <c r="AU119" i="7"/>
  <c r="AI107" i="7"/>
  <c r="AJ107" i="7" s="1"/>
  <c r="AU107" i="7"/>
  <c r="AH107" i="7"/>
  <c r="AI106" i="7"/>
  <c r="AJ106" i="7" s="1"/>
  <c r="AU106" i="7"/>
  <c r="AH106" i="7"/>
  <c r="AI90" i="7"/>
  <c r="AJ90" i="7" s="1"/>
  <c r="AU90" i="7"/>
  <c r="AH90" i="7"/>
  <c r="AU143" i="7"/>
  <c r="AH143" i="7"/>
  <c r="AI143" i="7"/>
  <c r="AJ143" i="7" s="1"/>
  <c r="BI62" i="7"/>
  <c r="AW62" i="7"/>
  <c r="AX62" i="7" s="1"/>
  <c r="AV62" i="7"/>
  <c r="AI64" i="7"/>
  <c r="AJ64" i="7" s="1"/>
  <c r="AU64" i="7"/>
  <c r="AH64" i="7"/>
  <c r="BI79" i="7"/>
  <c r="AH60" i="7"/>
  <c r="AU60" i="7"/>
  <c r="AI60" i="7"/>
  <c r="AJ60" i="7" s="1"/>
  <c r="AW84" i="7"/>
  <c r="AX84" i="7" s="1"/>
  <c r="BI84" i="7"/>
  <c r="AV84" i="7"/>
  <c r="AH51" i="7"/>
  <c r="AU51" i="7"/>
  <c r="AI51" i="7"/>
  <c r="AJ51" i="7" s="1"/>
  <c r="AW71" i="7"/>
  <c r="AX71" i="7" s="1"/>
  <c r="BI71" i="7"/>
  <c r="AV71" i="7"/>
  <c r="AI50" i="7"/>
  <c r="AJ50" i="7" s="1"/>
  <c r="AH50" i="7"/>
  <c r="AU50" i="7"/>
  <c r="U22" i="7"/>
  <c r="V29" i="7"/>
  <c r="U10" i="7"/>
  <c r="V10" i="7" s="1"/>
  <c r="BR22" i="7"/>
  <c r="BS22" i="7" s="1"/>
  <c r="BS64" i="7"/>
  <c r="BR7" i="7"/>
  <c r="AC213" i="7"/>
  <c r="AB17" i="7"/>
  <c r="AC17" i="7" s="1"/>
  <c r="AQ228" i="7"/>
  <c r="AP24" i="7"/>
  <c r="AQ24" i="7" s="1"/>
  <c r="AH212" i="7"/>
  <c r="AU212" i="7"/>
  <c r="AI212" i="7"/>
  <c r="AJ212" i="7" s="1"/>
  <c r="AQ220" i="7"/>
  <c r="AP8" i="7"/>
  <c r="AQ8" i="7" s="1"/>
  <c r="AI241" i="7"/>
  <c r="AJ241" i="7" s="1"/>
  <c r="AH241" i="7"/>
  <c r="AU241" i="7"/>
  <c r="AI201" i="7"/>
  <c r="AJ201" i="7" s="1"/>
  <c r="AU201" i="7"/>
  <c r="AH201" i="7"/>
  <c r="AC176" i="7"/>
  <c r="AB13" i="7"/>
  <c r="AC13" i="7" s="1"/>
  <c r="AW185" i="7"/>
  <c r="AX185" i="7" s="1"/>
  <c r="BI185" i="7"/>
  <c r="AV185" i="7"/>
  <c r="AH208" i="7"/>
  <c r="AU208" i="7"/>
  <c r="AI208" i="7"/>
  <c r="AJ208" i="7" s="1"/>
  <c r="AC193" i="7"/>
  <c r="AB14" i="7"/>
  <c r="AC14" i="7" s="1"/>
  <c r="AI172" i="7"/>
  <c r="AJ172" i="7" s="1"/>
  <c r="AU172" i="7"/>
  <c r="AH172" i="7"/>
  <c r="AH117" i="7"/>
  <c r="AU117" i="7"/>
  <c r="AI117" i="7"/>
  <c r="AJ117" i="7" s="1"/>
  <c r="BE71" i="7"/>
  <c r="BD15" i="7"/>
  <c r="BE15" i="7" s="1"/>
  <c r="AI65" i="7"/>
  <c r="AJ65" i="7" s="1"/>
  <c r="AU65" i="7"/>
  <c r="AH65" i="7"/>
  <c r="V51" i="7"/>
  <c r="U17" i="7"/>
  <c r="V17" i="7" s="1"/>
  <c r="AI48" i="7"/>
  <c r="AJ48" i="7" s="1"/>
  <c r="AH48" i="7"/>
  <c r="AU48" i="7"/>
  <c r="AH53" i="7"/>
  <c r="AU53" i="7"/>
  <c r="AI53" i="7"/>
  <c r="AJ53" i="7" s="1"/>
  <c r="AC28" i="7"/>
  <c r="AB10" i="7"/>
  <c r="AC10" i="7" s="1"/>
  <c r="AB22" i="7"/>
  <c r="AC22" i="7" s="1"/>
  <c r="AV102" i="7"/>
  <c r="AW102" i="7"/>
  <c r="AX102" i="7" s="1"/>
  <c r="BI102" i="7"/>
  <c r="AP22" i="7"/>
  <c r="AQ22" i="7" s="1"/>
  <c r="BR10" i="7"/>
  <c r="BS10" i="7" s="1"/>
  <c r="BR34" i="6"/>
  <c r="BS34" i="6" s="1"/>
  <c r="BP17" i="6"/>
  <c r="BP7" i="6"/>
  <c r="BQ162" i="6"/>
  <c r="BQ129" i="6"/>
  <c r="BQ28" i="6"/>
  <c r="BP11" i="6"/>
  <c r="BP10" i="6"/>
  <c r="BQ37" i="6"/>
  <c r="BQ204" i="6"/>
  <c r="BQ189" i="6"/>
  <c r="BR206" i="6"/>
  <c r="BS206" i="6" s="1"/>
  <c r="BR62" i="6"/>
  <c r="BS62" i="6" s="1"/>
  <c r="BQ49" i="6"/>
  <c r="BQ217" i="6"/>
  <c r="BN26" i="6"/>
  <c r="BP22" i="6"/>
  <c r="BP23" i="6"/>
  <c r="BP24" i="6"/>
  <c r="BP21" i="6"/>
  <c r="BN6" i="6"/>
  <c r="BP14" i="6"/>
  <c r="BP13" i="6"/>
  <c r="BQ180" i="6"/>
  <c r="BP8" i="6"/>
  <c r="BR167" i="6"/>
  <c r="BS167" i="6" s="1"/>
  <c r="BQ167" i="6"/>
  <c r="BQ228" i="6"/>
  <c r="BR82" i="6"/>
  <c r="BS82" i="6" s="1"/>
  <c r="BP12" i="6"/>
  <c r="BQ40" i="6"/>
  <c r="BR40" i="6"/>
  <c r="BS40" i="6" s="1"/>
  <c r="BR9" i="6"/>
  <c r="BU24" i="6"/>
  <c r="BS72" i="6"/>
  <c r="BR15" i="6"/>
  <c r="BS127" i="6"/>
  <c r="BR11" i="6"/>
  <c r="BS230" i="6"/>
  <c r="BR24" i="6"/>
  <c r="BU21" i="6"/>
  <c r="BS58" i="6"/>
  <c r="BV26" i="6"/>
  <c r="BS177" i="6"/>
  <c r="BS133" i="6"/>
  <c r="BS66" i="6"/>
  <c r="BU22" i="6"/>
  <c r="BU23" i="6"/>
  <c r="BR10" i="6"/>
  <c r="BS191" i="6"/>
  <c r="BR18" i="6"/>
  <c r="BS115" i="6"/>
  <c r="BR16" i="6"/>
  <c r="BR8" i="6"/>
  <c r="BS141" i="6"/>
  <c r="BR17" i="6"/>
  <c r="BD67" i="6"/>
  <c r="BE67" i="6" s="1"/>
  <c r="BD81" i="6"/>
  <c r="BE81" i="6" s="1"/>
  <c r="BB14" i="6"/>
  <c r="BD225" i="6"/>
  <c r="BE225" i="6" s="1"/>
  <c r="BC233" i="6"/>
  <c r="BD164" i="6"/>
  <c r="BE164" i="6" s="1"/>
  <c r="BC234" i="6"/>
  <c r="BB17" i="6"/>
  <c r="BD68" i="6"/>
  <c r="BE68" i="6" s="1"/>
  <c r="BB15" i="6"/>
  <c r="BC80" i="6"/>
  <c r="BC205" i="6"/>
  <c r="BD213" i="6"/>
  <c r="BE213" i="6" s="1"/>
  <c r="BD218" i="6"/>
  <c r="BE218" i="6" s="1"/>
  <c r="BC74" i="6"/>
  <c r="BD169" i="6"/>
  <c r="BE169" i="6" s="1"/>
  <c r="BD134" i="6"/>
  <c r="BE134" i="6" s="1"/>
  <c r="BC72" i="6"/>
  <c r="BD150" i="6"/>
  <c r="BE150" i="6" s="1"/>
  <c r="BC50" i="6"/>
  <c r="BD137" i="6"/>
  <c r="BE137" i="6" s="1"/>
  <c r="BD37" i="6"/>
  <c r="BE37" i="6" s="1"/>
  <c r="BD185" i="6"/>
  <c r="BE185" i="6" s="1"/>
  <c r="BC158" i="6"/>
  <c r="BC104" i="6"/>
  <c r="BD184" i="6"/>
  <c r="BE184" i="6" s="1"/>
  <c r="BC36" i="6"/>
  <c r="BD129" i="6"/>
  <c r="BE129" i="6" s="1"/>
  <c r="BC174" i="6"/>
  <c r="BB11" i="6"/>
  <c r="BB9" i="6"/>
  <c r="BC198" i="6"/>
  <c r="BB23" i="6"/>
  <c r="BC237" i="6"/>
  <c r="BB13" i="6"/>
  <c r="BB24" i="6"/>
  <c r="BC186" i="6"/>
  <c r="BB10" i="6"/>
  <c r="BB22" i="6"/>
  <c r="BD39" i="6"/>
  <c r="BE39" i="6" s="1"/>
  <c r="BB8" i="6"/>
  <c r="BB21" i="6"/>
  <c r="AZ26" i="6"/>
  <c r="BF26" i="6"/>
  <c r="AZ6" i="6"/>
  <c r="BD40" i="6"/>
  <c r="BE40" i="6" s="1"/>
  <c r="BC40" i="6"/>
  <c r="BB7" i="6"/>
  <c r="BG21" i="6"/>
  <c r="BG22" i="6"/>
  <c r="BG24" i="6"/>
  <c r="BD12" i="6"/>
  <c r="BE58" i="6"/>
  <c r="BE224" i="6"/>
  <c r="BE180" i="6"/>
  <c r="BE138" i="6"/>
  <c r="BH26" i="6"/>
  <c r="BG23" i="6"/>
  <c r="BE124" i="6"/>
  <c r="BD16" i="6"/>
  <c r="BD15" i="6"/>
  <c r="BD23" i="6"/>
  <c r="BD9" i="6"/>
  <c r="BE97" i="6"/>
  <c r="BE228" i="6"/>
  <c r="BD24" i="6"/>
  <c r="AO194" i="6"/>
  <c r="AO204" i="6"/>
  <c r="AO149" i="6"/>
  <c r="AO60" i="6"/>
  <c r="AO214" i="6"/>
  <c r="AR26" i="6"/>
  <c r="AO191" i="6"/>
  <c r="AO169" i="6"/>
  <c r="AP217" i="6"/>
  <c r="AQ217" i="6" s="1"/>
  <c r="AN17" i="6"/>
  <c r="AO135" i="6"/>
  <c r="AN24" i="6"/>
  <c r="AO34" i="6"/>
  <c r="AP186" i="6"/>
  <c r="AQ186" i="6" s="1"/>
  <c r="AN14" i="6"/>
  <c r="AP225" i="6"/>
  <c r="AQ225" i="6" s="1"/>
  <c r="AP46" i="6"/>
  <c r="AQ46" i="6" s="1"/>
  <c r="AO233" i="6"/>
  <c r="AP55" i="6"/>
  <c r="AQ55" i="6" s="1"/>
  <c r="AN13" i="6"/>
  <c r="AP198" i="6"/>
  <c r="AQ198" i="6" s="1"/>
  <c r="AB85" i="6"/>
  <c r="AC85" i="6" s="1"/>
  <c r="AO88" i="6"/>
  <c r="AO53" i="6"/>
  <c r="AO74" i="6"/>
  <c r="AO179" i="6"/>
  <c r="AP203" i="6"/>
  <c r="AQ203" i="6" s="1"/>
  <c r="AO80" i="6"/>
  <c r="AO221" i="6"/>
  <c r="AO136" i="6"/>
  <c r="AO215" i="6"/>
  <c r="AN18" i="6"/>
  <c r="AO151" i="6"/>
  <c r="AP16" i="6"/>
  <c r="AN7" i="6"/>
  <c r="AP75" i="6"/>
  <c r="AQ75" i="6" s="1"/>
  <c r="AN10" i="6"/>
  <c r="AS23" i="6"/>
  <c r="AO94" i="6"/>
  <c r="AN9" i="6"/>
  <c r="AS21" i="6"/>
  <c r="AS24" i="6"/>
  <c r="AN12" i="6"/>
  <c r="AO45" i="6"/>
  <c r="AO137" i="6"/>
  <c r="AO69" i="6"/>
  <c r="AN8" i="6"/>
  <c r="AO82" i="6"/>
  <c r="AO97" i="6"/>
  <c r="AN21" i="6"/>
  <c r="AL26" i="6"/>
  <c r="AS22" i="6"/>
  <c r="AN11" i="6"/>
  <c r="AN23" i="6"/>
  <c r="AO139" i="6"/>
  <c r="AO83" i="6"/>
  <c r="AO125" i="6"/>
  <c r="AN22" i="6"/>
  <c r="AO28" i="6"/>
  <c r="AL6" i="6"/>
  <c r="AP51" i="6"/>
  <c r="AQ51" i="6" s="1"/>
  <c r="AO51" i="6"/>
  <c r="AQ73" i="6"/>
  <c r="AP15" i="6"/>
  <c r="AQ140" i="6"/>
  <c r="AQ182" i="6"/>
  <c r="AQ224" i="6"/>
  <c r="AQ29" i="6"/>
  <c r="AP10" i="6"/>
  <c r="AQ228" i="6"/>
  <c r="AP24" i="6"/>
  <c r="AQ42" i="6"/>
  <c r="AQ66" i="6"/>
  <c r="AP23" i="6"/>
  <c r="AP12" i="6"/>
  <c r="AQ123" i="6"/>
  <c r="AP11" i="6"/>
  <c r="AQ102" i="6"/>
  <c r="AP9" i="6"/>
  <c r="AT26" i="6"/>
  <c r="AQ141" i="6"/>
  <c r="AB234" i="6"/>
  <c r="AC234" i="6" s="1"/>
  <c r="AA49" i="6"/>
  <c r="AD26" i="6"/>
  <c r="AE26" i="6"/>
  <c r="AF26" i="6"/>
  <c r="AB169" i="6"/>
  <c r="AC169" i="6" s="1"/>
  <c r="AB162" i="6"/>
  <c r="AC162" i="6" s="1"/>
  <c r="AA30" i="6"/>
  <c r="Z23" i="6"/>
  <c r="AC28" i="6"/>
  <c r="AA28" i="6"/>
  <c r="AB143" i="6"/>
  <c r="AC143" i="6" s="1"/>
  <c r="AB155" i="6"/>
  <c r="AC155" i="6" s="1"/>
  <c r="AB191" i="6"/>
  <c r="AC191" i="6" s="1"/>
  <c r="AA154" i="6"/>
  <c r="AA205" i="6"/>
  <c r="AA133" i="6"/>
  <c r="Z11" i="6"/>
  <c r="AB199" i="6"/>
  <c r="AC199" i="6" s="1"/>
  <c r="AA93" i="6"/>
  <c r="Z8" i="6"/>
  <c r="AA182" i="6"/>
  <c r="Z16" i="6"/>
  <c r="AB164" i="6"/>
  <c r="AC164" i="6" s="1"/>
  <c r="AA62" i="6"/>
  <c r="AA242" i="6"/>
  <c r="Z21" i="6"/>
  <c r="AB134" i="6"/>
  <c r="AC134" i="6" s="1"/>
  <c r="Z22" i="6"/>
  <c r="Z14" i="6"/>
  <c r="Z24" i="6"/>
  <c r="AB190" i="6"/>
  <c r="AC190" i="6" s="1"/>
  <c r="AA160" i="6"/>
  <c r="Z17" i="6"/>
  <c r="AB50" i="6"/>
  <c r="AC50" i="6" s="1"/>
  <c r="Z13" i="6"/>
  <c r="Z10" i="6"/>
  <c r="AA233" i="6"/>
  <c r="AA191" i="6"/>
  <c r="AB225" i="6"/>
  <c r="AC225" i="6" s="1"/>
  <c r="AB80" i="6"/>
  <c r="AC80" i="6" s="1"/>
  <c r="AA42" i="6"/>
  <c r="Z7" i="6"/>
  <c r="AA210" i="6"/>
  <c r="AA123" i="6"/>
  <c r="AA124" i="6"/>
  <c r="X6" i="6"/>
  <c r="X26" i="6"/>
  <c r="AB9" i="6"/>
  <c r="AC115" i="6"/>
  <c r="AB16" i="6"/>
  <c r="AC176" i="6"/>
  <c r="AC141" i="6"/>
  <c r="AB12" i="6"/>
  <c r="AC106" i="6"/>
  <c r="AB15" i="6"/>
  <c r="AC71" i="6"/>
  <c r="AV99" i="7" l="1"/>
  <c r="AW140" i="7"/>
  <c r="AX140" i="7" s="1"/>
  <c r="AV93" i="7"/>
  <c r="BI190" i="7"/>
  <c r="BI109" i="7"/>
  <c r="AV140" i="7"/>
  <c r="BI101" i="7"/>
  <c r="BJ101" i="7" s="1"/>
  <c r="AW214" i="7"/>
  <c r="AX214" i="7" s="1"/>
  <c r="AW225" i="7"/>
  <c r="AX225" i="7" s="1"/>
  <c r="AV104" i="7"/>
  <c r="BI30" i="7"/>
  <c r="BI94" i="7"/>
  <c r="BW94" i="7" s="1"/>
  <c r="AV225" i="7"/>
  <c r="AV101" i="7"/>
  <c r="BI214" i="7"/>
  <c r="BK214" i="7" s="1"/>
  <c r="BL214" i="7" s="1"/>
  <c r="BI104" i="7"/>
  <c r="BJ104" i="7" s="1"/>
  <c r="BI192" i="7"/>
  <c r="BK192" i="7" s="1"/>
  <c r="BL192" i="7" s="1"/>
  <c r="AV30" i="7"/>
  <c r="AV94" i="7"/>
  <c r="AU18" i="7"/>
  <c r="AV18" i="7" s="1"/>
  <c r="AH18" i="7"/>
  <c r="AH7" i="7"/>
  <c r="BW227" i="7"/>
  <c r="AV105" i="7"/>
  <c r="AI7" i="7"/>
  <c r="AJ7" i="7" s="1"/>
  <c r="BJ227" i="7"/>
  <c r="AW190" i="7"/>
  <c r="AX190" i="7" s="1"/>
  <c r="AV79" i="7"/>
  <c r="AU24" i="7"/>
  <c r="AV24" i="7" s="1"/>
  <c r="AV40" i="7"/>
  <c r="AW116" i="7"/>
  <c r="AX116" i="7" s="1"/>
  <c r="AS26" i="7"/>
  <c r="BI200" i="7"/>
  <c r="AV200" i="7"/>
  <c r="AV16" i="7"/>
  <c r="BK14" i="7"/>
  <c r="BL14" i="7" s="1"/>
  <c r="BW14" i="7"/>
  <c r="BI16" i="7"/>
  <c r="BK16" i="7" s="1"/>
  <c r="BL16" i="7" s="1"/>
  <c r="AW228" i="7"/>
  <c r="AX228" i="7" s="1"/>
  <c r="AW118" i="7"/>
  <c r="AX118" i="7" s="1"/>
  <c r="BI118" i="7"/>
  <c r="BJ118" i="7" s="1"/>
  <c r="BI92" i="7"/>
  <c r="BK92" i="7" s="1"/>
  <c r="BL92" i="7" s="1"/>
  <c r="BJ105" i="7"/>
  <c r="AW92" i="7"/>
  <c r="AX92" i="7" s="1"/>
  <c r="BI99" i="7"/>
  <c r="AV135" i="7"/>
  <c r="AV133" i="7"/>
  <c r="BW105" i="7"/>
  <c r="AW135" i="7"/>
  <c r="AX135" i="7" s="1"/>
  <c r="AW73" i="7"/>
  <c r="AX73" i="7" s="1"/>
  <c r="AR26" i="7"/>
  <c r="BI47" i="7"/>
  <c r="BW47" i="7" s="1"/>
  <c r="BI156" i="7"/>
  <c r="BW156" i="7" s="1"/>
  <c r="AV47" i="7"/>
  <c r="AW150" i="7"/>
  <c r="AX150" i="7" s="1"/>
  <c r="AV156" i="7"/>
  <c r="AV150" i="7"/>
  <c r="AU8" i="7"/>
  <c r="AW8" i="7" s="1"/>
  <c r="AX8" i="7" s="1"/>
  <c r="BI12" i="7"/>
  <c r="BW12" i="7" s="1"/>
  <c r="BI73" i="7"/>
  <c r="BJ73" i="7" s="1"/>
  <c r="AW59" i="7"/>
  <c r="AX59" i="7" s="1"/>
  <c r="AV12" i="7"/>
  <c r="BI54" i="7"/>
  <c r="BK54" i="7" s="1"/>
  <c r="BL54" i="7" s="1"/>
  <c r="AV54" i="7"/>
  <c r="BI59" i="7"/>
  <c r="BK59" i="7" s="1"/>
  <c r="BL59" i="7" s="1"/>
  <c r="AG6" i="7"/>
  <c r="AH6" i="7" s="1"/>
  <c r="AI8" i="7"/>
  <c r="AJ8" i="7" s="1"/>
  <c r="AH10" i="7"/>
  <c r="AI10" i="7"/>
  <c r="AJ10" i="7" s="1"/>
  <c r="AU10" i="7"/>
  <c r="AV75" i="7"/>
  <c r="BU133" i="7"/>
  <c r="BU21" i="7" s="1"/>
  <c r="BG21" i="7"/>
  <c r="AW52" i="7"/>
  <c r="AX52" i="7" s="1"/>
  <c r="AV52" i="7"/>
  <c r="BI52" i="7"/>
  <c r="BU228" i="7"/>
  <c r="BU24" i="7" s="1"/>
  <c r="BG24" i="7"/>
  <c r="BI75" i="7"/>
  <c r="BJ75" i="7" s="1"/>
  <c r="AH15" i="7"/>
  <c r="AU15" i="7"/>
  <c r="AI15" i="7"/>
  <c r="AJ15" i="7" s="1"/>
  <c r="BT228" i="7"/>
  <c r="BT24" i="7" s="1"/>
  <c r="BF24" i="7"/>
  <c r="BI130" i="7"/>
  <c r="AV130" i="7"/>
  <c r="AW130" i="7"/>
  <c r="AX130" i="7" s="1"/>
  <c r="AH17" i="7"/>
  <c r="AU17" i="7"/>
  <c r="AI17" i="7"/>
  <c r="AJ17" i="7" s="1"/>
  <c r="AI11" i="7"/>
  <c r="AJ11" i="7" s="1"/>
  <c r="AH11" i="7"/>
  <c r="AU11" i="7"/>
  <c r="AU22" i="7"/>
  <c r="AV22" i="7" s="1"/>
  <c r="BV228" i="7"/>
  <c r="BV24" i="7" s="1"/>
  <c r="BH24" i="7"/>
  <c r="AT26" i="7"/>
  <c r="BI36" i="7"/>
  <c r="AV36" i="7"/>
  <c r="AW36" i="7"/>
  <c r="AX36" i="7" s="1"/>
  <c r="AU13" i="7"/>
  <c r="AH13" i="7"/>
  <c r="AI13" i="7"/>
  <c r="AJ13" i="7" s="1"/>
  <c r="BV133" i="7"/>
  <c r="BV21" i="7" s="1"/>
  <c r="BH21" i="7"/>
  <c r="BI141" i="7"/>
  <c r="AW141" i="7"/>
  <c r="AX141" i="7" s="1"/>
  <c r="AV141" i="7"/>
  <c r="BI117" i="7"/>
  <c r="AV117" i="7"/>
  <c r="AW117" i="7"/>
  <c r="AX117" i="7" s="1"/>
  <c r="BI160" i="7"/>
  <c r="AW160" i="7"/>
  <c r="AX160" i="7" s="1"/>
  <c r="AV160" i="7"/>
  <c r="AV162" i="7"/>
  <c r="AW162" i="7"/>
  <c r="AX162" i="7" s="1"/>
  <c r="BI162" i="7"/>
  <c r="BI187" i="7"/>
  <c r="AW187" i="7"/>
  <c r="AX187" i="7" s="1"/>
  <c r="AV187" i="7"/>
  <c r="AW161" i="7"/>
  <c r="AX161" i="7" s="1"/>
  <c r="AV161" i="7"/>
  <c r="BI161" i="7"/>
  <c r="AW35" i="7"/>
  <c r="AX35" i="7" s="1"/>
  <c r="AV35" i="7"/>
  <c r="BI35" i="7"/>
  <c r="AW77" i="7"/>
  <c r="AX77" i="7" s="1"/>
  <c r="BI77" i="7"/>
  <c r="AV77" i="7"/>
  <c r="BI241" i="7"/>
  <c r="AV241" i="7"/>
  <c r="AW241" i="7"/>
  <c r="AX241" i="7" s="1"/>
  <c r="AW76" i="7"/>
  <c r="AX76" i="7" s="1"/>
  <c r="BI76" i="7"/>
  <c r="AV76" i="7"/>
  <c r="AV148" i="7"/>
  <c r="BI148" i="7"/>
  <c r="AW148" i="7"/>
  <c r="AX148" i="7" s="1"/>
  <c r="BK45" i="7"/>
  <c r="BL45" i="7" s="1"/>
  <c r="BJ45" i="7"/>
  <c r="BW45" i="7"/>
  <c r="BJ230" i="7"/>
  <c r="BK230" i="7"/>
  <c r="BL230" i="7" s="1"/>
  <c r="BW230" i="7"/>
  <c r="AW81" i="7"/>
  <c r="AX81" i="7" s="1"/>
  <c r="BI81" i="7"/>
  <c r="AV81" i="7"/>
  <c r="BK62" i="7"/>
  <c r="BL62" i="7" s="1"/>
  <c r="BW62" i="7"/>
  <c r="BJ62" i="7"/>
  <c r="BI107" i="7"/>
  <c r="AW107" i="7"/>
  <c r="AX107" i="7" s="1"/>
  <c r="AV107" i="7"/>
  <c r="AV198" i="7"/>
  <c r="BI198" i="7"/>
  <c r="AW198" i="7"/>
  <c r="AX198" i="7" s="1"/>
  <c r="BI207" i="7"/>
  <c r="AW207" i="7"/>
  <c r="AX207" i="7" s="1"/>
  <c r="AV207" i="7"/>
  <c r="BK80" i="7"/>
  <c r="BL80" i="7" s="1"/>
  <c r="BJ80" i="7"/>
  <c r="BW80" i="7"/>
  <c r="BK152" i="7"/>
  <c r="BL152" i="7" s="1"/>
  <c r="BJ152" i="7"/>
  <c r="BW152" i="7"/>
  <c r="BK173" i="7"/>
  <c r="BL173" i="7" s="1"/>
  <c r="BW173" i="7"/>
  <c r="BJ173" i="7"/>
  <c r="BI43" i="7"/>
  <c r="AW43" i="7"/>
  <c r="AX43" i="7" s="1"/>
  <c r="AV43" i="7"/>
  <c r="BI189" i="7"/>
  <c r="AV189" i="7"/>
  <c r="AW189" i="7"/>
  <c r="AX189" i="7" s="1"/>
  <c r="BJ109" i="7"/>
  <c r="BW109" i="7"/>
  <c r="BK109" i="7"/>
  <c r="BL109" i="7" s="1"/>
  <c r="AW72" i="7"/>
  <c r="AX72" i="7" s="1"/>
  <c r="AV72" i="7"/>
  <c r="BI72" i="7"/>
  <c r="BE7" i="7"/>
  <c r="BD6" i="7"/>
  <c r="BE6" i="7" s="1"/>
  <c r="AW83" i="7"/>
  <c r="AX83" i="7" s="1"/>
  <c r="BI83" i="7"/>
  <c r="AV83" i="7"/>
  <c r="BK218" i="7"/>
  <c r="BL218" i="7" s="1"/>
  <c r="BJ218" i="7"/>
  <c r="BW218" i="7"/>
  <c r="AV61" i="7"/>
  <c r="AW61" i="7"/>
  <c r="AX61" i="7" s="1"/>
  <c r="BI61" i="7"/>
  <c r="BI125" i="7"/>
  <c r="AV125" i="7"/>
  <c r="AW125" i="7"/>
  <c r="AX125" i="7" s="1"/>
  <c r="BI31" i="7"/>
  <c r="AW31" i="7"/>
  <c r="AX31" i="7" s="1"/>
  <c r="AV31" i="7"/>
  <c r="AW132" i="7"/>
  <c r="AX132" i="7" s="1"/>
  <c r="AV132" i="7"/>
  <c r="BI132" i="7"/>
  <c r="BS21" i="7"/>
  <c r="BR26" i="7"/>
  <c r="BS26" i="7" s="1"/>
  <c r="BK110" i="7"/>
  <c r="BL110" i="7" s="1"/>
  <c r="BJ110" i="7"/>
  <c r="BW110" i="7"/>
  <c r="BJ183" i="7"/>
  <c r="BW183" i="7"/>
  <c r="BK183" i="7"/>
  <c r="BL183" i="7" s="1"/>
  <c r="AW128" i="7"/>
  <c r="AX128" i="7" s="1"/>
  <c r="BI128" i="7"/>
  <c r="AV128" i="7"/>
  <c r="BJ134" i="7"/>
  <c r="BK134" i="7"/>
  <c r="BL134" i="7" s="1"/>
  <c r="BW134" i="7"/>
  <c r="AV215" i="7"/>
  <c r="BI215" i="7"/>
  <c r="AW215" i="7"/>
  <c r="AX215" i="7" s="1"/>
  <c r="AW65" i="7"/>
  <c r="AX65" i="7" s="1"/>
  <c r="BI65" i="7"/>
  <c r="AV65" i="7"/>
  <c r="AW172" i="7"/>
  <c r="AX172" i="7" s="1"/>
  <c r="AV172" i="7"/>
  <c r="BI172" i="7"/>
  <c r="BI50" i="7"/>
  <c r="AW50" i="7"/>
  <c r="AX50" i="7" s="1"/>
  <c r="AV50" i="7"/>
  <c r="BI90" i="7"/>
  <c r="AW90" i="7"/>
  <c r="AX90" i="7" s="1"/>
  <c r="AV90" i="7"/>
  <c r="BK180" i="7"/>
  <c r="BL180" i="7" s="1"/>
  <c r="BW180" i="7"/>
  <c r="BJ180" i="7"/>
  <c r="BJ69" i="7"/>
  <c r="BW69" i="7"/>
  <c r="BK69" i="7"/>
  <c r="BL69" i="7" s="1"/>
  <c r="BJ225" i="7"/>
  <c r="BW225" i="7"/>
  <c r="BK225" i="7"/>
  <c r="BL225" i="7" s="1"/>
  <c r="BI108" i="7"/>
  <c r="AV108" i="7"/>
  <c r="AW108" i="7"/>
  <c r="AX108" i="7" s="1"/>
  <c r="BI34" i="7"/>
  <c r="AW34" i="7"/>
  <c r="AX34" i="7" s="1"/>
  <c r="AV34" i="7"/>
  <c r="BK29" i="7"/>
  <c r="BL29" i="7" s="1"/>
  <c r="BW29" i="7"/>
  <c r="BJ29" i="7"/>
  <c r="BY231" i="7"/>
  <c r="BZ231" i="7" s="1"/>
  <c r="BX231" i="7"/>
  <c r="BI195" i="7"/>
  <c r="AV195" i="7"/>
  <c r="AW195" i="7"/>
  <c r="AX195" i="7" s="1"/>
  <c r="BI222" i="7"/>
  <c r="AV222" i="7"/>
  <c r="AW222" i="7"/>
  <c r="AX222" i="7" s="1"/>
  <c r="AV182" i="7"/>
  <c r="BI182" i="7"/>
  <c r="AW182" i="7"/>
  <c r="AX182" i="7" s="1"/>
  <c r="BY175" i="7"/>
  <c r="BZ175" i="7" s="1"/>
  <c r="BX175" i="7"/>
  <c r="AP26" i="7"/>
  <c r="AQ26" i="7" s="1"/>
  <c r="AQ21" i="7"/>
  <c r="BJ238" i="7"/>
  <c r="BK238" i="7"/>
  <c r="BL238" i="7" s="1"/>
  <c r="BW238" i="7"/>
  <c r="BK159" i="7"/>
  <c r="BL159" i="7" s="1"/>
  <c r="BW159" i="7"/>
  <c r="BJ159" i="7"/>
  <c r="BI199" i="7"/>
  <c r="AW199" i="7"/>
  <c r="AX199" i="7" s="1"/>
  <c r="AV199" i="7"/>
  <c r="BX105" i="7"/>
  <c r="BY105" i="7"/>
  <c r="BZ105" i="7" s="1"/>
  <c r="BD26" i="7"/>
  <c r="BE26" i="7" s="1"/>
  <c r="BE21" i="7"/>
  <c r="BW138" i="7"/>
  <c r="BK138" i="7"/>
  <c r="BL138" i="7" s="1"/>
  <c r="BJ138" i="7"/>
  <c r="BJ79" i="7"/>
  <c r="BK79" i="7"/>
  <c r="BL79" i="7" s="1"/>
  <c r="BW79" i="7"/>
  <c r="BJ154" i="7"/>
  <c r="BK154" i="7"/>
  <c r="BL154" i="7" s="1"/>
  <c r="BW154" i="7"/>
  <c r="AT6" i="7"/>
  <c r="BH7" i="7"/>
  <c r="BJ204" i="7"/>
  <c r="BW204" i="7"/>
  <c r="BK204" i="7"/>
  <c r="BL204" i="7" s="1"/>
  <c r="BJ192" i="7"/>
  <c r="AW97" i="7"/>
  <c r="AX97" i="7" s="1"/>
  <c r="AV97" i="7"/>
  <c r="BI97" i="7"/>
  <c r="BK169" i="7"/>
  <c r="BL169" i="7" s="1"/>
  <c r="BW169" i="7"/>
  <c r="BJ169" i="7"/>
  <c r="BK190" i="7"/>
  <c r="BL190" i="7" s="1"/>
  <c r="BJ190" i="7"/>
  <c r="BW190" i="7"/>
  <c r="BI96" i="7"/>
  <c r="AW96" i="7"/>
  <c r="AX96" i="7" s="1"/>
  <c r="AV96" i="7"/>
  <c r="BK177" i="7"/>
  <c r="BL177" i="7" s="1"/>
  <c r="BW177" i="7"/>
  <c r="BJ177" i="7"/>
  <c r="AV41" i="7"/>
  <c r="BI41" i="7"/>
  <c r="AW41" i="7"/>
  <c r="AX41" i="7" s="1"/>
  <c r="AV66" i="7"/>
  <c r="BI66" i="7"/>
  <c r="AW66" i="7"/>
  <c r="AU23" i="7"/>
  <c r="AV23" i="7" s="1"/>
  <c r="BW116" i="7"/>
  <c r="BK116" i="7"/>
  <c r="BL116" i="7" s="1"/>
  <c r="BJ116" i="7"/>
  <c r="BJ113" i="7"/>
  <c r="BK113" i="7"/>
  <c r="BL113" i="7" s="1"/>
  <c r="BW113" i="7"/>
  <c r="BI119" i="7"/>
  <c r="AV119" i="7"/>
  <c r="AW119" i="7"/>
  <c r="AX119" i="7" s="1"/>
  <c r="BK174" i="7"/>
  <c r="BL174" i="7" s="1"/>
  <c r="BJ174" i="7"/>
  <c r="BW174" i="7"/>
  <c r="AV166" i="7"/>
  <c r="BI166" i="7"/>
  <c r="AW166" i="7"/>
  <c r="AX166" i="7" s="1"/>
  <c r="AW33" i="7"/>
  <c r="AX33" i="7" s="1"/>
  <c r="AV33" i="7"/>
  <c r="BI33" i="7"/>
  <c r="AX28" i="7"/>
  <c r="AV78" i="7"/>
  <c r="BI78" i="7"/>
  <c r="AW78" i="7"/>
  <c r="AX78" i="7" s="1"/>
  <c r="BI143" i="7"/>
  <c r="AW143" i="7"/>
  <c r="AX143" i="7" s="1"/>
  <c r="AV143" i="7"/>
  <c r="BJ102" i="7"/>
  <c r="BK102" i="7"/>
  <c r="BL102" i="7" s="1"/>
  <c r="BW102" i="7"/>
  <c r="BI201" i="7"/>
  <c r="AW201" i="7"/>
  <c r="AX201" i="7" s="1"/>
  <c r="AV201" i="7"/>
  <c r="AW70" i="7"/>
  <c r="AX70" i="7" s="1"/>
  <c r="AV70" i="7"/>
  <c r="BI70" i="7"/>
  <c r="AI24" i="7"/>
  <c r="AJ24" i="7" s="1"/>
  <c r="BI7" i="7"/>
  <c r="AV7" i="7"/>
  <c r="AW7" i="7"/>
  <c r="AV106" i="7"/>
  <c r="AW106" i="7"/>
  <c r="AX106" i="7" s="1"/>
  <c r="BI106" i="7"/>
  <c r="AV217" i="7"/>
  <c r="AW217" i="7"/>
  <c r="AX217" i="7" s="1"/>
  <c r="BI217" i="7"/>
  <c r="BJ233" i="7"/>
  <c r="BK233" i="7"/>
  <c r="BL233" i="7" s="1"/>
  <c r="BW233" i="7"/>
  <c r="BJ221" i="7"/>
  <c r="BK221" i="7"/>
  <c r="BL221" i="7" s="1"/>
  <c r="BW221" i="7"/>
  <c r="BI88" i="7"/>
  <c r="AV88" i="7"/>
  <c r="AW88" i="7"/>
  <c r="AX88" i="7" s="1"/>
  <c r="BJ209" i="7"/>
  <c r="BW209" i="7"/>
  <c r="BK209" i="7"/>
  <c r="BL209" i="7" s="1"/>
  <c r="BW135" i="7"/>
  <c r="BJ135" i="7"/>
  <c r="BK135" i="7"/>
  <c r="BL135" i="7" s="1"/>
  <c r="BI226" i="7"/>
  <c r="AW226" i="7"/>
  <c r="AX226" i="7" s="1"/>
  <c r="AV226" i="7"/>
  <c r="BI240" i="7"/>
  <c r="AV240" i="7"/>
  <c r="AW240" i="7"/>
  <c r="AX240" i="7" s="1"/>
  <c r="BX123" i="7"/>
  <c r="BY123" i="7"/>
  <c r="BZ123" i="7" s="1"/>
  <c r="AS6" i="7"/>
  <c r="BG7" i="7"/>
  <c r="AJ66" i="7"/>
  <c r="AI23" i="7"/>
  <c r="AJ23" i="7" s="1"/>
  <c r="BW57" i="7"/>
  <c r="BK57" i="7"/>
  <c r="BL57" i="7" s="1"/>
  <c r="BJ57" i="7"/>
  <c r="BY122" i="7"/>
  <c r="BZ122" i="7" s="1"/>
  <c r="BX122" i="7"/>
  <c r="BK38" i="7"/>
  <c r="BL38" i="7" s="1"/>
  <c r="BJ38" i="7"/>
  <c r="BW38" i="7"/>
  <c r="BI205" i="7"/>
  <c r="AV205" i="7"/>
  <c r="AW205" i="7"/>
  <c r="AX205" i="7" s="1"/>
  <c r="BY111" i="7"/>
  <c r="BZ111" i="7" s="1"/>
  <c r="BX111" i="7"/>
  <c r="BI147" i="7"/>
  <c r="AW147" i="7"/>
  <c r="AX147" i="7" s="1"/>
  <c r="AV147" i="7"/>
  <c r="BX121" i="7"/>
  <c r="BY121" i="7"/>
  <c r="BZ121" i="7" s="1"/>
  <c r="AW67" i="7"/>
  <c r="AX67" i="7" s="1"/>
  <c r="AV67" i="7"/>
  <c r="BI67" i="7"/>
  <c r="BI197" i="7"/>
  <c r="AW197" i="7"/>
  <c r="AX197" i="7" s="1"/>
  <c r="AV197" i="7"/>
  <c r="BI131" i="7"/>
  <c r="AV131" i="7"/>
  <c r="AW131" i="7"/>
  <c r="AX131" i="7" s="1"/>
  <c r="BK140" i="7"/>
  <c r="BL140" i="7" s="1"/>
  <c r="BW140" i="7"/>
  <c r="BJ140" i="7"/>
  <c r="BJ71" i="7"/>
  <c r="BK71" i="7"/>
  <c r="BL71" i="7" s="1"/>
  <c r="BW71" i="7"/>
  <c r="AW56" i="7"/>
  <c r="AX56" i="7" s="1"/>
  <c r="AV56" i="7"/>
  <c r="BI56" i="7"/>
  <c r="AB26" i="7"/>
  <c r="AC26" i="7" s="1"/>
  <c r="AC21" i="7"/>
  <c r="BI239" i="7"/>
  <c r="AW239" i="7"/>
  <c r="AX239" i="7" s="1"/>
  <c r="AV239" i="7"/>
  <c r="AV146" i="7"/>
  <c r="AW146" i="7"/>
  <c r="AX146" i="7" s="1"/>
  <c r="BI146" i="7"/>
  <c r="AW37" i="7"/>
  <c r="AX37" i="7" s="1"/>
  <c r="AV37" i="7"/>
  <c r="BI37" i="7"/>
  <c r="AW168" i="7"/>
  <c r="AX168" i="7" s="1"/>
  <c r="AV168" i="7"/>
  <c r="BI168" i="7"/>
  <c r="BK220" i="7"/>
  <c r="BL220" i="7" s="1"/>
  <c r="BJ220" i="7"/>
  <c r="BW220" i="7"/>
  <c r="V7" i="7"/>
  <c r="V6" i="7" s="1"/>
  <c r="U6" i="7"/>
  <c r="AW87" i="7"/>
  <c r="AX87" i="7" s="1"/>
  <c r="AV87" i="7"/>
  <c r="BI87" i="7"/>
  <c r="BJ42" i="7"/>
  <c r="BW42" i="7"/>
  <c r="BK42" i="7"/>
  <c r="BL42" i="7" s="1"/>
  <c r="BI115" i="7"/>
  <c r="AW115" i="7"/>
  <c r="AX115" i="7" s="1"/>
  <c r="AV115" i="7"/>
  <c r="BY179" i="7"/>
  <c r="BZ179" i="7" s="1"/>
  <c r="BX179" i="7"/>
  <c r="BK32" i="7"/>
  <c r="BL32" i="7" s="1"/>
  <c r="BJ32" i="7"/>
  <c r="BW32" i="7"/>
  <c r="BJ223" i="7"/>
  <c r="BW223" i="7"/>
  <c r="BK223" i="7"/>
  <c r="BL223" i="7" s="1"/>
  <c r="BI46" i="7"/>
  <c r="AW46" i="7"/>
  <c r="AX46" i="7" s="1"/>
  <c r="AV46" i="7"/>
  <c r="BK49" i="7"/>
  <c r="BL49" i="7" s="1"/>
  <c r="BJ49" i="7"/>
  <c r="BW49" i="7"/>
  <c r="BI74" i="7"/>
  <c r="AW74" i="7"/>
  <c r="AX74" i="7" s="1"/>
  <c r="AV74" i="7"/>
  <c r="BI164" i="7"/>
  <c r="AV164" i="7"/>
  <c r="AW164" i="7"/>
  <c r="AX164" i="7" s="1"/>
  <c r="AW176" i="7"/>
  <c r="AX176" i="7" s="1"/>
  <c r="BI176" i="7"/>
  <c r="AV176" i="7"/>
  <c r="BK188" i="7"/>
  <c r="BL188" i="7" s="1"/>
  <c r="BW188" i="7"/>
  <c r="BJ188" i="7"/>
  <c r="BI112" i="7"/>
  <c r="AV112" i="7"/>
  <c r="AW112" i="7"/>
  <c r="AX112" i="7" s="1"/>
  <c r="BI114" i="7"/>
  <c r="AW114" i="7"/>
  <c r="AX114" i="7" s="1"/>
  <c r="AV114" i="7"/>
  <c r="BI203" i="7"/>
  <c r="AW203" i="7"/>
  <c r="AX203" i="7" s="1"/>
  <c r="AV203" i="7"/>
  <c r="AI22" i="7"/>
  <c r="AJ22" i="7" s="1"/>
  <c r="AW208" i="7"/>
  <c r="AX208" i="7" s="1"/>
  <c r="AV208" i="7"/>
  <c r="BI208" i="7"/>
  <c r="AW64" i="7"/>
  <c r="AX64" i="7" s="1"/>
  <c r="AV64" i="7"/>
  <c r="BI64" i="7"/>
  <c r="BT137" i="7"/>
  <c r="BF21" i="7"/>
  <c r="BK137" i="7"/>
  <c r="BL137" i="7" s="1"/>
  <c r="BJ137" i="7"/>
  <c r="BI163" i="7"/>
  <c r="AV163" i="7"/>
  <c r="AW163" i="7"/>
  <c r="AX163" i="7" s="1"/>
  <c r="AW85" i="7"/>
  <c r="AX85" i="7" s="1"/>
  <c r="BI85" i="7"/>
  <c r="AV85" i="7"/>
  <c r="BW158" i="7"/>
  <c r="BK158" i="7"/>
  <c r="BL158" i="7" s="1"/>
  <c r="BJ158" i="7"/>
  <c r="AW95" i="7"/>
  <c r="AX95" i="7" s="1"/>
  <c r="BI95" i="7"/>
  <c r="AV95" i="7"/>
  <c r="AW100" i="7"/>
  <c r="AX100" i="7" s="1"/>
  <c r="AV100" i="7"/>
  <c r="BI100" i="7"/>
  <c r="BI129" i="7"/>
  <c r="AV129" i="7"/>
  <c r="AW129" i="7"/>
  <c r="AX129" i="7" s="1"/>
  <c r="AW68" i="7"/>
  <c r="AX68" i="7" s="1"/>
  <c r="AV68" i="7"/>
  <c r="BI68" i="7"/>
  <c r="BI103" i="7"/>
  <c r="AW103" i="7"/>
  <c r="AX103" i="7" s="1"/>
  <c r="AV103" i="7"/>
  <c r="BI216" i="7"/>
  <c r="AW216" i="7"/>
  <c r="AX216" i="7" s="1"/>
  <c r="AV216" i="7"/>
  <c r="BJ93" i="7"/>
  <c r="BK93" i="7"/>
  <c r="BL93" i="7" s="1"/>
  <c r="BW93" i="7"/>
  <c r="BI120" i="7"/>
  <c r="AW120" i="7"/>
  <c r="AX120" i="7" s="1"/>
  <c r="AV120" i="7"/>
  <c r="BI39" i="7"/>
  <c r="AW39" i="7"/>
  <c r="AX39" i="7" s="1"/>
  <c r="AV39" i="7"/>
  <c r="BI124" i="7"/>
  <c r="AW124" i="7"/>
  <c r="AX124" i="7" s="1"/>
  <c r="AV124" i="7"/>
  <c r="AV144" i="7"/>
  <c r="BI144" i="7"/>
  <c r="AW144" i="7"/>
  <c r="AX144" i="7" s="1"/>
  <c r="AX133" i="7"/>
  <c r="BK133" i="7"/>
  <c r="BJ133" i="7"/>
  <c r="BW133" i="7"/>
  <c r="BK40" i="7"/>
  <c r="BL40" i="7" s="1"/>
  <c r="BJ40" i="7"/>
  <c r="BW40" i="7"/>
  <c r="BW149" i="7"/>
  <c r="BK149" i="7"/>
  <c r="BL149" i="7" s="1"/>
  <c r="BJ149" i="7"/>
  <c r="AW196" i="7"/>
  <c r="AX196" i="7" s="1"/>
  <c r="BI196" i="7"/>
  <c r="AV196" i="7"/>
  <c r="AW60" i="7"/>
  <c r="AX60" i="7" s="1"/>
  <c r="BI60" i="7"/>
  <c r="AV60" i="7"/>
  <c r="AI21" i="7"/>
  <c r="AW53" i="7"/>
  <c r="AX53" i="7" s="1"/>
  <c r="AV53" i="7"/>
  <c r="BI53" i="7"/>
  <c r="BI151" i="7"/>
  <c r="AW151" i="7"/>
  <c r="AX151" i="7" s="1"/>
  <c r="AV151" i="7"/>
  <c r="BK224" i="7"/>
  <c r="BL224" i="7" s="1"/>
  <c r="BJ224" i="7"/>
  <c r="BW224" i="7"/>
  <c r="BI213" i="7"/>
  <c r="AV213" i="7"/>
  <c r="AW213" i="7"/>
  <c r="AX213" i="7" s="1"/>
  <c r="AV167" i="7"/>
  <c r="BI167" i="7"/>
  <c r="AW167" i="7"/>
  <c r="AX167" i="7" s="1"/>
  <c r="AW170" i="7"/>
  <c r="AX170" i="7" s="1"/>
  <c r="BI170" i="7"/>
  <c r="AV170" i="7"/>
  <c r="BJ44" i="7"/>
  <c r="BW44" i="7"/>
  <c r="BK44" i="7"/>
  <c r="BL44" i="7" s="1"/>
  <c r="AV181" i="7"/>
  <c r="BI181" i="7"/>
  <c r="AW181" i="7"/>
  <c r="AX181" i="7" s="1"/>
  <c r="AG26" i="7"/>
  <c r="AH26" i="7" s="1"/>
  <c r="AH21" i="7"/>
  <c r="BI191" i="7"/>
  <c r="AW191" i="7"/>
  <c r="AX191" i="7" s="1"/>
  <c r="AV191" i="7"/>
  <c r="BK82" i="7"/>
  <c r="BL82" i="7" s="1"/>
  <c r="BJ82" i="7"/>
  <c r="BW82" i="7"/>
  <c r="BI142" i="7"/>
  <c r="AW142" i="7"/>
  <c r="AX142" i="7" s="1"/>
  <c r="AV142" i="7"/>
  <c r="BJ228" i="7"/>
  <c r="BK228" i="7"/>
  <c r="BW228" i="7"/>
  <c r="AC7" i="7"/>
  <c r="AB6" i="7"/>
  <c r="AC6" i="7" s="1"/>
  <c r="BI145" i="7"/>
  <c r="AV145" i="7"/>
  <c r="AW145" i="7"/>
  <c r="AX145" i="7" s="1"/>
  <c r="AW91" i="7"/>
  <c r="AX91" i="7" s="1"/>
  <c r="BI91" i="7"/>
  <c r="AV91" i="7"/>
  <c r="BI206" i="7"/>
  <c r="AW206" i="7"/>
  <c r="AX206" i="7" s="1"/>
  <c r="AV206" i="7"/>
  <c r="BW194" i="7"/>
  <c r="BK194" i="7"/>
  <c r="BL194" i="7" s="1"/>
  <c r="BJ194" i="7"/>
  <c r="BK84" i="7"/>
  <c r="BL84" i="7" s="1"/>
  <c r="BJ84" i="7"/>
  <c r="BW84" i="7"/>
  <c r="BX219" i="7"/>
  <c r="BY219" i="7"/>
  <c r="BZ219" i="7" s="1"/>
  <c r="BJ200" i="7"/>
  <c r="BW200" i="7"/>
  <c r="BK200" i="7"/>
  <c r="BL200" i="7" s="1"/>
  <c r="BJ232" i="7"/>
  <c r="BK232" i="7"/>
  <c r="BL232" i="7" s="1"/>
  <c r="BW232" i="7"/>
  <c r="BI155" i="7"/>
  <c r="AW155" i="7"/>
  <c r="AX155" i="7" s="1"/>
  <c r="AV155" i="7"/>
  <c r="BK86" i="7"/>
  <c r="BL86" i="7" s="1"/>
  <c r="BJ86" i="7"/>
  <c r="BW86" i="7"/>
  <c r="BS7" i="7"/>
  <c r="BR6" i="7"/>
  <c r="BS6" i="7" s="1"/>
  <c r="BY157" i="7"/>
  <c r="BZ157" i="7" s="1"/>
  <c r="BX157" i="7"/>
  <c r="BW54" i="7"/>
  <c r="BJ54" i="7"/>
  <c r="BK99" i="7"/>
  <c r="BL99" i="7" s="1"/>
  <c r="BJ99" i="7"/>
  <c r="BW99" i="7"/>
  <c r="AV212" i="7"/>
  <c r="AW212" i="7"/>
  <c r="AX212" i="7" s="1"/>
  <c r="BI212" i="7"/>
  <c r="BI51" i="7"/>
  <c r="AW51" i="7"/>
  <c r="AX51" i="7" s="1"/>
  <c r="AV51" i="7"/>
  <c r="AV171" i="7"/>
  <c r="BI171" i="7"/>
  <c r="AW171" i="7"/>
  <c r="AX171" i="7" s="1"/>
  <c r="AV178" i="7"/>
  <c r="AW178" i="7"/>
  <c r="AX178" i="7" s="1"/>
  <c r="BI178" i="7"/>
  <c r="BJ89" i="7"/>
  <c r="BW89" i="7"/>
  <c r="BK89" i="7"/>
  <c r="BL89" i="7" s="1"/>
  <c r="BI242" i="7"/>
  <c r="AV242" i="7"/>
  <c r="AW242" i="7"/>
  <c r="AX242" i="7" s="1"/>
  <c r="BI98" i="7"/>
  <c r="AV98" i="7"/>
  <c r="AW98" i="7"/>
  <c r="AX98" i="7" s="1"/>
  <c r="BI139" i="7"/>
  <c r="AV139" i="7"/>
  <c r="AW139" i="7"/>
  <c r="AX139" i="7" s="1"/>
  <c r="BI211" i="7"/>
  <c r="AV211" i="7"/>
  <c r="AW211" i="7"/>
  <c r="AX211" i="7" s="1"/>
  <c r="BJ202" i="7"/>
  <c r="BK202" i="7"/>
  <c r="BL202" i="7" s="1"/>
  <c r="BW202" i="7"/>
  <c r="BW55" i="7"/>
  <c r="BK55" i="7"/>
  <c r="BL55" i="7" s="1"/>
  <c r="BJ55" i="7"/>
  <c r="BI127" i="7"/>
  <c r="AW127" i="7"/>
  <c r="AX127" i="7" s="1"/>
  <c r="AV127" i="7"/>
  <c r="BJ150" i="7"/>
  <c r="BK150" i="7"/>
  <c r="BL150" i="7" s="1"/>
  <c r="BW150" i="7"/>
  <c r="BI48" i="7"/>
  <c r="AW48" i="7"/>
  <c r="AX48" i="7" s="1"/>
  <c r="AV48" i="7"/>
  <c r="BK185" i="7"/>
  <c r="BL185" i="7" s="1"/>
  <c r="BJ185" i="7"/>
  <c r="BW185" i="7"/>
  <c r="U26" i="7"/>
  <c r="BW186" i="7"/>
  <c r="BJ186" i="7"/>
  <c r="BK186" i="7"/>
  <c r="BL186" i="7" s="1"/>
  <c r="AW165" i="7"/>
  <c r="AX165" i="7" s="1"/>
  <c r="BI165" i="7"/>
  <c r="AV165" i="7"/>
  <c r="AQ7" i="7"/>
  <c r="AP6" i="7"/>
  <c r="AQ6" i="7" s="1"/>
  <c r="BX227" i="7"/>
  <c r="BY227" i="7"/>
  <c r="BZ227" i="7" s="1"/>
  <c r="AW9" i="7"/>
  <c r="AX9" i="7" s="1"/>
  <c r="AV9" i="7"/>
  <c r="BI9" i="7"/>
  <c r="BJ236" i="7"/>
  <c r="BK236" i="7"/>
  <c r="BL236" i="7" s="1"/>
  <c r="BW236" i="7"/>
  <c r="BW28" i="7"/>
  <c r="BK28" i="7"/>
  <c r="BJ28" i="7"/>
  <c r="BI63" i="7"/>
  <c r="AV63" i="7"/>
  <c r="AW63" i="7"/>
  <c r="AX63" i="7" s="1"/>
  <c r="BI229" i="7"/>
  <c r="AW229" i="7"/>
  <c r="AX229" i="7" s="1"/>
  <c r="AV229" i="7"/>
  <c r="AW58" i="7"/>
  <c r="AX58" i="7" s="1"/>
  <c r="AV58" i="7"/>
  <c r="BI58" i="7"/>
  <c r="BK153" i="7"/>
  <c r="BL153" i="7" s="1"/>
  <c r="BJ153" i="7"/>
  <c r="BW153" i="7"/>
  <c r="AU21" i="7"/>
  <c r="BJ234" i="7"/>
  <c r="BK234" i="7"/>
  <c r="BL234" i="7" s="1"/>
  <c r="BW234" i="7"/>
  <c r="AR6" i="7"/>
  <c r="BF7" i="7"/>
  <c r="BI126" i="7"/>
  <c r="AW126" i="7"/>
  <c r="AX126" i="7" s="1"/>
  <c r="AV126" i="7"/>
  <c r="BK30" i="7"/>
  <c r="BL30" i="7" s="1"/>
  <c r="BJ30" i="7"/>
  <c r="BW30" i="7"/>
  <c r="BY237" i="7"/>
  <c r="BZ237" i="7" s="1"/>
  <c r="BX237" i="7"/>
  <c r="BI193" i="7"/>
  <c r="AV193" i="7"/>
  <c r="AW193" i="7"/>
  <c r="AX193" i="7" s="1"/>
  <c r="AW184" i="7"/>
  <c r="AX184" i="7" s="1"/>
  <c r="BI184" i="7"/>
  <c r="AV184" i="7"/>
  <c r="BR13" i="6"/>
  <c r="BR23" i="6"/>
  <c r="BP26" i="6"/>
  <c r="BP6" i="6"/>
  <c r="BR21" i="6"/>
  <c r="BR22" i="6"/>
  <c r="BR26" i="6" s="1"/>
  <c r="BR12" i="6"/>
  <c r="BR7" i="6"/>
  <c r="BR14" i="6"/>
  <c r="BU26" i="6"/>
  <c r="BD14" i="6"/>
  <c r="BD10" i="6"/>
  <c r="BD17" i="6"/>
  <c r="BD8" i="6"/>
  <c r="BD11" i="6"/>
  <c r="BD21" i="6"/>
  <c r="BD13" i="6"/>
  <c r="BB26" i="6"/>
  <c r="BD22" i="6"/>
  <c r="BB6" i="6"/>
  <c r="BD7" i="6"/>
  <c r="BG26" i="6"/>
  <c r="AP14" i="6"/>
  <c r="AP13" i="6"/>
  <c r="AP21" i="6"/>
  <c r="AS26" i="6"/>
  <c r="AP18" i="6"/>
  <c r="AP7" i="6"/>
  <c r="AN6" i="6"/>
  <c r="AP8" i="6"/>
  <c r="AP17" i="6"/>
  <c r="AN26" i="6"/>
  <c r="AP22" i="6"/>
  <c r="AB24" i="6"/>
  <c r="AB7" i="6"/>
  <c r="AB18" i="6"/>
  <c r="AB13" i="6"/>
  <c r="AB17" i="6"/>
  <c r="Z26" i="6"/>
  <c r="AB10" i="6"/>
  <c r="AB21" i="6"/>
  <c r="AB22" i="6"/>
  <c r="AB11" i="6"/>
  <c r="Z6" i="6"/>
  <c r="AB23" i="6"/>
  <c r="AB8" i="6"/>
  <c r="AB14" i="6"/>
  <c r="BI18" i="7" l="1"/>
  <c r="BJ94" i="7"/>
  <c r="BK101" i="7"/>
  <c r="BL101" i="7" s="1"/>
  <c r="AW18" i="7"/>
  <c r="AX18" i="7" s="1"/>
  <c r="BW118" i="7"/>
  <c r="BK94" i="7"/>
  <c r="BL94" i="7" s="1"/>
  <c r="BW101" i="7"/>
  <c r="BY101" i="7" s="1"/>
  <c r="BZ101" i="7" s="1"/>
  <c r="BW59" i="7"/>
  <c r="BY59" i="7" s="1"/>
  <c r="BZ59" i="7" s="1"/>
  <c r="BJ59" i="7"/>
  <c r="BK118" i="7"/>
  <c r="BL118" i="7" s="1"/>
  <c r="BI24" i="7"/>
  <c r="BJ24" i="7" s="1"/>
  <c r="BJ92" i="7"/>
  <c r="BW214" i="7"/>
  <c r="BW92" i="7"/>
  <c r="BY92" i="7" s="1"/>
  <c r="BZ92" i="7" s="1"/>
  <c r="BJ214" i="7"/>
  <c r="BK104" i="7"/>
  <c r="BL104" i="7" s="1"/>
  <c r="BV26" i="7"/>
  <c r="BW104" i="7"/>
  <c r="BF26" i="7"/>
  <c r="BI8" i="7"/>
  <c r="BK8" i="7" s="1"/>
  <c r="BL8" i="7" s="1"/>
  <c r="AV8" i="7"/>
  <c r="BW192" i="7"/>
  <c r="BY192" i="7" s="1"/>
  <c r="BZ192" i="7" s="1"/>
  <c r="BK75" i="7"/>
  <c r="BL75" i="7" s="1"/>
  <c r="BJ156" i="7"/>
  <c r="BW75" i="7"/>
  <c r="BK156" i="7"/>
  <c r="BL156" i="7" s="1"/>
  <c r="BJ16" i="7"/>
  <c r="BK47" i="7"/>
  <c r="BL47" i="7" s="1"/>
  <c r="BW16" i="7"/>
  <c r="BY16" i="7" s="1"/>
  <c r="BZ16" i="7" s="1"/>
  <c r="BY14" i="7"/>
  <c r="BZ14" i="7" s="1"/>
  <c r="BX14" i="7"/>
  <c r="BJ47" i="7"/>
  <c r="BK73" i="7"/>
  <c r="BL73" i="7" s="1"/>
  <c r="BK12" i="7"/>
  <c r="BL12" i="7" s="1"/>
  <c r="BW73" i="7"/>
  <c r="BX73" i="7" s="1"/>
  <c r="BJ12" i="7"/>
  <c r="BH26" i="7"/>
  <c r="BI21" i="7"/>
  <c r="BJ21" i="7" s="1"/>
  <c r="AW11" i="7"/>
  <c r="AX11" i="7" s="1"/>
  <c r="AV11" i="7"/>
  <c r="BI11" i="7"/>
  <c r="BK36" i="7"/>
  <c r="BL36" i="7" s="1"/>
  <c r="BW36" i="7"/>
  <c r="BJ36" i="7"/>
  <c r="AV17" i="7"/>
  <c r="BI17" i="7"/>
  <c r="AW17" i="7"/>
  <c r="AX17" i="7" s="1"/>
  <c r="BG26" i="7"/>
  <c r="AU6" i="7"/>
  <c r="AV6" i="7" s="1"/>
  <c r="BU26" i="7"/>
  <c r="BX12" i="7"/>
  <c r="BY12" i="7"/>
  <c r="BZ12" i="7" s="1"/>
  <c r="BJ130" i="7"/>
  <c r="BK130" i="7"/>
  <c r="BL130" i="7" s="1"/>
  <c r="BW130" i="7"/>
  <c r="AV10" i="7"/>
  <c r="BI10" i="7"/>
  <c r="AW10" i="7"/>
  <c r="AX10" i="7" s="1"/>
  <c r="BY214" i="7"/>
  <c r="BZ214" i="7" s="1"/>
  <c r="BX214" i="7"/>
  <c r="AI6" i="7"/>
  <c r="AJ6" i="7" s="1"/>
  <c r="AV15" i="7"/>
  <c r="AW15" i="7"/>
  <c r="AX15" i="7" s="1"/>
  <c r="BI15" i="7"/>
  <c r="BK52" i="7"/>
  <c r="BL52" i="7" s="1"/>
  <c r="BJ52" i="7"/>
  <c r="BW52" i="7"/>
  <c r="BI13" i="7"/>
  <c r="AW13" i="7"/>
  <c r="AX13" i="7" s="1"/>
  <c r="AV13" i="7"/>
  <c r="BY133" i="7"/>
  <c r="BX133" i="7"/>
  <c r="BJ208" i="7"/>
  <c r="BK208" i="7"/>
  <c r="BL208" i="7" s="1"/>
  <c r="BW208" i="7"/>
  <c r="BK131" i="7"/>
  <c r="BL131" i="7" s="1"/>
  <c r="BJ131" i="7"/>
  <c r="BW131" i="7"/>
  <c r="BW147" i="7"/>
  <c r="BK147" i="7"/>
  <c r="BL147" i="7" s="1"/>
  <c r="BJ147" i="7"/>
  <c r="BY94" i="7"/>
  <c r="BZ94" i="7" s="1"/>
  <c r="BX94" i="7"/>
  <c r="BJ48" i="7"/>
  <c r="BW48" i="7"/>
  <c r="BK48" i="7"/>
  <c r="BL48" i="7" s="1"/>
  <c r="BK168" i="7"/>
  <c r="BL168" i="7" s="1"/>
  <c r="BW168" i="7"/>
  <c r="BJ168" i="7"/>
  <c r="BK56" i="7"/>
  <c r="BL56" i="7" s="1"/>
  <c r="BW56" i="7"/>
  <c r="BJ56" i="7"/>
  <c r="BJ201" i="7"/>
  <c r="BW201" i="7"/>
  <c r="BK201" i="7"/>
  <c r="BL201" i="7" s="1"/>
  <c r="BK96" i="7"/>
  <c r="BL96" i="7" s="1"/>
  <c r="BJ96" i="7"/>
  <c r="BW96" i="7"/>
  <c r="BY238" i="7"/>
  <c r="BZ238" i="7" s="1"/>
  <c r="BX238" i="7"/>
  <c r="BX59" i="7"/>
  <c r="BY109" i="7"/>
  <c r="BZ109" i="7" s="1"/>
  <c r="BX109" i="7"/>
  <c r="BX80" i="7"/>
  <c r="BY80" i="7"/>
  <c r="BZ80" i="7" s="1"/>
  <c r="AI26" i="7"/>
  <c r="AJ26" i="7" s="1"/>
  <c r="AJ21" i="7"/>
  <c r="BJ239" i="7"/>
  <c r="BK239" i="7"/>
  <c r="BL239" i="7" s="1"/>
  <c r="BW239" i="7"/>
  <c r="BW98" i="7"/>
  <c r="BK98" i="7"/>
  <c r="BL98" i="7" s="1"/>
  <c r="BJ98" i="7"/>
  <c r="BK33" i="7"/>
  <c r="BL33" i="7" s="1"/>
  <c r="BJ33" i="7"/>
  <c r="BW33" i="7"/>
  <c r="BY79" i="7"/>
  <c r="BZ79" i="7" s="1"/>
  <c r="BX79" i="7"/>
  <c r="BY134" i="7"/>
  <c r="BZ134" i="7" s="1"/>
  <c r="BX134" i="7"/>
  <c r="BX224" i="7"/>
  <c r="BY224" i="7"/>
  <c r="BZ224" i="7" s="1"/>
  <c r="BK90" i="7"/>
  <c r="BL90" i="7" s="1"/>
  <c r="BJ90" i="7"/>
  <c r="BW90" i="7"/>
  <c r="AU26" i="7"/>
  <c r="AV26" i="7" s="1"/>
  <c r="AV21" i="7"/>
  <c r="AW21" i="7"/>
  <c r="BY93" i="7"/>
  <c r="BZ93" i="7" s="1"/>
  <c r="BX93" i="7"/>
  <c r="BY153" i="7"/>
  <c r="BZ153" i="7" s="1"/>
  <c r="BX153" i="7"/>
  <c r="BJ63" i="7"/>
  <c r="BW63" i="7"/>
  <c r="BK63" i="7"/>
  <c r="BL63" i="7" s="1"/>
  <c r="BY150" i="7"/>
  <c r="BZ150" i="7" s="1"/>
  <c r="BX150" i="7"/>
  <c r="BJ242" i="7"/>
  <c r="BW242" i="7"/>
  <c r="BK242" i="7"/>
  <c r="BL242" i="7" s="1"/>
  <c r="BG6" i="7"/>
  <c r="BU7" i="7"/>
  <c r="BU6" i="7" s="1"/>
  <c r="BY209" i="7"/>
  <c r="BZ209" i="7" s="1"/>
  <c r="BX209" i="7"/>
  <c r="BJ106" i="7"/>
  <c r="BW106" i="7"/>
  <c r="BK106" i="7"/>
  <c r="BL106" i="7" s="1"/>
  <c r="BX102" i="7"/>
  <c r="BY102" i="7"/>
  <c r="BZ102" i="7" s="1"/>
  <c r="BY116" i="7"/>
  <c r="BZ116" i="7" s="1"/>
  <c r="BX116" i="7"/>
  <c r="BY190" i="7"/>
  <c r="BZ190" i="7" s="1"/>
  <c r="BX190" i="7"/>
  <c r="BW195" i="7"/>
  <c r="BJ195" i="7"/>
  <c r="BK195" i="7"/>
  <c r="BL195" i="7" s="1"/>
  <c r="BJ77" i="7"/>
  <c r="BK77" i="7"/>
  <c r="BL77" i="7" s="1"/>
  <c r="BW77" i="7"/>
  <c r="BY204" i="7"/>
  <c r="BZ204" i="7" s="1"/>
  <c r="BX204" i="7"/>
  <c r="BJ128" i="7"/>
  <c r="BW128" i="7"/>
  <c r="BK128" i="7"/>
  <c r="BL128" i="7" s="1"/>
  <c r="BX54" i="7"/>
  <c r="BY54" i="7"/>
  <c r="BZ54" i="7" s="1"/>
  <c r="BJ103" i="7"/>
  <c r="BW103" i="7"/>
  <c r="BK103" i="7"/>
  <c r="BL103" i="7" s="1"/>
  <c r="BX158" i="7"/>
  <c r="BY158" i="7"/>
  <c r="BZ158" i="7" s="1"/>
  <c r="BY82" i="7"/>
  <c r="BZ82" i="7" s="1"/>
  <c r="BX82" i="7"/>
  <c r="BX57" i="7"/>
  <c r="BY57" i="7"/>
  <c r="BZ57" i="7" s="1"/>
  <c r="BK222" i="7"/>
  <c r="BL222" i="7" s="1"/>
  <c r="BW222" i="7"/>
  <c r="BJ222" i="7"/>
  <c r="BK162" i="7"/>
  <c r="BL162" i="7" s="1"/>
  <c r="BW162" i="7"/>
  <c r="BJ162" i="7"/>
  <c r="BW60" i="7"/>
  <c r="BK60" i="7"/>
  <c r="BL60" i="7" s="1"/>
  <c r="BJ60" i="7"/>
  <c r="BY30" i="7"/>
  <c r="BZ30" i="7" s="1"/>
  <c r="BX30" i="7"/>
  <c r="BL28" i="7"/>
  <c r="BJ165" i="7"/>
  <c r="BW165" i="7"/>
  <c r="BK165" i="7"/>
  <c r="BL165" i="7" s="1"/>
  <c r="BK211" i="7"/>
  <c r="BL211" i="7" s="1"/>
  <c r="BW211" i="7"/>
  <c r="BJ211" i="7"/>
  <c r="BJ212" i="7"/>
  <c r="BW212" i="7"/>
  <c r="BK212" i="7"/>
  <c r="BL212" i="7" s="1"/>
  <c r="BK191" i="7"/>
  <c r="BL191" i="7" s="1"/>
  <c r="BW191" i="7"/>
  <c r="BJ191" i="7"/>
  <c r="BK144" i="7"/>
  <c r="BL144" i="7" s="1"/>
  <c r="BW144" i="7"/>
  <c r="BJ144" i="7"/>
  <c r="BJ100" i="7"/>
  <c r="BK100" i="7"/>
  <c r="BL100" i="7" s="1"/>
  <c r="BW100" i="7"/>
  <c r="BW163" i="7"/>
  <c r="BK163" i="7"/>
  <c r="BL163" i="7" s="1"/>
  <c r="BJ163" i="7"/>
  <c r="BK203" i="7"/>
  <c r="BL203" i="7" s="1"/>
  <c r="BJ203" i="7"/>
  <c r="BW203" i="7"/>
  <c r="BK176" i="7"/>
  <c r="BL176" i="7" s="1"/>
  <c r="BW176" i="7"/>
  <c r="BJ176" i="7"/>
  <c r="BK37" i="7"/>
  <c r="BL37" i="7" s="1"/>
  <c r="BJ37" i="7"/>
  <c r="BW37" i="7"/>
  <c r="BY71" i="7"/>
  <c r="BZ71" i="7" s="1"/>
  <c r="BX71" i="7"/>
  <c r="BJ67" i="7"/>
  <c r="BK67" i="7"/>
  <c r="BL67" i="7" s="1"/>
  <c r="BW67" i="7"/>
  <c r="AX66" i="7"/>
  <c r="AW23" i="7"/>
  <c r="AX23" i="7" s="1"/>
  <c r="BX138" i="7"/>
  <c r="BY138" i="7"/>
  <c r="BZ138" i="7" s="1"/>
  <c r="BY225" i="7"/>
  <c r="BZ225" i="7" s="1"/>
  <c r="BX225" i="7"/>
  <c r="BK172" i="7"/>
  <c r="BL172" i="7" s="1"/>
  <c r="BW172" i="7"/>
  <c r="BJ172" i="7"/>
  <c r="BK31" i="7"/>
  <c r="BL31" i="7" s="1"/>
  <c r="BJ31" i="7"/>
  <c r="BW31" i="7"/>
  <c r="BJ83" i="7"/>
  <c r="BK83" i="7"/>
  <c r="BL83" i="7" s="1"/>
  <c r="BW83" i="7"/>
  <c r="BK148" i="7"/>
  <c r="BL148" i="7" s="1"/>
  <c r="BW148" i="7"/>
  <c r="BJ148" i="7"/>
  <c r="BK35" i="7"/>
  <c r="BL35" i="7" s="1"/>
  <c r="BJ35" i="7"/>
  <c r="BW35" i="7"/>
  <c r="BK160" i="7"/>
  <c r="BL160" i="7" s="1"/>
  <c r="BJ160" i="7"/>
  <c r="BW160" i="7"/>
  <c r="BW199" i="7"/>
  <c r="BK199" i="7"/>
  <c r="BL199" i="7" s="1"/>
  <c r="BJ199" i="7"/>
  <c r="BY234" i="7"/>
  <c r="BZ234" i="7" s="1"/>
  <c r="BX234" i="7"/>
  <c r="BK68" i="7"/>
  <c r="BL68" i="7" s="1"/>
  <c r="BJ68" i="7"/>
  <c r="BW68" i="7"/>
  <c r="BY45" i="7"/>
  <c r="BZ45" i="7" s="1"/>
  <c r="BX45" i="7"/>
  <c r="BW51" i="7"/>
  <c r="BK51" i="7"/>
  <c r="BL51" i="7" s="1"/>
  <c r="BJ51" i="7"/>
  <c r="BK196" i="7"/>
  <c r="BL196" i="7" s="1"/>
  <c r="BJ196" i="7"/>
  <c r="BW196" i="7"/>
  <c r="BK58" i="7"/>
  <c r="BL58" i="7" s="1"/>
  <c r="BW58" i="7"/>
  <c r="BJ58" i="7"/>
  <c r="BI22" i="7"/>
  <c r="BJ22" i="7" s="1"/>
  <c r="BJ151" i="7"/>
  <c r="BW151" i="7"/>
  <c r="BK151" i="7"/>
  <c r="BL151" i="7" s="1"/>
  <c r="BY223" i="7"/>
  <c r="BZ223" i="7" s="1"/>
  <c r="BX223" i="7"/>
  <c r="BX42" i="7"/>
  <c r="BY42" i="7"/>
  <c r="BZ42" i="7" s="1"/>
  <c r="BJ205" i="7"/>
  <c r="BW205" i="7"/>
  <c r="BK205" i="7"/>
  <c r="BL205" i="7" s="1"/>
  <c r="AX7" i="7"/>
  <c r="BY174" i="7"/>
  <c r="BZ174" i="7" s="1"/>
  <c r="BX174" i="7"/>
  <c r="BK66" i="7"/>
  <c r="BJ66" i="7"/>
  <c r="BW66" i="7"/>
  <c r="BI23" i="7"/>
  <c r="BJ23" i="7" s="1"/>
  <c r="BX156" i="7"/>
  <c r="BY156" i="7"/>
  <c r="BZ156" i="7" s="1"/>
  <c r="BK189" i="7"/>
  <c r="BL189" i="7" s="1"/>
  <c r="BW189" i="7"/>
  <c r="BJ189" i="7"/>
  <c r="BJ206" i="7"/>
  <c r="BK206" i="7"/>
  <c r="BL206" i="7" s="1"/>
  <c r="BW206" i="7"/>
  <c r="BK39" i="7"/>
  <c r="BL39" i="7" s="1"/>
  <c r="BJ39" i="7"/>
  <c r="BW39" i="7"/>
  <c r="BY113" i="7"/>
  <c r="BZ113" i="7" s="1"/>
  <c r="BX113" i="7"/>
  <c r="BW142" i="7"/>
  <c r="BK142" i="7"/>
  <c r="BL142" i="7" s="1"/>
  <c r="BJ142" i="7"/>
  <c r="BY188" i="7"/>
  <c r="BZ188" i="7" s="1"/>
  <c r="BX188" i="7"/>
  <c r="BY152" i="7"/>
  <c r="BZ152" i="7" s="1"/>
  <c r="BX152" i="7"/>
  <c r="BJ91" i="7"/>
  <c r="BK91" i="7"/>
  <c r="BL91" i="7" s="1"/>
  <c r="BW91" i="7"/>
  <c r="BJ132" i="7"/>
  <c r="BW132" i="7"/>
  <c r="BK132" i="7"/>
  <c r="BL132" i="7" s="1"/>
  <c r="BW145" i="7"/>
  <c r="BJ145" i="7"/>
  <c r="BK145" i="7"/>
  <c r="BL145" i="7" s="1"/>
  <c r="BK170" i="7"/>
  <c r="BL170" i="7" s="1"/>
  <c r="BJ170" i="7"/>
  <c r="BW170" i="7"/>
  <c r="BK216" i="7"/>
  <c r="BL216" i="7" s="1"/>
  <c r="BW216" i="7"/>
  <c r="BJ216" i="7"/>
  <c r="BY38" i="7"/>
  <c r="BZ38" i="7" s="1"/>
  <c r="BX38" i="7"/>
  <c r="BK88" i="7"/>
  <c r="BL88" i="7" s="1"/>
  <c r="BJ88" i="7"/>
  <c r="BW88" i="7"/>
  <c r="BX169" i="7"/>
  <c r="BY169" i="7"/>
  <c r="BZ169" i="7" s="1"/>
  <c r="BY75" i="7"/>
  <c r="BZ75" i="7" s="1"/>
  <c r="BX75" i="7"/>
  <c r="BY29" i="7"/>
  <c r="BZ29" i="7" s="1"/>
  <c r="BX29" i="7"/>
  <c r="BY183" i="7"/>
  <c r="BZ183" i="7" s="1"/>
  <c r="BX183" i="7"/>
  <c r="BW207" i="7"/>
  <c r="BK207" i="7"/>
  <c r="BL207" i="7" s="1"/>
  <c r="BJ207" i="7"/>
  <c r="BJ81" i="7"/>
  <c r="BK81" i="7"/>
  <c r="BL81" i="7" s="1"/>
  <c r="BW81" i="7"/>
  <c r="BW181" i="7"/>
  <c r="BJ181" i="7"/>
  <c r="BK181" i="7"/>
  <c r="BL181" i="7" s="1"/>
  <c r="BK74" i="7"/>
  <c r="BL74" i="7" s="1"/>
  <c r="BJ74" i="7"/>
  <c r="BW74" i="7"/>
  <c r="BK18" i="7"/>
  <c r="BL18" i="7" s="1"/>
  <c r="BJ18" i="7"/>
  <c r="BW18" i="7"/>
  <c r="BJ229" i="7"/>
  <c r="BW229" i="7"/>
  <c r="BK229" i="7"/>
  <c r="BL229" i="7" s="1"/>
  <c r="BJ108" i="7"/>
  <c r="BW108" i="7"/>
  <c r="BK108" i="7"/>
  <c r="BL108" i="7" s="1"/>
  <c r="BK120" i="7"/>
  <c r="BL120" i="7" s="1"/>
  <c r="BJ120" i="7"/>
  <c r="BW120" i="7"/>
  <c r="BY218" i="7"/>
  <c r="BZ218" i="7" s="1"/>
  <c r="BX218" i="7"/>
  <c r="BW197" i="7"/>
  <c r="BK197" i="7"/>
  <c r="BL197" i="7" s="1"/>
  <c r="BJ197" i="7"/>
  <c r="BK166" i="7"/>
  <c r="BL166" i="7" s="1"/>
  <c r="BW166" i="7"/>
  <c r="BJ166" i="7"/>
  <c r="BJ50" i="7"/>
  <c r="BW50" i="7"/>
  <c r="BK50" i="7"/>
  <c r="BL50" i="7" s="1"/>
  <c r="BX99" i="7"/>
  <c r="BY99" i="7"/>
  <c r="BZ99" i="7" s="1"/>
  <c r="AW24" i="7"/>
  <c r="AX24" i="7" s="1"/>
  <c r="BJ114" i="7"/>
  <c r="BW114" i="7"/>
  <c r="BK114" i="7"/>
  <c r="BL114" i="7" s="1"/>
  <c r="BY32" i="7"/>
  <c r="BZ32" i="7" s="1"/>
  <c r="BX32" i="7"/>
  <c r="BJ87" i="7"/>
  <c r="BK87" i="7"/>
  <c r="BL87" i="7" s="1"/>
  <c r="BW87" i="7"/>
  <c r="BK146" i="7"/>
  <c r="BL146" i="7" s="1"/>
  <c r="BJ146" i="7"/>
  <c r="BW146" i="7"/>
  <c r="BX221" i="7"/>
  <c r="BY221" i="7"/>
  <c r="BZ221" i="7" s="1"/>
  <c r="BW7" i="7"/>
  <c r="BJ7" i="7"/>
  <c r="BK7" i="7"/>
  <c r="BW143" i="7"/>
  <c r="BK143" i="7"/>
  <c r="BL143" i="7" s="1"/>
  <c r="BJ143" i="7"/>
  <c r="BY69" i="7"/>
  <c r="BZ69" i="7" s="1"/>
  <c r="BX69" i="7"/>
  <c r="BK76" i="7"/>
  <c r="BL76" i="7" s="1"/>
  <c r="BJ76" i="7"/>
  <c r="BW76" i="7"/>
  <c r="BW161" i="7"/>
  <c r="BK161" i="7"/>
  <c r="BL161" i="7" s="1"/>
  <c r="BJ161" i="7"/>
  <c r="BJ117" i="7"/>
  <c r="BW117" i="7"/>
  <c r="BK117" i="7"/>
  <c r="BL117" i="7" s="1"/>
  <c r="BJ226" i="7"/>
  <c r="BK226" i="7"/>
  <c r="BL226" i="7" s="1"/>
  <c r="BW226" i="7"/>
  <c r="BX177" i="7"/>
  <c r="BY177" i="7"/>
  <c r="BZ177" i="7" s="1"/>
  <c r="BJ215" i="7"/>
  <c r="BK215" i="7"/>
  <c r="BL215" i="7" s="1"/>
  <c r="BW215" i="7"/>
  <c r="BY47" i="7"/>
  <c r="BZ47" i="7" s="1"/>
  <c r="BX47" i="7"/>
  <c r="BY220" i="7"/>
  <c r="BZ220" i="7" s="1"/>
  <c r="BX220" i="7"/>
  <c r="BJ107" i="7"/>
  <c r="BK107" i="7"/>
  <c r="BL107" i="7" s="1"/>
  <c r="BW107" i="7"/>
  <c r="BY200" i="7"/>
  <c r="BZ200" i="7" s="1"/>
  <c r="BX200" i="7"/>
  <c r="BJ217" i="7"/>
  <c r="BK217" i="7"/>
  <c r="BL217" i="7" s="1"/>
  <c r="BW217" i="7"/>
  <c r="BX159" i="7"/>
  <c r="BY159" i="7"/>
  <c r="BZ159" i="7" s="1"/>
  <c r="BX44" i="7"/>
  <c r="BY44" i="7"/>
  <c r="BZ44" i="7" s="1"/>
  <c r="BJ85" i="7"/>
  <c r="BK85" i="7"/>
  <c r="BL85" i="7" s="1"/>
  <c r="BW85" i="7"/>
  <c r="BJ241" i="7"/>
  <c r="BK241" i="7"/>
  <c r="BL241" i="7" s="1"/>
  <c r="BW241" i="7"/>
  <c r="BY86" i="7"/>
  <c r="BZ86" i="7" s="1"/>
  <c r="BX86" i="7"/>
  <c r="BK127" i="7"/>
  <c r="BL127" i="7" s="1"/>
  <c r="BJ127" i="7"/>
  <c r="BW127" i="7"/>
  <c r="BK184" i="7"/>
  <c r="BL184" i="7" s="1"/>
  <c r="BW184" i="7"/>
  <c r="BJ184" i="7"/>
  <c r="BY186" i="7"/>
  <c r="BZ186" i="7" s="1"/>
  <c r="BX186" i="7"/>
  <c r="BK155" i="7"/>
  <c r="BL155" i="7" s="1"/>
  <c r="BW155" i="7"/>
  <c r="BJ155" i="7"/>
  <c r="BY194" i="7"/>
  <c r="BZ194" i="7" s="1"/>
  <c r="BX194" i="7"/>
  <c r="BL228" i="7"/>
  <c r="BX118" i="7"/>
  <c r="BY118" i="7"/>
  <c r="BZ118" i="7" s="1"/>
  <c r="BY40" i="7"/>
  <c r="BZ40" i="7" s="1"/>
  <c r="BX40" i="7"/>
  <c r="BK124" i="7"/>
  <c r="BL124" i="7" s="1"/>
  <c r="BW124" i="7"/>
  <c r="BJ124" i="7"/>
  <c r="BJ95" i="7"/>
  <c r="BK95" i="7"/>
  <c r="BL95" i="7" s="1"/>
  <c r="BW95" i="7"/>
  <c r="BT21" i="7"/>
  <c r="BT26" i="7" s="1"/>
  <c r="BY137" i="7"/>
  <c r="BZ137" i="7" s="1"/>
  <c r="BX137" i="7"/>
  <c r="BK164" i="7"/>
  <c r="BL164" i="7" s="1"/>
  <c r="BW164" i="7"/>
  <c r="BJ164" i="7"/>
  <c r="BY140" i="7"/>
  <c r="BZ140" i="7" s="1"/>
  <c r="BX140" i="7"/>
  <c r="BJ240" i="7"/>
  <c r="BK240" i="7"/>
  <c r="BL240" i="7" s="1"/>
  <c r="BW240" i="7"/>
  <c r="BK41" i="7"/>
  <c r="BL41" i="7" s="1"/>
  <c r="BJ41" i="7"/>
  <c r="BW41" i="7"/>
  <c r="BJ97" i="7"/>
  <c r="BK97" i="7"/>
  <c r="BL97" i="7" s="1"/>
  <c r="BW97" i="7"/>
  <c r="BH6" i="7"/>
  <c r="BV7" i="7"/>
  <c r="BV6" i="7" s="1"/>
  <c r="BJ65" i="7"/>
  <c r="BK65" i="7"/>
  <c r="BL65" i="7" s="1"/>
  <c r="BW65" i="7"/>
  <c r="BX110" i="7"/>
  <c r="BY110" i="7"/>
  <c r="BZ110" i="7" s="1"/>
  <c r="BK72" i="7"/>
  <c r="BL72" i="7" s="1"/>
  <c r="BJ72" i="7"/>
  <c r="BW72" i="7"/>
  <c r="BJ43" i="7"/>
  <c r="BW43" i="7"/>
  <c r="BK43" i="7"/>
  <c r="BL43" i="7" s="1"/>
  <c r="BJ198" i="7"/>
  <c r="BW198" i="7"/>
  <c r="BK198" i="7"/>
  <c r="BL198" i="7" s="1"/>
  <c r="BY230" i="7"/>
  <c r="BZ230" i="7" s="1"/>
  <c r="BX230" i="7"/>
  <c r="AW22" i="7"/>
  <c r="AX22" i="7" s="1"/>
  <c r="BJ61" i="7"/>
  <c r="BW61" i="7"/>
  <c r="BK61" i="7"/>
  <c r="BL61" i="7" s="1"/>
  <c r="BW193" i="7"/>
  <c r="BK193" i="7"/>
  <c r="BL193" i="7" s="1"/>
  <c r="BJ193" i="7"/>
  <c r="BW187" i="7"/>
  <c r="BJ187" i="7"/>
  <c r="BK187" i="7"/>
  <c r="BL187" i="7" s="1"/>
  <c r="BK171" i="7"/>
  <c r="BL171" i="7" s="1"/>
  <c r="BJ171" i="7"/>
  <c r="BW171" i="7"/>
  <c r="BX62" i="7"/>
  <c r="BY62" i="7"/>
  <c r="BZ62" i="7" s="1"/>
  <c r="BY84" i="7"/>
  <c r="BZ84" i="7" s="1"/>
  <c r="BX84" i="7"/>
  <c r="BK129" i="7"/>
  <c r="BL129" i="7" s="1"/>
  <c r="BJ129" i="7"/>
  <c r="BW129" i="7"/>
  <c r="BJ46" i="7"/>
  <c r="BW46" i="7"/>
  <c r="BK46" i="7"/>
  <c r="BL46" i="7" s="1"/>
  <c r="BY28" i="7"/>
  <c r="BX28" i="7"/>
  <c r="BY89" i="7"/>
  <c r="BZ89" i="7" s="1"/>
  <c r="BX89" i="7"/>
  <c r="BX149" i="7"/>
  <c r="BY149" i="7"/>
  <c r="BZ149" i="7" s="1"/>
  <c r="BK178" i="7"/>
  <c r="BL178" i="7" s="1"/>
  <c r="BJ178" i="7"/>
  <c r="BW178" i="7"/>
  <c r="BY232" i="7"/>
  <c r="BZ232" i="7" s="1"/>
  <c r="BX232" i="7"/>
  <c r="BW167" i="7"/>
  <c r="BK167" i="7"/>
  <c r="BL167" i="7" s="1"/>
  <c r="BJ167" i="7"/>
  <c r="BW53" i="7"/>
  <c r="BJ53" i="7"/>
  <c r="BK53" i="7"/>
  <c r="BL53" i="7" s="1"/>
  <c r="BK64" i="7"/>
  <c r="BL64" i="7" s="1"/>
  <c r="BJ64" i="7"/>
  <c r="BW64" i="7"/>
  <c r="BJ8" i="7"/>
  <c r="BK78" i="7"/>
  <c r="BL78" i="7" s="1"/>
  <c r="BJ78" i="7"/>
  <c r="BW78" i="7"/>
  <c r="BK182" i="7"/>
  <c r="BL182" i="7" s="1"/>
  <c r="BW182" i="7"/>
  <c r="BJ182" i="7"/>
  <c r="BY49" i="7"/>
  <c r="BZ49" i="7" s="1"/>
  <c r="BX49" i="7"/>
  <c r="BY202" i="7"/>
  <c r="BZ202" i="7" s="1"/>
  <c r="BX202" i="7"/>
  <c r="BK213" i="7"/>
  <c r="BL213" i="7" s="1"/>
  <c r="BJ213" i="7"/>
  <c r="BW213" i="7"/>
  <c r="BL133" i="7"/>
  <c r="BY135" i="7"/>
  <c r="BZ135" i="7" s="1"/>
  <c r="BX135" i="7"/>
  <c r="BK115" i="7"/>
  <c r="BL115" i="7" s="1"/>
  <c r="BW115" i="7"/>
  <c r="BJ115" i="7"/>
  <c r="BY104" i="7"/>
  <c r="BZ104" i="7" s="1"/>
  <c r="BX104" i="7"/>
  <c r="BY236" i="7"/>
  <c r="BZ236" i="7" s="1"/>
  <c r="BX236" i="7"/>
  <c r="BX228" i="7"/>
  <c r="BY228" i="7"/>
  <c r="BK126" i="7"/>
  <c r="BL126" i="7" s="1"/>
  <c r="BJ126" i="7"/>
  <c r="BW126" i="7"/>
  <c r="BF6" i="7"/>
  <c r="BT7" i="7"/>
  <c r="BT6" i="7" s="1"/>
  <c r="BW9" i="7"/>
  <c r="BK9" i="7"/>
  <c r="BL9" i="7" s="1"/>
  <c r="BJ9" i="7"/>
  <c r="BX185" i="7"/>
  <c r="BY185" i="7"/>
  <c r="BZ185" i="7" s="1"/>
  <c r="BX55" i="7"/>
  <c r="BY55" i="7"/>
  <c r="BZ55" i="7" s="1"/>
  <c r="BK139" i="7"/>
  <c r="BL139" i="7" s="1"/>
  <c r="BW139" i="7"/>
  <c r="BJ139" i="7"/>
  <c r="BK112" i="7"/>
  <c r="BL112" i="7" s="1"/>
  <c r="BJ112" i="7"/>
  <c r="BW112" i="7"/>
  <c r="BX233" i="7"/>
  <c r="BY233" i="7"/>
  <c r="BZ233" i="7" s="1"/>
  <c r="BK70" i="7"/>
  <c r="BL70" i="7" s="1"/>
  <c r="BJ70" i="7"/>
  <c r="BW70" i="7"/>
  <c r="BJ119" i="7"/>
  <c r="BW119" i="7"/>
  <c r="BK119" i="7"/>
  <c r="BL119" i="7" s="1"/>
  <c r="BY154" i="7"/>
  <c r="BZ154" i="7" s="1"/>
  <c r="BX154" i="7"/>
  <c r="BK34" i="7"/>
  <c r="BL34" i="7" s="1"/>
  <c r="BJ34" i="7"/>
  <c r="BW34" i="7"/>
  <c r="BY180" i="7"/>
  <c r="BZ180" i="7" s="1"/>
  <c r="BX180" i="7"/>
  <c r="BJ125" i="7"/>
  <c r="BW125" i="7"/>
  <c r="BK125" i="7"/>
  <c r="BL125" i="7" s="1"/>
  <c r="BX173" i="7"/>
  <c r="BY173" i="7"/>
  <c r="BZ173" i="7" s="1"/>
  <c r="BK141" i="7"/>
  <c r="BL141" i="7" s="1"/>
  <c r="BW141" i="7"/>
  <c r="BJ141" i="7"/>
  <c r="BR6" i="6"/>
  <c r="BD26" i="6"/>
  <c r="BD6" i="6"/>
  <c r="AP26" i="6"/>
  <c r="AP6" i="6"/>
  <c r="AB26" i="6"/>
  <c r="AB6" i="6"/>
  <c r="O150" i="6"/>
  <c r="O127" i="6"/>
  <c r="N110" i="6"/>
  <c r="Q8" i="6"/>
  <c r="AE8" i="6" s="1"/>
  <c r="AS8" i="6" s="1"/>
  <c r="BG8" i="6" s="1"/>
  <c r="BU8" i="6" s="1"/>
  <c r="R8" i="6"/>
  <c r="AF8" i="6" s="1"/>
  <c r="AT8" i="6" s="1"/>
  <c r="BH8" i="6" s="1"/>
  <c r="BV8" i="6" s="1"/>
  <c r="Q9" i="6"/>
  <c r="AE9" i="6" s="1"/>
  <c r="AS9" i="6" s="1"/>
  <c r="BG9" i="6" s="1"/>
  <c r="BU9" i="6" s="1"/>
  <c r="R9" i="6"/>
  <c r="AF9" i="6" s="1"/>
  <c r="AT9" i="6" s="1"/>
  <c r="BH9" i="6" s="1"/>
  <c r="BV9" i="6" s="1"/>
  <c r="Q10" i="6"/>
  <c r="AE10" i="6" s="1"/>
  <c r="AS10" i="6" s="1"/>
  <c r="BG10" i="6" s="1"/>
  <c r="BU10" i="6" s="1"/>
  <c r="R10" i="6"/>
  <c r="AF10" i="6" s="1"/>
  <c r="AT10" i="6" s="1"/>
  <c r="BH10" i="6" s="1"/>
  <c r="BV10" i="6" s="1"/>
  <c r="Q11" i="6"/>
  <c r="AE11" i="6" s="1"/>
  <c r="AS11" i="6" s="1"/>
  <c r="BG11" i="6" s="1"/>
  <c r="BU11" i="6" s="1"/>
  <c r="R11" i="6"/>
  <c r="AF11" i="6" s="1"/>
  <c r="AT11" i="6" s="1"/>
  <c r="BH11" i="6" s="1"/>
  <c r="BV11" i="6" s="1"/>
  <c r="Q12" i="6"/>
  <c r="AE12" i="6" s="1"/>
  <c r="AS12" i="6" s="1"/>
  <c r="BG12" i="6" s="1"/>
  <c r="BU12" i="6" s="1"/>
  <c r="R12" i="6"/>
  <c r="AF12" i="6" s="1"/>
  <c r="AT12" i="6" s="1"/>
  <c r="BH12" i="6" s="1"/>
  <c r="BV12" i="6" s="1"/>
  <c r="Q13" i="6"/>
  <c r="AE13" i="6" s="1"/>
  <c r="AS13" i="6" s="1"/>
  <c r="BG13" i="6" s="1"/>
  <c r="BU13" i="6" s="1"/>
  <c r="R13" i="6"/>
  <c r="AF13" i="6" s="1"/>
  <c r="AT13" i="6" s="1"/>
  <c r="BH13" i="6" s="1"/>
  <c r="BV13" i="6" s="1"/>
  <c r="Q14" i="6"/>
  <c r="AE14" i="6" s="1"/>
  <c r="AS14" i="6" s="1"/>
  <c r="BG14" i="6" s="1"/>
  <c r="BU14" i="6" s="1"/>
  <c r="R14" i="6"/>
  <c r="AF14" i="6" s="1"/>
  <c r="AT14" i="6" s="1"/>
  <c r="BH14" i="6" s="1"/>
  <c r="BV14" i="6" s="1"/>
  <c r="Q15" i="6"/>
  <c r="AE15" i="6" s="1"/>
  <c r="AS15" i="6" s="1"/>
  <c r="BG15" i="6" s="1"/>
  <c r="BU15" i="6" s="1"/>
  <c r="R15" i="6"/>
  <c r="AF15" i="6" s="1"/>
  <c r="AT15" i="6" s="1"/>
  <c r="BH15" i="6" s="1"/>
  <c r="BV15" i="6" s="1"/>
  <c r="Q16" i="6"/>
  <c r="AE16" i="6" s="1"/>
  <c r="AS16" i="6" s="1"/>
  <c r="BG16" i="6" s="1"/>
  <c r="BU16" i="6" s="1"/>
  <c r="R16" i="6"/>
  <c r="AF16" i="6" s="1"/>
  <c r="AT16" i="6" s="1"/>
  <c r="BH16" i="6" s="1"/>
  <c r="BV16" i="6" s="1"/>
  <c r="Q17" i="6"/>
  <c r="AE17" i="6" s="1"/>
  <c r="AS17" i="6" s="1"/>
  <c r="BG17" i="6" s="1"/>
  <c r="BU17" i="6" s="1"/>
  <c r="R17" i="6"/>
  <c r="AF17" i="6" s="1"/>
  <c r="AT17" i="6" s="1"/>
  <c r="BH17" i="6" s="1"/>
  <c r="BV17" i="6" s="1"/>
  <c r="Q18" i="6"/>
  <c r="AE18" i="6" s="1"/>
  <c r="AS18" i="6" s="1"/>
  <c r="BG18" i="6" s="1"/>
  <c r="BU18" i="6" s="1"/>
  <c r="R18" i="6"/>
  <c r="AF18" i="6" s="1"/>
  <c r="AT18" i="6" s="1"/>
  <c r="BH18" i="6" s="1"/>
  <c r="BV18" i="6" s="1"/>
  <c r="R7" i="6"/>
  <c r="AF7" i="6" s="1"/>
  <c r="AT7" i="6" s="1"/>
  <c r="BH7" i="6" s="1"/>
  <c r="BV7" i="6" s="1"/>
  <c r="Q7" i="6"/>
  <c r="AE7" i="6" s="1"/>
  <c r="AS7" i="6" s="1"/>
  <c r="BG7" i="6" s="1"/>
  <c r="BU7" i="6" s="1"/>
  <c r="S29" i="6"/>
  <c r="AG29" i="6" s="1"/>
  <c r="AU29" i="6" s="1"/>
  <c r="BI29" i="6" s="1"/>
  <c r="BW29" i="6" s="1"/>
  <c r="S30" i="6"/>
  <c r="AG30" i="6" s="1"/>
  <c r="AU30" i="6" s="1"/>
  <c r="BI30" i="6" s="1"/>
  <c r="BW30" i="6" s="1"/>
  <c r="S31" i="6"/>
  <c r="AG31" i="6" s="1"/>
  <c r="AU31" i="6" s="1"/>
  <c r="BI31" i="6" s="1"/>
  <c r="BW31" i="6" s="1"/>
  <c r="S32" i="6"/>
  <c r="S33" i="6"/>
  <c r="S34" i="6"/>
  <c r="S35" i="6"/>
  <c r="S36" i="6"/>
  <c r="S37" i="6"/>
  <c r="S38" i="6"/>
  <c r="S39" i="6"/>
  <c r="S40" i="6"/>
  <c r="S41" i="6"/>
  <c r="S42" i="6"/>
  <c r="S43" i="6"/>
  <c r="AG43" i="6" s="1"/>
  <c r="AU43" i="6" s="1"/>
  <c r="BI43" i="6" s="1"/>
  <c r="BW43" i="6" s="1"/>
  <c r="S44" i="6"/>
  <c r="AG44" i="6" s="1"/>
  <c r="AU44" i="6" s="1"/>
  <c r="BI44" i="6" s="1"/>
  <c r="BW44" i="6" s="1"/>
  <c r="S45" i="6"/>
  <c r="AG45" i="6" s="1"/>
  <c r="AU45" i="6" s="1"/>
  <c r="BI45" i="6" s="1"/>
  <c r="BW45" i="6" s="1"/>
  <c r="S46" i="6"/>
  <c r="S47" i="6"/>
  <c r="S48" i="6"/>
  <c r="S49" i="6"/>
  <c r="S50" i="6"/>
  <c r="S51" i="6"/>
  <c r="S52" i="6"/>
  <c r="AG52" i="6" s="1"/>
  <c r="AU52" i="6" s="1"/>
  <c r="BI52" i="6" s="1"/>
  <c r="BW52" i="6" s="1"/>
  <c r="S53" i="6"/>
  <c r="S54" i="6"/>
  <c r="S55" i="6"/>
  <c r="S56" i="6"/>
  <c r="S57" i="6"/>
  <c r="AG57" i="6" s="1"/>
  <c r="AU57" i="6" s="1"/>
  <c r="BI57" i="6" s="1"/>
  <c r="BW57" i="6" s="1"/>
  <c r="S58" i="6"/>
  <c r="AG58" i="6" s="1"/>
  <c r="AU58" i="6" s="1"/>
  <c r="BI58" i="6" s="1"/>
  <c r="BW58" i="6" s="1"/>
  <c r="S59" i="6"/>
  <c r="AG59" i="6" s="1"/>
  <c r="AU59" i="6" s="1"/>
  <c r="BI59" i="6" s="1"/>
  <c r="BW59" i="6" s="1"/>
  <c r="S60" i="6"/>
  <c r="S61" i="6"/>
  <c r="S62" i="6"/>
  <c r="S63" i="6"/>
  <c r="S64" i="6"/>
  <c r="S65" i="6"/>
  <c r="S66" i="6"/>
  <c r="S67" i="6"/>
  <c r="S68" i="6"/>
  <c r="S69" i="6"/>
  <c r="S70" i="6"/>
  <c r="S71" i="6"/>
  <c r="AG71" i="6" s="1"/>
  <c r="AU71" i="6" s="1"/>
  <c r="BI71" i="6" s="1"/>
  <c r="BW71" i="6" s="1"/>
  <c r="S72" i="6"/>
  <c r="AG72" i="6" s="1"/>
  <c r="AU72" i="6" s="1"/>
  <c r="BI72" i="6" s="1"/>
  <c r="BW72" i="6" s="1"/>
  <c r="S73" i="6"/>
  <c r="AG73" i="6" s="1"/>
  <c r="AU73" i="6" s="1"/>
  <c r="BI73" i="6" s="1"/>
  <c r="BW73" i="6" s="1"/>
  <c r="S74" i="6"/>
  <c r="S75" i="6"/>
  <c r="S76" i="6"/>
  <c r="S77" i="6"/>
  <c r="S78" i="6"/>
  <c r="S79" i="6"/>
  <c r="S80" i="6"/>
  <c r="S81" i="6"/>
  <c r="S82" i="6"/>
  <c r="S83" i="6"/>
  <c r="S84" i="6"/>
  <c r="S85" i="6"/>
  <c r="AG85" i="6" s="1"/>
  <c r="AU85" i="6" s="1"/>
  <c r="BI85" i="6" s="1"/>
  <c r="BW85" i="6" s="1"/>
  <c r="S86" i="6"/>
  <c r="AG86" i="6" s="1"/>
  <c r="AU86" i="6" s="1"/>
  <c r="BI86" i="6" s="1"/>
  <c r="BW86" i="6" s="1"/>
  <c r="S87" i="6"/>
  <c r="AG87" i="6" s="1"/>
  <c r="AU87" i="6" s="1"/>
  <c r="BI87" i="6" s="1"/>
  <c r="BW87" i="6" s="1"/>
  <c r="S88" i="6"/>
  <c r="S89" i="6"/>
  <c r="S90" i="6"/>
  <c r="S91" i="6"/>
  <c r="S92" i="6"/>
  <c r="S93" i="6"/>
  <c r="S94" i="6"/>
  <c r="S95" i="6"/>
  <c r="S96" i="6"/>
  <c r="S97" i="6"/>
  <c r="S98" i="6"/>
  <c r="S99" i="6"/>
  <c r="AG99" i="6" s="1"/>
  <c r="AU99" i="6" s="1"/>
  <c r="BI99" i="6" s="1"/>
  <c r="BW99" i="6" s="1"/>
  <c r="S100" i="6"/>
  <c r="AG100" i="6" s="1"/>
  <c r="AU100" i="6" s="1"/>
  <c r="BI100" i="6" s="1"/>
  <c r="BW100" i="6" s="1"/>
  <c r="S101" i="6"/>
  <c r="AG101" i="6" s="1"/>
  <c r="AU101" i="6" s="1"/>
  <c r="BI101" i="6" s="1"/>
  <c r="BW101" i="6" s="1"/>
  <c r="S102" i="6"/>
  <c r="S103" i="6"/>
  <c r="S104" i="6"/>
  <c r="S105" i="6"/>
  <c r="S106" i="6"/>
  <c r="S107" i="6"/>
  <c r="S108" i="6"/>
  <c r="S109" i="6"/>
  <c r="S110" i="6"/>
  <c r="S111" i="6"/>
  <c r="S112" i="6"/>
  <c r="S113" i="6"/>
  <c r="AG113" i="6" s="1"/>
  <c r="AU113" i="6" s="1"/>
  <c r="BI113" i="6" s="1"/>
  <c r="BW113" i="6" s="1"/>
  <c r="S114" i="6"/>
  <c r="AG114" i="6" s="1"/>
  <c r="AU114" i="6" s="1"/>
  <c r="BI114" i="6" s="1"/>
  <c r="BW114" i="6" s="1"/>
  <c r="S115" i="6"/>
  <c r="AG115" i="6" s="1"/>
  <c r="AU115" i="6" s="1"/>
  <c r="BI115" i="6" s="1"/>
  <c r="BW115" i="6" s="1"/>
  <c r="S116" i="6"/>
  <c r="S117" i="6"/>
  <c r="S118" i="6"/>
  <c r="S119" i="6"/>
  <c r="S120" i="6"/>
  <c r="S121" i="6"/>
  <c r="S122" i="6"/>
  <c r="S123" i="6"/>
  <c r="S124" i="6"/>
  <c r="S125" i="6"/>
  <c r="S126" i="6"/>
  <c r="S127" i="6"/>
  <c r="AG127" i="6" s="1"/>
  <c r="AU127" i="6" s="1"/>
  <c r="BI127" i="6" s="1"/>
  <c r="BW127" i="6" s="1"/>
  <c r="S128" i="6"/>
  <c r="AG128" i="6" s="1"/>
  <c r="AU128" i="6" s="1"/>
  <c r="BI128" i="6" s="1"/>
  <c r="BW128" i="6" s="1"/>
  <c r="S129" i="6"/>
  <c r="AG129" i="6" s="1"/>
  <c r="AU129" i="6" s="1"/>
  <c r="BI129" i="6" s="1"/>
  <c r="BW129" i="6" s="1"/>
  <c r="S130" i="6"/>
  <c r="S131" i="6"/>
  <c r="S132" i="6"/>
  <c r="S133" i="6"/>
  <c r="S134" i="6"/>
  <c r="S135" i="6"/>
  <c r="S136" i="6"/>
  <c r="S137" i="6"/>
  <c r="S138" i="6"/>
  <c r="S139" i="6"/>
  <c r="S140" i="6"/>
  <c r="S141" i="6"/>
  <c r="AG141" i="6" s="1"/>
  <c r="AU141" i="6" s="1"/>
  <c r="BI141" i="6" s="1"/>
  <c r="BW141" i="6" s="1"/>
  <c r="S142" i="6"/>
  <c r="AG142" i="6" s="1"/>
  <c r="AU142" i="6" s="1"/>
  <c r="BI142" i="6" s="1"/>
  <c r="BW142" i="6" s="1"/>
  <c r="S143" i="6"/>
  <c r="AG143" i="6" s="1"/>
  <c r="AU143" i="6" s="1"/>
  <c r="BI143" i="6" s="1"/>
  <c r="BW143" i="6" s="1"/>
  <c r="S144" i="6"/>
  <c r="S145" i="6"/>
  <c r="S146" i="6"/>
  <c r="S147" i="6"/>
  <c r="S148" i="6"/>
  <c r="S149" i="6"/>
  <c r="S150" i="6"/>
  <c r="S151" i="6"/>
  <c r="S152" i="6"/>
  <c r="S153" i="6"/>
  <c r="S154" i="6"/>
  <c r="S155" i="6"/>
  <c r="AG155" i="6" s="1"/>
  <c r="AU155" i="6" s="1"/>
  <c r="BI155" i="6" s="1"/>
  <c r="BW155" i="6" s="1"/>
  <c r="S156" i="6"/>
  <c r="AG156" i="6" s="1"/>
  <c r="AU156" i="6" s="1"/>
  <c r="BI156" i="6" s="1"/>
  <c r="BW156" i="6" s="1"/>
  <c r="S157" i="6"/>
  <c r="AG157" i="6" s="1"/>
  <c r="AU157" i="6" s="1"/>
  <c r="BI157" i="6" s="1"/>
  <c r="BW157" i="6" s="1"/>
  <c r="S158" i="6"/>
  <c r="S159" i="6"/>
  <c r="S160" i="6"/>
  <c r="S161" i="6"/>
  <c r="S162" i="6"/>
  <c r="S163" i="6"/>
  <c r="S164" i="6"/>
  <c r="S165" i="6"/>
  <c r="S166" i="6"/>
  <c r="S167" i="6"/>
  <c r="S168" i="6"/>
  <c r="S169" i="6"/>
  <c r="AG169" i="6" s="1"/>
  <c r="AU169" i="6" s="1"/>
  <c r="BI169" i="6" s="1"/>
  <c r="BW169" i="6" s="1"/>
  <c r="S170" i="6"/>
  <c r="AG170" i="6" s="1"/>
  <c r="AU170" i="6" s="1"/>
  <c r="BI170" i="6" s="1"/>
  <c r="BW170" i="6" s="1"/>
  <c r="S171" i="6"/>
  <c r="AG171" i="6" s="1"/>
  <c r="AU171" i="6" s="1"/>
  <c r="BI171" i="6" s="1"/>
  <c r="BW171" i="6" s="1"/>
  <c r="S172" i="6"/>
  <c r="S173" i="6"/>
  <c r="S174" i="6"/>
  <c r="S175" i="6"/>
  <c r="S176" i="6"/>
  <c r="S177" i="6"/>
  <c r="S178" i="6"/>
  <c r="S179" i="6"/>
  <c r="S180" i="6"/>
  <c r="S181" i="6"/>
  <c r="S182" i="6"/>
  <c r="S183" i="6"/>
  <c r="AG183" i="6" s="1"/>
  <c r="AU183" i="6" s="1"/>
  <c r="BI183" i="6" s="1"/>
  <c r="BW183" i="6" s="1"/>
  <c r="S184" i="6"/>
  <c r="AG184" i="6" s="1"/>
  <c r="AU184" i="6" s="1"/>
  <c r="BI184" i="6" s="1"/>
  <c r="BW184" i="6" s="1"/>
  <c r="S185" i="6"/>
  <c r="AG185" i="6" s="1"/>
  <c r="AU185" i="6" s="1"/>
  <c r="BI185" i="6" s="1"/>
  <c r="BW185" i="6" s="1"/>
  <c r="S186" i="6"/>
  <c r="S187" i="6"/>
  <c r="S188" i="6"/>
  <c r="S189" i="6"/>
  <c r="S190" i="6"/>
  <c r="S191" i="6"/>
  <c r="S192" i="6"/>
  <c r="S193" i="6"/>
  <c r="S194" i="6"/>
  <c r="S195" i="6"/>
  <c r="S196" i="6"/>
  <c r="S197" i="6"/>
  <c r="AG197" i="6" s="1"/>
  <c r="AU197" i="6" s="1"/>
  <c r="BI197" i="6" s="1"/>
  <c r="BW197" i="6" s="1"/>
  <c r="S198" i="6"/>
  <c r="AG198" i="6" s="1"/>
  <c r="AU198" i="6" s="1"/>
  <c r="BI198" i="6" s="1"/>
  <c r="BW198" i="6" s="1"/>
  <c r="S199" i="6"/>
  <c r="AG199" i="6" s="1"/>
  <c r="AU199" i="6" s="1"/>
  <c r="BI199" i="6" s="1"/>
  <c r="BW199" i="6" s="1"/>
  <c r="S200" i="6"/>
  <c r="S201" i="6"/>
  <c r="S202" i="6"/>
  <c r="S203" i="6"/>
  <c r="S204" i="6"/>
  <c r="S205" i="6"/>
  <c r="S206" i="6"/>
  <c r="S207" i="6"/>
  <c r="S208" i="6"/>
  <c r="S209" i="6"/>
  <c r="S210" i="6"/>
  <c r="S211" i="6"/>
  <c r="S212" i="6"/>
  <c r="AG212" i="6" s="1"/>
  <c r="AU212" i="6" s="1"/>
  <c r="BI212" i="6" s="1"/>
  <c r="BW212" i="6" s="1"/>
  <c r="S213" i="6"/>
  <c r="AG213" i="6" s="1"/>
  <c r="AU213" i="6" s="1"/>
  <c r="BI213" i="6" s="1"/>
  <c r="BW213" i="6" s="1"/>
  <c r="S214" i="6"/>
  <c r="S215" i="6"/>
  <c r="S216" i="6"/>
  <c r="S217" i="6"/>
  <c r="S218" i="6"/>
  <c r="S219" i="6"/>
  <c r="S220" i="6"/>
  <c r="S221" i="6"/>
  <c r="S222" i="6"/>
  <c r="S223" i="6"/>
  <c r="S224" i="6"/>
  <c r="S225" i="6"/>
  <c r="S226" i="6"/>
  <c r="AG226" i="6" s="1"/>
  <c r="AU226" i="6" s="1"/>
  <c r="BI226" i="6" s="1"/>
  <c r="BW226" i="6" s="1"/>
  <c r="S227" i="6"/>
  <c r="AG227" i="6" s="1"/>
  <c r="AU227" i="6" s="1"/>
  <c r="BI227" i="6" s="1"/>
  <c r="BW227" i="6" s="1"/>
  <c r="S228" i="6"/>
  <c r="S229" i="6"/>
  <c r="S230" i="6"/>
  <c r="S231" i="6"/>
  <c r="S232" i="6"/>
  <c r="S233" i="6"/>
  <c r="S234" i="6"/>
  <c r="S235" i="6"/>
  <c r="S236" i="6"/>
  <c r="S237" i="6"/>
  <c r="S238" i="6"/>
  <c r="S239" i="6"/>
  <c r="S240" i="6"/>
  <c r="AG240" i="6" s="1"/>
  <c r="AU240" i="6" s="1"/>
  <c r="BI240" i="6" s="1"/>
  <c r="BW240" i="6" s="1"/>
  <c r="S241" i="6"/>
  <c r="AG241" i="6" s="1"/>
  <c r="AU241" i="6" s="1"/>
  <c r="BI241" i="6" s="1"/>
  <c r="BW241" i="6" s="1"/>
  <c r="S242" i="6"/>
  <c r="S28" i="6"/>
  <c r="R21" i="6"/>
  <c r="R22" i="6"/>
  <c r="R23" i="6"/>
  <c r="R24" i="6"/>
  <c r="Q25" i="6"/>
  <c r="R25" i="6"/>
  <c r="S25" i="6"/>
  <c r="U25" i="6"/>
  <c r="AK20" i="6"/>
  <c r="AY20" i="6"/>
  <c r="BM20" i="6"/>
  <c r="CA20" i="6"/>
  <c r="CB20" i="6"/>
  <c r="CC20" i="6"/>
  <c r="CD20" i="6"/>
  <c r="CE20" i="6"/>
  <c r="CF20" i="6"/>
  <c r="CG20" i="6"/>
  <c r="W20" i="6"/>
  <c r="P20" i="6"/>
  <c r="R20" i="6"/>
  <c r="S20" i="6"/>
  <c r="T20" i="6"/>
  <c r="U20" i="6"/>
  <c r="V20" i="6"/>
  <c r="Q20" i="6"/>
  <c r="BW8" i="7" l="1"/>
  <c r="BX92" i="7"/>
  <c r="BX101" i="7"/>
  <c r="BX192" i="7"/>
  <c r="AW6" i="7"/>
  <c r="AX6" i="7" s="1"/>
  <c r="BX16" i="7"/>
  <c r="BI6" i="7"/>
  <c r="BY73" i="7"/>
  <c r="BZ73" i="7" s="1"/>
  <c r="BK17" i="7"/>
  <c r="BL17" i="7" s="1"/>
  <c r="BW17" i="7"/>
  <c r="BJ17" i="7"/>
  <c r="BK10" i="7"/>
  <c r="BL10" i="7" s="1"/>
  <c r="BJ10" i="7"/>
  <c r="BW10" i="7"/>
  <c r="BW6" i="7" s="1"/>
  <c r="BX6" i="7" s="1"/>
  <c r="BY36" i="7"/>
  <c r="BZ36" i="7" s="1"/>
  <c r="BX36" i="7"/>
  <c r="BX130" i="7"/>
  <c r="BY130" i="7"/>
  <c r="BZ130" i="7" s="1"/>
  <c r="BJ11" i="7"/>
  <c r="BK11" i="7"/>
  <c r="BL11" i="7" s="1"/>
  <c r="BW11" i="7"/>
  <c r="BK15" i="7"/>
  <c r="BL15" i="7" s="1"/>
  <c r="BW15" i="7"/>
  <c r="BJ15" i="7"/>
  <c r="BK13" i="7"/>
  <c r="BL13" i="7" s="1"/>
  <c r="BJ13" i="7"/>
  <c r="BW13" i="7"/>
  <c r="BY52" i="7"/>
  <c r="BZ52" i="7" s="1"/>
  <c r="BX52" i="7"/>
  <c r="BY132" i="7"/>
  <c r="BZ132" i="7" s="1"/>
  <c r="BX132" i="7"/>
  <c r="BY70" i="7"/>
  <c r="BZ70" i="7" s="1"/>
  <c r="BX70" i="7"/>
  <c r="BY41" i="7"/>
  <c r="BZ41" i="7" s="1"/>
  <c r="BX41" i="7"/>
  <c r="BY129" i="7"/>
  <c r="BZ129" i="7" s="1"/>
  <c r="BX129" i="7"/>
  <c r="BY95" i="7"/>
  <c r="BZ95" i="7" s="1"/>
  <c r="BX95" i="7"/>
  <c r="BX58" i="7"/>
  <c r="BY58" i="7"/>
  <c r="BZ58" i="7" s="1"/>
  <c r="BY125" i="7"/>
  <c r="BZ125" i="7" s="1"/>
  <c r="BX125" i="7"/>
  <c r="BY193" i="7"/>
  <c r="BZ193" i="7" s="1"/>
  <c r="BX193" i="7"/>
  <c r="BX155" i="7"/>
  <c r="BY155" i="7"/>
  <c r="BZ155" i="7" s="1"/>
  <c r="BL7" i="7"/>
  <c r="BY197" i="7"/>
  <c r="BZ197" i="7" s="1"/>
  <c r="BX197" i="7"/>
  <c r="BY18" i="7"/>
  <c r="BZ18" i="7" s="1"/>
  <c r="BX18" i="7"/>
  <c r="BX207" i="7"/>
  <c r="BY207" i="7"/>
  <c r="BZ207" i="7" s="1"/>
  <c r="BY83" i="7"/>
  <c r="BZ83" i="7" s="1"/>
  <c r="BX83" i="7"/>
  <c r="BY212" i="7"/>
  <c r="BZ212" i="7" s="1"/>
  <c r="BX212" i="7"/>
  <c r="BX106" i="7"/>
  <c r="BY106" i="7"/>
  <c r="BZ106" i="7" s="1"/>
  <c r="BX56" i="7"/>
  <c r="BY56" i="7"/>
  <c r="BZ56" i="7" s="1"/>
  <c r="BX147" i="7"/>
  <c r="BY147" i="7"/>
  <c r="BZ147" i="7" s="1"/>
  <c r="BX119" i="7"/>
  <c r="BY119" i="7"/>
  <c r="BZ119" i="7" s="1"/>
  <c r="BZ228" i="7"/>
  <c r="BX176" i="7"/>
  <c r="BY176" i="7"/>
  <c r="BZ176" i="7" s="1"/>
  <c r="BX213" i="7"/>
  <c r="BY213" i="7"/>
  <c r="BZ213" i="7" s="1"/>
  <c r="BY187" i="7"/>
  <c r="BZ187" i="7" s="1"/>
  <c r="BX187" i="7"/>
  <c r="BY191" i="7"/>
  <c r="BZ191" i="7" s="1"/>
  <c r="BX191" i="7"/>
  <c r="BY8" i="7"/>
  <c r="BZ8" i="7" s="1"/>
  <c r="BX8" i="7"/>
  <c r="BY203" i="7"/>
  <c r="BZ203" i="7" s="1"/>
  <c r="BX203" i="7"/>
  <c r="BY9" i="7"/>
  <c r="BZ9" i="7" s="1"/>
  <c r="BX9" i="7"/>
  <c r="BY64" i="7"/>
  <c r="BZ64" i="7" s="1"/>
  <c r="BX64" i="7"/>
  <c r="BY85" i="7"/>
  <c r="BZ85" i="7" s="1"/>
  <c r="BX85" i="7"/>
  <c r="BY117" i="7"/>
  <c r="BZ117" i="7" s="1"/>
  <c r="BX117" i="7"/>
  <c r="BX114" i="7"/>
  <c r="BY114" i="7"/>
  <c r="BZ114" i="7" s="1"/>
  <c r="BX216" i="7"/>
  <c r="BY216" i="7"/>
  <c r="BZ216" i="7" s="1"/>
  <c r="BY196" i="7"/>
  <c r="BZ196" i="7" s="1"/>
  <c r="BX196" i="7"/>
  <c r="BY67" i="7"/>
  <c r="BZ67" i="7" s="1"/>
  <c r="BX67" i="7"/>
  <c r="BY131" i="7"/>
  <c r="BZ131" i="7" s="1"/>
  <c r="BX131" i="7"/>
  <c r="BK22" i="7"/>
  <c r="BL22" i="7" s="1"/>
  <c r="BX61" i="7"/>
  <c r="BY61" i="7"/>
  <c r="BZ61" i="7" s="1"/>
  <c r="BY240" i="7"/>
  <c r="BZ240" i="7" s="1"/>
  <c r="BX240" i="7"/>
  <c r="BX7" i="7"/>
  <c r="BY7" i="7"/>
  <c r="BY205" i="7"/>
  <c r="BZ205" i="7" s="1"/>
  <c r="BX205" i="7"/>
  <c r="BX199" i="7"/>
  <c r="BY199" i="7"/>
  <c r="BZ199" i="7" s="1"/>
  <c r="BY60" i="7"/>
  <c r="BZ60" i="7" s="1"/>
  <c r="BX60" i="7"/>
  <c r="BX103" i="7"/>
  <c r="BY103" i="7"/>
  <c r="BZ103" i="7" s="1"/>
  <c r="BY33" i="7"/>
  <c r="BZ33" i="7" s="1"/>
  <c r="BX33" i="7"/>
  <c r="BY39" i="7"/>
  <c r="BZ39" i="7" s="1"/>
  <c r="BX39" i="7"/>
  <c r="BY206" i="7"/>
  <c r="BZ206" i="7" s="1"/>
  <c r="BX206" i="7"/>
  <c r="BY112" i="7"/>
  <c r="BZ112" i="7" s="1"/>
  <c r="BX112" i="7"/>
  <c r="BY115" i="7"/>
  <c r="BZ115" i="7" s="1"/>
  <c r="BX115" i="7"/>
  <c r="BX124" i="7"/>
  <c r="BY124" i="7"/>
  <c r="BZ124" i="7" s="1"/>
  <c r="BJ6" i="7"/>
  <c r="BY120" i="7"/>
  <c r="BZ120" i="7" s="1"/>
  <c r="BX120" i="7"/>
  <c r="BY74" i="7"/>
  <c r="BZ74" i="7" s="1"/>
  <c r="BX74" i="7"/>
  <c r="BX170" i="7"/>
  <c r="BY170" i="7"/>
  <c r="BZ170" i="7" s="1"/>
  <c r="BY189" i="7"/>
  <c r="BZ189" i="7" s="1"/>
  <c r="BX189" i="7"/>
  <c r="BI26" i="7"/>
  <c r="BJ26" i="7" s="1"/>
  <c r="BY31" i="7"/>
  <c r="BZ31" i="7" s="1"/>
  <c r="BX31" i="7"/>
  <c r="BY163" i="7"/>
  <c r="BZ163" i="7" s="1"/>
  <c r="BX163" i="7"/>
  <c r="BX168" i="7"/>
  <c r="BY168" i="7"/>
  <c r="BZ168" i="7" s="1"/>
  <c r="BX166" i="7"/>
  <c r="BY166" i="7"/>
  <c r="BZ166" i="7" s="1"/>
  <c r="BY107" i="7"/>
  <c r="BZ107" i="7" s="1"/>
  <c r="BX107" i="7"/>
  <c r="BY34" i="7"/>
  <c r="BZ34" i="7" s="1"/>
  <c r="BX34" i="7"/>
  <c r="BY126" i="7"/>
  <c r="BZ126" i="7" s="1"/>
  <c r="BX126" i="7"/>
  <c r="BY65" i="7"/>
  <c r="BZ65" i="7" s="1"/>
  <c r="BX65" i="7"/>
  <c r="BY100" i="7"/>
  <c r="BZ100" i="7" s="1"/>
  <c r="BX100" i="7"/>
  <c r="BY162" i="7"/>
  <c r="BZ162" i="7" s="1"/>
  <c r="BX162" i="7"/>
  <c r="AW26" i="7"/>
  <c r="AX26" i="7" s="1"/>
  <c r="AX21" i="7"/>
  <c r="BY208" i="7"/>
  <c r="BZ208" i="7" s="1"/>
  <c r="BX208" i="7"/>
  <c r="BY43" i="7"/>
  <c r="BZ43" i="7" s="1"/>
  <c r="BX43" i="7"/>
  <c r="BY226" i="7"/>
  <c r="BZ226" i="7" s="1"/>
  <c r="BX226" i="7"/>
  <c r="BY241" i="7"/>
  <c r="BZ241" i="7" s="1"/>
  <c r="BX241" i="7"/>
  <c r="BY91" i="7"/>
  <c r="BZ91" i="7" s="1"/>
  <c r="BX91" i="7"/>
  <c r="BX63" i="7"/>
  <c r="BY63" i="7"/>
  <c r="BZ63" i="7" s="1"/>
  <c r="BY72" i="7"/>
  <c r="BZ72" i="7" s="1"/>
  <c r="BX72" i="7"/>
  <c r="BX184" i="7"/>
  <c r="BY184" i="7"/>
  <c r="BZ184" i="7" s="1"/>
  <c r="BY161" i="7"/>
  <c r="BZ161" i="7" s="1"/>
  <c r="BX161" i="7"/>
  <c r="BY160" i="7"/>
  <c r="BZ160" i="7" s="1"/>
  <c r="BX160" i="7"/>
  <c r="BX211" i="7"/>
  <c r="BY211" i="7"/>
  <c r="BZ211" i="7" s="1"/>
  <c r="BY178" i="7"/>
  <c r="BZ178" i="7" s="1"/>
  <c r="BX178" i="7"/>
  <c r="BY143" i="7"/>
  <c r="BZ143" i="7" s="1"/>
  <c r="BX143" i="7"/>
  <c r="BX53" i="7"/>
  <c r="BY53" i="7"/>
  <c r="BZ53" i="7" s="1"/>
  <c r="BY171" i="7"/>
  <c r="BZ171" i="7" s="1"/>
  <c r="BX171" i="7"/>
  <c r="BX215" i="7"/>
  <c r="BY215" i="7"/>
  <c r="BZ215" i="7" s="1"/>
  <c r="BY76" i="7"/>
  <c r="BZ76" i="7" s="1"/>
  <c r="BX76" i="7"/>
  <c r="BY146" i="7"/>
  <c r="BZ146" i="7" s="1"/>
  <c r="BX146" i="7"/>
  <c r="BX51" i="7"/>
  <c r="BY51" i="7"/>
  <c r="BZ51" i="7" s="1"/>
  <c r="BY37" i="7"/>
  <c r="BZ37" i="7" s="1"/>
  <c r="BX37" i="7"/>
  <c r="BY195" i="7"/>
  <c r="BZ195" i="7" s="1"/>
  <c r="BX195" i="7"/>
  <c r="BY229" i="7"/>
  <c r="BZ229" i="7" s="1"/>
  <c r="BX229" i="7"/>
  <c r="BX148" i="7"/>
  <c r="BY148" i="7"/>
  <c r="BZ148" i="7" s="1"/>
  <c r="BY139" i="7"/>
  <c r="BZ139" i="7" s="1"/>
  <c r="BX139" i="7"/>
  <c r="BY182" i="7"/>
  <c r="BZ182" i="7" s="1"/>
  <c r="BX182" i="7"/>
  <c r="BW22" i="7"/>
  <c r="BX22" i="7" s="1"/>
  <c r="BY127" i="7"/>
  <c r="BZ127" i="7" s="1"/>
  <c r="BX127" i="7"/>
  <c r="BX50" i="7"/>
  <c r="BY50" i="7"/>
  <c r="BZ50" i="7" s="1"/>
  <c r="BX142" i="7"/>
  <c r="BY142" i="7"/>
  <c r="BZ142" i="7" s="1"/>
  <c r="BX172" i="7"/>
  <c r="BY172" i="7"/>
  <c r="BZ172" i="7" s="1"/>
  <c r="BY222" i="7"/>
  <c r="BZ222" i="7" s="1"/>
  <c r="BX222" i="7"/>
  <c r="BY128" i="7"/>
  <c r="BZ128" i="7" s="1"/>
  <c r="BX128" i="7"/>
  <c r="BY242" i="7"/>
  <c r="BZ242" i="7" s="1"/>
  <c r="BX242" i="7"/>
  <c r="BY90" i="7"/>
  <c r="BZ90" i="7" s="1"/>
  <c r="BX90" i="7"/>
  <c r="BY98" i="7"/>
  <c r="BZ98" i="7" s="1"/>
  <c r="BX98" i="7"/>
  <c r="BY96" i="7"/>
  <c r="BZ96" i="7" s="1"/>
  <c r="BX96" i="7"/>
  <c r="BW21" i="7"/>
  <c r="BL66" i="7"/>
  <c r="BK23" i="7"/>
  <c r="BL23" i="7" s="1"/>
  <c r="BY201" i="7"/>
  <c r="BZ201" i="7" s="1"/>
  <c r="BX201" i="7"/>
  <c r="BY77" i="7"/>
  <c r="BZ77" i="7" s="1"/>
  <c r="BX77" i="7"/>
  <c r="BY198" i="7"/>
  <c r="BZ198" i="7" s="1"/>
  <c r="BX198" i="7"/>
  <c r="BX164" i="7"/>
  <c r="BY164" i="7"/>
  <c r="BZ164" i="7" s="1"/>
  <c r="BY217" i="7"/>
  <c r="BZ217" i="7" s="1"/>
  <c r="BX217" i="7"/>
  <c r="BX181" i="7"/>
  <c r="BY181" i="7"/>
  <c r="BZ181" i="7" s="1"/>
  <c r="BY145" i="7"/>
  <c r="BZ145" i="7" s="1"/>
  <c r="BX145" i="7"/>
  <c r="BX66" i="7"/>
  <c r="BY66" i="7"/>
  <c r="BW23" i="7"/>
  <c r="BX23" i="7" s="1"/>
  <c r="BY35" i="7"/>
  <c r="BZ35" i="7" s="1"/>
  <c r="BX35" i="7"/>
  <c r="BY144" i="7"/>
  <c r="BZ144" i="7" s="1"/>
  <c r="BX144" i="7"/>
  <c r="BY165" i="7"/>
  <c r="BZ165" i="7" s="1"/>
  <c r="BX165" i="7"/>
  <c r="BY239" i="7"/>
  <c r="BZ239" i="7" s="1"/>
  <c r="BX239" i="7"/>
  <c r="BX48" i="7"/>
  <c r="BY48" i="7"/>
  <c r="BZ48" i="7" s="1"/>
  <c r="BX46" i="7"/>
  <c r="BY46" i="7"/>
  <c r="BZ46" i="7" s="1"/>
  <c r="BY141" i="7"/>
  <c r="BZ141" i="7" s="1"/>
  <c r="BX141" i="7"/>
  <c r="BW24" i="7"/>
  <c r="BX24" i="7" s="1"/>
  <c r="BK21" i="7"/>
  <c r="BX78" i="7"/>
  <c r="BY78" i="7"/>
  <c r="BZ78" i="7" s="1"/>
  <c r="BY167" i="7"/>
  <c r="BZ167" i="7" s="1"/>
  <c r="BX167" i="7"/>
  <c r="BZ28" i="7"/>
  <c r="BY97" i="7"/>
  <c r="BZ97" i="7" s="1"/>
  <c r="BX97" i="7"/>
  <c r="BK24" i="7"/>
  <c r="BL24" i="7" s="1"/>
  <c r="BY87" i="7"/>
  <c r="BZ87" i="7" s="1"/>
  <c r="BX87" i="7"/>
  <c r="BY108" i="7"/>
  <c r="BZ108" i="7" s="1"/>
  <c r="BX108" i="7"/>
  <c r="BY81" i="7"/>
  <c r="BZ81" i="7" s="1"/>
  <c r="BX81" i="7"/>
  <c r="BX88" i="7"/>
  <c r="BY88" i="7"/>
  <c r="BZ88" i="7" s="1"/>
  <c r="BX151" i="7"/>
  <c r="BY151" i="7"/>
  <c r="BZ151" i="7" s="1"/>
  <c r="BY68" i="7"/>
  <c r="BZ68" i="7" s="1"/>
  <c r="BX68" i="7"/>
  <c r="BZ133" i="7"/>
  <c r="BY185" i="6"/>
  <c r="BZ185" i="6" s="1"/>
  <c r="BX185" i="6"/>
  <c r="BY115" i="6"/>
  <c r="BZ115" i="6" s="1"/>
  <c r="BX115" i="6"/>
  <c r="BY73" i="6"/>
  <c r="BZ73" i="6" s="1"/>
  <c r="BX73" i="6"/>
  <c r="BY31" i="6"/>
  <c r="BZ31" i="6" s="1"/>
  <c r="BX31" i="6"/>
  <c r="BY240" i="6"/>
  <c r="BZ240" i="6" s="1"/>
  <c r="BX240" i="6"/>
  <c r="BY226" i="6"/>
  <c r="BZ226" i="6" s="1"/>
  <c r="BX226" i="6"/>
  <c r="BY212" i="6"/>
  <c r="BZ212" i="6" s="1"/>
  <c r="BX212" i="6"/>
  <c r="BY198" i="6"/>
  <c r="BZ198" i="6" s="1"/>
  <c r="BX198" i="6"/>
  <c r="BY184" i="6"/>
  <c r="BZ184" i="6" s="1"/>
  <c r="BX184" i="6"/>
  <c r="BY170" i="6"/>
  <c r="BZ170" i="6" s="1"/>
  <c r="BX170" i="6"/>
  <c r="BY156" i="6"/>
  <c r="BZ156" i="6" s="1"/>
  <c r="BX156" i="6"/>
  <c r="BY142" i="6"/>
  <c r="BZ142" i="6" s="1"/>
  <c r="BX142" i="6"/>
  <c r="BY128" i="6"/>
  <c r="BZ128" i="6" s="1"/>
  <c r="BX128" i="6"/>
  <c r="BX114" i="6"/>
  <c r="BY114" i="6"/>
  <c r="BZ114" i="6" s="1"/>
  <c r="BX100" i="6"/>
  <c r="BY100" i="6"/>
  <c r="BZ100" i="6" s="1"/>
  <c r="BX86" i="6"/>
  <c r="BY86" i="6"/>
  <c r="BZ86" i="6" s="1"/>
  <c r="BX72" i="6"/>
  <c r="BY72" i="6"/>
  <c r="BZ72" i="6" s="1"/>
  <c r="BY58" i="6"/>
  <c r="BZ58" i="6" s="1"/>
  <c r="BX58" i="6"/>
  <c r="BY44" i="6"/>
  <c r="BZ44" i="6" s="1"/>
  <c r="BX44" i="6"/>
  <c r="BY30" i="6"/>
  <c r="BZ30" i="6" s="1"/>
  <c r="BX30" i="6"/>
  <c r="BY241" i="6"/>
  <c r="BZ241" i="6" s="1"/>
  <c r="BX241" i="6"/>
  <c r="BY157" i="6"/>
  <c r="BZ157" i="6" s="1"/>
  <c r="BX157" i="6"/>
  <c r="BX87" i="6"/>
  <c r="BY87" i="6"/>
  <c r="BZ87" i="6" s="1"/>
  <c r="BY45" i="6"/>
  <c r="BZ45" i="6" s="1"/>
  <c r="BX45" i="6"/>
  <c r="BY197" i="6"/>
  <c r="BZ197" i="6" s="1"/>
  <c r="BX197" i="6"/>
  <c r="BY183" i="6"/>
  <c r="BZ183" i="6" s="1"/>
  <c r="BX183" i="6"/>
  <c r="BY169" i="6"/>
  <c r="BZ169" i="6" s="1"/>
  <c r="BX169" i="6"/>
  <c r="BY155" i="6"/>
  <c r="BZ155" i="6" s="1"/>
  <c r="BX155" i="6"/>
  <c r="BX141" i="6"/>
  <c r="BY141" i="6"/>
  <c r="BZ141" i="6" s="1"/>
  <c r="BY127" i="6"/>
  <c r="BZ127" i="6" s="1"/>
  <c r="BX127" i="6"/>
  <c r="BY113" i="6"/>
  <c r="BZ113" i="6" s="1"/>
  <c r="BX113" i="6"/>
  <c r="BY99" i="6"/>
  <c r="BZ99" i="6" s="1"/>
  <c r="BX99" i="6"/>
  <c r="BY85" i="6"/>
  <c r="BZ85" i="6" s="1"/>
  <c r="BX85" i="6"/>
  <c r="BY71" i="6"/>
  <c r="BZ71" i="6" s="1"/>
  <c r="BX71" i="6"/>
  <c r="BY57" i="6"/>
  <c r="BZ57" i="6" s="1"/>
  <c r="BX57" i="6"/>
  <c r="BY43" i="6"/>
  <c r="BZ43" i="6" s="1"/>
  <c r="BX43" i="6"/>
  <c r="BY29" i="6"/>
  <c r="BZ29" i="6" s="1"/>
  <c r="BX29" i="6"/>
  <c r="BY227" i="6"/>
  <c r="BZ227" i="6" s="1"/>
  <c r="BX227" i="6"/>
  <c r="BY143" i="6"/>
  <c r="BZ143" i="6" s="1"/>
  <c r="BX143" i="6"/>
  <c r="BY59" i="6"/>
  <c r="BZ59" i="6" s="1"/>
  <c r="BX59" i="6"/>
  <c r="BU6" i="6"/>
  <c r="BY171" i="6"/>
  <c r="BZ171" i="6" s="1"/>
  <c r="BX171" i="6"/>
  <c r="BV6" i="6"/>
  <c r="BY213" i="6"/>
  <c r="BZ213" i="6" s="1"/>
  <c r="BX213" i="6"/>
  <c r="BY199" i="6"/>
  <c r="BZ199" i="6" s="1"/>
  <c r="BX199" i="6"/>
  <c r="BY129" i="6"/>
  <c r="BZ129" i="6" s="1"/>
  <c r="BX129" i="6"/>
  <c r="BY52" i="6"/>
  <c r="BZ52" i="6" s="1"/>
  <c r="BX52" i="6"/>
  <c r="BY101" i="6"/>
  <c r="BZ101" i="6" s="1"/>
  <c r="BX101" i="6"/>
  <c r="BK241" i="6"/>
  <c r="BL241" i="6" s="1"/>
  <c r="BJ241" i="6"/>
  <c r="BJ227" i="6"/>
  <c r="BK227" i="6"/>
  <c r="BL227" i="6" s="1"/>
  <c r="BK213" i="6"/>
  <c r="BL213" i="6" s="1"/>
  <c r="BJ213" i="6"/>
  <c r="BK199" i="6"/>
  <c r="BL199" i="6" s="1"/>
  <c r="BJ199" i="6"/>
  <c r="BJ185" i="6"/>
  <c r="BK185" i="6"/>
  <c r="BL185" i="6" s="1"/>
  <c r="BK171" i="6"/>
  <c r="BL171" i="6" s="1"/>
  <c r="BJ171" i="6"/>
  <c r="BK157" i="6"/>
  <c r="BL157" i="6" s="1"/>
  <c r="BJ157" i="6"/>
  <c r="BK143" i="6"/>
  <c r="BL143" i="6" s="1"/>
  <c r="BJ143" i="6"/>
  <c r="BK129" i="6"/>
  <c r="BL129" i="6" s="1"/>
  <c r="BJ129" i="6"/>
  <c r="BK115" i="6"/>
  <c r="BL115" i="6" s="1"/>
  <c r="BJ115" i="6"/>
  <c r="BK101" i="6"/>
  <c r="BL101" i="6" s="1"/>
  <c r="BJ101" i="6"/>
  <c r="BK87" i="6"/>
  <c r="BL87" i="6" s="1"/>
  <c r="BJ87" i="6"/>
  <c r="BJ73" i="6"/>
  <c r="BK73" i="6"/>
  <c r="BL73" i="6" s="1"/>
  <c r="BK59" i="6"/>
  <c r="BL59" i="6" s="1"/>
  <c r="BJ59" i="6"/>
  <c r="BK45" i="6"/>
  <c r="BL45" i="6" s="1"/>
  <c r="BJ45" i="6"/>
  <c r="BK31" i="6"/>
  <c r="BL31" i="6" s="1"/>
  <c r="BJ31" i="6"/>
  <c r="BK240" i="6"/>
  <c r="BL240" i="6" s="1"/>
  <c r="BJ240" i="6"/>
  <c r="BK226" i="6"/>
  <c r="BL226" i="6" s="1"/>
  <c r="BJ226" i="6"/>
  <c r="BK212" i="6"/>
  <c r="BL212" i="6" s="1"/>
  <c r="BJ212" i="6"/>
  <c r="BK198" i="6"/>
  <c r="BL198" i="6" s="1"/>
  <c r="BJ198" i="6"/>
  <c r="BK184" i="6"/>
  <c r="BL184" i="6" s="1"/>
  <c r="BJ184" i="6"/>
  <c r="BK170" i="6"/>
  <c r="BL170" i="6" s="1"/>
  <c r="BJ170" i="6"/>
  <c r="BK156" i="6"/>
  <c r="BL156" i="6" s="1"/>
  <c r="BJ156" i="6"/>
  <c r="BK142" i="6"/>
  <c r="BL142" i="6" s="1"/>
  <c r="BJ142" i="6"/>
  <c r="BK128" i="6"/>
  <c r="BL128" i="6" s="1"/>
  <c r="BJ128" i="6"/>
  <c r="BK114" i="6"/>
  <c r="BL114" i="6" s="1"/>
  <c r="BJ114" i="6"/>
  <c r="BK100" i="6"/>
  <c r="BL100" i="6" s="1"/>
  <c r="BJ100" i="6"/>
  <c r="BK86" i="6"/>
  <c r="BL86" i="6" s="1"/>
  <c r="BJ86" i="6"/>
  <c r="BK72" i="6"/>
  <c r="BL72" i="6" s="1"/>
  <c r="BJ72" i="6"/>
  <c r="BK58" i="6"/>
  <c r="BL58" i="6" s="1"/>
  <c r="BJ58" i="6"/>
  <c r="BK44" i="6"/>
  <c r="BL44" i="6" s="1"/>
  <c r="BJ44" i="6"/>
  <c r="BK30" i="6"/>
  <c r="BL30" i="6" s="1"/>
  <c r="BJ30" i="6"/>
  <c r="BJ197" i="6"/>
  <c r="BK197" i="6"/>
  <c r="BL197" i="6" s="1"/>
  <c r="BJ183" i="6"/>
  <c r="BK183" i="6"/>
  <c r="BL183" i="6" s="1"/>
  <c r="BJ169" i="6"/>
  <c r="BK169" i="6"/>
  <c r="BL169" i="6" s="1"/>
  <c r="BJ155" i="6"/>
  <c r="BK155" i="6"/>
  <c r="BL155" i="6" s="1"/>
  <c r="BJ141" i="6"/>
  <c r="BK141" i="6"/>
  <c r="BL141" i="6" s="1"/>
  <c r="BJ127" i="6"/>
  <c r="BK127" i="6"/>
  <c r="BL127" i="6" s="1"/>
  <c r="BK113" i="6"/>
  <c r="BL113" i="6" s="1"/>
  <c r="BJ113" i="6"/>
  <c r="BK99" i="6"/>
  <c r="BL99" i="6" s="1"/>
  <c r="BJ99" i="6"/>
  <c r="BK85" i="6"/>
  <c r="BL85" i="6" s="1"/>
  <c r="BJ85" i="6"/>
  <c r="BK71" i="6"/>
  <c r="BL71" i="6" s="1"/>
  <c r="BJ71" i="6"/>
  <c r="BK57" i="6"/>
  <c r="BL57" i="6" s="1"/>
  <c r="BJ57" i="6"/>
  <c r="BK43" i="6"/>
  <c r="BL43" i="6" s="1"/>
  <c r="BJ43" i="6"/>
  <c r="BK29" i="6"/>
  <c r="BL29" i="6" s="1"/>
  <c r="BJ29" i="6"/>
  <c r="BG6" i="6"/>
  <c r="BH6" i="6"/>
  <c r="BK52" i="6"/>
  <c r="BL52" i="6" s="1"/>
  <c r="BJ52" i="6"/>
  <c r="AW52" i="6"/>
  <c r="AX52" i="6" s="1"/>
  <c r="AV52" i="6"/>
  <c r="AW213" i="6"/>
  <c r="AX213" i="6" s="1"/>
  <c r="AV213" i="6"/>
  <c r="AW185" i="6"/>
  <c r="AX185" i="6" s="1"/>
  <c r="AV185" i="6"/>
  <c r="AW157" i="6"/>
  <c r="AX157" i="6" s="1"/>
  <c r="AV157" i="6"/>
  <c r="AW143" i="6"/>
  <c r="AX143" i="6" s="1"/>
  <c r="AV143" i="6"/>
  <c r="AW129" i="6"/>
  <c r="AX129" i="6" s="1"/>
  <c r="AV129" i="6"/>
  <c r="AW115" i="6"/>
  <c r="AX115" i="6" s="1"/>
  <c r="AV115" i="6"/>
  <c r="AW101" i="6"/>
  <c r="AX101" i="6" s="1"/>
  <c r="AV101" i="6"/>
  <c r="AW87" i="6"/>
  <c r="AX87" i="6" s="1"/>
  <c r="AV87" i="6"/>
  <c r="AW73" i="6"/>
  <c r="AX73" i="6" s="1"/>
  <c r="AV73" i="6"/>
  <c r="AV59" i="6"/>
  <c r="AW59" i="6"/>
  <c r="AX59" i="6" s="1"/>
  <c r="AV45" i="6"/>
  <c r="AW45" i="6"/>
  <c r="AX45" i="6" s="1"/>
  <c r="AW31" i="6"/>
  <c r="AX31" i="6" s="1"/>
  <c r="AV31" i="6"/>
  <c r="AW240" i="6"/>
  <c r="AX240" i="6" s="1"/>
  <c r="AV240" i="6"/>
  <c r="AW212" i="6"/>
  <c r="AX212" i="6" s="1"/>
  <c r="AV212" i="6"/>
  <c r="AW184" i="6"/>
  <c r="AX184" i="6" s="1"/>
  <c r="AV184" i="6"/>
  <c r="AW170" i="6"/>
  <c r="AX170" i="6" s="1"/>
  <c r="AV170" i="6"/>
  <c r="AW156" i="6"/>
  <c r="AX156" i="6" s="1"/>
  <c r="AV156" i="6"/>
  <c r="AW142" i="6"/>
  <c r="AX142" i="6" s="1"/>
  <c r="AV142" i="6"/>
  <c r="AW128" i="6"/>
  <c r="AX128" i="6" s="1"/>
  <c r="AV128" i="6"/>
  <c r="AW114" i="6"/>
  <c r="AX114" i="6" s="1"/>
  <c r="AV114" i="6"/>
  <c r="AW100" i="6"/>
  <c r="AX100" i="6" s="1"/>
  <c r="AV100" i="6"/>
  <c r="AW86" i="6"/>
  <c r="AX86" i="6" s="1"/>
  <c r="AV86" i="6"/>
  <c r="AW72" i="6"/>
  <c r="AX72" i="6" s="1"/>
  <c r="AV72" i="6"/>
  <c r="AV58" i="6"/>
  <c r="AW58" i="6"/>
  <c r="AX58" i="6" s="1"/>
  <c r="AV44" i="6"/>
  <c r="AW44" i="6"/>
  <c r="AX44" i="6" s="1"/>
  <c r="AW30" i="6"/>
  <c r="AX30" i="6" s="1"/>
  <c r="AV30" i="6"/>
  <c r="AW227" i="6"/>
  <c r="AX227" i="6" s="1"/>
  <c r="AV227" i="6"/>
  <c r="AW199" i="6"/>
  <c r="AX199" i="6" s="1"/>
  <c r="AV199" i="6"/>
  <c r="AW198" i="6"/>
  <c r="AX198" i="6" s="1"/>
  <c r="AV198" i="6"/>
  <c r="AW197" i="6"/>
  <c r="AX197" i="6" s="1"/>
  <c r="AV197" i="6"/>
  <c r="AW183" i="6"/>
  <c r="AX183" i="6" s="1"/>
  <c r="AV183" i="6"/>
  <c r="AW169" i="6"/>
  <c r="AX169" i="6" s="1"/>
  <c r="AV169" i="6"/>
  <c r="AW155" i="6"/>
  <c r="AX155" i="6" s="1"/>
  <c r="AV155" i="6"/>
  <c r="AW141" i="6"/>
  <c r="AX141" i="6" s="1"/>
  <c r="AV141" i="6"/>
  <c r="AW127" i="6"/>
  <c r="AX127" i="6" s="1"/>
  <c r="AV127" i="6"/>
  <c r="AW113" i="6"/>
  <c r="AX113" i="6" s="1"/>
  <c r="AV113" i="6"/>
  <c r="AW99" i="6"/>
  <c r="AX99" i="6" s="1"/>
  <c r="AV99" i="6"/>
  <c r="AW85" i="6"/>
  <c r="AX85" i="6" s="1"/>
  <c r="AV85" i="6"/>
  <c r="AV71" i="6"/>
  <c r="AW71" i="6"/>
  <c r="AX71" i="6" s="1"/>
  <c r="AW57" i="6"/>
  <c r="AX57" i="6" s="1"/>
  <c r="AV57" i="6"/>
  <c r="AW43" i="6"/>
  <c r="AX43" i="6" s="1"/>
  <c r="AV43" i="6"/>
  <c r="AW29" i="6"/>
  <c r="AX29" i="6" s="1"/>
  <c r="AV29" i="6"/>
  <c r="AV241" i="6"/>
  <c r="AW241" i="6"/>
  <c r="AX241" i="6" s="1"/>
  <c r="AW171" i="6"/>
  <c r="AX171" i="6" s="1"/>
  <c r="AV171" i="6"/>
  <c r="AW226" i="6"/>
  <c r="AX226" i="6" s="1"/>
  <c r="AV226" i="6"/>
  <c r="AS6" i="6"/>
  <c r="AT6" i="6"/>
  <c r="U165" i="6"/>
  <c r="V165" i="6" s="1"/>
  <c r="AG165" i="6"/>
  <c r="AU165" i="6" s="1"/>
  <c r="BI165" i="6" s="1"/>
  <c r="BW165" i="6" s="1"/>
  <c r="T192" i="6"/>
  <c r="AG192" i="6"/>
  <c r="AU192" i="6" s="1"/>
  <c r="BI192" i="6" s="1"/>
  <c r="BW192" i="6" s="1"/>
  <c r="T150" i="6"/>
  <c r="AG150" i="6"/>
  <c r="AU150" i="6" s="1"/>
  <c r="BI150" i="6" s="1"/>
  <c r="BW150" i="6" s="1"/>
  <c r="T122" i="6"/>
  <c r="AG122" i="6"/>
  <c r="AU122" i="6" s="1"/>
  <c r="BI122" i="6" s="1"/>
  <c r="BW122" i="6" s="1"/>
  <c r="U80" i="6"/>
  <c r="V80" i="6" s="1"/>
  <c r="AG80" i="6"/>
  <c r="AU80" i="6" s="1"/>
  <c r="BI80" i="6" s="1"/>
  <c r="BW80" i="6" s="1"/>
  <c r="T66" i="6"/>
  <c r="AG66" i="6"/>
  <c r="AU66" i="6" s="1"/>
  <c r="BI66" i="6" s="1"/>
  <c r="BW66" i="6" s="1"/>
  <c r="U38" i="6"/>
  <c r="V38" i="6" s="1"/>
  <c r="AG38" i="6"/>
  <c r="AU38" i="6" s="1"/>
  <c r="BI38" i="6" s="1"/>
  <c r="BW38" i="6" s="1"/>
  <c r="U163" i="6"/>
  <c r="V163" i="6" s="1"/>
  <c r="AG163" i="6"/>
  <c r="AU163" i="6" s="1"/>
  <c r="BI163" i="6" s="1"/>
  <c r="BW163" i="6" s="1"/>
  <c r="T220" i="6"/>
  <c r="AG220" i="6"/>
  <c r="AU220" i="6" s="1"/>
  <c r="BI220" i="6" s="1"/>
  <c r="BW220" i="6" s="1"/>
  <c r="U232" i="6"/>
  <c r="V232" i="6" s="1"/>
  <c r="AG232" i="6"/>
  <c r="AU232" i="6" s="1"/>
  <c r="BI232" i="6" s="1"/>
  <c r="BW232" i="6" s="1"/>
  <c r="U204" i="6"/>
  <c r="V204" i="6" s="1"/>
  <c r="AG204" i="6"/>
  <c r="AU204" i="6" s="1"/>
  <c r="BI204" i="6" s="1"/>
  <c r="BW204" i="6" s="1"/>
  <c r="U190" i="6"/>
  <c r="V190" i="6" s="1"/>
  <c r="AG190" i="6"/>
  <c r="AU190" i="6" s="1"/>
  <c r="BI190" i="6" s="1"/>
  <c r="BW190" i="6" s="1"/>
  <c r="U176" i="6"/>
  <c r="V176" i="6" s="1"/>
  <c r="AG176" i="6"/>
  <c r="AU176" i="6" s="1"/>
  <c r="BI176" i="6" s="1"/>
  <c r="BW176" i="6" s="1"/>
  <c r="U162" i="6"/>
  <c r="V162" i="6" s="1"/>
  <c r="AG162" i="6"/>
  <c r="AU162" i="6" s="1"/>
  <c r="BI162" i="6" s="1"/>
  <c r="BW162" i="6" s="1"/>
  <c r="U148" i="6"/>
  <c r="V148" i="6" s="1"/>
  <c r="AG148" i="6"/>
  <c r="AU148" i="6" s="1"/>
  <c r="BI148" i="6" s="1"/>
  <c r="BW148" i="6" s="1"/>
  <c r="U134" i="6"/>
  <c r="V134" i="6" s="1"/>
  <c r="AG134" i="6"/>
  <c r="AU134" i="6" s="1"/>
  <c r="BI134" i="6" s="1"/>
  <c r="BW134" i="6" s="1"/>
  <c r="U120" i="6"/>
  <c r="V120" i="6" s="1"/>
  <c r="AG120" i="6"/>
  <c r="AU120" i="6" s="1"/>
  <c r="BI120" i="6" s="1"/>
  <c r="BW120" i="6" s="1"/>
  <c r="U106" i="6"/>
  <c r="V106" i="6" s="1"/>
  <c r="AG106" i="6"/>
  <c r="AU106" i="6" s="1"/>
  <c r="BI106" i="6" s="1"/>
  <c r="BW106" i="6" s="1"/>
  <c r="U92" i="6"/>
  <c r="V92" i="6" s="1"/>
  <c r="AG92" i="6"/>
  <c r="AU92" i="6" s="1"/>
  <c r="BI92" i="6" s="1"/>
  <c r="BW92" i="6" s="1"/>
  <c r="U78" i="6"/>
  <c r="V78" i="6" s="1"/>
  <c r="AG78" i="6"/>
  <c r="AU78" i="6" s="1"/>
  <c r="BI78" i="6" s="1"/>
  <c r="BW78" i="6" s="1"/>
  <c r="U64" i="6"/>
  <c r="V64" i="6" s="1"/>
  <c r="AG64" i="6"/>
  <c r="AU64" i="6" s="1"/>
  <c r="BI64" i="6" s="1"/>
  <c r="BW64" i="6" s="1"/>
  <c r="U50" i="6"/>
  <c r="V50" i="6" s="1"/>
  <c r="AG50" i="6"/>
  <c r="AU50" i="6" s="1"/>
  <c r="BI50" i="6" s="1"/>
  <c r="BW50" i="6" s="1"/>
  <c r="U36" i="6"/>
  <c r="V36" i="6" s="1"/>
  <c r="AG36" i="6"/>
  <c r="AU36" i="6" s="1"/>
  <c r="BI36" i="6" s="1"/>
  <c r="BW36" i="6" s="1"/>
  <c r="T231" i="6"/>
  <c r="AG231" i="6"/>
  <c r="AU231" i="6" s="1"/>
  <c r="BI231" i="6" s="1"/>
  <c r="BW231" i="6" s="1"/>
  <c r="T203" i="6"/>
  <c r="AG203" i="6"/>
  <c r="AU203" i="6" s="1"/>
  <c r="BI203" i="6" s="1"/>
  <c r="BW203" i="6" s="1"/>
  <c r="T175" i="6"/>
  <c r="AG175" i="6"/>
  <c r="AU175" i="6" s="1"/>
  <c r="BI175" i="6" s="1"/>
  <c r="BW175" i="6" s="1"/>
  <c r="T161" i="6"/>
  <c r="AG161" i="6"/>
  <c r="AU161" i="6" s="1"/>
  <c r="BI161" i="6" s="1"/>
  <c r="BW161" i="6" s="1"/>
  <c r="T133" i="6"/>
  <c r="AG133" i="6"/>
  <c r="AU133" i="6" s="1"/>
  <c r="BI133" i="6" s="1"/>
  <c r="BW133" i="6" s="1"/>
  <c r="T105" i="6"/>
  <c r="AG105" i="6"/>
  <c r="AU105" i="6" s="1"/>
  <c r="BI105" i="6" s="1"/>
  <c r="BW105" i="6" s="1"/>
  <c r="T77" i="6"/>
  <c r="AG77" i="6"/>
  <c r="AU77" i="6" s="1"/>
  <c r="BI77" i="6" s="1"/>
  <c r="BW77" i="6" s="1"/>
  <c r="T35" i="6"/>
  <c r="AG35" i="6"/>
  <c r="AU35" i="6" s="1"/>
  <c r="BI35" i="6" s="1"/>
  <c r="BW35" i="6" s="1"/>
  <c r="U188" i="6"/>
  <c r="V188" i="6" s="1"/>
  <c r="AG188" i="6"/>
  <c r="AU188" i="6" s="1"/>
  <c r="BI188" i="6" s="1"/>
  <c r="BW188" i="6" s="1"/>
  <c r="U208" i="6"/>
  <c r="V208" i="6" s="1"/>
  <c r="AG208" i="6"/>
  <c r="AU208" i="6" s="1"/>
  <c r="BI208" i="6" s="1"/>
  <c r="BW208" i="6" s="1"/>
  <c r="U180" i="6"/>
  <c r="V180" i="6" s="1"/>
  <c r="AG180" i="6"/>
  <c r="AU180" i="6" s="1"/>
  <c r="BI180" i="6" s="1"/>
  <c r="BW180" i="6" s="1"/>
  <c r="U138" i="6"/>
  <c r="V138" i="6" s="1"/>
  <c r="AG138" i="6"/>
  <c r="AU138" i="6" s="1"/>
  <c r="BI138" i="6" s="1"/>
  <c r="BW138" i="6" s="1"/>
  <c r="U110" i="6"/>
  <c r="V110" i="6" s="1"/>
  <c r="AG110" i="6"/>
  <c r="AU110" i="6" s="1"/>
  <c r="BI110" i="6" s="1"/>
  <c r="BW110" i="6" s="1"/>
  <c r="U96" i="6"/>
  <c r="V96" i="6" s="1"/>
  <c r="AG96" i="6"/>
  <c r="AU96" i="6" s="1"/>
  <c r="BI96" i="6" s="1"/>
  <c r="BW96" i="6" s="1"/>
  <c r="U82" i="6"/>
  <c r="V82" i="6" s="1"/>
  <c r="AG82" i="6"/>
  <c r="AU82" i="6" s="1"/>
  <c r="BI82" i="6" s="1"/>
  <c r="BW82" i="6" s="1"/>
  <c r="U68" i="6"/>
  <c r="V68" i="6" s="1"/>
  <c r="AG68" i="6"/>
  <c r="AU68" i="6" s="1"/>
  <c r="BI68" i="6" s="1"/>
  <c r="BW68" i="6" s="1"/>
  <c r="T54" i="6"/>
  <c r="AG54" i="6"/>
  <c r="AU54" i="6" s="1"/>
  <c r="BI54" i="6" s="1"/>
  <c r="BW54" i="6" s="1"/>
  <c r="T40" i="6"/>
  <c r="AG40" i="6"/>
  <c r="AU40" i="6" s="1"/>
  <c r="BI40" i="6" s="1"/>
  <c r="BW40" i="6" s="1"/>
  <c r="U221" i="6"/>
  <c r="V221" i="6" s="1"/>
  <c r="AG221" i="6"/>
  <c r="AU221" i="6" s="1"/>
  <c r="BI221" i="6" s="1"/>
  <c r="BW221" i="6" s="1"/>
  <c r="U193" i="6"/>
  <c r="V193" i="6" s="1"/>
  <c r="AG193" i="6"/>
  <c r="AU193" i="6" s="1"/>
  <c r="BI193" i="6" s="1"/>
  <c r="BW193" i="6" s="1"/>
  <c r="U151" i="6"/>
  <c r="V151" i="6" s="1"/>
  <c r="AG151" i="6"/>
  <c r="AU151" i="6" s="1"/>
  <c r="BI151" i="6" s="1"/>
  <c r="BW151" i="6" s="1"/>
  <c r="U109" i="6"/>
  <c r="V109" i="6" s="1"/>
  <c r="AG109" i="6"/>
  <c r="AU109" i="6" s="1"/>
  <c r="BI109" i="6" s="1"/>
  <c r="BW109" i="6" s="1"/>
  <c r="T215" i="6"/>
  <c r="AG215" i="6"/>
  <c r="AU215" i="6" s="1"/>
  <c r="BI215" i="6" s="1"/>
  <c r="BW215" i="6" s="1"/>
  <c r="U131" i="6"/>
  <c r="V131" i="6" s="1"/>
  <c r="AG131" i="6"/>
  <c r="AU131" i="6" s="1"/>
  <c r="BI131" i="6" s="1"/>
  <c r="BW131" i="6" s="1"/>
  <c r="T47" i="6"/>
  <c r="AG47" i="6"/>
  <c r="AU47" i="6" s="1"/>
  <c r="BI47" i="6" s="1"/>
  <c r="BW47" i="6" s="1"/>
  <c r="T242" i="6"/>
  <c r="AG242" i="6"/>
  <c r="AU242" i="6" s="1"/>
  <c r="BI242" i="6" s="1"/>
  <c r="BW242" i="6" s="1"/>
  <c r="T228" i="6"/>
  <c r="AG228" i="6"/>
  <c r="AU228" i="6" s="1"/>
  <c r="BI228" i="6" s="1"/>
  <c r="BW228" i="6" s="1"/>
  <c r="U214" i="6"/>
  <c r="V214" i="6" s="1"/>
  <c r="AG214" i="6"/>
  <c r="AU214" i="6" s="1"/>
  <c r="BI214" i="6" s="1"/>
  <c r="BW214" i="6" s="1"/>
  <c r="T200" i="6"/>
  <c r="AG200" i="6"/>
  <c r="AU200" i="6" s="1"/>
  <c r="BI200" i="6" s="1"/>
  <c r="BW200" i="6" s="1"/>
  <c r="T186" i="6"/>
  <c r="AG186" i="6"/>
  <c r="AU186" i="6" s="1"/>
  <c r="BI186" i="6" s="1"/>
  <c r="BW186" i="6" s="1"/>
  <c r="T172" i="6"/>
  <c r="AG172" i="6"/>
  <c r="AU172" i="6" s="1"/>
  <c r="BI172" i="6" s="1"/>
  <c r="BW172" i="6" s="1"/>
  <c r="T158" i="6"/>
  <c r="AG158" i="6"/>
  <c r="AU158" i="6" s="1"/>
  <c r="BI158" i="6" s="1"/>
  <c r="BW158" i="6" s="1"/>
  <c r="T144" i="6"/>
  <c r="AG144" i="6"/>
  <c r="AU144" i="6" s="1"/>
  <c r="BI144" i="6" s="1"/>
  <c r="BW144" i="6" s="1"/>
  <c r="T130" i="6"/>
  <c r="AG130" i="6"/>
  <c r="AU130" i="6" s="1"/>
  <c r="BI130" i="6" s="1"/>
  <c r="BW130" i="6" s="1"/>
  <c r="T116" i="6"/>
  <c r="AG116" i="6"/>
  <c r="AU116" i="6" s="1"/>
  <c r="BI116" i="6" s="1"/>
  <c r="BW116" i="6" s="1"/>
  <c r="T102" i="6"/>
  <c r="AG102" i="6"/>
  <c r="AU102" i="6" s="1"/>
  <c r="BI102" i="6" s="1"/>
  <c r="BW102" i="6" s="1"/>
  <c r="T88" i="6"/>
  <c r="AG88" i="6"/>
  <c r="AU88" i="6" s="1"/>
  <c r="BI88" i="6" s="1"/>
  <c r="BW88" i="6" s="1"/>
  <c r="T74" i="6"/>
  <c r="AG74" i="6"/>
  <c r="AU74" i="6" s="1"/>
  <c r="BI74" i="6" s="1"/>
  <c r="BW74" i="6" s="1"/>
  <c r="T60" i="6"/>
  <c r="AG60" i="6"/>
  <c r="AU60" i="6" s="1"/>
  <c r="BI60" i="6" s="1"/>
  <c r="BW60" i="6" s="1"/>
  <c r="T46" i="6"/>
  <c r="AG46" i="6"/>
  <c r="AU46" i="6" s="1"/>
  <c r="BI46" i="6" s="1"/>
  <c r="BW46" i="6" s="1"/>
  <c r="T32" i="6"/>
  <c r="AG32" i="6"/>
  <c r="AU32" i="6" s="1"/>
  <c r="BI32" i="6" s="1"/>
  <c r="BW32" i="6" s="1"/>
  <c r="U235" i="6"/>
  <c r="V235" i="6" s="1"/>
  <c r="AG235" i="6"/>
  <c r="AU235" i="6" s="1"/>
  <c r="BI235" i="6" s="1"/>
  <c r="BW235" i="6" s="1"/>
  <c r="U207" i="6"/>
  <c r="V207" i="6" s="1"/>
  <c r="AG207" i="6"/>
  <c r="AU207" i="6" s="1"/>
  <c r="BI207" i="6" s="1"/>
  <c r="BW207" i="6" s="1"/>
  <c r="U179" i="6"/>
  <c r="V179" i="6" s="1"/>
  <c r="AG179" i="6"/>
  <c r="AU179" i="6" s="1"/>
  <c r="BI179" i="6" s="1"/>
  <c r="BW179" i="6" s="1"/>
  <c r="U137" i="6"/>
  <c r="V137" i="6" s="1"/>
  <c r="AG137" i="6"/>
  <c r="AU137" i="6" s="1"/>
  <c r="BI137" i="6" s="1"/>
  <c r="BW137" i="6" s="1"/>
  <c r="U123" i="6"/>
  <c r="V123" i="6" s="1"/>
  <c r="AG123" i="6"/>
  <c r="AU123" i="6" s="1"/>
  <c r="BI123" i="6" s="1"/>
  <c r="BW123" i="6" s="1"/>
  <c r="U95" i="6"/>
  <c r="V95" i="6" s="1"/>
  <c r="AG95" i="6"/>
  <c r="AU95" i="6" s="1"/>
  <c r="BI95" i="6" s="1"/>
  <c r="BW95" i="6" s="1"/>
  <c r="T81" i="6"/>
  <c r="AG81" i="6"/>
  <c r="AU81" i="6" s="1"/>
  <c r="BI81" i="6" s="1"/>
  <c r="BW81" i="6" s="1"/>
  <c r="U67" i="6"/>
  <c r="V67" i="6" s="1"/>
  <c r="AG67" i="6"/>
  <c r="AU67" i="6" s="1"/>
  <c r="BI67" i="6" s="1"/>
  <c r="BW67" i="6" s="1"/>
  <c r="U53" i="6"/>
  <c r="V53" i="6" s="1"/>
  <c r="AG53" i="6"/>
  <c r="AU53" i="6" s="1"/>
  <c r="BI53" i="6" s="1"/>
  <c r="BW53" i="6" s="1"/>
  <c r="U39" i="6"/>
  <c r="V39" i="6" s="1"/>
  <c r="AG39" i="6"/>
  <c r="AU39" i="6" s="1"/>
  <c r="BI39" i="6" s="1"/>
  <c r="BW39" i="6" s="1"/>
  <c r="T234" i="6"/>
  <c r="AG234" i="6"/>
  <c r="AU234" i="6" s="1"/>
  <c r="BI234" i="6" s="1"/>
  <c r="BW234" i="6" s="1"/>
  <c r="T206" i="6"/>
  <c r="AG206" i="6"/>
  <c r="AU206" i="6" s="1"/>
  <c r="BI206" i="6" s="1"/>
  <c r="BW206" i="6" s="1"/>
  <c r="U164" i="6"/>
  <c r="V164" i="6" s="1"/>
  <c r="AG164" i="6"/>
  <c r="AU164" i="6" s="1"/>
  <c r="BI164" i="6" s="1"/>
  <c r="BW164" i="6" s="1"/>
  <c r="U136" i="6"/>
  <c r="V136" i="6" s="1"/>
  <c r="AG136" i="6"/>
  <c r="AU136" i="6" s="1"/>
  <c r="BI136" i="6" s="1"/>
  <c r="BW136" i="6" s="1"/>
  <c r="T94" i="6"/>
  <c r="AG94" i="6"/>
  <c r="AU94" i="6" s="1"/>
  <c r="BI94" i="6" s="1"/>
  <c r="BW94" i="6" s="1"/>
  <c r="AH52" i="6"/>
  <c r="AI52" i="6"/>
  <c r="AJ52" i="6" s="1"/>
  <c r="U191" i="6"/>
  <c r="V191" i="6" s="1"/>
  <c r="AG191" i="6"/>
  <c r="AU191" i="6" s="1"/>
  <c r="BI191" i="6" s="1"/>
  <c r="BW191" i="6" s="1"/>
  <c r="U107" i="6"/>
  <c r="V107" i="6" s="1"/>
  <c r="AG107" i="6"/>
  <c r="AU107" i="6" s="1"/>
  <c r="BI107" i="6" s="1"/>
  <c r="BW107" i="6" s="1"/>
  <c r="U216" i="6"/>
  <c r="V216" i="6" s="1"/>
  <c r="AG216" i="6"/>
  <c r="AU216" i="6" s="1"/>
  <c r="BI216" i="6" s="1"/>
  <c r="BW216" i="6" s="1"/>
  <c r="T174" i="6"/>
  <c r="AG174" i="6"/>
  <c r="AU174" i="6" s="1"/>
  <c r="BI174" i="6" s="1"/>
  <c r="BW174" i="6" s="1"/>
  <c r="U132" i="6"/>
  <c r="V132" i="6" s="1"/>
  <c r="AG132" i="6"/>
  <c r="AU132" i="6" s="1"/>
  <c r="BI132" i="6" s="1"/>
  <c r="BW132" i="6" s="1"/>
  <c r="U104" i="6"/>
  <c r="V104" i="6" s="1"/>
  <c r="AG104" i="6"/>
  <c r="AU104" i="6" s="1"/>
  <c r="BI104" i="6" s="1"/>
  <c r="BW104" i="6" s="1"/>
  <c r="T76" i="6"/>
  <c r="AG76" i="6"/>
  <c r="AU76" i="6" s="1"/>
  <c r="BI76" i="6" s="1"/>
  <c r="BW76" i="6" s="1"/>
  <c r="U34" i="6"/>
  <c r="V34" i="6" s="1"/>
  <c r="AG34" i="6"/>
  <c r="AU34" i="6" s="1"/>
  <c r="BI34" i="6" s="1"/>
  <c r="BW34" i="6" s="1"/>
  <c r="T229" i="6"/>
  <c r="AG229" i="6"/>
  <c r="AU229" i="6" s="1"/>
  <c r="BI229" i="6" s="1"/>
  <c r="BW229" i="6" s="1"/>
  <c r="U201" i="6"/>
  <c r="V201" i="6" s="1"/>
  <c r="AG201" i="6"/>
  <c r="AU201" i="6" s="1"/>
  <c r="BI201" i="6" s="1"/>
  <c r="BW201" i="6" s="1"/>
  <c r="U145" i="6"/>
  <c r="V145" i="6" s="1"/>
  <c r="AG145" i="6"/>
  <c r="AU145" i="6" s="1"/>
  <c r="BI145" i="6" s="1"/>
  <c r="BW145" i="6" s="1"/>
  <c r="U33" i="6"/>
  <c r="V33" i="6" s="1"/>
  <c r="AG33" i="6"/>
  <c r="AU33" i="6" s="1"/>
  <c r="BI33" i="6" s="1"/>
  <c r="BW33" i="6" s="1"/>
  <c r="AH241" i="6"/>
  <c r="AI241" i="6"/>
  <c r="AJ241" i="6" s="1"/>
  <c r="AH227" i="6"/>
  <c r="AI227" i="6"/>
  <c r="AJ227" i="6" s="1"/>
  <c r="AH213" i="6"/>
  <c r="AI213" i="6"/>
  <c r="AJ213" i="6" s="1"/>
  <c r="AH199" i="6"/>
  <c r="AI199" i="6"/>
  <c r="AJ199" i="6" s="1"/>
  <c r="AH185" i="6"/>
  <c r="AI185" i="6"/>
  <c r="AJ185" i="6" s="1"/>
  <c r="AH171" i="6"/>
  <c r="AI171" i="6"/>
  <c r="AJ171" i="6" s="1"/>
  <c r="AH157" i="6"/>
  <c r="AI157" i="6"/>
  <c r="AJ157" i="6" s="1"/>
  <c r="AH143" i="6"/>
  <c r="AI143" i="6"/>
  <c r="AJ143" i="6" s="1"/>
  <c r="AH129" i="6"/>
  <c r="AI129" i="6"/>
  <c r="AJ129" i="6" s="1"/>
  <c r="AH115" i="6"/>
  <c r="AI115" i="6"/>
  <c r="AJ115" i="6" s="1"/>
  <c r="AH101" i="6"/>
  <c r="AI101" i="6"/>
  <c r="AJ101" i="6" s="1"/>
  <c r="AH87" i="6"/>
  <c r="AI87" i="6"/>
  <c r="AJ87" i="6" s="1"/>
  <c r="AH73" i="6"/>
  <c r="AI73" i="6"/>
  <c r="AJ73" i="6" s="1"/>
  <c r="AH59" i="6"/>
  <c r="AI59" i="6"/>
  <c r="AJ59" i="6" s="1"/>
  <c r="AH45" i="6"/>
  <c r="AI45" i="6"/>
  <c r="AJ45" i="6" s="1"/>
  <c r="AH31" i="6"/>
  <c r="AI31" i="6"/>
  <c r="AJ31" i="6" s="1"/>
  <c r="U236" i="6"/>
  <c r="V236" i="6" s="1"/>
  <c r="AG236" i="6"/>
  <c r="AU236" i="6" s="1"/>
  <c r="BI236" i="6" s="1"/>
  <c r="BW236" i="6" s="1"/>
  <c r="T152" i="6"/>
  <c r="AG152" i="6"/>
  <c r="AU152" i="6" s="1"/>
  <c r="BI152" i="6" s="1"/>
  <c r="BW152" i="6" s="1"/>
  <c r="T178" i="6"/>
  <c r="AG178" i="6"/>
  <c r="AU178" i="6" s="1"/>
  <c r="BI178" i="6" s="1"/>
  <c r="BW178" i="6" s="1"/>
  <c r="U108" i="6"/>
  <c r="V108" i="6" s="1"/>
  <c r="AG108" i="6"/>
  <c r="AU108" i="6" s="1"/>
  <c r="BI108" i="6" s="1"/>
  <c r="BW108" i="6" s="1"/>
  <c r="U218" i="6"/>
  <c r="V218" i="6" s="1"/>
  <c r="AG218" i="6"/>
  <c r="AU218" i="6" s="1"/>
  <c r="BI218" i="6" s="1"/>
  <c r="BW218" i="6" s="1"/>
  <c r="T173" i="6"/>
  <c r="AG173" i="6"/>
  <c r="AU173" i="6" s="1"/>
  <c r="BI173" i="6" s="1"/>
  <c r="BW173" i="6" s="1"/>
  <c r="T117" i="6"/>
  <c r="AG117" i="6"/>
  <c r="AU117" i="6" s="1"/>
  <c r="BI117" i="6" s="1"/>
  <c r="BW117" i="6" s="1"/>
  <c r="U61" i="6"/>
  <c r="V61" i="6" s="1"/>
  <c r="AG61" i="6"/>
  <c r="AU61" i="6" s="1"/>
  <c r="BI61" i="6" s="1"/>
  <c r="BW61" i="6" s="1"/>
  <c r="AH240" i="6"/>
  <c r="AI240" i="6"/>
  <c r="AJ240" i="6" s="1"/>
  <c r="AH226" i="6"/>
  <c r="AI226" i="6"/>
  <c r="AJ226" i="6" s="1"/>
  <c r="AH212" i="6"/>
  <c r="AI212" i="6"/>
  <c r="AJ212" i="6" s="1"/>
  <c r="AH198" i="6"/>
  <c r="AI198" i="6"/>
  <c r="AJ198" i="6" s="1"/>
  <c r="AH184" i="6"/>
  <c r="AI184" i="6"/>
  <c r="AJ184" i="6" s="1"/>
  <c r="AH170" i="6"/>
  <c r="AI170" i="6"/>
  <c r="AJ170" i="6" s="1"/>
  <c r="AH156" i="6"/>
  <c r="AI156" i="6"/>
  <c r="AJ156" i="6" s="1"/>
  <c r="AH142" i="6"/>
  <c r="AI142" i="6"/>
  <c r="AJ142" i="6" s="1"/>
  <c r="AH128" i="6"/>
  <c r="AI128" i="6"/>
  <c r="AJ128" i="6" s="1"/>
  <c r="AH114" i="6"/>
  <c r="AI114" i="6"/>
  <c r="AJ114" i="6" s="1"/>
  <c r="AH100" i="6"/>
  <c r="AI100" i="6"/>
  <c r="AJ100" i="6" s="1"/>
  <c r="AH86" i="6"/>
  <c r="AI86" i="6"/>
  <c r="AJ86" i="6" s="1"/>
  <c r="AH72" i="6"/>
  <c r="AI72" i="6"/>
  <c r="AJ72" i="6" s="1"/>
  <c r="AH58" i="6"/>
  <c r="AI58" i="6"/>
  <c r="AJ58" i="6" s="1"/>
  <c r="AH44" i="6"/>
  <c r="AI44" i="6"/>
  <c r="AJ44" i="6" s="1"/>
  <c r="AH30" i="6"/>
  <c r="AI30" i="6"/>
  <c r="AJ30" i="6" s="1"/>
  <c r="U219" i="6"/>
  <c r="V219" i="6" s="1"/>
  <c r="AG219" i="6"/>
  <c r="AU219" i="6" s="1"/>
  <c r="BI219" i="6" s="1"/>
  <c r="BW219" i="6" s="1"/>
  <c r="U177" i="6"/>
  <c r="V177" i="6" s="1"/>
  <c r="AG177" i="6"/>
  <c r="AU177" i="6" s="1"/>
  <c r="BI177" i="6" s="1"/>
  <c r="BW177" i="6" s="1"/>
  <c r="U149" i="6"/>
  <c r="V149" i="6" s="1"/>
  <c r="AG149" i="6"/>
  <c r="AU149" i="6" s="1"/>
  <c r="BI149" i="6" s="1"/>
  <c r="BW149" i="6" s="1"/>
  <c r="U135" i="6"/>
  <c r="V135" i="6" s="1"/>
  <c r="AG135" i="6"/>
  <c r="AU135" i="6" s="1"/>
  <c r="BI135" i="6" s="1"/>
  <c r="BW135" i="6" s="1"/>
  <c r="U121" i="6"/>
  <c r="V121" i="6" s="1"/>
  <c r="AG121" i="6"/>
  <c r="AU121" i="6" s="1"/>
  <c r="BI121" i="6" s="1"/>
  <c r="BW121" i="6" s="1"/>
  <c r="U93" i="6"/>
  <c r="V93" i="6" s="1"/>
  <c r="AG93" i="6"/>
  <c r="AU93" i="6" s="1"/>
  <c r="BI93" i="6" s="1"/>
  <c r="BW93" i="6" s="1"/>
  <c r="U79" i="6"/>
  <c r="V79" i="6" s="1"/>
  <c r="AG79" i="6"/>
  <c r="AU79" i="6" s="1"/>
  <c r="BI79" i="6" s="1"/>
  <c r="BW79" i="6" s="1"/>
  <c r="U65" i="6"/>
  <c r="V65" i="6" s="1"/>
  <c r="AG65" i="6"/>
  <c r="AU65" i="6" s="1"/>
  <c r="BI65" i="6" s="1"/>
  <c r="BW65" i="6" s="1"/>
  <c r="U51" i="6"/>
  <c r="V51" i="6" s="1"/>
  <c r="AG51" i="6"/>
  <c r="AU51" i="6" s="1"/>
  <c r="BI51" i="6" s="1"/>
  <c r="BW51" i="6" s="1"/>
  <c r="U37" i="6"/>
  <c r="V37" i="6" s="1"/>
  <c r="AG37" i="6"/>
  <c r="AU37" i="6" s="1"/>
  <c r="BI37" i="6" s="1"/>
  <c r="BW37" i="6" s="1"/>
  <c r="U230" i="6"/>
  <c r="V230" i="6" s="1"/>
  <c r="AG230" i="6"/>
  <c r="AU230" i="6" s="1"/>
  <c r="BI230" i="6" s="1"/>
  <c r="BW230" i="6" s="1"/>
  <c r="T160" i="6"/>
  <c r="AG160" i="6"/>
  <c r="AU160" i="6" s="1"/>
  <c r="BI160" i="6" s="1"/>
  <c r="BW160" i="6" s="1"/>
  <c r="T118" i="6"/>
  <c r="AG118" i="6"/>
  <c r="AU118" i="6" s="1"/>
  <c r="BI118" i="6" s="1"/>
  <c r="BW118" i="6" s="1"/>
  <c r="U62" i="6"/>
  <c r="V62" i="6" s="1"/>
  <c r="AG62" i="6"/>
  <c r="AU62" i="6" s="1"/>
  <c r="BI62" i="6" s="1"/>
  <c r="BW62" i="6" s="1"/>
  <c r="T28" i="6"/>
  <c r="AG28" i="6"/>
  <c r="AU28" i="6" s="1"/>
  <c r="BI28" i="6" s="1"/>
  <c r="BW28" i="6" s="1"/>
  <c r="T159" i="6"/>
  <c r="AG159" i="6"/>
  <c r="AU159" i="6" s="1"/>
  <c r="BI159" i="6" s="1"/>
  <c r="BW159" i="6" s="1"/>
  <c r="T103" i="6"/>
  <c r="AG103" i="6"/>
  <c r="AU103" i="6" s="1"/>
  <c r="BI103" i="6" s="1"/>
  <c r="BW103" i="6" s="1"/>
  <c r="T75" i="6"/>
  <c r="AG75" i="6"/>
  <c r="AU75" i="6" s="1"/>
  <c r="BI75" i="6" s="1"/>
  <c r="BW75" i="6" s="1"/>
  <c r="U239" i="6"/>
  <c r="V239" i="6" s="1"/>
  <c r="AG239" i="6"/>
  <c r="AU239" i="6" s="1"/>
  <c r="BI239" i="6" s="1"/>
  <c r="BW239" i="6" s="1"/>
  <c r="U225" i="6"/>
  <c r="V225" i="6" s="1"/>
  <c r="AG225" i="6"/>
  <c r="AU225" i="6" s="1"/>
  <c r="BI225" i="6" s="1"/>
  <c r="BW225" i="6" s="1"/>
  <c r="U211" i="6"/>
  <c r="V211" i="6" s="1"/>
  <c r="AG211" i="6"/>
  <c r="AU211" i="6" s="1"/>
  <c r="BI211" i="6" s="1"/>
  <c r="BW211" i="6" s="1"/>
  <c r="AH197" i="6"/>
  <c r="AI197" i="6"/>
  <c r="AJ197" i="6" s="1"/>
  <c r="AH183" i="6"/>
  <c r="AI183" i="6"/>
  <c r="AJ183" i="6" s="1"/>
  <c r="AH169" i="6"/>
  <c r="AI169" i="6"/>
  <c r="AJ169" i="6" s="1"/>
  <c r="AH155" i="6"/>
  <c r="AI155" i="6"/>
  <c r="AJ155" i="6" s="1"/>
  <c r="AH141" i="6"/>
  <c r="AI141" i="6"/>
  <c r="AJ141" i="6" s="1"/>
  <c r="AH127" i="6"/>
  <c r="AI127" i="6"/>
  <c r="AJ127" i="6" s="1"/>
  <c r="AH113" i="6"/>
  <c r="AI113" i="6"/>
  <c r="AJ113" i="6" s="1"/>
  <c r="AH99" i="6"/>
  <c r="AI99" i="6"/>
  <c r="AJ99" i="6" s="1"/>
  <c r="AH85" i="6"/>
  <c r="AI85" i="6"/>
  <c r="AJ85" i="6" s="1"/>
  <c r="AH71" i="6"/>
  <c r="AI71" i="6"/>
  <c r="AJ71" i="6" s="1"/>
  <c r="AH57" i="6"/>
  <c r="AI57" i="6"/>
  <c r="AJ57" i="6" s="1"/>
  <c r="AH43" i="6"/>
  <c r="AI43" i="6"/>
  <c r="AJ43" i="6" s="1"/>
  <c r="AH29" i="6"/>
  <c r="AI29" i="6"/>
  <c r="AJ29" i="6" s="1"/>
  <c r="T222" i="6"/>
  <c r="AG222" i="6"/>
  <c r="AU222" i="6" s="1"/>
  <c r="BI222" i="6" s="1"/>
  <c r="BW222" i="6" s="1"/>
  <c r="T166" i="6"/>
  <c r="AG166" i="6"/>
  <c r="AU166" i="6" s="1"/>
  <c r="BI166" i="6" s="1"/>
  <c r="BW166" i="6" s="1"/>
  <c r="U233" i="6"/>
  <c r="V233" i="6" s="1"/>
  <c r="AG233" i="6"/>
  <c r="AU233" i="6" s="1"/>
  <c r="BI233" i="6" s="1"/>
  <c r="BW233" i="6" s="1"/>
  <c r="T217" i="6"/>
  <c r="AG217" i="6"/>
  <c r="AU217" i="6" s="1"/>
  <c r="BI217" i="6" s="1"/>
  <c r="BW217" i="6" s="1"/>
  <c r="T189" i="6"/>
  <c r="AG189" i="6"/>
  <c r="AU189" i="6" s="1"/>
  <c r="BI189" i="6" s="1"/>
  <c r="BW189" i="6" s="1"/>
  <c r="T147" i="6"/>
  <c r="AG147" i="6"/>
  <c r="AU147" i="6" s="1"/>
  <c r="BI147" i="6" s="1"/>
  <c r="BW147" i="6" s="1"/>
  <c r="T119" i="6"/>
  <c r="AG119" i="6"/>
  <c r="AU119" i="6" s="1"/>
  <c r="BI119" i="6" s="1"/>
  <c r="BW119" i="6" s="1"/>
  <c r="T91" i="6"/>
  <c r="AG91" i="6"/>
  <c r="AU91" i="6" s="1"/>
  <c r="BI91" i="6" s="1"/>
  <c r="BW91" i="6" s="1"/>
  <c r="T63" i="6"/>
  <c r="AG63" i="6"/>
  <c r="AU63" i="6" s="1"/>
  <c r="BI63" i="6" s="1"/>
  <c r="BW63" i="6" s="1"/>
  <c r="T49" i="6"/>
  <c r="AG49" i="6"/>
  <c r="AU49" i="6" s="1"/>
  <c r="BI49" i="6" s="1"/>
  <c r="BW49" i="6" s="1"/>
  <c r="U202" i="6"/>
  <c r="V202" i="6" s="1"/>
  <c r="AG202" i="6"/>
  <c r="AU202" i="6" s="1"/>
  <c r="BI202" i="6" s="1"/>
  <c r="BW202" i="6" s="1"/>
  <c r="T146" i="6"/>
  <c r="AG146" i="6"/>
  <c r="AU146" i="6" s="1"/>
  <c r="BI146" i="6" s="1"/>
  <c r="BW146" i="6" s="1"/>
  <c r="U90" i="6"/>
  <c r="V90" i="6" s="1"/>
  <c r="AG90" i="6"/>
  <c r="AU90" i="6" s="1"/>
  <c r="BI90" i="6" s="1"/>
  <c r="BW90" i="6" s="1"/>
  <c r="U48" i="6"/>
  <c r="V48" i="6" s="1"/>
  <c r="AG48" i="6"/>
  <c r="AU48" i="6" s="1"/>
  <c r="BI48" i="6" s="1"/>
  <c r="BW48" i="6" s="1"/>
  <c r="T187" i="6"/>
  <c r="AG187" i="6"/>
  <c r="AU187" i="6" s="1"/>
  <c r="BI187" i="6" s="1"/>
  <c r="BW187" i="6" s="1"/>
  <c r="U89" i="6"/>
  <c r="V89" i="6" s="1"/>
  <c r="AG89" i="6"/>
  <c r="AU89" i="6" s="1"/>
  <c r="BI89" i="6" s="1"/>
  <c r="BW89" i="6" s="1"/>
  <c r="U238" i="6"/>
  <c r="V238" i="6" s="1"/>
  <c r="AG238" i="6"/>
  <c r="AU238" i="6" s="1"/>
  <c r="BI238" i="6" s="1"/>
  <c r="BW238" i="6" s="1"/>
  <c r="U224" i="6"/>
  <c r="V224" i="6" s="1"/>
  <c r="AG224" i="6"/>
  <c r="AU224" i="6" s="1"/>
  <c r="BI224" i="6" s="1"/>
  <c r="BW224" i="6" s="1"/>
  <c r="U210" i="6"/>
  <c r="V210" i="6" s="1"/>
  <c r="AG210" i="6"/>
  <c r="AU210" i="6" s="1"/>
  <c r="BI210" i="6" s="1"/>
  <c r="BW210" i="6" s="1"/>
  <c r="U196" i="6"/>
  <c r="V196" i="6" s="1"/>
  <c r="AG196" i="6"/>
  <c r="AU196" i="6" s="1"/>
  <c r="BI196" i="6" s="1"/>
  <c r="BW196" i="6" s="1"/>
  <c r="U182" i="6"/>
  <c r="V182" i="6" s="1"/>
  <c r="AG182" i="6"/>
  <c r="AU182" i="6" s="1"/>
  <c r="BI182" i="6" s="1"/>
  <c r="BW182" i="6" s="1"/>
  <c r="U168" i="6"/>
  <c r="V168" i="6" s="1"/>
  <c r="AG168" i="6"/>
  <c r="AU168" i="6" s="1"/>
  <c r="BI168" i="6" s="1"/>
  <c r="BW168" i="6" s="1"/>
  <c r="U154" i="6"/>
  <c r="V154" i="6" s="1"/>
  <c r="AG154" i="6"/>
  <c r="AU154" i="6" s="1"/>
  <c r="BI154" i="6" s="1"/>
  <c r="BW154" i="6" s="1"/>
  <c r="U140" i="6"/>
  <c r="V140" i="6" s="1"/>
  <c r="AG140" i="6"/>
  <c r="AU140" i="6" s="1"/>
  <c r="BI140" i="6" s="1"/>
  <c r="BW140" i="6" s="1"/>
  <c r="U126" i="6"/>
  <c r="V126" i="6" s="1"/>
  <c r="AG126" i="6"/>
  <c r="AU126" i="6" s="1"/>
  <c r="BI126" i="6" s="1"/>
  <c r="BW126" i="6" s="1"/>
  <c r="U112" i="6"/>
  <c r="V112" i="6" s="1"/>
  <c r="AG112" i="6"/>
  <c r="AU112" i="6" s="1"/>
  <c r="BI112" i="6" s="1"/>
  <c r="BW112" i="6" s="1"/>
  <c r="U98" i="6"/>
  <c r="V98" i="6" s="1"/>
  <c r="AG98" i="6"/>
  <c r="AU98" i="6" s="1"/>
  <c r="BI98" i="6" s="1"/>
  <c r="BW98" i="6" s="1"/>
  <c r="U84" i="6"/>
  <c r="V84" i="6" s="1"/>
  <c r="AG84" i="6"/>
  <c r="AU84" i="6" s="1"/>
  <c r="BI84" i="6" s="1"/>
  <c r="BW84" i="6" s="1"/>
  <c r="U70" i="6"/>
  <c r="V70" i="6" s="1"/>
  <c r="AG70" i="6"/>
  <c r="AU70" i="6" s="1"/>
  <c r="BI70" i="6" s="1"/>
  <c r="BW70" i="6" s="1"/>
  <c r="U56" i="6"/>
  <c r="V56" i="6" s="1"/>
  <c r="AG56" i="6"/>
  <c r="AU56" i="6" s="1"/>
  <c r="BI56" i="6" s="1"/>
  <c r="BW56" i="6" s="1"/>
  <c r="U42" i="6"/>
  <c r="V42" i="6" s="1"/>
  <c r="AG42" i="6"/>
  <c r="AU42" i="6" s="1"/>
  <c r="BI42" i="6" s="1"/>
  <c r="BW42" i="6" s="1"/>
  <c r="AE6" i="6"/>
  <c r="U194" i="6"/>
  <c r="V194" i="6" s="1"/>
  <c r="AG194" i="6"/>
  <c r="AU194" i="6" s="1"/>
  <c r="BI194" i="6" s="1"/>
  <c r="BW194" i="6" s="1"/>
  <c r="T124" i="6"/>
  <c r="AG124" i="6"/>
  <c r="AU124" i="6" s="1"/>
  <c r="BI124" i="6" s="1"/>
  <c r="BW124" i="6" s="1"/>
  <c r="U205" i="6"/>
  <c r="V205" i="6" s="1"/>
  <c r="AG205" i="6"/>
  <c r="AU205" i="6" s="1"/>
  <c r="BI205" i="6" s="1"/>
  <c r="BW205" i="6" s="1"/>
  <c r="T237" i="6"/>
  <c r="AG237" i="6"/>
  <c r="AU237" i="6" s="1"/>
  <c r="BI237" i="6" s="1"/>
  <c r="BW237" i="6" s="1"/>
  <c r="U223" i="6"/>
  <c r="V223" i="6" s="1"/>
  <c r="AG223" i="6"/>
  <c r="AU223" i="6" s="1"/>
  <c r="BI223" i="6" s="1"/>
  <c r="BW223" i="6" s="1"/>
  <c r="U209" i="6"/>
  <c r="V209" i="6" s="1"/>
  <c r="AG209" i="6"/>
  <c r="AU209" i="6" s="1"/>
  <c r="BI209" i="6" s="1"/>
  <c r="BW209" i="6" s="1"/>
  <c r="U195" i="6"/>
  <c r="V195" i="6" s="1"/>
  <c r="AG195" i="6"/>
  <c r="AU195" i="6" s="1"/>
  <c r="BI195" i="6" s="1"/>
  <c r="BW195" i="6" s="1"/>
  <c r="U181" i="6"/>
  <c r="V181" i="6" s="1"/>
  <c r="AG181" i="6"/>
  <c r="AU181" i="6" s="1"/>
  <c r="BI181" i="6" s="1"/>
  <c r="BW181" i="6" s="1"/>
  <c r="U167" i="6"/>
  <c r="V167" i="6" s="1"/>
  <c r="AG167" i="6"/>
  <c r="AU167" i="6" s="1"/>
  <c r="BI167" i="6" s="1"/>
  <c r="BW167" i="6" s="1"/>
  <c r="U153" i="6"/>
  <c r="V153" i="6" s="1"/>
  <c r="AG153" i="6"/>
  <c r="AU153" i="6" s="1"/>
  <c r="BI153" i="6" s="1"/>
  <c r="BW153" i="6" s="1"/>
  <c r="T139" i="6"/>
  <c r="AG139" i="6"/>
  <c r="AU139" i="6" s="1"/>
  <c r="BI139" i="6" s="1"/>
  <c r="BW139" i="6" s="1"/>
  <c r="U125" i="6"/>
  <c r="V125" i="6" s="1"/>
  <c r="AG125" i="6"/>
  <c r="AU125" i="6" s="1"/>
  <c r="BI125" i="6" s="1"/>
  <c r="BW125" i="6" s="1"/>
  <c r="U111" i="6"/>
  <c r="V111" i="6" s="1"/>
  <c r="AG111" i="6"/>
  <c r="AU111" i="6" s="1"/>
  <c r="BI111" i="6" s="1"/>
  <c r="BW111" i="6" s="1"/>
  <c r="U97" i="6"/>
  <c r="V97" i="6" s="1"/>
  <c r="AG97" i="6"/>
  <c r="AU97" i="6" s="1"/>
  <c r="BI97" i="6" s="1"/>
  <c r="BW97" i="6" s="1"/>
  <c r="U83" i="6"/>
  <c r="V83" i="6" s="1"/>
  <c r="AG83" i="6"/>
  <c r="AU83" i="6" s="1"/>
  <c r="BI83" i="6" s="1"/>
  <c r="BW83" i="6" s="1"/>
  <c r="U69" i="6"/>
  <c r="V69" i="6" s="1"/>
  <c r="AG69" i="6"/>
  <c r="AU69" i="6" s="1"/>
  <c r="BI69" i="6" s="1"/>
  <c r="BW69" i="6" s="1"/>
  <c r="U55" i="6"/>
  <c r="V55" i="6" s="1"/>
  <c r="AG55" i="6"/>
  <c r="AU55" i="6" s="1"/>
  <c r="BI55" i="6" s="1"/>
  <c r="BW55" i="6" s="1"/>
  <c r="T41" i="6"/>
  <c r="AG41" i="6"/>
  <c r="AU41" i="6" s="1"/>
  <c r="BI41" i="6" s="1"/>
  <c r="BW41" i="6" s="1"/>
  <c r="AF6" i="6"/>
  <c r="T201" i="6"/>
  <c r="U187" i="6"/>
  <c r="V187" i="6" s="1"/>
  <c r="U174" i="6"/>
  <c r="V174" i="6" s="1"/>
  <c r="U160" i="6"/>
  <c r="V160" i="6" s="1"/>
  <c r="U159" i="6"/>
  <c r="V159" i="6" s="1"/>
  <c r="U103" i="6"/>
  <c r="V103" i="6" s="1"/>
  <c r="U75" i="6"/>
  <c r="V75" i="6" s="1"/>
  <c r="T223" i="6"/>
  <c r="T90" i="6"/>
  <c r="T89" i="6"/>
  <c r="T62" i="6"/>
  <c r="T61" i="6"/>
  <c r="T167" i="6"/>
  <c r="T125" i="6"/>
  <c r="T111" i="6"/>
  <c r="U203" i="6"/>
  <c r="V203" i="6" s="1"/>
  <c r="T162" i="6"/>
  <c r="U189" i="6"/>
  <c r="V189" i="6" s="1"/>
  <c r="U60" i="6"/>
  <c r="V60" i="6" s="1"/>
  <c r="T97" i="6"/>
  <c r="U173" i="6"/>
  <c r="V173" i="6" s="1"/>
  <c r="T216" i="6"/>
  <c r="T84" i="6"/>
  <c r="U158" i="6"/>
  <c r="V158" i="6" s="1"/>
  <c r="T214" i="6"/>
  <c r="T83" i="6"/>
  <c r="U105" i="6"/>
  <c r="V105" i="6" s="1"/>
  <c r="T211" i="6"/>
  <c r="T36" i="6"/>
  <c r="U91" i="6"/>
  <c r="V91" i="6" s="1"/>
  <c r="T34" i="6"/>
  <c r="U76" i="6"/>
  <c r="V76" i="6" s="1"/>
  <c r="T210" i="6"/>
  <c r="T78" i="6"/>
  <c r="U231" i="6"/>
  <c r="V231" i="6" s="1"/>
  <c r="U133" i="6"/>
  <c r="V133" i="6" s="1"/>
  <c r="U35" i="6"/>
  <c r="V35" i="6" s="1"/>
  <c r="T39" i="6"/>
  <c r="T209" i="6"/>
  <c r="T148" i="6"/>
  <c r="U228" i="6"/>
  <c r="V228" i="6" s="1"/>
  <c r="U130" i="6"/>
  <c r="V130" i="6" s="1"/>
  <c r="U32" i="6"/>
  <c r="V32" i="6" s="1"/>
  <c r="T202" i="6"/>
  <c r="T145" i="6"/>
  <c r="U217" i="6"/>
  <c r="V217" i="6" s="1"/>
  <c r="U119" i="6"/>
  <c r="V119" i="6" s="1"/>
  <c r="T134" i="6"/>
  <c r="T64" i="6"/>
  <c r="S16" i="6"/>
  <c r="AG16" i="6" s="1"/>
  <c r="AU16" i="6" s="1"/>
  <c r="BI16" i="6" s="1"/>
  <c r="BW16" i="6" s="1"/>
  <c r="T196" i="6"/>
  <c r="S9" i="6"/>
  <c r="AG9" i="6" s="1"/>
  <c r="AU9" i="6" s="1"/>
  <c r="BI9" i="6" s="1"/>
  <c r="BW9" i="6" s="1"/>
  <c r="S12" i="6"/>
  <c r="AG12" i="6" s="1"/>
  <c r="AU12" i="6" s="1"/>
  <c r="BI12" i="6" s="1"/>
  <c r="BW12" i="6" s="1"/>
  <c r="T190" i="6"/>
  <c r="T120" i="6"/>
  <c r="S15" i="6"/>
  <c r="AG15" i="6" s="1"/>
  <c r="AU15" i="6" s="1"/>
  <c r="BI15" i="6" s="1"/>
  <c r="BW15" i="6" s="1"/>
  <c r="T188" i="6"/>
  <c r="T112" i="6"/>
  <c r="T56" i="6"/>
  <c r="T50" i="6"/>
  <c r="T238" i="6"/>
  <c r="T182" i="6"/>
  <c r="T98" i="6"/>
  <c r="T48" i="6"/>
  <c r="U175" i="6"/>
  <c r="V175" i="6" s="1"/>
  <c r="U77" i="6"/>
  <c r="V77" i="6" s="1"/>
  <c r="T176" i="6"/>
  <c r="T42" i="6"/>
  <c r="T164" i="6"/>
  <c r="T138" i="6"/>
  <c r="U192" i="6"/>
  <c r="V192" i="6" s="1"/>
  <c r="U94" i="6"/>
  <c r="V94" i="6" s="1"/>
  <c r="S18" i="6"/>
  <c r="AG18" i="6" s="1"/>
  <c r="AU18" i="6" s="1"/>
  <c r="BI18" i="6" s="1"/>
  <c r="BW18" i="6" s="1"/>
  <c r="S11" i="6"/>
  <c r="AG11" i="6" s="1"/>
  <c r="AU11" i="6" s="1"/>
  <c r="BI11" i="6" s="1"/>
  <c r="BW11" i="6" s="1"/>
  <c r="T137" i="6"/>
  <c r="T38" i="6"/>
  <c r="U222" i="6"/>
  <c r="V222" i="6" s="1"/>
  <c r="U124" i="6"/>
  <c r="V124" i="6" s="1"/>
  <c r="T236" i="6"/>
  <c r="T136" i="6"/>
  <c r="T110" i="6"/>
  <c r="U220" i="6"/>
  <c r="V220" i="6" s="1"/>
  <c r="U122" i="6"/>
  <c r="V122" i="6" s="1"/>
  <c r="S14" i="6"/>
  <c r="AG14" i="6" s="1"/>
  <c r="AU14" i="6" s="1"/>
  <c r="BI14" i="6" s="1"/>
  <c r="BW14" i="6" s="1"/>
  <c r="T235" i="6"/>
  <c r="T109" i="6"/>
  <c r="U152" i="6"/>
  <c r="V152" i="6" s="1"/>
  <c r="U54" i="6"/>
  <c r="V54" i="6" s="1"/>
  <c r="T233" i="6"/>
  <c r="T208" i="6"/>
  <c r="T181" i="6"/>
  <c r="T154" i="6"/>
  <c r="T132" i="6"/>
  <c r="T108" i="6"/>
  <c r="T82" i="6"/>
  <c r="T55" i="6"/>
  <c r="T33" i="6"/>
  <c r="U186" i="6"/>
  <c r="V186" i="6" s="1"/>
  <c r="U150" i="6"/>
  <c r="V150" i="6" s="1"/>
  <c r="U118" i="6"/>
  <c r="V118" i="6" s="1"/>
  <c r="U88" i="6"/>
  <c r="V88" i="6" s="1"/>
  <c r="U52" i="6"/>
  <c r="S17" i="6"/>
  <c r="AG17" i="6" s="1"/>
  <c r="AU17" i="6" s="1"/>
  <c r="BI17" i="6" s="1"/>
  <c r="BW17" i="6" s="1"/>
  <c r="S10" i="6"/>
  <c r="AG10" i="6" s="1"/>
  <c r="AU10" i="6" s="1"/>
  <c r="BI10" i="6" s="1"/>
  <c r="BW10" i="6" s="1"/>
  <c r="T207" i="6"/>
  <c r="T180" i="6"/>
  <c r="T153" i="6"/>
  <c r="T131" i="6"/>
  <c r="T106" i="6"/>
  <c r="T204" i="6"/>
  <c r="U215" i="6"/>
  <c r="V215" i="6" s="1"/>
  <c r="U147" i="6"/>
  <c r="V147" i="6" s="1"/>
  <c r="U117" i="6"/>
  <c r="V117" i="6" s="1"/>
  <c r="U49" i="6"/>
  <c r="V49" i="6" s="1"/>
  <c r="T230" i="6"/>
  <c r="T205" i="6"/>
  <c r="T179" i="6"/>
  <c r="T126" i="6"/>
  <c r="T104" i="6"/>
  <c r="T80" i="6"/>
  <c r="T53" i="6"/>
  <c r="U178" i="6"/>
  <c r="V178" i="6" s="1"/>
  <c r="U146" i="6"/>
  <c r="V146" i="6" s="1"/>
  <c r="U116" i="6"/>
  <c r="V116" i="6" s="1"/>
  <c r="S13" i="6"/>
  <c r="AG13" i="6" s="1"/>
  <c r="AU13" i="6" s="1"/>
  <c r="BI13" i="6" s="1"/>
  <c r="BW13" i="6" s="1"/>
  <c r="T151" i="6"/>
  <c r="T52" i="6"/>
  <c r="U28" i="6"/>
  <c r="U47" i="6"/>
  <c r="V47" i="6" s="1"/>
  <c r="U242" i="6"/>
  <c r="V242" i="6" s="1"/>
  <c r="U206" i="6"/>
  <c r="V206" i="6" s="1"/>
  <c r="U144" i="6"/>
  <c r="V144" i="6" s="1"/>
  <c r="U46" i="6"/>
  <c r="V46" i="6" s="1"/>
  <c r="T123" i="6"/>
  <c r="U40" i="6"/>
  <c r="T221" i="6"/>
  <c r="T195" i="6"/>
  <c r="T96" i="6"/>
  <c r="T69" i="6"/>
  <c r="U234" i="6"/>
  <c r="V234" i="6" s="1"/>
  <c r="U172" i="6"/>
  <c r="V172" i="6" s="1"/>
  <c r="U74" i="6"/>
  <c r="V74" i="6" s="1"/>
  <c r="T219" i="6"/>
  <c r="T194" i="6"/>
  <c r="T95" i="6"/>
  <c r="T68" i="6"/>
  <c r="U166" i="6"/>
  <c r="V166" i="6" s="1"/>
  <c r="S7" i="6"/>
  <c r="AG7" i="6" s="1"/>
  <c r="AU7" i="6" s="1"/>
  <c r="BI7" i="6" s="1"/>
  <c r="BW7" i="6" s="1"/>
  <c r="T193" i="6"/>
  <c r="T140" i="6"/>
  <c r="T67" i="6"/>
  <c r="U200" i="6"/>
  <c r="V200" i="6" s="1"/>
  <c r="U102" i="6"/>
  <c r="V102" i="6" s="1"/>
  <c r="U66" i="6"/>
  <c r="V66" i="6" s="1"/>
  <c r="S8" i="6"/>
  <c r="AG8" i="6" s="1"/>
  <c r="AU8" i="6" s="1"/>
  <c r="BI8" i="6" s="1"/>
  <c r="BW8" i="6" s="1"/>
  <c r="T165" i="6"/>
  <c r="T92" i="6"/>
  <c r="U229" i="6"/>
  <c r="V229" i="6" s="1"/>
  <c r="U161" i="6"/>
  <c r="V161" i="6" s="1"/>
  <c r="U63" i="6"/>
  <c r="V63" i="6" s="1"/>
  <c r="R6" i="6"/>
  <c r="Q6" i="6"/>
  <c r="T227" i="6"/>
  <c r="U227" i="6"/>
  <c r="V227" i="6" s="1"/>
  <c r="T213" i="6"/>
  <c r="U213" i="6"/>
  <c r="V213" i="6" s="1"/>
  <c r="T199" i="6"/>
  <c r="U199" i="6"/>
  <c r="V199" i="6" s="1"/>
  <c r="T185" i="6"/>
  <c r="U185" i="6"/>
  <c r="V185" i="6" s="1"/>
  <c r="T171" i="6"/>
  <c r="U171" i="6"/>
  <c r="V171" i="6" s="1"/>
  <c r="T157" i="6"/>
  <c r="U157" i="6"/>
  <c r="V157" i="6" s="1"/>
  <c r="T143" i="6"/>
  <c r="U143" i="6"/>
  <c r="V143" i="6" s="1"/>
  <c r="T115" i="6"/>
  <c r="U115" i="6"/>
  <c r="T87" i="6"/>
  <c r="U87" i="6"/>
  <c r="V87" i="6" s="1"/>
  <c r="T73" i="6"/>
  <c r="U73" i="6"/>
  <c r="V73" i="6" s="1"/>
  <c r="T59" i="6"/>
  <c r="U59" i="6"/>
  <c r="V59" i="6" s="1"/>
  <c r="T45" i="6"/>
  <c r="U45" i="6"/>
  <c r="V45" i="6" s="1"/>
  <c r="T31" i="6"/>
  <c r="U31" i="6"/>
  <c r="V31" i="6" s="1"/>
  <c r="T240" i="6"/>
  <c r="U240" i="6"/>
  <c r="V240" i="6" s="1"/>
  <c r="T226" i="6"/>
  <c r="U226" i="6"/>
  <c r="V226" i="6" s="1"/>
  <c r="T212" i="6"/>
  <c r="U212" i="6"/>
  <c r="V212" i="6" s="1"/>
  <c r="T198" i="6"/>
  <c r="U198" i="6"/>
  <c r="V198" i="6" s="1"/>
  <c r="T184" i="6"/>
  <c r="U184" i="6"/>
  <c r="V184" i="6" s="1"/>
  <c r="T170" i="6"/>
  <c r="U170" i="6"/>
  <c r="V170" i="6" s="1"/>
  <c r="T156" i="6"/>
  <c r="U156" i="6"/>
  <c r="V156" i="6" s="1"/>
  <c r="T142" i="6"/>
  <c r="U142" i="6"/>
  <c r="V142" i="6" s="1"/>
  <c r="T128" i="6"/>
  <c r="U128" i="6"/>
  <c r="V128" i="6" s="1"/>
  <c r="T114" i="6"/>
  <c r="U114" i="6"/>
  <c r="V114" i="6" s="1"/>
  <c r="T100" i="6"/>
  <c r="U100" i="6"/>
  <c r="V100" i="6" s="1"/>
  <c r="T86" i="6"/>
  <c r="U86" i="6"/>
  <c r="V86" i="6" s="1"/>
  <c r="T72" i="6"/>
  <c r="U72" i="6"/>
  <c r="V72" i="6" s="1"/>
  <c r="T58" i="6"/>
  <c r="U58" i="6"/>
  <c r="T44" i="6"/>
  <c r="U44" i="6"/>
  <c r="V44" i="6" s="1"/>
  <c r="T30" i="6"/>
  <c r="U30" i="6"/>
  <c r="V30" i="6" s="1"/>
  <c r="T225" i="6"/>
  <c r="T241" i="6"/>
  <c r="U241" i="6"/>
  <c r="V241" i="6" s="1"/>
  <c r="T101" i="6"/>
  <c r="U101" i="6"/>
  <c r="V101" i="6" s="1"/>
  <c r="T197" i="6"/>
  <c r="U197" i="6"/>
  <c r="V197" i="6" s="1"/>
  <c r="T183" i="6"/>
  <c r="U183" i="6"/>
  <c r="V183" i="6" s="1"/>
  <c r="T169" i="6"/>
  <c r="U169" i="6"/>
  <c r="V169" i="6" s="1"/>
  <c r="T155" i="6"/>
  <c r="U155" i="6"/>
  <c r="V155" i="6" s="1"/>
  <c r="T141" i="6"/>
  <c r="U141" i="6"/>
  <c r="V141" i="6" s="1"/>
  <c r="T127" i="6"/>
  <c r="U127" i="6"/>
  <c r="V127" i="6" s="1"/>
  <c r="T113" i="6"/>
  <c r="U113" i="6"/>
  <c r="V113" i="6" s="1"/>
  <c r="T99" i="6"/>
  <c r="U99" i="6"/>
  <c r="V99" i="6" s="1"/>
  <c r="T85" i="6"/>
  <c r="U85" i="6"/>
  <c r="V85" i="6" s="1"/>
  <c r="T71" i="6"/>
  <c r="U71" i="6"/>
  <c r="T57" i="6"/>
  <c r="U57" i="6"/>
  <c r="V57" i="6" s="1"/>
  <c r="T43" i="6"/>
  <c r="U43" i="6"/>
  <c r="V43" i="6" s="1"/>
  <c r="T29" i="6"/>
  <c r="U29" i="6"/>
  <c r="V29" i="6" s="1"/>
  <c r="T224" i="6"/>
  <c r="T129" i="6"/>
  <c r="U129" i="6"/>
  <c r="V129" i="6" s="1"/>
  <c r="S23" i="6"/>
  <c r="T239" i="6"/>
  <c r="T168" i="6"/>
  <c r="T70" i="6"/>
  <c r="S24" i="6"/>
  <c r="S21" i="6"/>
  <c r="S22" i="6"/>
  <c r="T191" i="6"/>
  <c r="T177" i="6"/>
  <c r="T163" i="6"/>
  <c r="T149" i="6"/>
  <c r="T135" i="6"/>
  <c r="T121" i="6"/>
  <c r="T107" i="6"/>
  <c r="T93" i="6"/>
  <c r="T79" i="6"/>
  <c r="T65" i="6"/>
  <c r="T51" i="6"/>
  <c r="T37" i="6"/>
  <c r="T232" i="6"/>
  <c r="T218" i="6"/>
  <c r="U237" i="6"/>
  <c r="V237" i="6" s="1"/>
  <c r="U139" i="6"/>
  <c r="V139" i="6" s="1"/>
  <c r="U41" i="6"/>
  <c r="V41" i="6" s="1"/>
  <c r="U81" i="6"/>
  <c r="R26" i="6"/>
  <c r="Q21" i="6"/>
  <c r="Q24" i="6"/>
  <c r="Q23" i="6"/>
  <c r="Q22" i="6"/>
  <c r="BK6" i="7" l="1"/>
  <c r="BL6" i="7" s="1"/>
  <c r="BY11" i="7"/>
  <c r="BZ11" i="7" s="1"/>
  <c r="BX11" i="7"/>
  <c r="BY10" i="7"/>
  <c r="BZ10" i="7" s="1"/>
  <c r="BX10" i="7"/>
  <c r="BY24" i="7"/>
  <c r="BZ24" i="7" s="1"/>
  <c r="BX13" i="7"/>
  <c r="BY13" i="7"/>
  <c r="BZ13" i="7" s="1"/>
  <c r="BY17" i="7"/>
  <c r="BZ17" i="7" s="1"/>
  <c r="BX17" i="7"/>
  <c r="BY15" i="7"/>
  <c r="BZ15" i="7" s="1"/>
  <c r="BX15" i="7"/>
  <c r="BY21" i="7"/>
  <c r="BZ7" i="7"/>
  <c r="BW26" i="7"/>
  <c r="BX26" i="7" s="1"/>
  <c r="BX21" i="7"/>
  <c r="BY22" i="7"/>
  <c r="BZ22" i="7" s="1"/>
  <c r="BL21" i="7"/>
  <c r="BK26" i="7"/>
  <c r="BL26" i="7" s="1"/>
  <c r="BZ66" i="7"/>
  <c r="BY23" i="7"/>
  <c r="BZ23" i="7" s="1"/>
  <c r="BY168" i="6"/>
  <c r="BZ168" i="6" s="1"/>
  <c r="BX168" i="6"/>
  <c r="BY60" i="6"/>
  <c r="BZ60" i="6" s="1"/>
  <c r="BX60" i="6"/>
  <c r="BY119" i="6"/>
  <c r="BZ119" i="6" s="1"/>
  <c r="BX119" i="6"/>
  <c r="BY172" i="6"/>
  <c r="BZ172" i="6" s="1"/>
  <c r="BX172" i="6"/>
  <c r="BY98" i="6"/>
  <c r="BZ98" i="6" s="1"/>
  <c r="BX98" i="6"/>
  <c r="BY196" i="6"/>
  <c r="BZ196" i="6" s="1"/>
  <c r="BX196" i="6"/>
  <c r="BY90" i="6"/>
  <c r="BZ90" i="6" s="1"/>
  <c r="BX90" i="6"/>
  <c r="BY147" i="6"/>
  <c r="BZ147" i="6" s="1"/>
  <c r="BX147" i="6"/>
  <c r="BY239" i="6"/>
  <c r="BZ239" i="6" s="1"/>
  <c r="BX239" i="6"/>
  <c r="BY160" i="6"/>
  <c r="BZ160" i="6" s="1"/>
  <c r="BX160" i="6"/>
  <c r="BX121" i="6"/>
  <c r="BY121" i="6"/>
  <c r="BZ121" i="6" s="1"/>
  <c r="BX61" i="6"/>
  <c r="BY61" i="6"/>
  <c r="BZ61" i="6" s="1"/>
  <c r="BX236" i="6"/>
  <c r="BY236" i="6"/>
  <c r="BZ236" i="6" s="1"/>
  <c r="BY34" i="6"/>
  <c r="BZ34" i="6" s="1"/>
  <c r="BX34" i="6"/>
  <c r="BX191" i="6"/>
  <c r="BY191" i="6"/>
  <c r="BZ191" i="6" s="1"/>
  <c r="BY39" i="6"/>
  <c r="BZ39" i="6" s="1"/>
  <c r="BX39" i="6"/>
  <c r="BX179" i="6"/>
  <c r="BY179" i="6"/>
  <c r="BZ179" i="6" s="1"/>
  <c r="BY88" i="6"/>
  <c r="BZ88" i="6" s="1"/>
  <c r="BX88" i="6"/>
  <c r="BY186" i="6"/>
  <c r="BZ186" i="6" s="1"/>
  <c r="BX186" i="6"/>
  <c r="BY215" i="6"/>
  <c r="BZ215" i="6" s="1"/>
  <c r="BX215" i="6"/>
  <c r="BY68" i="6"/>
  <c r="BZ68" i="6" s="1"/>
  <c r="BX68" i="6"/>
  <c r="BY188" i="6"/>
  <c r="BZ188" i="6" s="1"/>
  <c r="BX188" i="6"/>
  <c r="BY203" i="6"/>
  <c r="BZ203" i="6" s="1"/>
  <c r="BX203" i="6"/>
  <c r="BY106" i="6"/>
  <c r="BZ106" i="6" s="1"/>
  <c r="BX106" i="6"/>
  <c r="BX204" i="6"/>
  <c r="BY204" i="6"/>
  <c r="BZ204" i="6" s="1"/>
  <c r="BY122" i="6"/>
  <c r="BZ122" i="6" s="1"/>
  <c r="BX122" i="6"/>
  <c r="BY80" i="6"/>
  <c r="BZ80" i="6" s="1"/>
  <c r="BX80" i="6"/>
  <c r="BY187" i="6"/>
  <c r="BZ187" i="6" s="1"/>
  <c r="BX187" i="6"/>
  <c r="BX211" i="6"/>
  <c r="BY211" i="6"/>
  <c r="BZ211" i="6" s="1"/>
  <c r="BY178" i="6"/>
  <c r="BZ178" i="6" s="1"/>
  <c r="BX178" i="6"/>
  <c r="BY201" i="6"/>
  <c r="BZ201" i="6" s="1"/>
  <c r="BX201" i="6"/>
  <c r="BY40" i="6"/>
  <c r="BZ40" i="6" s="1"/>
  <c r="BX40" i="6"/>
  <c r="BY66" i="6"/>
  <c r="BX66" i="6"/>
  <c r="BW23" i="6"/>
  <c r="BX23" i="6" s="1"/>
  <c r="BY118" i="6"/>
  <c r="BZ118" i="6" s="1"/>
  <c r="BX118" i="6"/>
  <c r="BY229" i="6"/>
  <c r="BZ229" i="6" s="1"/>
  <c r="BX229" i="6"/>
  <c r="BY74" i="6"/>
  <c r="BZ74" i="6" s="1"/>
  <c r="BX74" i="6"/>
  <c r="BX208" i="6"/>
  <c r="BY208" i="6"/>
  <c r="BZ208" i="6" s="1"/>
  <c r="BW6" i="6"/>
  <c r="BY112" i="6"/>
  <c r="BZ112" i="6" s="1"/>
  <c r="BX112" i="6"/>
  <c r="BY210" i="6"/>
  <c r="BZ210" i="6" s="1"/>
  <c r="BX210" i="6"/>
  <c r="BY146" i="6"/>
  <c r="BZ146" i="6" s="1"/>
  <c r="BX146" i="6"/>
  <c r="BY189" i="6"/>
  <c r="BZ189" i="6" s="1"/>
  <c r="BX189" i="6"/>
  <c r="BX75" i="6"/>
  <c r="BY75" i="6"/>
  <c r="BZ75" i="6" s="1"/>
  <c r="BY230" i="6"/>
  <c r="BZ230" i="6" s="1"/>
  <c r="BX230" i="6"/>
  <c r="BX135" i="6"/>
  <c r="BY135" i="6"/>
  <c r="BZ135" i="6" s="1"/>
  <c r="BX117" i="6"/>
  <c r="BY117" i="6"/>
  <c r="BZ117" i="6" s="1"/>
  <c r="BY76" i="6"/>
  <c r="BZ76" i="6" s="1"/>
  <c r="BX76" i="6"/>
  <c r="BY53" i="6"/>
  <c r="BZ53" i="6" s="1"/>
  <c r="BX53" i="6"/>
  <c r="BX207" i="6"/>
  <c r="BY207" i="6"/>
  <c r="BZ207" i="6" s="1"/>
  <c r="BY102" i="6"/>
  <c r="BZ102" i="6" s="1"/>
  <c r="BX102" i="6"/>
  <c r="BY200" i="6"/>
  <c r="BZ200" i="6" s="1"/>
  <c r="BX200" i="6"/>
  <c r="BY109" i="6"/>
  <c r="BZ109" i="6" s="1"/>
  <c r="BX109" i="6"/>
  <c r="BY82" i="6"/>
  <c r="BZ82" i="6" s="1"/>
  <c r="BX82" i="6"/>
  <c r="BY35" i="6"/>
  <c r="BZ35" i="6" s="1"/>
  <c r="BX35" i="6"/>
  <c r="BY231" i="6"/>
  <c r="BZ231" i="6" s="1"/>
  <c r="BX231" i="6"/>
  <c r="BY120" i="6"/>
  <c r="BZ120" i="6" s="1"/>
  <c r="BX120" i="6"/>
  <c r="BX232" i="6"/>
  <c r="BY232" i="6"/>
  <c r="BZ232" i="6" s="1"/>
  <c r="BY150" i="6"/>
  <c r="BZ150" i="6" s="1"/>
  <c r="BX150" i="6"/>
  <c r="BY91" i="6"/>
  <c r="BZ91" i="6" s="1"/>
  <c r="BX91" i="6"/>
  <c r="BY47" i="6"/>
  <c r="BZ47" i="6" s="1"/>
  <c r="BX47" i="6"/>
  <c r="BY139" i="6"/>
  <c r="BZ139" i="6" s="1"/>
  <c r="BX139" i="6"/>
  <c r="BX93" i="6"/>
  <c r="BY93" i="6"/>
  <c r="BZ93" i="6" s="1"/>
  <c r="BY234" i="6"/>
  <c r="BZ234" i="6" s="1"/>
  <c r="BX234" i="6"/>
  <c r="BX190" i="6"/>
  <c r="BY190" i="6"/>
  <c r="BZ190" i="6" s="1"/>
  <c r="BX83" i="6"/>
  <c r="BY83" i="6"/>
  <c r="BZ83" i="6" s="1"/>
  <c r="BY181" i="6"/>
  <c r="BZ181" i="6" s="1"/>
  <c r="BX181" i="6"/>
  <c r="BX194" i="6"/>
  <c r="BY194" i="6"/>
  <c r="BZ194" i="6" s="1"/>
  <c r="BX180" i="6"/>
  <c r="BY180" i="6"/>
  <c r="BZ180" i="6" s="1"/>
  <c r="BY182" i="6"/>
  <c r="BZ182" i="6" s="1"/>
  <c r="BX182" i="6"/>
  <c r="BX137" i="6"/>
  <c r="BY137" i="6"/>
  <c r="BZ137" i="6" s="1"/>
  <c r="BX124" i="6"/>
  <c r="BY124" i="6"/>
  <c r="BZ124" i="6" s="1"/>
  <c r="BY126" i="6"/>
  <c r="BZ126" i="6" s="1"/>
  <c r="BX126" i="6"/>
  <c r="BY224" i="6"/>
  <c r="BZ224" i="6" s="1"/>
  <c r="BX224" i="6"/>
  <c r="BY202" i="6"/>
  <c r="BZ202" i="6" s="1"/>
  <c r="BX202" i="6"/>
  <c r="BY217" i="6"/>
  <c r="BZ217" i="6" s="1"/>
  <c r="BX217" i="6"/>
  <c r="BX103" i="6"/>
  <c r="BY103" i="6"/>
  <c r="BZ103" i="6" s="1"/>
  <c r="BY37" i="6"/>
  <c r="BZ37" i="6" s="1"/>
  <c r="BX37" i="6"/>
  <c r="BX149" i="6"/>
  <c r="BY149" i="6"/>
  <c r="BZ149" i="6" s="1"/>
  <c r="BY173" i="6"/>
  <c r="BZ173" i="6" s="1"/>
  <c r="BX173" i="6"/>
  <c r="BY104" i="6"/>
  <c r="BZ104" i="6" s="1"/>
  <c r="BX104" i="6"/>
  <c r="BY94" i="6"/>
  <c r="BZ94" i="6" s="1"/>
  <c r="BX94" i="6"/>
  <c r="BY67" i="6"/>
  <c r="BZ67" i="6" s="1"/>
  <c r="BX67" i="6"/>
  <c r="BX235" i="6"/>
  <c r="BY235" i="6"/>
  <c r="BZ235" i="6" s="1"/>
  <c r="BY116" i="6"/>
  <c r="BZ116" i="6" s="1"/>
  <c r="BX116" i="6"/>
  <c r="BY214" i="6"/>
  <c r="BZ214" i="6" s="1"/>
  <c r="BX214" i="6"/>
  <c r="BX151" i="6"/>
  <c r="BY151" i="6"/>
  <c r="BZ151" i="6" s="1"/>
  <c r="BY96" i="6"/>
  <c r="BZ96" i="6" s="1"/>
  <c r="BX96" i="6"/>
  <c r="BY77" i="6"/>
  <c r="BZ77" i="6" s="1"/>
  <c r="BX77" i="6"/>
  <c r="BY36" i="6"/>
  <c r="BZ36" i="6" s="1"/>
  <c r="BX36" i="6"/>
  <c r="BX134" i="6"/>
  <c r="BY134" i="6"/>
  <c r="BZ134" i="6" s="1"/>
  <c r="BY220" i="6"/>
  <c r="BZ220" i="6" s="1"/>
  <c r="BX220" i="6"/>
  <c r="BY192" i="6"/>
  <c r="BZ192" i="6" s="1"/>
  <c r="BX192" i="6"/>
  <c r="BY62" i="6"/>
  <c r="BZ62" i="6" s="1"/>
  <c r="BX62" i="6"/>
  <c r="BX206" i="6"/>
  <c r="BY206" i="6"/>
  <c r="BZ206" i="6" s="1"/>
  <c r="BY78" i="6"/>
  <c r="BZ78" i="6" s="1"/>
  <c r="BX78" i="6"/>
  <c r="BY84" i="6"/>
  <c r="BZ84" i="6" s="1"/>
  <c r="BX84" i="6"/>
  <c r="BX107" i="6"/>
  <c r="BY107" i="6"/>
  <c r="BZ107" i="6" s="1"/>
  <c r="BY175" i="6"/>
  <c r="BZ175" i="6" s="1"/>
  <c r="BX175" i="6"/>
  <c r="BY153" i="6"/>
  <c r="BZ153" i="6" s="1"/>
  <c r="BX153" i="6"/>
  <c r="BX97" i="6"/>
  <c r="BY97" i="6"/>
  <c r="BZ97" i="6" s="1"/>
  <c r="BY195" i="6"/>
  <c r="BZ195" i="6" s="1"/>
  <c r="BX195" i="6"/>
  <c r="BX222" i="6"/>
  <c r="BY222" i="6"/>
  <c r="BZ222" i="6" s="1"/>
  <c r="BX123" i="6"/>
  <c r="BY123" i="6"/>
  <c r="BZ123" i="6" s="1"/>
  <c r="BX41" i="6"/>
  <c r="BY41" i="6"/>
  <c r="BZ41" i="6" s="1"/>
  <c r="BX152" i="6"/>
  <c r="BY152" i="6"/>
  <c r="BZ152" i="6" s="1"/>
  <c r="BY131" i="6"/>
  <c r="BZ131" i="6" s="1"/>
  <c r="BX131" i="6"/>
  <c r="BX55" i="6"/>
  <c r="BY55" i="6"/>
  <c r="BZ55" i="6" s="1"/>
  <c r="BX69" i="6"/>
  <c r="BY69" i="6"/>
  <c r="BZ69" i="6" s="1"/>
  <c r="BY42" i="6"/>
  <c r="BZ42" i="6" s="1"/>
  <c r="BX42" i="6"/>
  <c r="BY140" i="6"/>
  <c r="BZ140" i="6" s="1"/>
  <c r="BX140" i="6"/>
  <c r="BY238" i="6"/>
  <c r="BZ238" i="6" s="1"/>
  <c r="BX238" i="6"/>
  <c r="BY49" i="6"/>
  <c r="BZ49" i="6" s="1"/>
  <c r="BX49" i="6"/>
  <c r="BX233" i="6"/>
  <c r="BY233" i="6"/>
  <c r="BZ233" i="6" s="1"/>
  <c r="BY159" i="6"/>
  <c r="BZ159" i="6" s="1"/>
  <c r="BX159" i="6"/>
  <c r="BX51" i="6"/>
  <c r="BY51" i="6"/>
  <c r="BZ51" i="6" s="1"/>
  <c r="BX177" i="6"/>
  <c r="BY177" i="6"/>
  <c r="BZ177" i="6" s="1"/>
  <c r="BX218" i="6"/>
  <c r="BY218" i="6"/>
  <c r="BZ218" i="6" s="1"/>
  <c r="BY33" i="6"/>
  <c r="BZ33" i="6" s="1"/>
  <c r="BX33" i="6"/>
  <c r="BY132" i="6"/>
  <c r="BZ132" i="6" s="1"/>
  <c r="BX132" i="6"/>
  <c r="BY136" i="6"/>
  <c r="BZ136" i="6" s="1"/>
  <c r="BX136" i="6"/>
  <c r="BY81" i="6"/>
  <c r="BZ81" i="6" s="1"/>
  <c r="BX81" i="6"/>
  <c r="BY32" i="6"/>
  <c r="BZ32" i="6" s="1"/>
  <c r="BX32" i="6"/>
  <c r="BY130" i="6"/>
  <c r="BZ130" i="6" s="1"/>
  <c r="BX130" i="6"/>
  <c r="BY228" i="6"/>
  <c r="BX228" i="6"/>
  <c r="BW24" i="6"/>
  <c r="BX24" i="6" s="1"/>
  <c r="BX193" i="6"/>
  <c r="BY193" i="6"/>
  <c r="BZ193" i="6" s="1"/>
  <c r="BY110" i="6"/>
  <c r="BZ110" i="6" s="1"/>
  <c r="BX110" i="6"/>
  <c r="BY105" i="6"/>
  <c r="BZ105" i="6" s="1"/>
  <c r="BX105" i="6"/>
  <c r="BY50" i="6"/>
  <c r="BZ50" i="6" s="1"/>
  <c r="BX50" i="6"/>
  <c r="BX148" i="6"/>
  <c r="BY148" i="6"/>
  <c r="BZ148" i="6" s="1"/>
  <c r="BX163" i="6"/>
  <c r="BY163" i="6"/>
  <c r="BZ163" i="6" s="1"/>
  <c r="BX165" i="6"/>
  <c r="BY165" i="6"/>
  <c r="BZ165" i="6" s="1"/>
  <c r="BY158" i="6"/>
  <c r="BZ158" i="6" s="1"/>
  <c r="BX158" i="6"/>
  <c r="BY225" i="6"/>
  <c r="BZ225" i="6" s="1"/>
  <c r="BX225" i="6"/>
  <c r="BY167" i="6"/>
  <c r="BZ167" i="6" s="1"/>
  <c r="BX167" i="6"/>
  <c r="BX111" i="6"/>
  <c r="BY111" i="6"/>
  <c r="BZ111" i="6" s="1"/>
  <c r="BY209" i="6"/>
  <c r="BZ209" i="6" s="1"/>
  <c r="BX209" i="6"/>
  <c r="BY70" i="6"/>
  <c r="BZ70" i="6" s="1"/>
  <c r="BX70" i="6"/>
  <c r="BX79" i="6"/>
  <c r="BY79" i="6"/>
  <c r="BZ79" i="6" s="1"/>
  <c r="BY216" i="6"/>
  <c r="BZ216" i="6" s="1"/>
  <c r="BX216" i="6"/>
  <c r="BY161" i="6"/>
  <c r="BZ161" i="6" s="1"/>
  <c r="BX161" i="6"/>
  <c r="BY54" i="6"/>
  <c r="BZ54" i="6" s="1"/>
  <c r="BX54" i="6"/>
  <c r="BY56" i="6"/>
  <c r="BZ56" i="6" s="1"/>
  <c r="BX56" i="6"/>
  <c r="BY154" i="6"/>
  <c r="BZ154" i="6" s="1"/>
  <c r="BX154" i="6"/>
  <c r="BX89" i="6"/>
  <c r="BY89" i="6"/>
  <c r="BZ89" i="6" s="1"/>
  <c r="BY63" i="6"/>
  <c r="BZ63" i="6" s="1"/>
  <c r="BX63" i="6"/>
  <c r="BX166" i="6"/>
  <c r="BY166" i="6"/>
  <c r="BZ166" i="6" s="1"/>
  <c r="BY28" i="6"/>
  <c r="BX28" i="6"/>
  <c r="BW22" i="6"/>
  <c r="BX22" i="6" s="1"/>
  <c r="BX65" i="6"/>
  <c r="BY65" i="6"/>
  <c r="BZ65" i="6" s="1"/>
  <c r="BX219" i="6"/>
  <c r="BY219" i="6"/>
  <c r="BZ219" i="6" s="1"/>
  <c r="BY108" i="6"/>
  <c r="BZ108" i="6" s="1"/>
  <c r="BX108" i="6"/>
  <c r="BY145" i="6"/>
  <c r="BZ145" i="6" s="1"/>
  <c r="BX145" i="6"/>
  <c r="BY174" i="6"/>
  <c r="BZ174" i="6" s="1"/>
  <c r="BX174" i="6"/>
  <c r="BX164" i="6"/>
  <c r="BY164" i="6"/>
  <c r="BZ164" i="6" s="1"/>
  <c r="BY95" i="6"/>
  <c r="BZ95" i="6" s="1"/>
  <c r="BX95" i="6"/>
  <c r="BY46" i="6"/>
  <c r="BZ46" i="6" s="1"/>
  <c r="BX46" i="6"/>
  <c r="BY144" i="6"/>
  <c r="BZ144" i="6" s="1"/>
  <c r="BX144" i="6"/>
  <c r="BY242" i="6"/>
  <c r="BZ242" i="6" s="1"/>
  <c r="BX242" i="6"/>
  <c r="BX221" i="6"/>
  <c r="BY221" i="6"/>
  <c r="BZ221" i="6" s="1"/>
  <c r="BX138" i="6"/>
  <c r="BY138" i="6"/>
  <c r="BZ138" i="6" s="1"/>
  <c r="BY133" i="6"/>
  <c r="BX133" i="6"/>
  <c r="BW21" i="6"/>
  <c r="BY64" i="6"/>
  <c r="BZ64" i="6" s="1"/>
  <c r="BX64" i="6"/>
  <c r="BX162" i="6"/>
  <c r="BY162" i="6"/>
  <c r="BZ162" i="6" s="1"/>
  <c r="BY38" i="6"/>
  <c r="BZ38" i="6" s="1"/>
  <c r="BX38" i="6"/>
  <c r="BX176" i="6"/>
  <c r="BY176" i="6"/>
  <c r="BZ176" i="6" s="1"/>
  <c r="BY237" i="6"/>
  <c r="BZ237" i="6" s="1"/>
  <c r="BX237" i="6"/>
  <c r="BY48" i="6"/>
  <c r="BZ48" i="6" s="1"/>
  <c r="BX48" i="6"/>
  <c r="BY92" i="6"/>
  <c r="BZ92" i="6" s="1"/>
  <c r="BX92" i="6"/>
  <c r="BX205" i="6"/>
  <c r="BY205" i="6"/>
  <c r="BZ205" i="6" s="1"/>
  <c r="BY125" i="6"/>
  <c r="BZ125" i="6" s="1"/>
  <c r="BX125" i="6"/>
  <c r="BY223" i="6"/>
  <c r="BZ223" i="6" s="1"/>
  <c r="BX223" i="6"/>
  <c r="BJ196" i="6"/>
  <c r="BK196" i="6"/>
  <c r="BL196" i="6" s="1"/>
  <c r="BK61" i="6"/>
  <c r="BL61" i="6" s="1"/>
  <c r="BJ61" i="6"/>
  <c r="BK88" i="6"/>
  <c r="BL88" i="6" s="1"/>
  <c r="BJ88" i="6"/>
  <c r="BK69" i="6"/>
  <c r="BL69" i="6" s="1"/>
  <c r="BJ69" i="6"/>
  <c r="BK146" i="6"/>
  <c r="BL146" i="6" s="1"/>
  <c r="BJ146" i="6"/>
  <c r="BK230" i="6"/>
  <c r="BL230" i="6" s="1"/>
  <c r="BJ230" i="6"/>
  <c r="BK207" i="6"/>
  <c r="BL207" i="6" s="1"/>
  <c r="BJ207" i="6"/>
  <c r="BK83" i="6"/>
  <c r="BL83" i="6" s="1"/>
  <c r="BJ83" i="6"/>
  <c r="BK181" i="6"/>
  <c r="BL181" i="6" s="1"/>
  <c r="BJ181" i="6"/>
  <c r="BK194" i="6"/>
  <c r="BL194" i="6" s="1"/>
  <c r="BJ194" i="6"/>
  <c r="BK90" i="6"/>
  <c r="BL90" i="6" s="1"/>
  <c r="BJ90" i="6"/>
  <c r="BK189" i="6"/>
  <c r="BL189" i="6" s="1"/>
  <c r="BJ189" i="6"/>
  <c r="BK75" i="6"/>
  <c r="BL75" i="6" s="1"/>
  <c r="BJ75" i="6"/>
  <c r="BK117" i="6"/>
  <c r="BL117" i="6" s="1"/>
  <c r="BJ117" i="6"/>
  <c r="BJ76" i="6"/>
  <c r="BK76" i="6"/>
  <c r="BL76" i="6" s="1"/>
  <c r="BK53" i="6"/>
  <c r="BL53" i="6" s="1"/>
  <c r="BJ53" i="6"/>
  <c r="BK102" i="6"/>
  <c r="BL102" i="6" s="1"/>
  <c r="BJ102" i="6"/>
  <c r="BK200" i="6"/>
  <c r="BL200" i="6" s="1"/>
  <c r="BJ200" i="6"/>
  <c r="BK109" i="6"/>
  <c r="BL109" i="6" s="1"/>
  <c r="BJ109" i="6"/>
  <c r="BJ82" i="6"/>
  <c r="BK82" i="6"/>
  <c r="BL82" i="6" s="1"/>
  <c r="BJ231" i="6"/>
  <c r="BK231" i="6"/>
  <c r="BL231" i="6" s="1"/>
  <c r="BJ232" i="6"/>
  <c r="BK232" i="6"/>
  <c r="BL232" i="6" s="1"/>
  <c r="BJ150" i="6"/>
  <c r="BK150" i="6"/>
  <c r="BL150" i="6" s="1"/>
  <c r="BK126" i="6"/>
  <c r="BL126" i="6" s="1"/>
  <c r="BJ126" i="6"/>
  <c r="BK224" i="6"/>
  <c r="BL224" i="6" s="1"/>
  <c r="BJ224" i="6"/>
  <c r="BK202" i="6"/>
  <c r="BL202" i="6" s="1"/>
  <c r="BJ202" i="6"/>
  <c r="BK217" i="6"/>
  <c r="BL217" i="6" s="1"/>
  <c r="BJ217" i="6"/>
  <c r="BJ103" i="6"/>
  <c r="BK103" i="6"/>
  <c r="BL103" i="6" s="1"/>
  <c r="BK37" i="6"/>
  <c r="BL37" i="6" s="1"/>
  <c r="BJ37" i="6"/>
  <c r="BJ149" i="6"/>
  <c r="BK149" i="6"/>
  <c r="BL149" i="6" s="1"/>
  <c r="BK173" i="6"/>
  <c r="BL173" i="6" s="1"/>
  <c r="BJ173" i="6"/>
  <c r="BK104" i="6"/>
  <c r="BL104" i="6" s="1"/>
  <c r="BJ104" i="6"/>
  <c r="BK94" i="6"/>
  <c r="BL94" i="6" s="1"/>
  <c r="BJ94" i="6"/>
  <c r="BK67" i="6"/>
  <c r="BL67" i="6" s="1"/>
  <c r="BJ67" i="6"/>
  <c r="BK235" i="6"/>
  <c r="BL235" i="6" s="1"/>
  <c r="BJ235" i="6"/>
  <c r="BJ116" i="6"/>
  <c r="BK116" i="6"/>
  <c r="BL116" i="6" s="1"/>
  <c r="BK214" i="6"/>
  <c r="BL214" i="6" s="1"/>
  <c r="BJ214" i="6"/>
  <c r="BK151" i="6"/>
  <c r="BL151" i="6" s="1"/>
  <c r="BJ151" i="6"/>
  <c r="BJ96" i="6"/>
  <c r="BK96" i="6"/>
  <c r="BL96" i="6" s="1"/>
  <c r="BK77" i="6"/>
  <c r="BL77" i="6" s="1"/>
  <c r="BJ77" i="6"/>
  <c r="BK36" i="6"/>
  <c r="BL36" i="6" s="1"/>
  <c r="BJ36" i="6"/>
  <c r="BJ134" i="6"/>
  <c r="BK134" i="6"/>
  <c r="BL134" i="6" s="1"/>
  <c r="BK220" i="6"/>
  <c r="BL220" i="6" s="1"/>
  <c r="BJ220" i="6"/>
  <c r="BK192" i="6"/>
  <c r="BL192" i="6" s="1"/>
  <c r="BJ192" i="6"/>
  <c r="BJ239" i="6"/>
  <c r="BK239" i="6"/>
  <c r="BL239" i="6" s="1"/>
  <c r="BK215" i="6"/>
  <c r="BL215" i="6" s="1"/>
  <c r="BJ215" i="6"/>
  <c r="BJ122" i="6"/>
  <c r="BK122" i="6"/>
  <c r="BL122" i="6" s="1"/>
  <c r="BK210" i="6"/>
  <c r="BL210" i="6" s="1"/>
  <c r="BJ210" i="6"/>
  <c r="BK35" i="6"/>
  <c r="BL35" i="6" s="1"/>
  <c r="BJ35" i="6"/>
  <c r="BK97" i="6"/>
  <c r="BL97" i="6" s="1"/>
  <c r="BJ97" i="6"/>
  <c r="BK195" i="6"/>
  <c r="BL195" i="6" s="1"/>
  <c r="BJ195" i="6"/>
  <c r="BK121" i="6"/>
  <c r="BL121" i="6" s="1"/>
  <c r="BJ121" i="6"/>
  <c r="BK191" i="6"/>
  <c r="BL191" i="6" s="1"/>
  <c r="BJ191" i="6"/>
  <c r="BJ204" i="6"/>
  <c r="BK204" i="6"/>
  <c r="BL204" i="6" s="1"/>
  <c r="BJ124" i="6"/>
  <c r="BK124" i="6"/>
  <c r="BL124" i="6" s="1"/>
  <c r="BK42" i="6"/>
  <c r="BL42" i="6" s="1"/>
  <c r="BJ42" i="6"/>
  <c r="BK140" i="6"/>
  <c r="BL140" i="6" s="1"/>
  <c r="BJ140" i="6"/>
  <c r="BK238" i="6"/>
  <c r="BL238" i="6" s="1"/>
  <c r="BJ238" i="6"/>
  <c r="BK49" i="6"/>
  <c r="BL49" i="6" s="1"/>
  <c r="BJ49" i="6"/>
  <c r="BJ233" i="6"/>
  <c r="BK233" i="6"/>
  <c r="BL233" i="6" s="1"/>
  <c r="BK159" i="6"/>
  <c r="BL159" i="6" s="1"/>
  <c r="BJ159" i="6"/>
  <c r="BK51" i="6"/>
  <c r="BL51" i="6" s="1"/>
  <c r="BJ51" i="6"/>
  <c r="BK177" i="6"/>
  <c r="BL177" i="6" s="1"/>
  <c r="BJ177" i="6"/>
  <c r="BJ218" i="6"/>
  <c r="BK218" i="6"/>
  <c r="BL218" i="6" s="1"/>
  <c r="BJ33" i="6"/>
  <c r="BK33" i="6"/>
  <c r="BL33" i="6" s="1"/>
  <c r="BK132" i="6"/>
  <c r="BL132" i="6" s="1"/>
  <c r="BJ132" i="6"/>
  <c r="BK136" i="6"/>
  <c r="BL136" i="6" s="1"/>
  <c r="BJ136" i="6"/>
  <c r="BK81" i="6"/>
  <c r="BL81" i="6" s="1"/>
  <c r="BJ81" i="6"/>
  <c r="BK32" i="6"/>
  <c r="BL32" i="6" s="1"/>
  <c r="BJ32" i="6"/>
  <c r="BK130" i="6"/>
  <c r="BL130" i="6" s="1"/>
  <c r="BJ130" i="6"/>
  <c r="BK228" i="6"/>
  <c r="BJ228" i="6"/>
  <c r="BI24" i="6"/>
  <c r="BJ24" i="6" s="1"/>
  <c r="BK193" i="6"/>
  <c r="BL193" i="6" s="1"/>
  <c r="BJ193" i="6"/>
  <c r="BJ110" i="6"/>
  <c r="BK110" i="6"/>
  <c r="BL110" i="6" s="1"/>
  <c r="BJ105" i="6"/>
  <c r="BK105" i="6"/>
  <c r="BL105" i="6" s="1"/>
  <c r="BK50" i="6"/>
  <c r="BL50" i="6" s="1"/>
  <c r="BJ50" i="6"/>
  <c r="BJ148" i="6"/>
  <c r="BK148" i="6"/>
  <c r="BL148" i="6" s="1"/>
  <c r="BK163" i="6"/>
  <c r="BL163" i="6" s="1"/>
  <c r="BJ163" i="6"/>
  <c r="BK165" i="6"/>
  <c r="BL165" i="6" s="1"/>
  <c r="BJ165" i="6"/>
  <c r="BK186" i="6"/>
  <c r="BL186" i="6" s="1"/>
  <c r="BJ186" i="6"/>
  <c r="BK111" i="6"/>
  <c r="BL111" i="6" s="1"/>
  <c r="BJ111" i="6"/>
  <c r="BK209" i="6"/>
  <c r="BL209" i="6" s="1"/>
  <c r="BJ209" i="6"/>
  <c r="BK160" i="6"/>
  <c r="BL160" i="6" s="1"/>
  <c r="BJ160" i="6"/>
  <c r="BK179" i="6"/>
  <c r="BL179" i="6" s="1"/>
  <c r="BJ179" i="6"/>
  <c r="BK120" i="6"/>
  <c r="BL120" i="6" s="1"/>
  <c r="BJ120" i="6"/>
  <c r="BK56" i="6"/>
  <c r="BL56" i="6" s="1"/>
  <c r="BJ56" i="6"/>
  <c r="BK154" i="6"/>
  <c r="BL154" i="6" s="1"/>
  <c r="BJ154" i="6"/>
  <c r="BK89" i="6"/>
  <c r="BL89" i="6" s="1"/>
  <c r="BJ89" i="6"/>
  <c r="BK63" i="6"/>
  <c r="BL63" i="6" s="1"/>
  <c r="BJ63" i="6"/>
  <c r="BK166" i="6"/>
  <c r="BL166" i="6" s="1"/>
  <c r="BJ166" i="6"/>
  <c r="BI22" i="6"/>
  <c r="BJ22" i="6" s="1"/>
  <c r="BK28" i="6"/>
  <c r="BJ28" i="6"/>
  <c r="BK65" i="6"/>
  <c r="BL65" i="6" s="1"/>
  <c r="BJ65" i="6"/>
  <c r="BJ219" i="6"/>
  <c r="BK219" i="6"/>
  <c r="BL219" i="6" s="1"/>
  <c r="BK108" i="6"/>
  <c r="BL108" i="6" s="1"/>
  <c r="BJ108" i="6"/>
  <c r="BJ145" i="6"/>
  <c r="BK145" i="6"/>
  <c r="BL145" i="6" s="1"/>
  <c r="BK174" i="6"/>
  <c r="BL174" i="6" s="1"/>
  <c r="BJ174" i="6"/>
  <c r="BK164" i="6"/>
  <c r="BL164" i="6" s="1"/>
  <c r="BJ164" i="6"/>
  <c r="BK95" i="6"/>
  <c r="BL95" i="6" s="1"/>
  <c r="BJ95" i="6"/>
  <c r="BJ46" i="6"/>
  <c r="BK46" i="6"/>
  <c r="BL46" i="6" s="1"/>
  <c r="BK144" i="6"/>
  <c r="BL144" i="6" s="1"/>
  <c r="BJ144" i="6"/>
  <c r="BK242" i="6"/>
  <c r="BL242" i="6" s="1"/>
  <c r="BJ242" i="6"/>
  <c r="BK221" i="6"/>
  <c r="BL221" i="6" s="1"/>
  <c r="BJ221" i="6"/>
  <c r="BK138" i="6"/>
  <c r="BL138" i="6" s="1"/>
  <c r="BJ138" i="6"/>
  <c r="BI21" i="6"/>
  <c r="BK133" i="6"/>
  <c r="BJ133" i="6"/>
  <c r="BK64" i="6"/>
  <c r="BL64" i="6" s="1"/>
  <c r="BJ64" i="6"/>
  <c r="BJ162" i="6"/>
  <c r="BK162" i="6"/>
  <c r="BL162" i="6" s="1"/>
  <c r="BK38" i="6"/>
  <c r="BL38" i="6" s="1"/>
  <c r="BJ38" i="6"/>
  <c r="BK34" i="6"/>
  <c r="BL34" i="6" s="1"/>
  <c r="BJ34" i="6"/>
  <c r="BK106" i="6"/>
  <c r="BL106" i="6" s="1"/>
  <c r="BJ106" i="6"/>
  <c r="BK125" i="6"/>
  <c r="BL125" i="6" s="1"/>
  <c r="BJ125" i="6"/>
  <c r="BK223" i="6"/>
  <c r="BL223" i="6" s="1"/>
  <c r="BJ223" i="6"/>
  <c r="BK98" i="6"/>
  <c r="BL98" i="6" s="1"/>
  <c r="BJ98" i="6"/>
  <c r="BK236" i="6"/>
  <c r="BL236" i="6" s="1"/>
  <c r="BJ236" i="6"/>
  <c r="BK203" i="6"/>
  <c r="BL203" i="6" s="1"/>
  <c r="BJ203" i="6"/>
  <c r="BI6" i="6"/>
  <c r="BK70" i="6"/>
  <c r="BL70" i="6" s="1"/>
  <c r="BJ70" i="6"/>
  <c r="BJ168" i="6"/>
  <c r="BK168" i="6"/>
  <c r="BL168" i="6" s="1"/>
  <c r="BK187" i="6"/>
  <c r="BL187" i="6" s="1"/>
  <c r="BJ187" i="6"/>
  <c r="BJ91" i="6"/>
  <c r="BK91" i="6"/>
  <c r="BL91" i="6" s="1"/>
  <c r="BK222" i="6"/>
  <c r="BL222" i="6" s="1"/>
  <c r="BJ222" i="6"/>
  <c r="BJ211" i="6"/>
  <c r="BK211" i="6"/>
  <c r="BL211" i="6" s="1"/>
  <c r="BK62" i="6"/>
  <c r="BL62" i="6" s="1"/>
  <c r="BJ62" i="6"/>
  <c r="BK79" i="6"/>
  <c r="BL79" i="6" s="1"/>
  <c r="BJ79" i="6"/>
  <c r="BK178" i="6"/>
  <c r="BL178" i="6" s="1"/>
  <c r="BJ178" i="6"/>
  <c r="BK201" i="6"/>
  <c r="BL201" i="6" s="1"/>
  <c r="BJ201" i="6"/>
  <c r="BK216" i="6"/>
  <c r="BL216" i="6" s="1"/>
  <c r="BJ216" i="6"/>
  <c r="BK206" i="6"/>
  <c r="BL206" i="6" s="1"/>
  <c r="BJ206" i="6"/>
  <c r="BK123" i="6"/>
  <c r="BL123" i="6" s="1"/>
  <c r="BJ123" i="6"/>
  <c r="BK60" i="6"/>
  <c r="BL60" i="6" s="1"/>
  <c r="BJ60" i="6"/>
  <c r="BJ158" i="6"/>
  <c r="BK158" i="6"/>
  <c r="BL158" i="6" s="1"/>
  <c r="BK47" i="6"/>
  <c r="BL47" i="6" s="1"/>
  <c r="BJ47" i="6"/>
  <c r="BK40" i="6"/>
  <c r="BL40" i="6" s="1"/>
  <c r="BJ40" i="6"/>
  <c r="BJ180" i="6"/>
  <c r="BK180" i="6"/>
  <c r="BL180" i="6" s="1"/>
  <c r="BK161" i="6"/>
  <c r="BL161" i="6" s="1"/>
  <c r="BJ161" i="6"/>
  <c r="BK78" i="6"/>
  <c r="BL78" i="6" s="1"/>
  <c r="BJ78" i="6"/>
  <c r="BJ176" i="6"/>
  <c r="BK176" i="6"/>
  <c r="BL176" i="6" s="1"/>
  <c r="BJ66" i="6"/>
  <c r="BK66" i="6"/>
  <c r="BI23" i="6"/>
  <c r="BJ23" i="6" s="1"/>
  <c r="BK147" i="6"/>
  <c r="BL147" i="6" s="1"/>
  <c r="BJ147" i="6"/>
  <c r="BK188" i="6"/>
  <c r="BL188" i="6" s="1"/>
  <c r="BJ188" i="6"/>
  <c r="BK167" i="6"/>
  <c r="BL167" i="6" s="1"/>
  <c r="BJ167" i="6"/>
  <c r="BK41" i="6"/>
  <c r="BL41" i="6" s="1"/>
  <c r="BJ41" i="6"/>
  <c r="BK139" i="6"/>
  <c r="BL139" i="6" s="1"/>
  <c r="BJ139" i="6"/>
  <c r="BK237" i="6"/>
  <c r="BL237" i="6" s="1"/>
  <c r="BJ237" i="6"/>
  <c r="BK39" i="6"/>
  <c r="BL39" i="6" s="1"/>
  <c r="BJ39" i="6"/>
  <c r="BK112" i="6"/>
  <c r="BL112" i="6" s="1"/>
  <c r="BJ112" i="6"/>
  <c r="BK84" i="6"/>
  <c r="BL84" i="6" s="1"/>
  <c r="BJ84" i="6"/>
  <c r="BK182" i="6"/>
  <c r="BL182" i="6" s="1"/>
  <c r="BJ182" i="6"/>
  <c r="BK48" i="6"/>
  <c r="BL48" i="6" s="1"/>
  <c r="BJ48" i="6"/>
  <c r="BJ119" i="6"/>
  <c r="BK119" i="6"/>
  <c r="BL119" i="6" s="1"/>
  <c r="BJ225" i="6"/>
  <c r="BK225" i="6"/>
  <c r="BL225" i="6" s="1"/>
  <c r="BJ118" i="6"/>
  <c r="BK118" i="6"/>
  <c r="BL118" i="6" s="1"/>
  <c r="BK93" i="6"/>
  <c r="BL93" i="6" s="1"/>
  <c r="BJ93" i="6"/>
  <c r="BK152" i="6"/>
  <c r="BL152" i="6" s="1"/>
  <c r="BJ152" i="6"/>
  <c r="BK229" i="6"/>
  <c r="BL229" i="6" s="1"/>
  <c r="BJ229" i="6"/>
  <c r="BK107" i="6"/>
  <c r="BL107" i="6" s="1"/>
  <c r="BJ107" i="6"/>
  <c r="BK234" i="6"/>
  <c r="BL234" i="6" s="1"/>
  <c r="BJ234" i="6"/>
  <c r="BK137" i="6"/>
  <c r="BL137" i="6" s="1"/>
  <c r="BJ137" i="6"/>
  <c r="BK74" i="6"/>
  <c r="BL74" i="6" s="1"/>
  <c r="BJ74" i="6"/>
  <c r="BK172" i="6"/>
  <c r="BL172" i="6" s="1"/>
  <c r="BJ172" i="6"/>
  <c r="BJ131" i="6"/>
  <c r="BK131" i="6"/>
  <c r="BL131" i="6" s="1"/>
  <c r="BJ54" i="6"/>
  <c r="BK54" i="6"/>
  <c r="BL54" i="6" s="1"/>
  <c r="BK208" i="6"/>
  <c r="BL208" i="6" s="1"/>
  <c r="BJ208" i="6"/>
  <c r="BK175" i="6"/>
  <c r="BL175" i="6" s="1"/>
  <c r="BJ175" i="6"/>
  <c r="BK92" i="6"/>
  <c r="BL92" i="6" s="1"/>
  <c r="BJ92" i="6"/>
  <c r="BJ190" i="6"/>
  <c r="BK190" i="6"/>
  <c r="BL190" i="6" s="1"/>
  <c r="BJ80" i="6"/>
  <c r="BK80" i="6"/>
  <c r="BL80" i="6" s="1"/>
  <c r="BK68" i="6"/>
  <c r="BL68" i="6" s="1"/>
  <c r="BJ68" i="6"/>
  <c r="BK135" i="6"/>
  <c r="BL135" i="6" s="1"/>
  <c r="BJ135" i="6"/>
  <c r="BK55" i="6"/>
  <c r="BL55" i="6" s="1"/>
  <c r="BJ55" i="6"/>
  <c r="BK153" i="6"/>
  <c r="BL153" i="6" s="1"/>
  <c r="BJ153" i="6"/>
  <c r="BK205" i="6"/>
  <c r="BL205" i="6" s="1"/>
  <c r="BJ205" i="6"/>
  <c r="AW28" i="6"/>
  <c r="AV28" i="6"/>
  <c r="AW233" i="6"/>
  <c r="AX233" i="6" s="1"/>
  <c r="AV233" i="6"/>
  <c r="AW177" i="6"/>
  <c r="AX177" i="6" s="1"/>
  <c r="AV177" i="6"/>
  <c r="AV136" i="6"/>
  <c r="AW136" i="6"/>
  <c r="AX136" i="6" s="1"/>
  <c r="AW110" i="6"/>
  <c r="AX110" i="6" s="1"/>
  <c r="AV110" i="6"/>
  <c r="AW111" i="6"/>
  <c r="AX111" i="6" s="1"/>
  <c r="AV111" i="6"/>
  <c r="AV166" i="6"/>
  <c r="AW166" i="6"/>
  <c r="AX166" i="6" s="1"/>
  <c r="AV108" i="6"/>
  <c r="AW108" i="6"/>
  <c r="AX108" i="6" s="1"/>
  <c r="AW144" i="6"/>
  <c r="AX144" i="6" s="1"/>
  <c r="AV144" i="6"/>
  <c r="AW125" i="6"/>
  <c r="AX125" i="6" s="1"/>
  <c r="AV125" i="6"/>
  <c r="AV126" i="6"/>
  <c r="AW126" i="6"/>
  <c r="AX126" i="6" s="1"/>
  <c r="AV224" i="6"/>
  <c r="AW224" i="6"/>
  <c r="AX224" i="6" s="1"/>
  <c r="AW202" i="6"/>
  <c r="AX202" i="6" s="1"/>
  <c r="AV202" i="6"/>
  <c r="AV217" i="6"/>
  <c r="AW217" i="6"/>
  <c r="AX217" i="6" s="1"/>
  <c r="AV103" i="6"/>
  <c r="AW103" i="6"/>
  <c r="AX103" i="6" s="1"/>
  <c r="AV37" i="6"/>
  <c r="AW37" i="6"/>
  <c r="AX37" i="6" s="1"/>
  <c r="AW149" i="6"/>
  <c r="AX149" i="6" s="1"/>
  <c r="AV149" i="6"/>
  <c r="AW173" i="6"/>
  <c r="AX173" i="6" s="1"/>
  <c r="AV173" i="6"/>
  <c r="AV104" i="6"/>
  <c r="AW104" i="6"/>
  <c r="AX104" i="6" s="1"/>
  <c r="AW94" i="6"/>
  <c r="AX94" i="6" s="1"/>
  <c r="AV94" i="6"/>
  <c r="AV67" i="6"/>
  <c r="AW67" i="6"/>
  <c r="AX67" i="6" s="1"/>
  <c r="AW235" i="6"/>
  <c r="AX235" i="6" s="1"/>
  <c r="AV235" i="6"/>
  <c r="AW116" i="6"/>
  <c r="AX116" i="6" s="1"/>
  <c r="AV116" i="6"/>
  <c r="AW214" i="6"/>
  <c r="AX214" i="6" s="1"/>
  <c r="AV214" i="6"/>
  <c r="AW151" i="6"/>
  <c r="AX151" i="6" s="1"/>
  <c r="AV151" i="6"/>
  <c r="AW96" i="6"/>
  <c r="AX96" i="6" s="1"/>
  <c r="AV96" i="6"/>
  <c r="AV77" i="6"/>
  <c r="AW77" i="6"/>
  <c r="AX77" i="6" s="1"/>
  <c r="AW36" i="6"/>
  <c r="AX36" i="6" s="1"/>
  <c r="AV36" i="6"/>
  <c r="AV134" i="6"/>
  <c r="AW134" i="6"/>
  <c r="AX134" i="6" s="1"/>
  <c r="AV220" i="6"/>
  <c r="AW220" i="6"/>
  <c r="AX220" i="6" s="1"/>
  <c r="AV192" i="6"/>
  <c r="AW192" i="6"/>
  <c r="AX192" i="6" s="1"/>
  <c r="AV238" i="6"/>
  <c r="AW238" i="6"/>
  <c r="AX238" i="6" s="1"/>
  <c r="AW159" i="6"/>
  <c r="AX159" i="6" s="1"/>
  <c r="AV159" i="6"/>
  <c r="AW32" i="6"/>
  <c r="AX32" i="6" s="1"/>
  <c r="AV32" i="6"/>
  <c r="AW50" i="6"/>
  <c r="AX50" i="6" s="1"/>
  <c r="AV50" i="6"/>
  <c r="AW165" i="6"/>
  <c r="AX165" i="6" s="1"/>
  <c r="AV165" i="6"/>
  <c r="AV89" i="6"/>
  <c r="AW89" i="6"/>
  <c r="AX89" i="6" s="1"/>
  <c r="AW145" i="6"/>
  <c r="AX145" i="6" s="1"/>
  <c r="AV145" i="6"/>
  <c r="AW133" i="6"/>
  <c r="AV133" i="6"/>
  <c r="AU21" i="6"/>
  <c r="AW223" i="6"/>
  <c r="AX223" i="6" s="1"/>
  <c r="AV223" i="6"/>
  <c r="AW70" i="6"/>
  <c r="AX70" i="6" s="1"/>
  <c r="AV70" i="6"/>
  <c r="AV168" i="6"/>
  <c r="AW168" i="6"/>
  <c r="AX168" i="6" s="1"/>
  <c r="AW187" i="6"/>
  <c r="AX187" i="6" s="1"/>
  <c r="AV187" i="6"/>
  <c r="AV91" i="6"/>
  <c r="AW91" i="6"/>
  <c r="AX91" i="6" s="1"/>
  <c r="AV222" i="6"/>
  <c r="AW222" i="6"/>
  <c r="AX222" i="6" s="1"/>
  <c r="AW211" i="6"/>
  <c r="AX211" i="6" s="1"/>
  <c r="AV211" i="6"/>
  <c r="AW62" i="6"/>
  <c r="AX62" i="6" s="1"/>
  <c r="AV62" i="6"/>
  <c r="AW79" i="6"/>
  <c r="AX79" i="6" s="1"/>
  <c r="AV79" i="6"/>
  <c r="AV178" i="6"/>
  <c r="AW178" i="6"/>
  <c r="AX178" i="6" s="1"/>
  <c r="AW201" i="6"/>
  <c r="AX201" i="6" s="1"/>
  <c r="AV201" i="6"/>
  <c r="AW216" i="6"/>
  <c r="AX216" i="6" s="1"/>
  <c r="AV216" i="6"/>
  <c r="AV206" i="6"/>
  <c r="AW206" i="6"/>
  <c r="AX206" i="6" s="1"/>
  <c r="AV123" i="6"/>
  <c r="AW123" i="6"/>
  <c r="AX123" i="6" s="1"/>
  <c r="AW60" i="6"/>
  <c r="AX60" i="6" s="1"/>
  <c r="AV60" i="6"/>
  <c r="AW158" i="6"/>
  <c r="AX158" i="6" s="1"/>
  <c r="AV158" i="6"/>
  <c r="AW47" i="6"/>
  <c r="AX47" i="6" s="1"/>
  <c r="AV47" i="6"/>
  <c r="AV40" i="6"/>
  <c r="AW40" i="6"/>
  <c r="AX40" i="6" s="1"/>
  <c r="AV180" i="6"/>
  <c r="AW180" i="6"/>
  <c r="AX180" i="6" s="1"/>
  <c r="AW161" i="6"/>
  <c r="AX161" i="6" s="1"/>
  <c r="AV161" i="6"/>
  <c r="AW78" i="6"/>
  <c r="AX78" i="6" s="1"/>
  <c r="AV78" i="6"/>
  <c r="AW176" i="6"/>
  <c r="AX176" i="6" s="1"/>
  <c r="AV176" i="6"/>
  <c r="AW66" i="6"/>
  <c r="AU23" i="6"/>
  <c r="AV23" i="6" s="1"/>
  <c r="AV66" i="6"/>
  <c r="AW33" i="6"/>
  <c r="AX33" i="6" s="1"/>
  <c r="AV33" i="6"/>
  <c r="AU22" i="6"/>
  <c r="AV22" i="6" s="1"/>
  <c r="AW41" i="6"/>
  <c r="AX41" i="6" s="1"/>
  <c r="AV41" i="6"/>
  <c r="AW139" i="6"/>
  <c r="AX139" i="6" s="1"/>
  <c r="AV139" i="6"/>
  <c r="AW237" i="6"/>
  <c r="AX237" i="6" s="1"/>
  <c r="AV237" i="6"/>
  <c r="AW219" i="6"/>
  <c r="AX219" i="6" s="1"/>
  <c r="AV219" i="6"/>
  <c r="AW46" i="6"/>
  <c r="AX46" i="6" s="1"/>
  <c r="AV46" i="6"/>
  <c r="AW84" i="6"/>
  <c r="AX84" i="6" s="1"/>
  <c r="AV84" i="6"/>
  <c r="AV182" i="6"/>
  <c r="AW182" i="6"/>
  <c r="AX182" i="6" s="1"/>
  <c r="AV48" i="6"/>
  <c r="AW48" i="6"/>
  <c r="AX48" i="6" s="1"/>
  <c r="AV119" i="6"/>
  <c r="AW119" i="6"/>
  <c r="AX119" i="6" s="1"/>
  <c r="AW225" i="6"/>
  <c r="AX225" i="6" s="1"/>
  <c r="AV225" i="6"/>
  <c r="AV118" i="6"/>
  <c r="AW118" i="6"/>
  <c r="AX118" i="6" s="1"/>
  <c r="AW93" i="6"/>
  <c r="AX93" i="6" s="1"/>
  <c r="AV93" i="6"/>
  <c r="AW152" i="6"/>
  <c r="AX152" i="6" s="1"/>
  <c r="AV152" i="6"/>
  <c r="AW229" i="6"/>
  <c r="AX229" i="6" s="1"/>
  <c r="AV229" i="6"/>
  <c r="AW107" i="6"/>
  <c r="AX107" i="6" s="1"/>
  <c r="AV107" i="6"/>
  <c r="AV234" i="6"/>
  <c r="AW234" i="6"/>
  <c r="AX234" i="6" s="1"/>
  <c r="AW137" i="6"/>
  <c r="AX137" i="6" s="1"/>
  <c r="AV137" i="6"/>
  <c r="AV74" i="6"/>
  <c r="AW74" i="6"/>
  <c r="AX74" i="6" s="1"/>
  <c r="AW172" i="6"/>
  <c r="AX172" i="6" s="1"/>
  <c r="AV172" i="6"/>
  <c r="AW131" i="6"/>
  <c r="AX131" i="6" s="1"/>
  <c r="AV131" i="6"/>
  <c r="AW54" i="6"/>
  <c r="AX54" i="6" s="1"/>
  <c r="AV54" i="6"/>
  <c r="AV208" i="6"/>
  <c r="AW208" i="6"/>
  <c r="AX208" i="6" s="1"/>
  <c r="AV175" i="6"/>
  <c r="AW175" i="6"/>
  <c r="AX175" i="6" s="1"/>
  <c r="AW92" i="6"/>
  <c r="AX92" i="6" s="1"/>
  <c r="AV92" i="6"/>
  <c r="AW190" i="6"/>
  <c r="AX190" i="6" s="1"/>
  <c r="AV190" i="6"/>
  <c r="AW80" i="6"/>
  <c r="AX80" i="6" s="1"/>
  <c r="AV80" i="6"/>
  <c r="AW97" i="6"/>
  <c r="AX97" i="6" s="1"/>
  <c r="AV97" i="6"/>
  <c r="AW49" i="6"/>
  <c r="AX49" i="6" s="1"/>
  <c r="AV49" i="6"/>
  <c r="AW51" i="6"/>
  <c r="AX51" i="6" s="1"/>
  <c r="AV51" i="6"/>
  <c r="AV218" i="6"/>
  <c r="AW218" i="6"/>
  <c r="AX218" i="6" s="1"/>
  <c r="AW130" i="6"/>
  <c r="AX130" i="6" s="1"/>
  <c r="AV130" i="6"/>
  <c r="AW148" i="6"/>
  <c r="AX148" i="6" s="1"/>
  <c r="AV148" i="6"/>
  <c r="AW242" i="6"/>
  <c r="AX242" i="6" s="1"/>
  <c r="AV242" i="6"/>
  <c r="AW162" i="6"/>
  <c r="AX162" i="6" s="1"/>
  <c r="AV162" i="6"/>
  <c r="AW55" i="6"/>
  <c r="AX55" i="6" s="1"/>
  <c r="AV55" i="6"/>
  <c r="AW153" i="6"/>
  <c r="AX153" i="6" s="1"/>
  <c r="AV153" i="6"/>
  <c r="AW205" i="6"/>
  <c r="AX205" i="6" s="1"/>
  <c r="AV205" i="6"/>
  <c r="AV140" i="6"/>
  <c r="AW140" i="6"/>
  <c r="AX140" i="6" s="1"/>
  <c r="AW228" i="6"/>
  <c r="AV228" i="6"/>
  <c r="AU24" i="6"/>
  <c r="AV24" i="6" s="1"/>
  <c r="AW56" i="6"/>
  <c r="AX56" i="6" s="1"/>
  <c r="AV56" i="6"/>
  <c r="AV65" i="6"/>
  <c r="AW65" i="6"/>
  <c r="AX65" i="6" s="1"/>
  <c r="AV164" i="6"/>
  <c r="AW164" i="6"/>
  <c r="AX164" i="6" s="1"/>
  <c r="AW98" i="6"/>
  <c r="AX98" i="6" s="1"/>
  <c r="AV98" i="6"/>
  <c r="AV196" i="6"/>
  <c r="AW196" i="6"/>
  <c r="AX196" i="6" s="1"/>
  <c r="AV90" i="6"/>
  <c r="AW90" i="6"/>
  <c r="AX90" i="6" s="1"/>
  <c r="AW147" i="6"/>
  <c r="AX147" i="6" s="1"/>
  <c r="AV147" i="6"/>
  <c r="AW239" i="6"/>
  <c r="AX239" i="6" s="1"/>
  <c r="AV239" i="6"/>
  <c r="AW160" i="6"/>
  <c r="AX160" i="6" s="1"/>
  <c r="AV160" i="6"/>
  <c r="AW121" i="6"/>
  <c r="AX121" i="6" s="1"/>
  <c r="AV121" i="6"/>
  <c r="AW61" i="6"/>
  <c r="AX61" i="6" s="1"/>
  <c r="AV61" i="6"/>
  <c r="AW236" i="6"/>
  <c r="AX236" i="6" s="1"/>
  <c r="AV236" i="6"/>
  <c r="AV34" i="6"/>
  <c r="AW34" i="6"/>
  <c r="AX34" i="6" s="1"/>
  <c r="AW191" i="6"/>
  <c r="AX191" i="6" s="1"/>
  <c r="AV191" i="6"/>
  <c r="AV39" i="6"/>
  <c r="AW39" i="6"/>
  <c r="AX39" i="6" s="1"/>
  <c r="AW179" i="6"/>
  <c r="AX179" i="6" s="1"/>
  <c r="AV179" i="6"/>
  <c r="AV88" i="6"/>
  <c r="AW88" i="6"/>
  <c r="AX88" i="6" s="1"/>
  <c r="AW186" i="6"/>
  <c r="AX186" i="6" s="1"/>
  <c r="AV186" i="6"/>
  <c r="AW215" i="6"/>
  <c r="AX215" i="6" s="1"/>
  <c r="AV215" i="6"/>
  <c r="AV68" i="6"/>
  <c r="AW68" i="6"/>
  <c r="AX68" i="6" s="1"/>
  <c r="AW188" i="6"/>
  <c r="AX188" i="6" s="1"/>
  <c r="AV188" i="6"/>
  <c r="AW203" i="6"/>
  <c r="AX203" i="6" s="1"/>
  <c r="AV203" i="6"/>
  <c r="AW106" i="6"/>
  <c r="AX106" i="6" s="1"/>
  <c r="AV106" i="6"/>
  <c r="AV204" i="6"/>
  <c r="AW204" i="6"/>
  <c r="AX204" i="6" s="1"/>
  <c r="AW122" i="6"/>
  <c r="AX122" i="6" s="1"/>
  <c r="AV122" i="6"/>
  <c r="AW81" i="6"/>
  <c r="AX81" i="6" s="1"/>
  <c r="AV81" i="6"/>
  <c r="AV105" i="6"/>
  <c r="AW105" i="6"/>
  <c r="AX105" i="6" s="1"/>
  <c r="AW163" i="6"/>
  <c r="AX163" i="6" s="1"/>
  <c r="AV163" i="6"/>
  <c r="AW209" i="6"/>
  <c r="AX209" i="6" s="1"/>
  <c r="AV209" i="6"/>
  <c r="AV95" i="6"/>
  <c r="AW95" i="6"/>
  <c r="AX95" i="6" s="1"/>
  <c r="AW138" i="6"/>
  <c r="AX138" i="6" s="1"/>
  <c r="AV138" i="6"/>
  <c r="AW38" i="6"/>
  <c r="AX38" i="6" s="1"/>
  <c r="AV38" i="6"/>
  <c r="AW69" i="6"/>
  <c r="AX69" i="6" s="1"/>
  <c r="AV69" i="6"/>
  <c r="AW167" i="6"/>
  <c r="AX167" i="6" s="1"/>
  <c r="AV167" i="6"/>
  <c r="AW124" i="6"/>
  <c r="AX124" i="6" s="1"/>
  <c r="AV124" i="6"/>
  <c r="AW195" i="6"/>
  <c r="AX195" i="6" s="1"/>
  <c r="AV195" i="6"/>
  <c r="AW132" i="6"/>
  <c r="AX132" i="6" s="1"/>
  <c r="AV132" i="6"/>
  <c r="AV154" i="6"/>
  <c r="AW154" i="6"/>
  <c r="AX154" i="6" s="1"/>
  <c r="AU6" i="6"/>
  <c r="AW112" i="6"/>
  <c r="AX112" i="6" s="1"/>
  <c r="AV112" i="6"/>
  <c r="AV210" i="6"/>
  <c r="AW210" i="6"/>
  <c r="AX210" i="6" s="1"/>
  <c r="AW146" i="6"/>
  <c r="AX146" i="6" s="1"/>
  <c r="AV146" i="6"/>
  <c r="AW189" i="6"/>
  <c r="AX189" i="6" s="1"/>
  <c r="AV189" i="6"/>
  <c r="AW75" i="6"/>
  <c r="AX75" i="6" s="1"/>
  <c r="AV75" i="6"/>
  <c r="AW230" i="6"/>
  <c r="AX230" i="6" s="1"/>
  <c r="AV230" i="6"/>
  <c r="AV135" i="6"/>
  <c r="AW135" i="6"/>
  <c r="AX135" i="6" s="1"/>
  <c r="AW117" i="6"/>
  <c r="AX117" i="6" s="1"/>
  <c r="AV117" i="6"/>
  <c r="AW76" i="6"/>
  <c r="AX76" i="6" s="1"/>
  <c r="AV76" i="6"/>
  <c r="AW53" i="6"/>
  <c r="AX53" i="6" s="1"/>
  <c r="AV53" i="6"/>
  <c r="AW207" i="6"/>
  <c r="AX207" i="6" s="1"/>
  <c r="AV207" i="6"/>
  <c r="AW102" i="6"/>
  <c r="AX102" i="6" s="1"/>
  <c r="AV102" i="6"/>
  <c r="AV200" i="6"/>
  <c r="AW200" i="6"/>
  <c r="AX200" i="6" s="1"/>
  <c r="AW109" i="6"/>
  <c r="AX109" i="6" s="1"/>
  <c r="AV109" i="6"/>
  <c r="AW82" i="6"/>
  <c r="AX82" i="6" s="1"/>
  <c r="AV82" i="6"/>
  <c r="AW35" i="6"/>
  <c r="AX35" i="6" s="1"/>
  <c r="AV35" i="6"/>
  <c r="AW231" i="6"/>
  <c r="AX231" i="6" s="1"/>
  <c r="AV231" i="6"/>
  <c r="AW120" i="6"/>
  <c r="AX120" i="6" s="1"/>
  <c r="AV120" i="6"/>
  <c r="AV232" i="6"/>
  <c r="AW232" i="6"/>
  <c r="AX232" i="6" s="1"/>
  <c r="AV150" i="6"/>
  <c r="AW150" i="6"/>
  <c r="AX150" i="6" s="1"/>
  <c r="AV42" i="6"/>
  <c r="AW42" i="6"/>
  <c r="AX42" i="6" s="1"/>
  <c r="AW193" i="6"/>
  <c r="AX193" i="6" s="1"/>
  <c r="AV193" i="6"/>
  <c r="AW63" i="6"/>
  <c r="AX63" i="6" s="1"/>
  <c r="AV63" i="6"/>
  <c r="AW174" i="6"/>
  <c r="AX174" i="6" s="1"/>
  <c r="AV174" i="6"/>
  <c r="AW221" i="6"/>
  <c r="AX221" i="6" s="1"/>
  <c r="AV221" i="6"/>
  <c r="AW64" i="6"/>
  <c r="AX64" i="6" s="1"/>
  <c r="AV64" i="6"/>
  <c r="AV83" i="6"/>
  <c r="AW83" i="6"/>
  <c r="AX83" i="6" s="1"/>
  <c r="AW181" i="6"/>
  <c r="AX181" i="6" s="1"/>
  <c r="AV181" i="6"/>
  <c r="AW194" i="6"/>
  <c r="AX194" i="6" s="1"/>
  <c r="AV194" i="6"/>
  <c r="AH91" i="6"/>
  <c r="AI91" i="6"/>
  <c r="AJ91" i="6" s="1"/>
  <c r="AH66" i="6"/>
  <c r="AI66" i="6"/>
  <c r="AG23" i="6"/>
  <c r="AH23" i="6" s="1"/>
  <c r="AH56" i="6"/>
  <c r="AI56" i="6"/>
  <c r="AJ56" i="6" s="1"/>
  <c r="AH154" i="6"/>
  <c r="AI154" i="6"/>
  <c r="AJ154" i="6" s="1"/>
  <c r="AI89" i="6"/>
  <c r="AJ89" i="6" s="1"/>
  <c r="AH89" i="6"/>
  <c r="AH63" i="6"/>
  <c r="AI63" i="6"/>
  <c r="AJ63" i="6" s="1"/>
  <c r="AI166" i="6"/>
  <c r="AJ166" i="6" s="1"/>
  <c r="AH166" i="6"/>
  <c r="AG22" i="6"/>
  <c r="AH22" i="6" s="1"/>
  <c r="AI28" i="6"/>
  <c r="AH28" i="6"/>
  <c r="AI65" i="6"/>
  <c r="AJ65" i="6" s="1"/>
  <c r="AH65" i="6"/>
  <c r="AI219" i="6"/>
  <c r="AJ219" i="6" s="1"/>
  <c r="AH219" i="6"/>
  <c r="AH108" i="6"/>
  <c r="AI108" i="6"/>
  <c r="AJ108" i="6" s="1"/>
  <c r="AI145" i="6"/>
  <c r="AJ145" i="6" s="1"/>
  <c r="AH145" i="6"/>
  <c r="AH174" i="6"/>
  <c r="AI174" i="6"/>
  <c r="AJ174" i="6" s="1"/>
  <c r="AH164" i="6"/>
  <c r="AI164" i="6"/>
  <c r="AJ164" i="6" s="1"/>
  <c r="AI95" i="6"/>
  <c r="AJ95" i="6" s="1"/>
  <c r="AH95" i="6"/>
  <c r="AI46" i="6"/>
  <c r="AJ46" i="6" s="1"/>
  <c r="AH46" i="6"/>
  <c r="AI144" i="6"/>
  <c r="AJ144" i="6" s="1"/>
  <c r="AH144" i="6"/>
  <c r="AI242" i="6"/>
  <c r="AJ242" i="6" s="1"/>
  <c r="AH242" i="6"/>
  <c r="AI221" i="6"/>
  <c r="AJ221" i="6" s="1"/>
  <c r="AH221" i="6"/>
  <c r="AI138" i="6"/>
  <c r="AJ138" i="6" s="1"/>
  <c r="AH138" i="6"/>
  <c r="AH133" i="6"/>
  <c r="AI133" i="6"/>
  <c r="AG21" i="6"/>
  <c r="AH64" i="6"/>
  <c r="AI64" i="6"/>
  <c r="AJ64" i="6" s="1"/>
  <c r="AH162" i="6"/>
  <c r="AI162" i="6"/>
  <c r="AJ162" i="6" s="1"/>
  <c r="AH38" i="6"/>
  <c r="AI38" i="6"/>
  <c r="AJ38" i="6" s="1"/>
  <c r="AH125" i="6"/>
  <c r="AI125" i="6"/>
  <c r="AJ125" i="6" s="1"/>
  <c r="AH168" i="6"/>
  <c r="AI168" i="6"/>
  <c r="AJ168" i="6" s="1"/>
  <c r="AH62" i="6"/>
  <c r="AI62" i="6"/>
  <c r="AJ62" i="6" s="1"/>
  <c r="AH178" i="6"/>
  <c r="AI178" i="6"/>
  <c r="AJ178" i="6" s="1"/>
  <c r="AH161" i="6"/>
  <c r="AI161" i="6"/>
  <c r="AJ161" i="6" s="1"/>
  <c r="AH41" i="6"/>
  <c r="AI41" i="6"/>
  <c r="AJ41" i="6" s="1"/>
  <c r="AI84" i="6"/>
  <c r="AJ84" i="6" s="1"/>
  <c r="AH84" i="6"/>
  <c r="AH118" i="6"/>
  <c r="AI118" i="6"/>
  <c r="AJ118" i="6" s="1"/>
  <c r="AI152" i="6"/>
  <c r="AJ152" i="6" s="1"/>
  <c r="AH152" i="6"/>
  <c r="AI229" i="6"/>
  <c r="AJ229" i="6" s="1"/>
  <c r="AH229" i="6"/>
  <c r="AI107" i="6"/>
  <c r="AJ107" i="6" s="1"/>
  <c r="AH107" i="6"/>
  <c r="AH234" i="6"/>
  <c r="AI234" i="6"/>
  <c r="AJ234" i="6" s="1"/>
  <c r="AI137" i="6"/>
  <c r="AJ137" i="6" s="1"/>
  <c r="AH137" i="6"/>
  <c r="AI74" i="6"/>
  <c r="AJ74" i="6" s="1"/>
  <c r="AH74" i="6"/>
  <c r="AI54" i="6"/>
  <c r="AJ54" i="6" s="1"/>
  <c r="AH54" i="6"/>
  <c r="AI208" i="6"/>
  <c r="AJ208" i="6" s="1"/>
  <c r="AH208" i="6"/>
  <c r="AH80" i="6"/>
  <c r="AI80" i="6"/>
  <c r="AJ80" i="6" s="1"/>
  <c r="AH55" i="6"/>
  <c r="AI55" i="6"/>
  <c r="AJ55" i="6" s="1"/>
  <c r="AH153" i="6"/>
  <c r="AI153" i="6"/>
  <c r="AJ153" i="6" s="1"/>
  <c r="AH205" i="6"/>
  <c r="AI205" i="6"/>
  <c r="AJ205" i="6" s="1"/>
  <c r="AH211" i="6"/>
  <c r="AI211" i="6"/>
  <c r="AJ211" i="6" s="1"/>
  <c r="AH48" i="6"/>
  <c r="AI48" i="6"/>
  <c r="AJ48" i="6" s="1"/>
  <c r="AI93" i="6"/>
  <c r="AJ93" i="6" s="1"/>
  <c r="AH93" i="6"/>
  <c r="AH190" i="6"/>
  <c r="AI190" i="6"/>
  <c r="AJ190" i="6" s="1"/>
  <c r="AH196" i="6"/>
  <c r="AI196" i="6"/>
  <c r="AJ196" i="6" s="1"/>
  <c r="AH239" i="6"/>
  <c r="AI239" i="6"/>
  <c r="AJ239" i="6" s="1"/>
  <c r="AI121" i="6"/>
  <c r="AJ121" i="6" s="1"/>
  <c r="AH121" i="6"/>
  <c r="AH204" i="6"/>
  <c r="AI204" i="6"/>
  <c r="AJ204" i="6" s="1"/>
  <c r="AH69" i="6"/>
  <c r="AI69" i="6"/>
  <c r="AJ69" i="6" s="1"/>
  <c r="AH167" i="6"/>
  <c r="AI167" i="6"/>
  <c r="AJ167" i="6" s="1"/>
  <c r="AI124" i="6"/>
  <c r="AJ124" i="6" s="1"/>
  <c r="AH124" i="6"/>
  <c r="AH206" i="6"/>
  <c r="AI206" i="6"/>
  <c r="AJ206" i="6" s="1"/>
  <c r="AI60" i="6"/>
  <c r="AJ60" i="6" s="1"/>
  <c r="AH60" i="6"/>
  <c r="AI40" i="6"/>
  <c r="AJ40" i="6" s="1"/>
  <c r="AH40" i="6"/>
  <c r="AH92" i="6"/>
  <c r="AI92" i="6"/>
  <c r="AJ92" i="6" s="1"/>
  <c r="AH90" i="6"/>
  <c r="AI90" i="6"/>
  <c r="AJ90" i="6" s="1"/>
  <c r="AH160" i="6"/>
  <c r="AI160" i="6"/>
  <c r="AJ160" i="6" s="1"/>
  <c r="AH203" i="6"/>
  <c r="AI203" i="6"/>
  <c r="AJ203" i="6" s="1"/>
  <c r="AG6" i="6"/>
  <c r="AH112" i="6"/>
  <c r="AI112" i="6"/>
  <c r="AJ112" i="6" s="1"/>
  <c r="AH210" i="6"/>
  <c r="AI210" i="6"/>
  <c r="AJ210" i="6" s="1"/>
  <c r="AH146" i="6"/>
  <c r="AI146" i="6"/>
  <c r="AJ146" i="6" s="1"/>
  <c r="AH189" i="6"/>
  <c r="AI189" i="6"/>
  <c r="AJ189" i="6" s="1"/>
  <c r="AI75" i="6"/>
  <c r="AJ75" i="6" s="1"/>
  <c r="AH75" i="6"/>
  <c r="AH230" i="6"/>
  <c r="AI230" i="6"/>
  <c r="AJ230" i="6" s="1"/>
  <c r="AI135" i="6"/>
  <c r="AJ135" i="6" s="1"/>
  <c r="AH135" i="6"/>
  <c r="AI117" i="6"/>
  <c r="AJ117" i="6" s="1"/>
  <c r="AH117" i="6"/>
  <c r="AH76" i="6"/>
  <c r="AI76" i="6"/>
  <c r="AJ76" i="6" s="1"/>
  <c r="AI53" i="6"/>
  <c r="AJ53" i="6" s="1"/>
  <c r="AH53" i="6"/>
  <c r="AI207" i="6"/>
  <c r="AJ207" i="6" s="1"/>
  <c r="AH207" i="6"/>
  <c r="AI102" i="6"/>
  <c r="AJ102" i="6" s="1"/>
  <c r="AH102" i="6"/>
  <c r="AI200" i="6"/>
  <c r="AJ200" i="6" s="1"/>
  <c r="AH200" i="6"/>
  <c r="AI109" i="6"/>
  <c r="AJ109" i="6" s="1"/>
  <c r="AH109" i="6"/>
  <c r="AI82" i="6"/>
  <c r="AJ82" i="6" s="1"/>
  <c r="AH82" i="6"/>
  <c r="AH35" i="6"/>
  <c r="AI35" i="6"/>
  <c r="AJ35" i="6" s="1"/>
  <c r="AH231" i="6"/>
  <c r="AI231" i="6"/>
  <c r="AJ231" i="6" s="1"/>
  <c r="AH120" i="6"/>
  <c r="AI120" i="6"/>
  <c r="AJ120" i="6" s="1"/>
  <c r="AH232" i="6"/>
  <c r="AI232" i="6"/>
  <c r="AJ232" i="6" s="1"/>
  <c r="AH150" i="6"/>
  <c r="AI150" i="6"/>
  <c r="AJ150" i="6" s="1"/>
  <c r="AI222" i="6"/>
  <c r="AJ222" i="6" s="1"/>
  <c r="AH222" i="6"/>
  <c r="AI158" i="6"/>
  <c r="AJ158" i="6" s="1"/>
  <c r="AH158" i="6"/>
  <c r="AI131" i="6"/>
  <c r="AJ131" i="6" s="1"/>
  <c r="AH131" i="6"/>
  <c r="AH147" i="6"/>
  <c r="AI147" i="6"/>
  <c r="AJ147" i="6" s="1"/>
  <c r="AI61" i="6"/>
  <c r="AJ61" i="6" s="1"/>
  <c r="AH61" i="6"/>
  <c r="AH191" i="6"/>
  <c r="AI191" i="6"/>
  <c r="AJ191" i="6" s="1"/>
  <c r="AI39" i="6"/>
  <c r="AJ39" i="6" s="1"/>
  <c r="AH39" i="6"/>
  <c r="AI179" i="6"/>
  <c r="AJ179" i="6" s="1"/>
  <c r="AH179" i="6"/>
  <c r="AI88" i="6"/>
  <c r="AJ88" i="6" s="1"/>
  <c r="AH88" i="6"/>
  <c r="AI186" i="6"/>
  <c r="AJ186" i="6" s="1"/>
  <c r="AH186" i="6"/>
  <c r="AI215" i="6"/>
  <c r="AJ215" i="6" s="1"/>
  <c r="AH215" i="6"/>
  <c r="AH122" i="6"/>
  <c r="AI122" i="6"/>
  <c r="AJ122" i="6" s="1"/>
  <c r="AH83" i="6"/>
  <c r="AI83" i="6"/>
  <c r="AJ83" i="6" s="1"/>
  <c r="AH181" i="6"/>
  <c r="AI181" i="6"/>
  <c r="AJ181" i="6" s="1"/>
  <c r="AI194" i="6"/>
  <c r="AJ194" i="6" s="1"/>
  <c r="AH194" i="6"/>
  <c r="AI123" i="6"/>
  <c r="AJ123" i="6" s="1"/>
  <c r="AH123" i="6"/>
  <c r="AI180" i="6"/>
  <c r="AJ180" i="6" s="1"/>
  <c r="AH180" i="6"/>
  <c r="AH98" i="6"/>
  <c r="AI98" i="6"/>
  <c r="AJ98" i="6" s="1"/>
  <c r="AI68" i="6"/>
  <c r="AJ68" i="6" s="1"/>
  <c r="AH68" i="6"/>
  <c r="AH126" i="6"/>
  <c r="AI126" i="6"/>
  <c r="AJ126" i="6" s="1"/>
  <c r="AH224" i="6"/>
  <c r="AI224" i="6"/>
  <c r="AJ224" i="6" s="1"/>
  <c r="AH202" i="6"/>
  <c r="AI202" i="6"/>
  <c r="AJ202" i="6" s="1"/>
  <c r="AH217" i="6"/>
  <c r="AI217" i="6"/>
  <c r="AJ217" i="6" s="1"/>
  <c r="AI103" i="6"/>
  <c r="AJ103" i="6" s="1"/>
  <c r="AH103" i="6"/>
  <c r="AI37" i="6"/>
  <c r="AJ37" i="6" s="1"/>
  <c r="AH37" i="6"/>
  <c r="AI149" i="6"/>
  <c r="AJ149" i="6" s="1"/>
  <c r="AH149" i="6"/>
  <c r="AI173" i="6"/>
  <c r="AJ173" i="6" s="1"/>
  <c r="AH173" i="6"/>
  <c r="AH104" i="6"/>
  <c r="AI104" i="6"/>
  <c r="AJ104" i="6" s="1"/>
  <c r="AH94" i="6"/>
  <c r="AI94" i="6"/>
  <c r="AJ94" i="6" s="1"/>
  <c r="AI67" i="6"/>
  <c r="AJ67" i="6" s="1"/>
  <c r="AH67" i="6"/>
  <c r="AI235" i="6"/>
  <c r="AJ235" i="6" s="1"/>
  <c r="AH235" i="6"/>
  <c r="AI116" i="6"/>
  <c r="AJ116" i="6" s="1"/>
  <c r="AH116" i="6"/>
  <c r="AI214" i="6"/>
  <c r="AJ214" i="6" s="1"/>
  <c r="AH214" i="6"/>
  <c r="AI151" i="6"/>
  <c r="AJ151" i="6" s="1"/>
  <c r="AH151" i="6"/>
  <c r="AI96" i="6"/>
  <c r="AJ96" i="6" s="1"/>
  <c r="AH96" i="6"/>
  <c r="AH77" i="6"/>
  <c r="AI77" i="6"/>
  <c r="AJ77" i="6" s="1"/>
  <c r="AH36" i="6"/>
  <c r="AI36" i="6"/>
  <c r="AJ36" i="6" s="1"/>
  <c r="AH134" i="6"/>
  <c r="AI134" i="6"/>
  <c r="AJ134" i="6" s="1"/>
  <c r="AH220" i="6"/>
  <c r="AI220" i="6"/>
  <c r="AJ220" i="6" s="1"/>
  <c r="AH192" i="6"/>
  <c r="AI192" i="6"/>
  <c r="AJ192" i="6" s="1"/>
  <c r="AH223" i="6"/>
  <c r="AI223" i="6"/>
  <c r="AJ223" i="6" s="1"/>
  <c r="AH70" i="6"/>
  <c r="AI70" i="6"/>
  <c r="AJ70" i="6" s="1"/>
  <c r="AI79" i="6"/>
  <c r="AJ79" i="6" s="1"/>
  <c r="AH79" i="6"/>
  <c r="AI201" i="6"/>
  <c r="AJ201" i="6" s="1"/>
  <c r="AH201" i="6"/>
  <c r="AI47" i="6"/>
  <c r="AJ47" i="6" s="1"/>
  <c r="AH47" i="6"/>
  <c r="AH139" i="6"/>
  <c r="AI139" i="6"/>
  <c r="AJ139" i="6" s="1"/>
  <c r="AH119" i="6"/>
  <c r="AI119" i="6"/>
  <c r="AJ119" i="6" s="1"/>
  <c r="AI172" i="6"/>
  <c r="AJ172" i="6" s="1"/>
  <c r="AH172" i="6"/>
  <c r="AI236" i="6"/>
  <c r="AJ236" i="6" s="1"/>
  <c r="AH236" i="6"/>
  <c r="AH34" i="6"/>
  <c r="AI34" i="6"/>
  <c r="AJ34" i="6" s="1"/>
  <c r="AH106" i="6"/>
  <c r="AI106" i="6"/>
  <c r="AJ106" i="6" s="1"/>
  <c r="AH97" i="6"/>
  <c r="AI97" i="6"/>
  <c r="AJ97" i="6" s="1"/>
  <c r="AH195" i="6"/>
  <c r="AI195" i="6"/>
  <c r="AJ195" i="6" s="1"/>
  <c r="AH216" i="6"/>
  <c r="AI216" i="6"/>
  <c r="AJ216" i="6" s="1"/>
  <c r="AH176" i="6"/>
  <c r="AI176" i="6"/>
  <c r="AJ176" i="6" s="1"/>
  <c r="AI182" i="6"/>
  <c r="AJ182" i="6" s="1"/>
  <c r="AH182" i="6"/>
  <c r="AH225" i="6"/>
  <c r="AI225" i="6"/>
  <c r="AJ225" i="6" s="1"/>
  <c r="AH175" i="6"/>
  <c r="AI175" i="6"/>
  <c r="AJ175" i="6" s="1"/>
  <c r="AI42" i="6"/>
  <c r="AJ42" i="6" s="1"/>
  <c r="AH42" i="6"/>
  <c r="AI140" i="6"/>
  <c r="AJ140" i="6" s="1"/>
  <c r="AH140" i="6"/>
  <c r="AH238" i="6"/>
  <c r="AI238" i="6"/>
  <c r="AJ238" i="6" s="1"/>
  <c r="AH49" i="6"/>
  <c r="AI49" i="6"/>
  <c r="AJ49" i="6" s="1"/>
  <c r="AH233" i="6"/>
  <c r="AI233" i="6"/>
  <c r="AJ233" i="6" s="1"/>
  <c r="AI159" i="6"/>
  <c r="AJ159" i="6" s="1"/>
  <c r="AH159" i="6"/>
  <c r="AI51" i="6"/>
  <c r="AJ51" i="6" s="1"/>
  <c r="AH51" i="6"/>
  <c r="AI177" i="6"/>
  <c r="AJ177" i="6" s="1"/>
  <c r="AH177" i="6"/>
  <c r="AH218" i="6"/>
  <c r="AI218" i="6"/>
  <c r="AJ218" i="6" s="1"/>
  <c r="AI33" i="6"/>
  <c r="AJ33" i="6" s="1"/>
  <c r="AH33" i="6"/>
  <c r="AH132" i="6"/>
  <c r="AI132" i="6"/>
  <c r="AJ132" i="6" s="1"/>
  <c r="AH136" i="6"/>
  <c r="AI136" i="6"/>
  <c r="AJ136" i="6" s="1"/>
  <c r="AI81" i="6"/>
  <c r="AJ81" i="6" s="1"/>
  <c r="AH81" i="6"/>
  <c r="AI32" i="6"/>
  <c r="AJ32" i="6" s="1"/>
  <c r="AH32" i="6"/>
  <c r="AI130" i="6"/>
  <c r="AJ130" i="6" s="1"/>
  <c r="AH130" i="6"/>
  <c r="AI228" i="6"/>
  <c r="AH228" i="6"/>
  <c r="AG24" i="6"/>
  <c r="AH24" i="6" s="1"/>
  <c r="AI193" i="6"/>
  <c r="AJ193" i="6" s="1"/>
  <c r="AH193" i="6"/>
  <c r="AI110" i="6"/>
  <c r="AJ110" i="6" s="1"/>
  <c r="AH110" i="6"/>
  <c r="AH105" i="6"/>
  <c r="AI105" i="6"/>
  <c r="AJ105" i="6" s="1"/>
  <c r="AH50" i="6"/>
  <c r="AI50" i="6"/>
  <c r="AJ50" i="6" s="1"/>
  <c r="AH148" i="6"/>
  <c r="AI148" i="6"/>
  <c r="AJ148" i="6" s="1"/>
  <c r="AI163" i="6"/>
  <c r="AJ163" i="6" s="1"/>
  <c r="AH163" i="6"/>
  <c r="AI165" i="6"/>
  <c r="AJ165" i="6" s="1"/>
  <c r="AH165" i="6"/>
  <c r="AI187" i="6"/>
  <c r="AJ187" i="6" s="1"/>
  <c r="AH187" i="6"/>
  <c r="AH78" i="6"/>
  <c r="AI78" i="6"/>
  <c r="AJ78" i="6" s="1"/>
  <c r="AH237" i="6"/>
  <c r="AI237" i="6"/>
  <c r="AJ237" i="6" s="1"/>
  <c r="AH188" i="6"/>
  <c r="AI188" i="6"/>
  <c r="AJ188" i="6" s="1"/>
  <c r="AH111" i="6"/>
  <c r="AI111" i="6"/>
  <c r="AJ111" i="6" s="1"/>
  <c r="AH209" i="6"/>
  <c r="AI209" i="6"/>
  <c r="AJ209" i="6" s="1"/>
  <c r="U13" i="6"/>
  <c r="S6" i="6"/>
  <c r="V71" i="6"/>
  <c r="U15" i="6"/>
  <c r="V115" i="6"/>
  <c r="U16" i="6"/>
  <c r="V58" i="6"/>
  <c r="U12" i="6"/>
  <c r="U11" i="6"/>
  <c r="U8" i="6"/>
  <c r="U7" i="6"/>
  <c r="V40" i="6"/>
  <c r="U9" i="6"/>
  <c r="V52" i="6"/>
  <c r="U18" i="6"/>
  <c r="U17" i="6"/>
  <c r="V28" i="6"/>
  <c r="U10" i="6"/>
  <c r="U14" i="6"/>
  <c r="U23" i="6"/>
  <c r="V81" i="6"/>
  <c r="U21" i="6"/>
  <c r="S26" i="6"/>
  <c r="U22" i="6"/>
  <c r="U24" i="6"/>
  <c r="Q26" i="6"/>
  <c r="BY6" i="7" l="1"/>
  <c r="BZ6" i="7" s="1"/>
  <c r="BZ21" i="7"/>
  <c r="BY26" i="7"/>
  <c r="BZ26" i="7" s="1"/>
  <c r="BZ228" i="6"/>
  <c r="BY24" i="6"/>
  <c r="BZ24" i="6" s="1"/>
  <c r="BW26" i="6"/>
  <c r="BX26" i="6" s="1"/>
  <c r="BX21" i="6"/>
  <c r="BZ28" i="6"/>
  <c r="BY22" i="6"/>
  <c r="BZ22" i="6" s="1"/>
  <c r="BZ133" i="6"/>
  <c r="BY21" i="6"/>
  <c r="BZ66" i="6"/>
  <c r="BY23" i="6"/>
  <c r="BZ23" i="6" s="1"/>
  <c r="BL28" i="6"/>
  <c r="BK22" i="6"/>
  <c r="BL22" i="6" s="1"/>
  <c r="BL228" i="6"/>
  <c r="BK24" i="6"/>
  <c r="BL24" i="6" s="1"/>
  <c r="BL133" i="6"/>
  <c r="BK21" i="6"/>
  <c r="BL66" i="6"/>
  <c r="BK23" i="6"/>
  <c r="BL23" i="6" s="1"/>
  <c r="BI26" i="6"/>
  <c r="BJ26" i="6" s="1"/>
  <c r="BJ21" i="6"/>
  <c r="AW22" i="6"/>
  <c r="AX22" i="6" s="1"/>
  <c r="AX28" i="6"/>
  <c r="AV21" i="6"/>
  <c r="AU26" i="6"/>
  <c r="AV26" i="6" s="1"/>
  <c r="AX133" i="6"/>
  <c r="AW21" i="6"/>
  <c r="AX228" i="6"/>
  <c r="AW24" i="6"/>
  <c r="AX24" i="6" s="1"/>
  <c r="AX66" i="6"/>
  <c r="AW23" i="6"/>
  <c r="AX23" i="6" s="1"/>
  <c r="AJ66" i="6"/>
  <c r="AI23" i="6"/>
  <c r="AJ23" i="6" s="1"/>
  <c r="AH21" i="6"/>
  <c r="AG26" i="6"/>
  <c r="AH26" i="6" s="1"/>
  <c r="AJ28" i="6"/>
  <c r="AI22" i="6"/>
  <c r="AJ22" i="6" s="1"/>
  <c r="AJ133" i="6"/>
  <c r="AI21" i="6"/>
  <c r="AJ228" i="6"/>
  <c r="AI24" i="6"/>
  <c r="AJ24" i="6" s="1"/>
  <c r="U6" i="6"/>
  <c r="U26" i="6"/>
  <c r="BZ21" i="6" l="1"/>
  <c r="BY26" i="6"/>
  <c r="BZ26" i="6" s="1"/>
  <c r="BL21" i="6"/>
  <c r="BK26" i="6"/>
  <c r="BL26" i="6" s="1"/>
  <c r="AW26" i="6"/>
  <c r="AX26" i="6" s="1"/>
  <c r="AX21" i="6"/>
  <c r="AJ21" i="6"/>
  <c r="AI26" i="6"/>
  <c r="AJ26" i="6" s="1"/>
  <c r="N7" i="6"/>
  <c r="O7" i="6"/>
  <c r="P7" i="6"/>
  <c r="W7" i="6"/>
  <c r="AK7" i="6"/>
  <c r="AY7" i="6"/>
  <c r="BM7" i="6"/>
  <c r="CA7" i="6"/>
  <c r="CB7" i="6"/>
  <c r="CC7" i="6"/>
  <c r="CD7" i="6"/>
  <c r="CE7" i="6"/>
  <c r="CF7" i="6"/>
  <c r="CG7" i="6"/>
  <c r="N8" i="6"/>
  <c r="O8" i="6"/>
  <c r="P8" i="6"/>
  <c r="W8" i="6"/>
  <c r="AK8" i="6"/>
  <c r="AY8" i="6"/>
  <c r="BM8" i="6"/>
  <c r="CA8" i="6"/>
  <c r="CB8" i="6"/>
  <c r="CC8" i="6"/>
  <c r="CD8" i="6"/>
  <c r="CE8" i="6"/>
  <c r="CF8" i="6"/>
  <c r="CG8" i="6"/>
  <c r="N9" i="6"/>
  <c r="O9" i="6"/>
  <c r="P9" i="6"/>
  <c r="W9" i="6"/>
  <c r="AK9" i="6"/>
  <c r="AY9" i="6"/>
  <c r="BM9" i="6"/>
  <c r="CA9" i="6"/>
  <c r="CB9" i="6"/>
  <c r="CC9" i="6"/>
  <c r="CD9" i="6"/>
  <c r="CE9" i="6"/>
  <c r="CF9" i="6"/>
  <c r="CG9" i="6"/>
  <c r="N10" i="6"/>
  <c r="O10" i="6"/>
  <c r="P10" i="6"/>
  <c r="W10" i="6"/>
  <c r="AK10" i="6"/>
  <c r="AY10" i="6"/>
  <c r="BM10" i="6"/>
  <c r="CA10" i="6"/>
  <c r="CB10" i="6"/>
  <c r="CC10" i="6"/>
  <c r="CD10" i="6"/>
  <c r="CE10" i="6"/>
  <c r="CF10" i="6"/>
  <c r="CG10" i="6"/>
  <c r="N11" i="6"/>
  <c r="O11" i="6"/>
  <c r="P11" i="6"/>
  <c r="W11" i="6"/>
  <c r="AK11" i="6"/>
  <c r="AY11" i="6"/>
  <c r="BM11" i="6"/>
  <c r="CA11" i="6"/>
  <c r="CB11" i="6"/>
  <c r="CC11" i="6"/>
  <c r="CD11" i="6"/>
  <c r="CE11" i="6"/>
  <c r="CF11" i="6"/>
  <c r="CG11" i="6"/>
  <c r="N12" i="6"/>
  <c r="O12" i="6"/>
  <c r="P12" i="6"/>
  <c r="W12" i="6"/>
  <c r="AK12" i="6"/>
  <c r="AY12" i="6"/>
  <c r="BM12" i="6"/>
  <c r="CA12" i="6"/>
  <c r="CB12" i="6"/>
  <c r="CC12" i="6"/>
  <c r="CD12" i="6"/>
  <c r="CE12" i="6"/>
  <c r="CF12" i="6"/>
  <c r="CG12" i="6"/>
  <c r="N13" i="6"/>
  <c r="O13" i="6"/>
  <c r="P13" i="6"/>
  <c r="W13" i="6"/>
  <c r="AK13" i="6"/>
  <c r="AY13" i="6"/>
  <c r="BM13" i="6"/>
  <c r="CA13" i="6"/>
  <c r="CB13" i="6"/>
  <c r="CC13" i="6"/>
  <c r="CD13" i="6"/>
  <c r="CE13" i="6"/>
  <c r="CF13" i="6"/>
  <c r="CG13" i="6"/>
  <c r="N14" i="6"/>
  <c r="O14" i="6"/>
  <c r="P14" i="6"/>
  <c r="W14" i="6"/>
  <c r="AK14" i="6"/>
  <c r="AY14" i="6"/>
  <c r="BM14" i="6"/>
  <c r="CA14" i="6"/>
  <c r="CB14" i="6"/>
  <c r="CC14" i="6"/>
  <c r="CD14" i="6"/>
  <c r="CE14" i="6"/>
  <c r="CF14" i="6"/>
  <c r="CG14" i="6"/>
  <c r="N15" i="6"/>
  <c r="O15" i="6"/>
  <c r="P15" i="6"/>
  <c r="W15" i="6"/>
  <c r="AK15" i="6"/>
  <c r="AY15" i="6"/>
  <c r="BM15" i="6"/>
  <c r="CA15" i="6"/>
  <c r="CB15" i="6"/>
  <c r="CC15" i="6"/>
  <c r="CD15" i="6"/>
  <c r="CE15" i="6"/>
  <c r="CF15" i="6"/>
  <c r="CG15" i="6"/>
  <c r="N16" i="6"/>
  <c r="O16" i="6"/>
  <c r="P16" i="6"/>
  <c r="W16" i="6"/>
  <c r="AK16" i="6"/>
  <c r="AY16" i="6"/>
  <c r="BM16" i="6"/>
  <c r="CA16" i="6"/>
  <c r="CB16" i="6"/>
  <c r="CC16" i="6"/>
  <c r="CD16" i="6"/>
  <c r="CE16" i="6"/>
  <c r="CF16" i="6"/>
  <c r="CG16" i="6"/>
  <c r="N17" i="6"/>
  <c r="O17" i="6"/>
  <c r="P17" i="6"/>
  <c r="W17" i="6"/>
  <c r="AK17" i="6"/>
  <c r="AY17" i="6"/>
  <c r="BM17" i="6"/>
  <c r="CA17" i="6"/>
  <c r="CB17" i="6"/>
  <c r="CC17" i="6"/>
  <c r="CD17" i="6"/>
  <c r="CE17" i="6"/>
  <c r="CF17" i="6"/>
  <c r="CG17" i="6"/>
  <c r="N18" i="6"/>
  <c r="O18" i="6"/>
  <c r="P18" i="6"/>
  <c r="W18" i="6"/>
  <c r="AK18" i="6"/>
  <c r="AY18" i="6"/>
  <c r="BM18" i="6"/>
  <c r="CA18" i="6"/>
  <c r="CB18" i="6"/>
  <c r="CC18" i="6"/>
  <c r="CD18" i="6"/>
  <c r="CE18" i="6"/>
  <c r="CF18" i="6"/>
  <c r="CG18" i="6"/>
  <c r="M8" i="6"/>
  <c r="M9" i="6"/>
  <c r="M10" i="6"/>
  <c r="M11" i="6"/>
  <c r="M12" i="6"/>
  <c r="M13" i="6"/>
  <c r="M14" i="6"/>
  <c r="M15" i="6"/>
  <c r="M16" i="6"/>
  <c r="M17" i="6"/>
  <c r="M18" i="6"/>
  <c r="M7" i="6"/>
  <c r="BQ18" i="6" l="1"/>
  <c r="BS18" i="6"/>
  <c r="BQ17" i="6"/>
  <c r="BS17" i="6"/>
  <c r="BQ16" i="6"/>
  <c r="BS16" i="6"/>
  <c r="BQ15" i="6"/>
  <c r="BS15" i="6"/>
  <c r="BQ14" i="6"/>
  <c r="BS14" i="6"/>
  <c r="BQ13" i="6"/>
  <c r="BS13" i="6"/>
  <c r="BQ12" i="6"/>
  <c r="BS12" i="6"/>
  <c r="BQ11" i="6"/>
  <c r="BS11" i="6"/>
  <c r="BQ10" i="6"/>
  <c r="BS10" i="6"/>
  <c r="BQ9" i="6"/>
  <c r="BS9" i="6"/>
  <c r="BQ8" i="6"/>
  <c r="BS8" i="6"/>
  <c r="BQ7" i="6"/>
  <c r="BS7" i="6"/>
  <c r="BC15" i="6"/>
  <c r="BE15" i="6"/>
  <c r="BC9" i="6"/>
  <c r="BE9" i="6"/>
  <c r="BC14" i="6"/>
  <c r="BE14" i="6"/>
  <c r="BC16" i="6"/>
  <c r="BE16" i="6"/>
  <c r="BC10" i="6"/>
  <c r="BE10" i="6"/>
  <c r="BC8" i="6"/>
  <c r="BE8" i="6"/>
  <c r="BC17" i="6"/>
  <c r="BE17" i="6"/>
  <c r="BC7" i="6"/>
  <c r="BE7" i="6"/>
  <c r="BE18" i="6"/>
  <c r="BC18" i="6"/>
  <c r="BC12" i="6"/>
  <c r="BE12" i="6"/>
  <c r="BC11" i="6"/>
  <c r="BE11" i="6"/>
  <c r="BC13" i="6"/>
  <c r="BE13" i="6"/>
  <c r="AO17" i="6"/>
  <c r="AQ17" i="6"/>
  <c r="AQ16" i="6"/>
  <c r="AO16" i="6"/>
  <c r="AO15" i="6"/>
  <c r="AQ15" i="6"/>
  <c r="AO14" i="6"/>
  <c r="AQ14" i="6"/>
  <c r="AO13" i="6"/>
  <c r="AQ13" i="6"/>
  <c r="AO12" i="6"/>
  <c r="AQ12" i="6"/>
  <c r="AO11" i="6"/>
  <c r="AQ11" i="6"/>
  <c r="AO10" i="6"/>
  <c r="AQ10" i="6"/>
  <c r="AO9" i="6"/>
  <c r="AQ9" i="6"/>
  <c r="AO8" i="6"/>
  <c r="AQ8" i="6"/>
  <c r="AO7" i="6"/>
  <c r="AQ7" i="6"/>
  <c r="AO18" i="6"/>
  <c r="AQ18" i="6"/>
  <c r="AD18" i="6"/>
  <c r="AD17" i="6"/>
  <c r="AD16" i="6"/>
  <c r="AD15" i="6"/>
  <c r="AD14" i="6"/>
  <c r="AD13" i="6"/>
  <c r="AD12" i="6"/>
  <c r="AD11" i="6"/>
  <c r="AD10" i="6"/>
  <c r="AD9" i="6"/>
  <c r="AD8" i="6"/>
  <c r="AD7" i="6"/>
  <c r="AA18" i="6"/>
  <c r="AC18" i="6"/>
  <c r="AA17" i="6"/>
  <c r="AC17" i="6"/>
  <c r="AA16" i="6"/>
  <c r="AC16" i="6"/>
  <c r="AA15" i="6"/>
  <c r="AC15" i="6"/>
  <c r="AA14" i="6"/>
  <c r="AC14" i="6"/>
  <c r="AA13" i="6"/>
  <c r="AC13" i="6"/>
  <c r="AA12" i="6"/>
  <c r="AC12" i="6"/>
  <c r="AA11" i="6"/>
  <c r="AC11" i="6"/>
  <c r="AA10" i="6"/>
  <c r="AC10" i="6"/>
  <c r="AA9" i="6"/>
  <c r="AC9" i="6"/>
  <c r="AA8" i="6"/>
  <c r="AC8" i="6"/>
  <c r="AA7" i="6"/>
  <c r="AC7" i="6"/>
  <c r="T18" i="6"/>
  <c r="V18" i="6"/>
  <c r="T17" i="6"/>
  <c r="V17" i="6"/>
  <c r="T16" i="6"/>
  <c r="V16" i="6"/>
  <c r="T15" i="6"/>
  <c r="V15" i="6"/>
  <c r="T14" i="6"/>
  <c r="V14" i="6"/>
  <c r="T13" i="6"/>
  <c r="V13" i="6"/>
  <c r="T12" i="6"/>
  <c r="V12" i="6"/>
  <c r="T11" i="6"/>
  <c r="V11" i="6"/>
  <c r="T10" i="6"/>
  <c r="V10" i="6"/>
  <c r="T9" i="6"/>
  <c r="V9" i="6"/>
  <c r="T8" i="6"/>
  <c r="V8" i="6"/>
  <c r="T7" i="6"/>
  <c r="V7" i="6"/>
  <c r="P6" i="6"/>
  <c r="T6" i="6" s="1"/>
  <c r="O6" i="6"/>
  <c r="CC6" i="6"/>
  <c r="CA6" i="6"/>
  <c r="N6" i="6"/>
  <c r="W6" i="6"/>
  <c r="CB6" i="6"/>
  <c r="BM6" i="6"/>
  <c r="CD6" i="6"/>
  <c r="CG6" i="6"/>
  <c r="AY6" i="6"/>
  <c r="CF6" i="6"/>
  <c r="AK6" i="6"/>
  <c r="CE6" i="6"/>
  <c r="M6" i="6"/>
  <c r="BQ6" i="6" l="1"/>
  <c r="BS6" i="6"/>
  <c r="BC6" i="6"/>
  <c r="BE6" i="6"/>
  <c r="AO6" i="6"/>
  <c r="AQ6" i="6"/>
  <c r="AH16" i="6"/>
  <c r="AR16" i="6"/>
  <c r="BF16" i="6" s="1"/>
  <c r="BT16" i="6" s="1"/>
  <c r="AI17" i="6"/>
  <c r="AJ17" i="6" s="1"/>
  <c r="AR17" i="6"/>
  <c r="BF17" i="6" s="1"/>
  <c r="BT17" i="6" s="1"/>
  <c r="AH7" i="6"/>
  <c r="AR7" i="6"/>
  <c r="BF7" i="6" s="1"/>
  <c r="BT7" i="6" s="1"/>
  <c r="AI8" i="6"/>
  <c r="AJ8" i="6" s="1"/>
  <c r="AR8" i="6"/>
  <c r="BF8" i="6" s="1"/>
  <c r="BT8" i="6" s="1"/>
  <c r="AH12" i="6"/>
  <c r="AR12" i="6"/>
  <c r="BF12" i="6" s="1"/>
  <c r="BT12" i="6" s="1"/>
  <c r="AI18" i="6"/>
  <c r="AJ18" i="6" s="1"/>
  <c r="AR18" i="6"/>
  <c r="BF18" i="6" s="1"/>
  <c r="BT18" i="6" s="1"/>
  <c r="AH10" i="6"/>
  <c r="AR10" i="6"/>
  <c r="BF10" i="6" s="1"/>
  <c r="BT10" i="6" s="1"/>
  <c r="AH11" i="6"/>
  <c r="AR11" i="6"/>
  <c r="BF11" i="6" s="1"/>
  <c r="BT11" i="6" s="1"/>
  <c r="AI13" i="6"/>
  <c r="AJ13" i="6" s="1"/>
  <c r="AR13" i="6"/>
  <c r="BF13" i="6" s="1"/>
  <c r="BT13" i="6" s="1"/>
  <c r="AH15" i="6"/>
  <c r="AR15" i="6"/>
  <c r="BF15" i="6" s="1"/>
  <c r="BT15" i="6" s="1"/>
  <c r="AH9" i="6"/>
  <c r="AR9" i="6"/>
  <c r="BF9" i="6" s="1"/>
  <c r="BT9" i="6" s="1"/>
  <c r="AI14" i="6"/>
  <c r="AJ14" i="6" s="1"/>
  <c r="AR14" i="6"/>
  <c r="BF14" i="6" s="1"/>
  <c r="BT14" i="6" s="1"/>
  <c r="AA6" i="6"/>
  <c r="AC6" i="6"/>
  <c r="AH18" i="6"/>
  <c r="AI11" i="6"/>
  <c r="AJ11" i="6" s="1"/>
  <c r="AI12" i="6"/>
  <c r="AJ12" i="6" s="1"/>
  <c r="AH13" i="6"/>
  <c r="AH14" i="6"/>
  <c r="AI16" i="6"/>
  <c r="AJ16" i="6" s="1"/>
  <c r="AH17" i="6"/>
  <c r="AH8" i="6"/>
  <c r="AI15" i="6"/>
  <c r="AJ15" i="6" s="1"/>
  <c r="AI7" i="6"/>
  <c r="AJ7" i="6" s="1"/>
  <c r="AI9" i="6"/>
  <c r="AJ9" i="6" s="1"/>
  <c r="AI10" i="6"/>
  <c r="AJ10" i="6" s="1"/>
  <c r="AD6" i="6"/>
  <c r="AH6" i="6" s="1"/>
  <c r="V6" i="6"/>
  <c r="CH29" i="6"/>
  <c r="CH30" i="6"/>
  <c r="CH31" i="6"/>
  <c r="CH32" i="6"/>
  <c r="CH33" i="6"/>
  <c r="CH34" i="6"/>
  <c r="CH35" i="6"/>
  <c r="CH36" i="6"/>
  <c r="CH37" i="6"/>
  <c r="CH38" i="6"/>
  <c r="CH39" i="6"/>
  <c r="CH40" i="6"/>
  <c r="CH41" i="6"/>
  <c r="CH42" i="6"/>
  <c r="CH43" i="6"/>
  <c r="CH44" i="6"/>
  <c r="CH45" i="6"/>
  <c r="CH46" i="6"/>
  <c r="CH47" i="6"/>
  <c r="CH48" i="6"/>
  <c r="CH49" i="6"/>
  <c r="CH50" i="6"/>
  <c r="CH51" i="6"/>
  <c r="CH52" i="6"/>
  <c r="CH53" i="6"/>
  <c r="CH54" i="6"/>
  <c r="CH55" i="6"/>
  <c r="CH56" i="6"/>
  <c r="CH57" i="6"/>
  <c r="CH58" i="6"/>
  <c r="CH59" i="6"/>
  <c r="CH60" i="6"/>
  <c r="CH61" i="6"/>
  <c r="CH62" i="6"/>
  <c r="CH63" i="6"/>
  <c r="CH64" i="6"/>
  <c r="CH65" i="6"/>
  <c r="CH66" i="6"/>
  <c r="CH67" i="6"/>
  <c r="CH68" i="6"/>
  <c r="CH69" i="6"/>
  <c r="CH70" i="6"/>
  <c r="CH71" i="6"/>
  <c r="CH72" i="6"/>
  <c r="CH73" i="6"/>
  <c r="CH74" i="6"/>
  <c r="CH75" i="6"/>
  <c r="CH76" i="6"/>
  <c r="CH77" i="6"/>
  <c r="CH78" i="6"/>
  <c r="CH79" i="6"/>
  <c r="CH80" i="6"/>
  <c r="CH81" i="6"/>
  <c r="CH82" i="6"/>
  <c r="CH83" i="6"/>
  <c r="CH84" i="6"/>
  <c r="CH85" i="6"/>
  <c r="CH86" i="6"/>
  <c r="CH87" i="6"/>
  <c r="CH88" i="6"/>
  <c r="CH89" i="6"/>
  <c r="CH90" i="6"/>
  <c r="CH91" i="6"/>
  <c r="CH92" i="6"/>
  <c r="CH93" i="6"/>
  <c r="CH94" i="6"/>
  <c r="CH95" i="6"/>
  <c r="CH96" i="6"/>
  <c r="CH97" i="6"/>
  <c r="CH98" i="6"/>
  <c r="CH99" i="6"/>
  <c r="CH100" i="6"/>
  <c r="CH101" i="6"/>
  <c r="CH102" i="6"/>
  <c r="CH103" i="6"/>
  <c r="CH104" i="6"/>
  <c r="CH105" i="6"/>
  <c r="CH106" i="6"/>
  <c r="CH107" i="6"/>
  <c r="CH108" i="6"/>
  <c r="CH109" i="6"/>
  <c r="CH110" i="6"/>
  <c r="CH111" i="6"/>
  <c r="CH112" i="6"/>
  <c r="CH113" i="6"/>
  <c r="CH114" i="6"/>
  <c r="CH115" i="6"/>
  <c r="CH116" i="6"/>
  <c r="CH117" i="6"/>
  <c r="CH118" i="6"/>
  <c r="CH119" i="6"/>
  <c r="CH120" i="6"/>
  <c r="CH121" i="6"/>
  <c r="CH122" i="6"/>
  <c r="CH123" i="6"/>
  <c r="CH124" i="6"/>
  <c r="CH125" i="6"/>
  <c r="CH126" i="6"/>
  <c r="CH127" i="6"/>
  <c r="CH128" i="6"/>
  <c r="CH129" i="6"/>
  <c r="CH130" i="6"/>
  <c r="CH131" i="6"/>
  <c r="CH132" i="6"/>
  <c r="CH133" i="6"/>
  <c r="CH134" i="6"/>
  <c r="CH135" i="6"/>
  <c r="CH136" i="6"/>
  <c r="CH137" i="6"/>
  <c r="CH138" i="6"/>
  <c r="CH139" i="6"/>
  <c r="CH140" i="6"/>
  <c r="CH141" i="6"/>
  <c r="CH142" i="6"/>
  <c r="CH143" i="6"/>
  <c r="CH144" i="6"/>
  <c r="CH145" i="6"/>
  <c r="CH146" i="6"/>
  <c r="CH147" i="6"/>
  <c r="CH148" i="6"/>
  <c r="CH149" i="6"/>
  <c r="CH150" i="6"/>
  <c r="CH151" i="6"/>
  <c r="CH152" i="6"/>
  <c r="CH153" i="6"/>
  <c r="CH154" i="6"/>
  <c r="CH155" i="6"/>
  <c r="CH156" i="6"/>
  <c r="CH157" i="6"/>
  <c r="CH158" i="6"/>
  <c r="CH159" i="6"/>
  <c r="CH160" i="6"/>
  <c r="CH161" i="6"/>
  <c r="CH162" i="6"/>
  <c r="CH163" i="6"/>
  <c r="CH164" i="6"/>
  <c r="CH165" i="6"/>
  <c r="CH166" i="6"/>
  <c r="CH167" i="6"/>
  <c r="CH168" i="6"/>
  <c r="CH169" i="6"/>
  <c r="CH170" i="6"/>
  <c r="CH171" i="6"/>
  <c r="CH172" i="6"/>
  <c r="CH173" i="6"/>
  <c r="CH174" i="6"/>
  <c r="CH175" i="6"/>
  <c r="CH176" i="6"/>
  <c r="CH177" i="6"/>
  <c r="CH178" i="6"/>
  <c r="CH179" i="6"/>
  <c r="CH180" i="6"/>
  <c r="CH181" i="6"/>
  <c r="CH182" i="6"/>
  <c r="CH183" i="6"/>
  <c r="CH184" i="6"/>
  <c r="CH185" i="6"/>
  <c r="CH186" i="6"/>
  <c r="CH187" i="6"/>
  <c r="CH188" i="6"/>
  <c r="CH189" i="6"/>
  <c r="CH190" i="6"/>
  <c r="CH191" i="6"/>
  <c r="CH18" i="6" s="1"/>
  <c r="CH192" i="6"/>
  <c r="CH193" i="6"/>
  <c r="CH194" i="6"/>
  <c r="CH195" i="6"/>
  <c r="CH196" i="6"/>
  <c r="CH197" i="6"/>
  <c r="CH198" i="6"/>
  <c r="CH199" i="6"/>
  <c r="CH200" i="6"/>
  <c r="CH201" i="6"/>
  <c r="CH202" i="6"/>
  <c r="CH203" i="6"/>
  <c r="CH204" i="6"/>
  <c r="CH205" i="6"/>
  <c r="CH206" i="6"/>
  <c r="CH207" i="6"/>
  <c r="CH208" i="6"/>
  <c r="CH209" i="6"/>
  <c r="CH210" i="6"/>
  <c r="CH211" i="6"/>
  <c r="CH212" i="6"/>
  <c r="CH213" i="6"/>
  <c r="CH214" i="6"/>
  <c r="CH215" i="6"/>
  <c r="CH216" i="6"/>
  <c r="CH217" i="6"/>
  <c r="CH218" i="6"/>
  <c r="CH219" i="6"/>
  <c r="CH220" i="6"/>
  <c r="CH221" i="6"/>
  <c r="CH222" i="6"/>
  <c r="CH223" i="6"/>
  <c r="CH224" i="6"/>
  <c r="CH225" i="6"/>
  <c r="CH226" i="6"/>
  <c r="CH227" i="6"/>
  <c r="CH228" i="6"/>
  <c r="CH229" i="6"/>
  <c r="CH230" i="6"/>
  <c r="CH231" i="6"/>
  <c r="CH232" i="6"/>
  <c r="CH233" i="6"/>
  <c r="CH234" i="6"/>
  <c r="CH235" i="6"/>
  <c r="CH236" i="6"/>
  <c r="CH237" i="6"/>
  <c r="CH238" i="6"/>
  <c r="CH239" i="6"/>
  <c r="CH240" i="6"/>
  <c r="CH241" i="6"/>
  <c r="CH242" i="6"/>
  <c r="CH28" i="6"/>
  <c r="BT6" i="6" l="1"/>
  <c r="BX6" i="6" s="1"/>
  <c r="BX7" i="6"/>
  <c r="BY7" i="6"/>
  <c r="BY13" i="6"/>
  <c r="BZ13" i="6" s="1"/>
  <c r="BX13" i="6"/>
  <c r="BY17" i="6"/>
  <c r="BZ17" i="6" s="1"/>
  <c r="BX17" i="6"/>
  <c r="BX11" i="6"/>
  <c r="BY11" i="6"/>
  <c r="BZ11" i="6" s="1"/>
  <c r="BY16" i="6"/>
  <c r="BZ16" i="6" s="1"/>
  <c r="BX16" i="6"/>
  <c r="BY10" i="6"/>
  <c r="BZ10" i="6" s="1"/>
  <c r="BX10" i="6"/>
  <c r="BY15" i="6"/>
  <c r="BZ15" i="6" s="1"/>
  <c r="BX15" i="6"/>
  <c r="BY8" i="6"/>
  <c r="BZ8" i="6" s="1"/>
  <c r="BX8" i="6"/>
  <c r="BY18" i="6"/>
  <c r="BZ18" i="6" s="1"/>
  <c r="BX18" i="6"/>
  <c r="BY14" i="6"/>
  <c r="BZ14" i="6" s="1"/>
  <c r="BX14" i="6"/>
  <c r="BY12" i="6"/>
  <c r="BZ12" i="6" s="1"/>
  <c r="BX12" i="6"/>
  <c r="BX9" i="6"/>
  <c r="BY9" i="6"/>
  <c r="BZ9" i="6" s="1"/>
  <c r="BK9" i="6"/>
  <c r="BL9" i="6" s="1"/>
  <c r="BJ9" i="6"/>
  <c r="BJ12" i="6"/>
  <c r="BK12" i="6"/>
  <c r="BL12" i="6" s="1"/>
  <c r="BF6" i="6"/>
  <c r="BJ6" i="6" s="1"/>
  <c r="BJ7" i="6"/>
  <c r="BK7" i="6"/>
  <c r="BK13" i="6"/>
  <c r="BL13" i="6" s="1"/>
  <c r="BJ13" i="6"/>
  <c r="BK17" i="6"/>
  <c r="BL17" i="6" s="1"/>
  <c r="BJ17" i="6"/>
  <c r="BK11" i="6"/>
  <c r="BL11" i="6" s="1"/>
  <c r="BJ11" i="6"/>
  <c r="BK16" i="6"/>
  <c r="BL16" i="6" s="1"/>
  <c r="BJ16" i="6"/>
  <c r="BK8" i="6"/>
  <c r="BL8" i="6" s="1"/>
  <c r="BJ8" i="6"/>
  <c r="BK10" i="6"/>
  <c r="BL10" i="6" s="1"/>
  <c r="BJ10" i="6"/>
  <c r="BK14" i="6"/>
  <c r="BL14" i="6" s="1"/>
  <c r="BJ14" i="6"/>
  <c r="BK18" i="6"/>
  <c r="BL18" i="6" s="1"/>
  <c r="BJ18" i="6"/>
  <c r="BK15" i="6"/>
  <c r="BL15" i="6" s="1"/>
  <c r="BJ15" i="6"/>
  <c r="AV8" i="6"/>
  <c r="AW8" i="6"/>
  <c r="AX8" i="6" s="1"/>
  <c r="AV15" i="6"/>
  <c r="AW15" i="6"/>
  <c r="AX15" i="6" s="1"/>
  <c r="AR6" i="6"/>
  <c r="AV6" i="6" s="1"/>
  <c r="AW7" i="6"/>
  <c r="AV7" i="6"/>
  <c r="AV13" i="6"/>
  <c r="AW13" i="6"/>
  <c r="AX13" i="6" s="1"/>
  <c r="AV17" i="6"/>
  <c r="AW17" i="6"/>
  <c r="AX17" i="6" s="1"/>
  <c r="AW9" i="6"/>
  <c r="AX9" i="6" s="1"/>
  <c r="AV9" i="6"/>
  <c r="AW11" i="6"/>
  <c r="AX11" i="6" s="1"/>
  <c r="AV11" i="6"/>
  <c r="AV16" i="6"/>
  <c r="AW16" i="6"/>
  <c r="AX16" i="6" s="1"/>
  <c r="AV14" i="6"/>
  <c r="AW14" i="6"/>
  <c r="AX14" i="6" s="1"/>
  <c r="AW18" i="6"/>
  <c r="AX18" i="6" s="1"/>
  <c r="AV18" i="6"/>
  <c r="AV10" i="6"/>
  <c r="AW10" i="6"/>
  <c r="AX10" i="6" s="1"/>
  <c r="AV12" i="6"/>
  <c r="AW12" i="6"/>
  <c r="AX12" i="6" s="1"/>
  <c r="AI6" i="6"/>
  <c r="AJ6" i="6" s="1"/>
  <c r="CH17" i="6"/>
  <c r="CH11" i="6"/>
  <c r="CH7" i="6"/>
  <c r="CH8" i="6"/>
  <c r="CH13" i="6"/>
  <c r="CH10" i="6"/>
  <c r="CH16" i="6"/>
  <c r="CH12" i="6"/>
  <c r="CH15" i="6"/>
  <c r="CH9" i="6"/>
  <c r="CH14" i="6"/>
  <c r="O25" i="6"/>
  <c r="N21" i="6"/>
  <c r="N24" i="6"/>
  <c r="N22" i="6"/>
  <c r="N23" i="6"/>
  <c r="N25" i="6"/>
  <c r="BZ7" i="6" l="1"/>
  <c r="BY6" i="6"/>
  <c r="BZ6" i="6" s="1"/>
  <c r="BL7" i="6"/>
  <c r="BK6" i="6"/>
  <c r="BL6" i="6" s="1"/>
  <c r="AW6" i="6"/>
  <c r="AX6" i="6" s="1"/>
  <c r="AX7" i="6"/>
  <c r="CH6" i="6"/>
  <c r="N26" i="6"/>
  <c r="CB24" i="6" l="1"/>
  <c r="CH25" i="6"/>
  <c r="CG25" i="6"/>
  <c r="CF25" i="6"/>
  <c r="CE25" i="6"/>
  <c r="CD25" i="6"/>
  <c r="CC25" i="6"/>
  <c r="CB25" i="6"/>
  <c r="CA25" i="6"/>
  <c r="BM25" i="6"/>
  <c r="AY25" i="6"/>
  <c r="AK25" i="6"/>
  <c r="W25" i="6"/>
  <c r="P25" i="6"/>
  <c r="T25" i="6" s="1"/>
  <c r="M25" i="6"/>
  <c r="M24" i="6"/>
  <c r="M23" i="6"/>
  <c r="M22" i="6"/>
  <c r="M21" i="6"/>
  <c r="BS25" i="6" l="1"/>
  <c r="BQ25" i="6"/>
  <c r="BE25" i="6"/>
  <c r="BC25" i="6"/>
  <c r="AO25" i="6"/>
  <c r="AQ25" i="6"/>
  <c r="AA25" i="6"/>
  <c r="AC25" i="6"/>
  <c r="CA24" i="6"/>
  <c r="BM23" i="6"/>
  <c r="CD24" i="6"/>
  <c r="CF21" i="6"/>
  <c r="CC23" i="6"/>
  <c r="CC22" i="6"/>
  <c r="CE24" i="6"/>
  <c r="AY23" i="6"/>
  <c r="AK23" i="6"/>
  <c r="AK24" i="6"/>
  <c r="AK22" i="6"/>
  <c r="W21" i="6"/>
  <c r="AY21" i="6"/>
  <c r="CA21" i="6"/>
  <c r="CG21" i="6"/>
  <c r="CG23" i="6"/>
  <c r="M26" i="6"/>
  <c r="CC24" i="6"/>
  <c r="CA23" i="6"/>
  <c r="W22" i="6"/>
  <c r="BM24" i="6"/>
  <c r="CG24" i="6"/>
  <c r="CF24" i="6"/>
  <c r="CE21" i="6"/>
  <c r="CD21" i="6"/>
  <c r="CC21" i="6"/>
  <c r="CB21" i="6"/>
  <c r="W23" i="6"/>
  <c r="CF23" i="6"/>
  <c r="CE23" i="6"/>
  <c r="CD23" i="6"/>
  <c r="CF22" i="6"/>
  <c r="CE22" i="6"/>
  <c r="CD22" i="6"/>
  <c r="CB22" i="6"/>
  <c r="CA22" i="6"/>
  <c r="BM22" i="6"/>
  <c r="AY22" i="6"/>
  <c r="CG22" i="6"/>
  <c r="P24" i="6"/>
  <c r="T24" i="6" s="1"/>
  <c r="P22" i="6"/>
  <c r="T22" i="6" s="1"/>
  <c r="CB23" i="6"/>
  <c r="W24" i="6"/>
  <c r="AK21" i="6"/>
  <c r="AY24" i="6"/>
  <c r="BM21" i="6"/>
  <c r="P23" i="6"/>
  <c r="T23" i="6" s="1"/>
  <c r="P21" i="6"/>
  <c r="T21" i="6" s="1"/>
  <c r="BQ21" i="6" l="1"/>
  <c r="BS21" i="6"/>
  <c r="BQ23" i="6"/>
  <c r="BS23" i="6"/>
  <c r="BQ22" i="6"/>
  <c r="BS22" i="6"/>
  <c r="BQ24" i="6"/>
  <c r="BS24" i="6"/>
  <c r="BC23" i="6"/>
  <c r="BE23" i="6"/>
  <c r="BC24" i="6"/>
  <c r="BE24" i="6"/>
  <c r="BC21" i="6"/>
  <c r="BE21" i="6"/>
  <c r="BC22" i="6"/>
  <c r="BE22" i="6"/>
  <c r="AO24" i="6"/>
  <c r="AQ24" i="6"/>
  <c r="AO21" i="6"/>
  <c r="AQ21" i="6"/>
  <c r="AO22" i="6"/>
  <c r="AQ22" i="6"/>
  <c r="AO23" i="6"/>
  <c r="AQ23" i="6"/>
  <c r="AA22" i="6"/>
  <c r="AC22" i="6"/>
  <c r="AA21" i="6"/>
  <c r="AC21" i="6"/>
  <c r="AA24" i="6"/>
  <c r="AC24" i="6"/>
  <c r="AA23" i="6"/>
  <c r="AC23" i="6"/>
  <c r="O21" i="6"/>
  <c r="O23" i="6"/>
  <c r="CA26" i="6"/>
  <c r="AK26" i="6"/>
  <c r="CD26" i="6"/>
  <c r="CF26" i="6"/>
  <c r="CG26" i="6"/>
  <c r="W26" i="6"/>
  <c r="CC26" i="6"/>
  <c r="CE26" i="6"/>
  <c r="BM26" i="6"/>
  <c r="CB26" i="6"/>
  <c r="AY26" i="6"/>
  <c r="P26" i="6"/>
  <c r="T26" i="6" s="1"/>
  <c r="CH23" i="6"/>
  <c r="CH24" i="6"/>
  <c r="CH22" i="6"/>
  <c r="CH21" i="6"/>
  <c r="BS26" i="6" l="1"/>
  <c r="BC26" i="6"/>
  <c r="BE26" i="6"/>
  <c r="AO26" i="6"/>
  <c r="AQ26" i="6"/>
  <c r="AA26" i="6"/>
  <c r="AC26" i="6"/>
  <c r="O24" i="6"/>
  <c r="CH26" i="6"/>
  <c r="O22" i="6" l="1"/>
  <c r="O26" i="6" s="1"/>
</calcChain>
</file>

<file path=xl/sharedStrings.xml><?xml version="1.0" encoding="utf-8"?>
<sst xmlns="http://schemas.openxmlformats.org/spreadsheetml/2006/main" count="4758" uniqueCount="757">
  <si>
    <t>id_atb_PP</t>
  </si>
  <si>
    <t>id atb_ikm_maks</t>
  </si>
  <si>
    <t>Prior. Nr.</t>
  </si>
  <si>
    <t xml:space="preserve">Prioritātes nosaukums </t>
  </si>
  <si>
    <t>Pasākuma Nr.</t>
  </si>
  <si>
    <t>Pasākuma nosaukums</t>
  </si>
  <si>
    <t>Kārtas Nr.</t>
  </si>
  <si>
    <t>Atbildīgā iestāde</t>
  </si>
  <si>
    <t>2026.g. kopā Prognoze</t>
  </si>
  <si>
    <t>ESF+</t>
  </si>
  <si>
    <t>ERAF</t>
  </si>
  <si>
    <t>KF</t>
  </si>
  <si>
    <t>TPF</t>
  </si>
  <si>
    <t>TP</t>
  </si>
  <si>
    <t>Kopā</t>
  </si>
  <si>
    <t>1.1.1.1._</t>
  </si>
  <si>
    <t>1.1.</t>
  </si>
  <si>
    <t>Pētniecība un prasmes</t>
  </si>
  <si>
    <t>1.1.1.</t>
  </si>
  <si>
    <t>1.1.1.1.</t>
  </si>
  <si>
    <t>Zinātnes politikas ieviešana,vadība un kapacitātes stiprināšana</t>
  </si>
  <si>
    <t>_</t>
  </si>
  <si>
    <t>IZM</t>
  </si>
  <si>
    <t>1.1.1.2._</t>
  </si>
  <si>
    <t>1.1.1.2.</t>
  </si>
  <si>
    <t>RIS3 pētniecības un inovācijas centri</t>
  </si>
  <si>
    <t>1.1.1.3.1</t>
  </si>
  <si>
    <t>1.1.1.3.</t>
  </si>
  <si>
    <t>Praktiskas ievirzes pētījumi</t>
  </si>
  <si>
    <t>1.1.1.3.2</t>
  </si>
  <si>
    <t>1.1.1.5.1</t>
  </si>
  <si>
    <t>1.1.1.5.</t>
  </si>
  <si>
    <t>Latvijas pilnvērtīga dalība Apvārsnis Eiropa programmā, tajā skaitā nodrošinot kompleksu atbalsta instrumentu klāstu un sasaisti ar RIS3 specializācijas jomu attīstīšanu</t>
  </si>
  <si>
    <t>1.1.1.5.2</t>
  </si>
  <si>
    <t>1.1.1.5.3</t>
  </si>
  <si>
    <t>1.1.1.6._</t>
  </si>
  <si>
    <t>1.1.1.6.</t>
  </si>
  <si>
    <t>Zinātniskās darbības digitalizācija un  dalība Eiropas Atvērtajā zinātnes mākonī (EOSC market place pakalpojumu iegāde)</t>
  </si>
  <si>
    <t>1.1.1.7._</t>
  </si>
  <si>
    <t>1.1.1.7.</t>
  </si>
  <si>
    <t>Inovāciju granti studentiem</t>
  </si>
  <si>
    <t>1.1.1.8._</t>
  </si>
  <si>
    <t>1.1.1.8.</t>
  </si>
  <si>
    <t>Doktorantūras granti</t>
  </si>
  <si>
    <t>1.1.1.9._</t>
  </si>
  <si>
    <t>1.1.1.9.</t>
  </si>
  <si>
    <t>Pēcdoktorantūras pētījumi</t>
  </si>
  <si>
    <t>1.1.2.1._</t>
  </si>
  <si>
    <t>1.1.2.</t>
  </si>
  <si>
    <t xml:space="preserve"> “Prasmju attīstīšana viedās specializācijas,  industriālās pārejas un uzņēmējdarbības veicināšanai”</t>
  </si>
  <si>
    <t>1.1.2.1.</t>
  </si>
  <si>
    <t>RIS3 industriālās prasmes</t>
  </si>
  <si>
    <t>1.2.1.1.1</t>
  </si>
  <si>
    <t>1.2.</t>
  </si>
  <si>
    <t>Atbalsts uzņēmējdarbībai</t>
  </si>
  <si>
    <t>1.2.1.</t>
  </si>
  <si>
    <t>“Pētniecības un inovāciju kapacitātes stiprināšana un progresīvu tehnoloģiju ieviešana uzņēmumiem ”</t>
  </si>
  <si>
    <t>1.2.1.1.</t>
  </si>
  <si>
    <t>Atbalsts jaunu produktu attīstībai un internacionalizācijai</t>
  </si>
  <si>
    <t>EM</t>
  </si>
  <si>
    <t>1.2.1.1.2</t>
  </si>
  <si>
    <t>1.2.1.1.3</t>
  </si>
  <si>
    <t>1.2.1.2.; 1.2.2.2.; 1.2.3.2.; 1.2.3.3.; 1.2.3.4.; 1.2.3.5._</t>
  </si>
  <si>
    <t>Finanšu instrumenti</t>
  </si>
  <si>
    <t>1.2.1.2.; 1.2.3.2.; 1.2.3.3.; 1.2.3.4.; 1.2.3.5.</t>
  </si>
  <si>
    <t>1.2.1.3._</t>
  </si>
  <si>
    <t>1.2.1.3.</t>
  </si>
  <si>
    <t>Uzņēmuma atbalsts dalībai kapitāla tirgos</t>
  </si>
  <si>
    <t>1.2.1.4._</t>
  </si>
  <si>
    <t>1.2.1.4.</t>
  </si>
  <si>
    <t>Atbalsts tehnoloģiju pārneses sistēmas pilnveidošanai</t>
  </si>
  <si>
    <t>1.2.2.1._</t>
  </si>
  <si>
    <t>1.2.2.</t>
  </si>
  <si>
    <t>1.2.2.1.</t>
  </si>
  <si>
    <t xml:space="preserve">Atbalsts Eiropas Digitālo inovāciju centru un reģionālo kontaktpunktu izveidei </t>
  </si>
  <si>
    <t>1.2.3.1._</t>
  </si>
  <si>
    <t>1.2.3.</t>
  </si>
  <si>
    <t>"Veicināt ilgtspējīgu izaugsmi, konkurētspēju un darba vietu radīšanu MVU, tostarp ar produktīvām  investīcijām”</t>
  </si>
  <si>
    <t>1.2.3.1.</t>
  </si>
  <si>
    <t>Atbalsts MVU inovatīvas uzņēmējdarbības attīstībai</t>
  </si>
  <si>
    <t>1.2.3.6.1</t>
  </si>
  <si>
    <t>1.2.3.6.</t>
  </si>
  <si>
    <t>Tūrisma produktu attīstības programma</t>
  </si>
  <si>
    <t>1.2.3.6.2</t>
  </si>
  <si>
    <t>1.3.1.1._</t>
  </si>
  <si>
    <t>1.3.</t>
  </si>
  <si>
    <t>Digitalizācija</t>
  </si>
  <si>
    <t>1.3.1.</t>
  </si>
  <si>
    <t>“Izmantot digitalizācijas priekšrocības  iedzīvotājiem, uzņēmumiem, pētniecības organizācijām un publiskajām iestādēm”</t>
  </si>
  <si>
    <t>1.3.1.1.</t>
  </si>
  <si>
    <t>IKT risinājumu un pakalpojumu attīstība un iespēju radīšana privātajam sektoram</t>
  </si>
  <si>
    <t>VARAM</t>
  </si>
  <si>
    <t>1.3.1.2._</t>
  </si>
  <si>
    <t>1.3.1.2.</t>
  </si>
  <si>
    <t xml:space="preserve">Inovācijas laboratorija digitalizācijas priekšrocību izmantošanai </t>
  </si>
  <si>
    <t>VK</t>
  </si>
  <si>
    <t>1.4.1.4._</t>
  </si>
  <si>
    <t>1.4.</t>
  </si>
  <si>
    <t>Digitālā savienojamība</t>
  </si>
  <si>
    <t>1.4.1.</t>
  </si>
  <si>
    <t xml:space="preserve"> “Uzlabot digitālo savienojamību”</t>
  </si>
  <si>
    <t>1.4.1.4.</t>
  </si>
  <si>
    <t>Vienotā kiberdrošības infrastruktūra</t>
  </si>
  <si>
    <t>SM</t>
  </si>
  <si>
    <t>1.5.</t>
  </si>
  <si>
    <t>1.5.1.</t>
  </si>
  <si>
    <t>2.1.1.1.1</t>
  </si>
  <si>
    <t>2.1.</t>
  </si>
  <si>
    <t>Klimata pārmaiņu mazināšana un pielāgošanās klimata pārmaiņām</t>
  </si>
  <si>
    <t>2.1.1.</t>
  </si>
  <si>
    <t>“Energoefektivitātes veicināšana un siltumnīcefekta gāzu emisiju samazināšana”</t>
  </si>
  <si>
    <t>2.1.1.1.</t>
  </si>
  <si>
    <t>Energoefektivitātes paaugstināšana dzīvojamās ēkās, t.sk. attīstot ESKO tirgu (daudzīvokļu, privātās un neliela dzīvokļu skaita ēku kompleksos)</t>
  </si>
  <si>
    <t>2.1.1.1.2</t>
  </si>
  <si>
    <t>2.1.1.1. 2.k., 2.1.1.2._</t>
  </si>
  <si>
    <t>Energoefektivitātes paaugstināšana dzīvojamās ēkās, t.sk. attīstot ESKO tirgu (daudzīvokļu, privātās un neliela dzīvokļu skaita ēku kompleksos) un AER izmantošana un energoefektivitātes paaugstināšana rūpniecībā un komersantos</t>
  </si>
  <si>
    <t>2.1.1.3.1</t>
  </si>
  <si>
    <t>2.1.1.3.</t>
  </si>
  <si>
    <t>AER izmantošana un energoefektivitātes paaugstināšana lokālajā un individuālajā siltumapgādē un aukstumapgādē</t>
  </si>
  <si>
    <t>2.1.1.3.2</t>
  </si>
  <si>
    <t>KEM</t>
  </si>
  <si>
    <t>2.1.1.4._</t>
  </si>
  <si>
    <t>2.1.1.4.</t>
  </si>
  <si>
    <t>Energoefektivitātes paaugstināšana valsts ēkās</t>
  </si>
  <si>
    <t>2.1.1.5._</t>
  </si>
  <si>
    <t>2.1.1.5.</t>
  </si>
  <si>
    <t>Klimata neitrāli risinājumi profesionālās izglītības iestāžu un koledžu izglītības programmās, vidē un infrastruktūrā</t>
  </si>
  <si>
    <t>2.1.1.6.1</t>
  </si>
  <si>
    <t>2.1.1.6.</t>
  </si>
  <si>
    <t>Pašvaldību ēku energoefektivitātes paaugstināšana</t>
  </si>
  <si>
    <t>2.1.1.6.2</t>
  </si>
  <si>
    <t>2.1.1.6.3</t>
  </si>
  <si>
    <t>2.1.1.7._</t>
  </si>
  <si>
    <t>2.1.1.7.</t>
  </si>
  <si>
    <t>Valsts iestāžu  infrastruktūras optimizācija</t>
  </si>
  <si>
    <t>2.1.1.8._</t>
  </si>
  <si>
    <t>2.1.1.8.</t>
  </si>
  <si>
    <t>Energoefektivitāti veicinoši pasākumi kultūras infrastruktūrā</t>
  </si>
  <si>
    <t>2.1.2.0.1</t>
  </si>
  <si>
    <t>2.1.2.</t>
  </si>
  <si>
    <t>“Atjaunojamo energoresursu enerģijas veicināšana - biometāns”</t>
  </si>
  <si>
    <t>2.1.2.0.</t>
  </si>
  <si>
    <t>2.1.3.1.1</t>
  </si>
  <si>
    <t>2.1.3.</t>
  </si>
  <si>
    <t>“Veicināt pielāgošanos klimata pārmaiņām, risku novēršanu un noturību pret katastrofām”</t>
  </si>
  <si>
    <t>2.1.3.1.</t>
  </si>
  <si>
    <t>Pašvaldību pielāgošanās klimata pārmaiņām</t>
  </si>
  <si>
    <t>2.1.3.1.2</t>
  </si>
  <si>
    <t>2.1.3.2.1</t>
  </si>
  <si>
    <t>2.1.3.2.</t>
  </si>
  <si>
    <t>Nacionālas nozīmes plūdu un krasta erozijas pasākumi</t>
  </si>
  <si>
    <t>2.1.3.2.2</t>
  </si>
  <si>
    <t>2.1.3.3.1</t>
  </si>
  <si>
    <t>2.1.3.3.</t>
  </si>
  <si>
    <t>Katastrofu risku mazināšanas pasākumi</t>
  </si>
  <si>
    <t>IeM</t>
  </si>
  <si>
    <t>2.1.3.3.2</t>
  </si>
  <si>
    <t>2.1.3.3.3</t>
  </si>
  <si>
    <t>2.2.1.1.1</t>
  </si>
  <si>
    <t>2.2.</t>
  </si>
  <si>
    <t>Vides aizsardzība un attīstība</t>
  </si>
  <si>
    <t>2.2.1.</t>
  </si>
  <si>
    <t>“Veicināt ilgtspējīgu ūdenssaimniecību”</t>
  </si>
  <si>
    <t>2.2.1.1.</t>
  </si>
  <si>
    <t>Notekūdeņu un to dūņu apsaimniekošanas sistēmas attīstība piesārņojuma samazināšanai</t>
  </si>
  <si>
    <t>2.2.1.1.2</t>
  </si>
  <si>
    <t>2.2.1.1.3</t>
  </si>
  <si>
    <t>2.2.2.1.1</t>
  </si>
  <si>
    <t>2.2.2.</t>
  </si>
  <si>
    <t>“Pārejas uz aprites ekonomiku veicināšana”</t>
  </si>
  <si>
    <t>2.2.2.1.</t>
  </si>
  <si>
    <t>Atkritumu šķirošana, pārstrāde un reģenerācija</t>
  </si>
  <si>
    <t>2.2.2.1.2</t>
  </si>
  <si>
    <t>2.2.2.1.3</t>
  </si>
  <si>
    <t>2.2.2.2.1</t>
  </si>
  <si>
    <t>2.2.2.2.</t>
  </si>
  <si>
    <t>Atkritumu dalītā vākšana</t>
  </si>
  <si>
    <t>2.2.2.2.2</t>
  </si>
  <si>
    <t>2.2.2.3._</t>
  </si>
  <si>
    <t>2.2.2.3.</t>
  </si>
  <si>
    <t>Notekūdeņu dūņu pārstrāde</t>
  </si>
  <si>
    <t>2.2.3.2._</t>
  </si>
  <si>
    <t>2.2.3.</t>
  </si>
  <si>
    <t>“Uzlabot dabas aizsardzību un bioloģisko daudzveidību, “zaļo” infrastruktūru, it īpaši pilsētvidē, un samazināt piesārņojumu”</t>
  </si>
  <si>
    <t>2.2.3.2.</t>
  </si>
  <si>
    <t>Vides izglītību veicinoši pasākumi sabiedrības informētībai un prasmju attīstībai</t>
  </si>
  <si>
    <t>2.2.3.3.1</t>
  </si>
  <si>
    <t>2.2.3.3.</t>
  </si>
  <si>
    <t>Pasākumi bioloģiskās daudzveidības veicināšanai un saglabāšanai</t>
  </si>
  <si>
    <t>2.2.3.3.2</t>
  </si>
  <si>
    <t>2.2.3.3.3</t>
  </si>
  <si>
    <t>2.2.3.3.4</t>
  </si>
  <si>
    <t>2.2.3.4.1</t>
  </si>
  <si>
    <t>2.2.3.4.</t>
  </si>
  <si>
    <t>Vides monitoringa attīstība harmonizētai vides un klimata datu informācijas nodrošināšanai</t>
  </si>
  <si>
    <t>2.2.3.5.1</t>
  </si>
  <si>
    <t>2.2.3.5.</t>
  </si>
  <si>
    <t>Gaisa piesārņojuma samazināšanas pasākumi pašvaldībās</t>
  </si>
  <si>
    <t>2.2.3.5.2</t>
  </si>
  <si>
    <t>2.2.3.6.1</t>
  </si>
  <si>
    <t>2.2.3.6.</t>
  </si>
  <si>
    <t>Gaisa piesārņojumu mazinošu pasākumu īstenošana, uzlabojot mājsaimniecību siltumapgādes sistēmas</t>
  </si>
  <si>
    <t>2.2.3.6.2</t>
  </si>
  <si>
    <t>2.2.3.6.3</t>
  </si>
  <si>
    <t>2.2.3.6.4</t>
  </si>
  <si>
    <t>2.2.3.6.5</t>
  </si>
  <si>
    <t>2.2.3.7._</t>
  </si>
  <si>
    <t>2.2.3.7.</t>
  </si>
  <si>
    <t>Gaisa piesārņojošo vielu emisiju samazināšana pašvaldību siltumapgādē</t>
  </si>
  <si>
    <t>2.3.1.2.1</t>
  </si>
  <si>
    <t>2.3.</t>
  </si>
  <si>
    <t>Ilgtspējīga mobilitāte</t>
  </si>
  <si>
    <t>2.3.1.</t>
  </si>
  <si>
    <t>“Veicināt ilgtspējīgu daudzveidu mobilitāti pilsētās”</t>
  </si>
  <si>
    <t>2.3.1.2.</t>
  </si>
  <si>
    <t xml:space="preserve">Multimodāls sabiedriskā transporta tīkls </t>
  </si>
  <si>
    <t>2.3.1.2.2</t>
  </si>
  <si>
    <t>2.3.1.2.3</t>
  </si>
  <si>
    <t>2.3.1.3._</t>
  </si>
  <si>
    <t>2.3.1.3.</t>
  </si>
  <si>
    <t>Veloinfrastruktūras attīstība</t>
  </si>
  <si>
    <t>2.4.1.2.1</t>
  </si>
  <si>
    <t>2.4.</t>
  </si>
  <si>
    <t>AER izmantošanas transportā veicināšana</t>
  </si>
  <si>
    <t>2.4.1.</t>
  </si>
  <si>
    <t>“Veicināt ilgtspējīgu multimodālu mobilitāti, attīstot elektrotransportlīdzekļu uzlādes infrastruktūru”</t>
  </si>
  <si>
    <t>2.4.1.2.</t>
  </si>
  <si>
    <t>Bezemisiju vilcienu iegāde - elektrovilcieni</t>
  </si>
  <si>
    <t>2.4.1.2.2</t>
  </si>
  <si>
    <t>2.4.1.3._</t>
  </si>
  <si>
    <t>2.4.1.3.</t>
  </si>
  <si>
    <t>Bezemisiju (bateriju) vilcieni</t>
  </si>
  <si>
    <t>2.5.1.0._</t>
  </si>
  <si>
    <t>2.5.</t>
  </si>
  <si>
    <t>2.5.1.</t>
  </si>
  <si>
    <t>"Ieguldījumi, kas atbalsta STEP mērķu sasniegšanu"</t>
  </si>
  <si>
    <t>2.5.1.0.</t>
  </si>
  <si>
    <t>2.6.1.1. (2.1.2. 2.k.)_</t>
  </si>
  <si>
    <t>2.6.</t>
  </si>
  <si>
    <t>2.6.1.</t>
  </si>
  <si>
    <t>2.6.1.1. (2.1.2. 2.k.)</t>
  </si>
  <si>
    <t>2.6.1.2. (2.1.4.)_</t>
  </si>
  <si>
    <t>2.6.1.2. (2.1.4.)</t>
  </si>
  <si>
    <t>Enerģētiskās drošības infrastruktūras attīstība</t>
  </si>
  <si>
    <t>3.1.1.1.1</t>
  </si>
  <si>
    <t>3.1.</t>
  </si>
  <si>
    <t>Ilgtspējīga TEN-T infrastruktūra</t>
  </si>
  <si>
    <t>3.1.1.</t>
  </si>
  <si>
    <t>“Attīstīt ilgtspējīgu, pret klimatu izturīgu, inteliģentu, drošu un vairākveidu TEN-T infrastruktūru”</t>
  </si>
  <si>
    <t>3.1.1.1.</t>
  </si>
  <si>
    <t xml:space="preserve">Dzelzceļa transporta attīstība un energoefektivitātes uzlabošana sabiedriskajos pasažieru pārvadājumos
</t>
  </si>
  <si>
    <t>3.1.1.2.1</t>
  </si>
  <si>
    <t>3.1.1.2.</t>
  </si>
  <si>
    <t>Ieguldījumi TEN-T tīkla autoceļu drošībā un vides pieejamībā</t>
  </si>
  <si>
    <t>3.1.1.3.1</t>
  </si>
  <si>
    <t>3.1.1.3.</t>
  </si>
  <si>
    <t>Eiropas transporta tīklā esošās dzelzceļa infrastruktūras attīstība</t>
  </si>
  <si>
    <t>3.1.1.4._</t>
  </si>
  <si>
    <t>3.1.1.4.</t>
  </si>
  <si>
    <t>Rīgas pilsētas transporta infrastruktūras attīstība</t>
  </si>
  <si>
    <t>3.1.1.5._</t>
  </si>
  <si>
    <t>3.1.1.5.</t>
  </si>
  <si>
    <t>Nacionālās nozīmes centru maģistrālo ielu un esošo maršrutu attīstība</t>
  </si>
  <si>
    <t>3.1.1.6.1</t>
  </si>
  <si>
    <t>3.1.1.6.</t>
  </si>
  <si>
    <t>Lielo ostu publiskās infrastruktūras attīstība</t>
  </si>
  <si>
    <t>3.1.1.7._</t>
  </si>
  <si>
    <t>3.1.1.7.</t>
  </si>
  <si>
    <t>Iekšzemes intermodālo termināļu ("sauso ostu") attīstības projekti</t>
  </si>
  <si>
    <t>3.1.1.8._</t>
  </si>
  <si>
    <t>3.1.1.8.</t>
  </si>
  <si>
    <t>Robežšķērsošanas punktu attīstība</t>
  </si>
  <si>
    <t>FM</t>
  </si>
  <si>
    <t>3.2.1.1. (3.1.1.9.)_</t>
  </si>
  <si>
    <t>3.2.1.</t>
  </si>
  <si>
    <t>"Attīstīt noturīgu aizsardzības infrastruktūru, prioritāti atbalstot divējāda lietojuma infrastruktūru, kā arī uzlabot civilo sagatavotību"</t>
  </si>
  <si>
    <t>3.2.1.1. (3.1.1.9.)</t>
  </si>
  <si>
    <t>Bezpilota lidaparātu uztveršanas, identifikācijas, izsekošanas un pretdarbības risinājuma ieviešana</t>
  </si>
  <si>
    <t>3.2.1.2. (3.2.1.)_</t>
  </si>
  <si>
    <t>3.2.1.2. (3.2.1.)</t>
  </si>
  <si>
    <t>Uzlabot efektīvus savienojumus Daugavpils pilsētā un Latgales reģionā, pārbūvējot Vienības tiltu Daugavpilī</t>
  </si>
  <si>
    <t>3.2.1.3. (1.3.1.3.)_</t>
  </si>
  <si>
    <t>3.2.1.3. (1.3.1.3.)</t>
  </si>
  <si>
    <t>IKT risinājumu un pakalpojumu kiberdrošības paaugstināšana</t>
  </si>
  <si>
    <t>3.2.1.4. (5.1.1.8.)_</t>
  </si>
  <si>
    <t>3.2.1.4. (5.1.1.8.)</t>
  </si>
  <si>
    <t>Divējāda lietojuma infrastruktūras attīstība</t>
  </si>
  <si>
    <t>3.2.1.5. (2.1.3.3. 4.k.)_</t>
  </si>
  <si>
    <t>3.2.1.5. (2.1.3.3. 4.k.)</t>
  </si>
  <si>
    <t>Katastrofu pārvaldības centru būvniecība</t>
  </si>
  <si>
    <t>3.3.1.1. (3.1.1.1. 2.k.)_</t>
  </si>
  <si>
    <t>3.3.</t>
  </si>
  <si>
    <t>3.3.1.</t>
  </si>
  <si>
    <t>"Attīstīt noturīgu aizsardzības infrastruktūru, veicinot militāro mobilitāti Eiropas Savienībā"</t>
  </si>
  <si>
    <t>3.3.1.1. (3.1.1.1. 2.k.)</t>
  </si>
  <si>
    <t>Dzelzceļa infrastruktūras attīstība un energoefektivitātes uzlabošana sabiedriskajos pasažieru pārvadājumos</t>
  </si>
  <si>
    <t>3.3.1.2. (3.1.1.6. 2.k.)_</t>
  </si>
  <si>
    <t>3.3.1.2. (3.1.1.6. 2.k.)</t>
  </si>
  <si>
    <t>Lielo ostu divējāda lietojuma publiskās infrastruktūras attīstība</t>
  </si>
  <si>
    <t>4.1.1.1.1</t>
  </si>
  <si>
    <t>4.1.</t>
  </si>
  <si>
    <t>Veselības veicināšana un aprūpe</t>
  </si>
  <si>
    <t>4.1.1.</t>
  </si>
  <si>
    <t>“Nodrošināt vienlīdzīgu piekļuvi veselības aprūpei un stiprināt veselības sistēmu, tostarp primārās veselības aprūpes noturību, un sekmēt pāreju no aprūpes iestādē uz ģimenē un kopienā balstītu aprūpi”</t>
  </si>
  <si>
    <t>4.1.1.1.</t>
  </si>
  <si>
    <t>Ārstniecības iestāžu infrastruktūras attīstība</t>
  </si>
  <si>
    <t>VM</t>
  </si>
  <si>
    <t>4.1.1.1.2</t>
  </si>
  <si>
    <t>4.1.1.1.3</t>
  </si>
  <si>
    <t>4.1.1.1.4</t>
  </si>
  <si>
    <t>4.1.1.1.5</t>
  </si>
  <si>
    <t>4.1.1.3.1</t>
  </si>
  <si>
    <t>4.1.1.3.</t>
  </si>
  <si>
    <t xml:space="preserve">Primārās veselības aprūpes lomas stiprināšana, attīstot infrastruktūru </t>
  </si>
  <si>
    <t>4.1.1.3.2</t>
  </si>
  <si>
    <t>4.1.1.4.1</t>
  </si>
  <si>
    <t>4.1.1.4.</t>
  </si>
  <si>
    <t>Veselības aprūpes pārvaldības sistēmas stiprināšana un digitalizācija, attīstot digitālos risinājumus</t>
  </si>
  <si>
    <t>4.1.1.4.2</t>
  </si>
  <si>
    <t>4.1.1.5._</t>
  </si>
  <si>
    <t>4.1.1.5.</t>
  </si>
  <si>
    <t>Neatliekamās medicīniskās palīdzības dienesta attīstība</t>
  </si>
  <si>
    <t>4.1.2.1._</t>
  </si>
  <si>
    <t>4.1.2.</t>
  </si>
  <si>
    <t xml:space="preserve"> “Uzlabot vienlīdzīgu un savlaicīgu piekļuvi kvalitatīviem, ilgtspējīgiem un izmaksu ziņā pieejamiem veselības aprūpes, veselības veicināšanas un slimību profilakses pakalpojumiem, uzlabojot veselības aprūpes sistēmu efektivitāti un izturētspēju”</t>
  </si>
  <si>
    <t>4.1.2.1.</t>
  </si>
  <si>
    <t>Nacionāla mēroga veselības veicināšanas un slimību profilakses pasākumi</t>
  </si>
  <si>
    <t>4.1.2.2._</t>
  </si>
  <si>
    <t>4.1.2.2.</t>
  </si>
  <si>
    <t>Veselības veicināšanas un slimību profilakses pasākumu īstenošana vietējai sabiedrībai</t>
  </si>
  <si>
    <t>4.1.2.3._</t>
  </si>
  <si>
    <t>4.1.2.3.</t>
  </si>
  <si>
    <t>Pasākumi atkarīgo personu resocializācijai un atgriešanai darba tirgū, kā arī preventīvie pasākumi jauniešiem</t>
  </si>
  <si>
    <t>4.1.2.4._</t>
  </si>
  <si>
    <t>4.1.2.4.</t>
  </si>
  <si>
    <t>Pierādījumos balstītu narkotiku lietošanas profilakses programmu īstenošana un profilakses kvalitātes standartu ieviešana</t>
  </si>
  <si>
    <t>4.1.2.5._</t>
  </si>
  <si>
    <t>4.1.2.5.</t>
  </si>
  <si>
    <t>Piesaistīt un noturēt ārstniecības personas darbam valsts apmaksāto veselības aprūpes pakalpojumu sektorā, īpaši stacionāros</t>
  </si>
  <si>
    <t>4.1.2.6._</t>
  </si>
  <si>
    <t>4.1.2.6.</t>
  </si>
  <si>
    <t>Uzlabot izglītības iespējas ārstniecības personām, t.sk. uzlabojot tālākizglītības pieejamību</t>
  </si>
  <si>
    <t>4.1.2.7._</t>
  </si>
  <si>
    <t>4.1.2.7.</t>
  </si>
  <si>
    <t>Pilnveidot pacientu drošību un aprūpes kvalitāti</t>
  </si>
  <si>
    <t>4.1.2.8._</t>
  </si>
  <si>
    <t>4.1.2.8.</t>
  </si>
  <si>
    <t>Nevalstisko organizāciju iesaiste veselības veicināšanas un slimību profilakses pasākumu īstenošanā</t>
  </si>
  <si>
    <t>4.2.1.1._</t>
  </si>
  <si>
    <t>4.2.</t>
  </si>
  <si>
    <t>Izglītība, prasmes un mūžizglītība</t>
  </si>
  <si>
    <t>4.2.1.</t>
  </si>
  <si>
    <t>“Uzlabot vienlīdzīgu piekļuvi iekļaujošiem un kvalitatīviem pakalpojumiem izglītības, mācību un mūžizglītības jomā, attīstot pieejamu infrastruktūru, tostarp, veicinot noturību izglītošanā un mācībā attālinātā un tiešsaistes režīmā”</t>
  </si>
  <si>
    <t>4.2.1.1.</t>
  </si>
  <si>
    <t>Infrastruktūras izveide starpnozaru sadarbības un atbalsta sistēmas izveidei bērnu attīstībai</t>
  </si>
  <si>
    <t>4.2.1.2._</t>
  </si>
  <si>
    <t>4.2.1.2.</t>
  </si>
  <si>
    <t>4.2.1.3._</t>
  </si>
  <si>
    <t>"Uzlabot vienlīdzīgu piekļuvi iekļaujošiem un kvalitatīviem pakalpojumiem izglītības, mācību un mūžizglītības jomā, attīstot pieejamu infrastruktūru, tostarp, veicinot noturību izglītošanā un mācībā attālinātā un tiešsaistes režīmā”</t>
  </si>
  <si>
    <t>4.2.1.3.</t>
  </si>
  <si>
    <t>Infrastruktūras un mācību vides pilnveide efektīvas, kvalitatīvas un mūsdienīgas izglītības īstenošanai speciālās izglītības iestādēs</t>
  </si>
  <si>
    <t>4.2.1.5.1</t>
  </si>
  <si>
    <t>4.2.1.5.</t>
  </si>
  <si>
    <t>Izglītības iestāžu nodrošinājums pilnveidotā vispārējās izglītības satura kvalitatīvai ieviešanai pamata un vidējās izglītības pakāpē</t>
  </si>
  <si>
    <t>4.2.1.5.2</t>
  </si>
  <si>
    <t>4.2.1.5.3</t>
  </si>
  <si>
    <t>4.2.1.6.1</t>
  </si>
  <si>
    <t>4.2.1.6.</t>
  </si>
  <si>
    <t xml:space="preserve">Profesionālās izglītības iestāžu un koledžu mācību vide nozarēm aktuālo prasmju apguvei </t>
  </si>
  <si>
    <t>4.2.1.6.2</t>
  </si>
  <si>
    <t>4.2.1.6.3</t>
  </si>
  <si>
    <t>4.2.1.6.4</t>
  </si>
  <si>
    <t>4.2.1.7._</t>
  </si>
  <si>
    <t>4.2.1.7.</t>
  </si>
  <si>
    <t>Pirmsskolas izglītības iestāžu infrastruktūras attīstība</t>
  </si>
  <si>
    <t>4.2.1.8.1</t>
  </si>
  <si>
    <t>4.2.1.8.</t>
  </si>
  <si>
    <t>Augstskolu studiju vides modernizācija</t>
  </si>
  <si>
    <t>4.2.1.8.2</t>
  </si>
  <si>
    <t>4.2.1.8.3</t>
  </si>
  <si>
    <t>4.2.2.1._</t>
  </si>
  <si>
    <t>4.2.2.</t>
  </si>
  <si>
    <t xml:space="preserve">“Uzlabot izglītības un mācību sistēmu kvalitāti, iekļautību, efektivitāti un nozīmīgumu darba tirgū, tostarp ar neformālās un ikdienējās mācīšanās validēšanas palīdzību, lai atbalstītu pamatkompetenču, tostarp uzņēmējdarbības un digitālo prasmju, apguvi, un sekmējot duālās apmācības sistēmu un māceklības ieviešanu” </t>
  </si>
  <si>
    <t>4.2.2.1.</t>
  </si>
  <si>
    <t>Kvalitatīvas un mūsdienīgas izglītības īstenošana pirmsskolas izglītības pakāpē</t>
  </si>
  <si>
    <t>4.2.2.3._</t>
  </si>
  <si>
    <t>4.2.2.3.</t>
  </si>
  <si>
    <t>Pedagogu metodiskā atbalsta centra izveide profesijas attīstībai un prestiža uzlabošanai</t>
  </si>
  <si>
    <t>4.2.2.4._</t>
  </si>
  <si>
    <t>4.2.2.4.</t>
  </si>
  <si>
    <t>Izglītības kvalitātes monitoringa sistēmas attīstība un nodrošināšana</t>
  </si>
  <si>
    <t>4.2.2.5._</t>
  </si>
  <si>
    <t>4.2.2.5.</t>
  </si>
  <si>
    <t>Dalība starptautiskos izglītības pētījumos izglītības kvalitātes monitoringa sistēmas attīstībai un nodrošināšanai</t>
  </si>
  <si>
    <t>4.2.2.6._</t>
  </si>
  <si>
    <t>4.2.2.6.</t>
  </si>
  <si>
    <t>Cikliskas institucionālās akreditācijas ieviešana augstākajā izglītībā</t>
  </si>
  <si>
    <t>4.2.2.7._</t>
  </si>
  <si>
    <t>4.2.2.7.</t>
  </si>
  <si>
    <t>Indukcijas gada ieviešana pedagogu sagatavošanas studiju programmās</t>
  </si>
  <si>
    <t>4.2.2.8._</t>
  </si>
  <si>
    <t xml:space="preserve">“Uzlabot izglītības un mācību sistēmu kvalitāti, iekļautību, efektivitāti un nozīmīgumu darba tirgū, tostarp ar neformālās un ikdienējās mācīšanās validēšanas palīdzību, lai atbalstītu pamatkompetenču, tostarp uzņēmējdarbības un digitālo prasmju, apguvi, un sekmējot duālo mācību sistēmu un māceklības ieviešanu” </t>
  </si>
  <si>
    <t>4.2.2.8.</t>
  </si>
  <si>
    <t>Latviešu valodas apguves piedāvājuma paplašināšana</t>
  </si>
  <si>
    <t>4.2.2.9.1</t>
  </si>
  <si>
    <t>4.2.2.9.</t>
  </si>
  <si>
    <t>Izglītības procesa individualizācija un starpnozaru sadarbība profesionālās izglītības izcilībai</t>
  </si>
  <si>
    <t>4.2.2.9.2</t>
  </si>
  <si>
    <t>4.2.2.11.1</t>
  </si>
  <si>
    <t>4.2.2.11.</t>
  </si>
  <si>
    <t>Studiju procesa digitalizācija</t>
  </si>
  <si>
    <t>4.2.2.11.2</t>
  </si>
  <si>
    <t>4.2.3.1._</t>
  </si>
  <si>
    <t>4.2.3.</t>
  </si>
  <si>
    <t>“Sekmēt to, lai – jo īpaši nelabvēlīgā situācijā esošām grupām – būtu vienlīdzīga piekļuve kvalitatīvai un iekļaujošai izglītībai un mācībām un iespēja to iegūt, sākot ar pirmsskolas izglītību un aprūpi un vispārējās izglītības un profesionālās izglītības un mācību gaitā līdz pat augstākajai izglītībai un pieaugušo izglītībai un mācībām, tostarp veicināt mācību mobilitāti visiem un atvieglot piekļūstamības iespējas personām ar invaliditāti”</t>
  </si>
  <si>
    <t>4.2.3.1.</t>
  </si>
  <si>
    <t>Integrēta "skola-kopiena" sadarbības programma atstumtības riska mazināšanai izglītības iestādēs</t>
  </si>
  <si>
    <t>4.2.3.3._</t>
  </si>
  <si>
    <t>4.2.3.3.</t>
  </si>
  <si>
    <t xml:space="preserve">Pilsonisko līdzdalību veicinošu kultūras pakalpojumu pieejamības veicināšana
</t>
  </si>
  <si>
    <t>KM</t>
  </si>
  <si>
    <t>4.2.3.4._</t>
  </si>
  <si>
    <t>“Sekmēt to, lai – jo īpaši nelabvēlīgā situācijā esošām grupām – būtu vienlīdzīga piekļuve kvalitatīvai un iekļaujošai izglītībai un mācībām un iespēja to iegūt, sākot ar pirmsskolas izglītību un aprūpi un vispārējās izglītības un profesionālās izglītības un mācību gaitā līdz pat augstākajai izglītībai un pieaugušo izglītībai un mācībām, tostarp veicināt mācību mobilitāti visiem un atvieglot piekļūstamības iespējas personām ar invaliditātii”</t>
  </si>
  <si>
    <t>4.2.3.4.</t>
  </si>
  <si>
    <t>Sekmēt NEET jauniešu integrēšanos izglītībā un nodarbinātībā</t>
  </si>
  <si>
    <t>4.2.4.1.1</t>
  </si>
  <si>
    <t>4.2.4.</t>
  </si>
  <si>
    <t>“Veicināt mūžizglītību, jo īpaši piedāvājot elastīgas prasmju pilnveides un pārkvalifikācijas iespējas visiem, ņemot vērā uzņēmējdarbības un digitālās prasmes, labāk prognozējot pārmaiņas un vajadzību pēc jaunām prasmēm, pamatojoties uz darba tirgus vajadzībām, atvieglojot karjeras maiņu un sekmējot profesionālo mobilitāti”</t>
  </si>
  <si>
    <t>4.2.4.1.</t>
  </si>
  <si>
    <t>Atbalsts nozaru vajadzībās balstītai pieaugušo izglītībai</t>
  </si>
  <si>
    <t>4.2.4.1.2</t>
  </si>
  <si>
    <t>4.2.4.2._</t>
  </si>
  <si>
    <t>4.2.4.2.</t>
  </si>
  <si>
    <t>Atbalsts pieaugušo individuālajās vajadzībās balstītai pieaugušo izglītībai</t>
  </si>
  <si>
    <t>4.2.4.3._</t>
  </si>
  <si>
    <t>4.2.4.3.</t>
  </si>
  <si>
    <t>Digitālo prasmju pilnveide</t>
  </si>
  <si>
    <t>4.3.1.2._</t>
  </si>
  <si>
    <t>4.3.</t>
  </si>
  <si>
    <t>Nodarbinātība un sociālā iekļaušana</t>
  </si>
  <si>
    <t>4.3.1.</t>
  </si>
  <si>
    <t>“Veicināt sociāli atstumto kopienu, mājsaimniecību ar zemiem ienākumiem un nelabvēlīgā situācijā esošo grupu, tostarp cilvēku ar īpašām vajadzībām sociāli ekonomisko integrāciju, īstenojot integrētas darbības, tostarp nodrošinot mājokli un sociālos pakalpojumus”</t>
  </si>
  <si>
    <t>4.3.1.2.</t>
  </si>
  <si>
    <t xml:space="preserve">Pakalpojumu kvalitātes un pieejamības uzlabošana, tuvinot VSAC filiāles kopienā sniegtajiem (ģimeniskā vidē pietuvinātiem) pakalpojumiem 
</t>
  </si>
  <si>
    <t>LM</t>
  </si>
  <si>
    <t>4.3.1.3.1</t>
  </si>
  <si>
    <t>4.3.1.3.</t>
  </si>
  <si>
    <t>Sociālo mājokļu atjaunošana vai jaunu sociālo mājokļu būvniecība</t>
  </si>
  <si>
    <t>4.3.1.3.2</t>
  </si>
  <si>
    <t>4.3.1.5._</t>
  </si>
  <si>
    <t>4.3.1.5.</t>
  </si>
  <si>
    <t>Sabiedrībā balstīto sociālo pakalpojumu infrastruktūras izveide un attīstība</t>
  </si>
  <si>
    <t>4.3.2.0._</t>
  </si>
  <si>
    <t>4.3.2.</t>
  </si>
  <si>
    <t xml:space="preserve">"Kultūras un tūrisma lomas palielināšana ekonomiskajā attīstībā, sociālajā iekļaušanā un sociālajās inovācijās" </t>
  </si>
  <si>
    <t>4.3.2.0.</t>
  </si>
  <si>
    <t>4.3.3.1._</t>
  </si>
  <si>
    <t>4.3.3.</t>
  </si>
  <si>
    <t xml:space="preserve"> “Uzlabot visu darba meklētāju, jo īpaši jauniešu – it sevišķi, īstenojot Garantiju jauniešiem –, ilgstošo bezdarbnieku un darba tirgū nelabvēlīgā situācijā esošo grupu, un ekonomiski neaktīvo personu piekļuvi nodarbinātībai un aktivizācijas pasākumiem, kā arī veicinot pašnodarbinātību un sociālo ekonomiku”</t>
  </si>
  <si>
    <t>4.3.3.1.</t>
  </si>
  <si>
    <t>4.3.3.2._</t>
  </si>
  <si>
    <t>4.3.3.2.</t>
  </si>
  <si>
    <t xml:space="preserve">Nelabvēlīgākā situācijā esošu bezdarbnieku un ekonomiski neaktīvo iedzīvotāju iekļaušanās darba tirgū sekmēšana </t>
  </si>
  <si>
    <t>4.3.3.3._</t>
  </si>
  <si>
    <t>4.3.3.3.</t>
  </si>
  <si>
    <t>4.3.3.4._</t>
  </si>
  <si>
    <t>“Uzlabot visu darba meklētāju, jo īpaši jauniešu, ilgstošo bezdarbnieku un nelabvēlīgā situācijā esošu grupu, kā arī neaktīvo personu piekļuvi nodarbinātībai, veicināt pašnodarbinātību un sociālo ekonomiku”</t>
  </si>
  <si>
    <t>4.3.3.4.</t>
  </si>
  <si>
    <t>EURES tīkla darbības nodrošināšana Latvijā</t>
  </si>
  <si>
    <t>4.3.3.5._</t>
  </si>
  <si>
    <t>4.3.3.5.</t>
  </si>
  <si>
    <t xml:space="preserve">Ilgāka un labāka darba mūža veicināšana </t>
  </si>
  <si>
    <t>4.3.3.6._</t>
  </si>
  <si>
    <t>4.3.3.6.</t>
  </si>
  <si>
    <t>Nodarbinātības valsts aģentūras veiktspējas stiprināšana un pakalpojumu modernizēšana</t>
  </si>
  <si>
    <t>4.3.3.7._</t>
  </si>
  <si>
    <t>4.3.3.7.</t>
  </si>
  <si>
    <t>Valsts darba inspekcijas veiktspējas stiprināšana un pakalpojumu modernizēšana</t>
  </si>
  <si>
    <t>4.3.4.1._</t>
  </si>
  <si>
    <t>4.3.4.</t>
  </si>
  <si>
    <t>“Sekmēt aktīvu iekļaušanu, lai veicinātu vienlīdzīgas iespējas, nediskriminēšanu un aktīvu līdzdalību, kā arī uzlabotu nodarbināmību,  jo īpaši attiecībā uz nelabvēlīgā situācijā esošām grupām”</t>
  </si>
  <si>
    <t>4.3.4.1.</t>
  </si>
  <si>
    <t>Vienlīdzīgu iespēju un nediskriminācijas veicināšana</t>
  </si>
  <si>
    <t>4.3.4.2.1</t>
  </si>
  <si>
    <t>4.3.4.2.</t>
  </si>
  <si>
    <t>Atbalsta pasākumi diskriminācijas riskam pakļautajām sabiedrības grupām vienlīdzīgu iespēju un tiesību realizēšanai dažādās dzīves jomās</t>
  </si>
  <si>
    <t>4.3.4.2.2</t>
  </si>
  <si>
    <t>4.3.4.3._</t>
  </si>
  <si>
    <t>4.3.4.3.</t>
  </si>
  <si>
    <t>Pasākumi ģimenes un darba dzīves saskaņošanai</t>
  </si>
  <si>
    <t>4.3.4.4._</t>
  </si>
  <si>
    <t>4.3.4.4.</t>
  </si>
  <si>
    <t>Sociālā dialoga attīstība, stiprinot sociālo partneru veiktspēju līdzdarboties likumdošanas, nacionālo reformu un koplīgumu slēgšanas pārrunu procesā</t>
  </si>
  <si>
    <t>4.3.4.5._</t>
  </si>
  <si>
    <t>4.3.4.5.</t>
  </si>
  <si>
    <t>Atbalsts pilsoniskās sabiedrības organizāciju izaugsmei, stiprinot līdzdalību publiskās pārvaldes lēmumu pieņemšanas procesos</t>
  </si>
  <si>
    <t>4.3.4.6._</t>
  </si>
  <si>
    <t>4.3.4.6.</t>
  </si>
  <si>
    <t>Resocializācijas pakalpojumu probācijas klientiem pilnveidošana un taisnīguma atjaunošanas pieeju attīstība, veicinot probācijas klientu aktīvu līdzdalību sabiedrības procesos un radot priekšnosacījumus viņu veiksmīgai iekļaušanai un nodarbināmībai</t>
  </si>
  <si>
    <t>TM</t>
  </si>
  <si>
    <t>4.3.4.7._</t>
  </si>
  <si>
    <t>4.3.4.7.</t>
  </si>
  <si>
    <t>Nodarbināmības priekšnosacījumu nodrošināšana ieslodzītajiem, pilnveidojot resocializācijas sistēmas efektivitāti,  sekmējot bijušo ieslodzīto iekļaušanos, vienlīdzīgas iespējas un aktīvu līdzdalību</t>
  </si>
  <si>
    <t>4.3.4.8._</t>
  </si>
  <si>
    <t>4.3.4.8.</t>
  </si>
  <si>
    <t>Sabiedrības saliedēšana, veicinot jauniebraucēju iekļaušanos vietējā sabiedrībā un sekmējot starpkultūru komunikāciju</t>
  </si>
  <si>
    <t>4.3.4.9._</t>
  </si>
  <si>
    <t>4.3.4.9.</t>
  </si>
  <si>
    <t xml:space="preserve">Sabiedrības saliedēšana, veicinot sabiedrības pašorganizēšanos un paplašinot sadarbības un līdzdarbības prasmes un iespējas
</t>
  </si>
  <si>
    <t>4.3.5.1.1</t>
  </si>
  <si>
    <t>4.3.5.</t>
  </si>
  <si>
    <t>"Uzlabot vienlīdzīgu un savlaicīgu piekļuvi kvalitatīviem, ilgtspējīgiem un izmaksu ziņā pieejamiem pakalpojumiem; pilnveidot sociālās aizsardzības sistēmas, tostarp veicināt sociālās aizsardzības pieejamību; uzlabot ilgtermiņa aprūpes pakalpojumu pieejamību, efektivitāti un izturētspēju"</t>
  </si>
  <si>
    <t>4.3.5.1.</t>
  </si>
  <si>
    <t>Sabiedrībā balstītu sociālo pakalpojumu pieejamības palielināšana (DI turpinājums)</t>
  </si>
  <si>
    <t>4.3.5.1.2</t>
  </si>
  <si>
    <t>4.3.5.1.3</t>
  </si>
  <si>
    <t>4.3.5.1.4</t>
  </si>
  <si>
    <t>4.3.5.1.5</t>
  </si>
  <si>
    <t>4.3.5.2._</t>
  </si>
  <si>
    <t>4.3.5.2.</t>
  </si>
  <si>
    <t>Efektīva atbalsta un paliatīvās aprūpes pakalpojuma pilnveide, paaugstinot tā pieejamību pilngadīgām personām, kuru izārstēšana vairs nav iespējama</t>
  </si>
  <si>
    <t>4.3.5.3._</t>
  </si>
  <si>
    <t>4.3.5.3.</t>
  </si>
  <si>
    <t xml:space="preserve">Sociālo pakalpojumu efektivitātes un pieejamības palielināšana + SPOLIS
</t>
  </si>
  <si>
    <t>4.3.5.4._</t>
  </si>
  <si>
    <t>4.3.5.4.</t>
  </si>
  <si>
    <t xml:space="preserve"> Profesionāla un mūsdienīga sociālā darba attīstība</t>
  </si>
  <si>
    <t>4.3.5.5._</t>
  </si>
  <si>
    <t>4.3.5.5.</t>
  </si>
  <si>
    <t>Pieeja tiesiskumam</t>
  </si>
  <si>
    <t>4.3.6.1._</t>
  </si>
  <si>
    <t>4.3.6.</t>
  </si>
  <si>
    <t>"Veicināt nabadzības vai sociālās atstumtības riskam pakļauto cilvēku, tostarp vistrūcīgāko un bērnu, sociālo integrāciju"</t>
  </si>
  <si>
    <t>4.3.6.1.</t>
  </si>
  <si>
    <t>Speciālistu, kuru profesionālā darbība saistīta ar bērnu tiesību aizsardzības nodrošināšanu, profesionālās kvalifikācijas pilnveide un bērnu likumisko pārstāvju atbildības stiprināšana bērnu tiesību aizsardzības sistēmas reorganizācijas ietvaros</t>
  </si>
  <si>
    <t>4.3.6.2._</t>
  </si>
  <si>
    <t>4.3.6.2.</t>
  </si>
  <si>
    <t>Atbalsta pasākumi Veselības un darbspēju ekspertīzes ārstu valsts komisijas klientu apkalpošanas efektivitātes un kvalitātes uzlabošanai, speciālistu profesionālo spēju, invaliditātes informatīvās sistēmas procesu un funkcionalitātes pilnveidei</t>
  </si>
  <si>
    <t>4.3.6.3._</t>
  </si>
  <si>
    <t>4.3.6.3.</t>
  </si>
  <si>
    <t>Atbalsts bērniem ar smagu diagnozi vai funkcionāliem traucējumiem, iespējamu vai esošu invaliditāti un viņu ģimenes locekļiem</t>
  </si>
  <si>
    <t>4.3.6.4.1</t>
  </si>
  <si>
    <t>4.3.6.4.</t>
  </si>
  <si>
    <t>Atbalsta instrumentu izstrāde un ieviešana ģimenes funkcionalitātes stiprināšanai</t>
  </si>
  <si>
    <t>4.3.6.4.2</t>
  </si>
  <si>
    <t>4.3.6.5._</t>
  </si>
  <si>
    <t>4.3.6.5.</t>
  </si>
  <si>
    <t>Atbalsta pasākumi bērniem ar uzvedības un atkarību problēmām un to ģimenēm</t>
  </si>
  <si>
    <t>4.3.6.6._</t>
  </si>
  <si>
    <t>4.3.6.6.</t>
  </si>
  <si>
    <t xml:space="preserve">Bērnu pieskatīšanas pakalpojumi </t>
  </si>
  <si>
    <t>4.3.6.7.1</t>
  </si>
  <si>
    <t>4.3.6.7.</t>
  </si>
  <si>
    <t>Starpnozaru sadarbības un atbalsta sistēmas izveide bērnu veselīgais attīstībai un sekmīgai pašrealizācijai</t>
  </si>
  <si>
    <t>4.3.6.7.2</t>
  </si>
  <si>
    <t>4.3.6.8._</t>
  </si>
  <si>
    <t>4.3.6.8.</t>
  </si>
  <si>
    <t>IKT sistēmu modernizācija labākas bērnu tiesību aizsardzības sistēmas nodrošināšanai</t>
  </si>
  <si>
    <t>4.3.6.9.1</t>
  </si>
  <si>
    <t>4.3.6.9.</t>
  </si>
  <si>
    <t xml:space="preserve">Ģimenei draudzīgas vides un sabiedrības veidošana un intervences psiholoģiskā un emocionālā noturīguma veicināšanai </t>
  </si>
  <si>
    <t>4.3.6.9.2</t>
  </si>
  <si>
    <t>4.4.1.1._</t>
  </si>
  <si>
    <t>4.4.</t>
  </si>
  <si>
    <t>Sociālās inovācijas</t>
  </si>
  <si>
    <t>4.4.1.</t>
  </si>
  <si>
    <t>"Veicināt nabadzības vai sociālās atstumtības riskam pakļauto personu sociālo integrāciju, izmantojot sociālās inovācijas "</t>
  </si>
  <si>
    <t>4.4.1.1.</t>
  </si>
  <si>
    <t>Atbalsts jaunām pieejām sabiedrībā balstītu sociālo pakalpojumu sniegšanā (inovācijas)</t>
  </si>
  <si>
    <t>5.1.1.1.1</t>
  </si>
  <si>
    <t>5.1.</t>
  </si>
  <si>
    <t xml:space="preserve">Reģionu līdzsvarota attīstība </t>
  </si>
  <si>
    <t>5.1.1.</t>
  </si>
  <si>
    <t>“Vietējās teritorijas integrētās sociālās, ekonomiskās un vides attīstības un kultūras mantojuma, tūrisma un drošības veicināšana pilsētu funkcionālajās teritorijās”</t>
  </si>
  <si>
    <t>5.1.1.1.</t>
  </si>
  <si>
    <t xml:space="preserve">Infrastruktūra uzņēmējdarbības atbalstam </t>
  </si>
  <si>
    <t>5.1.1.1.2</t>
  </si>
  <si>
    <t>5.1.1.1.3</t>
  </si>
  <si>
    <t>5.1.1.2._</t>
  </si>
  <si>
    <t>5.1.1.2.</t>
  </si>
  <si>
    <t>Pašvaldību un plānošanas reģionu kapacitātes uzlabošana</t>
  </si>
  <si>
    <t>5.1.1.3._</t>
  </si>
  <si>
    <t>5.1.1.3.</t>
  </si>
  <si>
    <t>Publiskās ārtelpas attīstība</t>
  </si>
  <si>
    <t>5.1.1.4._</t>
  </si>
  <si>
    <t>5.1.1.4.</t>
  </si>
  <si>
    <t>Viedās pašvaldības</t>
  </si>
  <si>
    <t>5.1.1.5.1</t>
  </si>
  <si>
    <t>5.1.1.5.</t>
  </si>
  <si>
    <t>Unikāla Eiropas mēroga kultūras  mantojuma  atjaunošana, lai veicinātu to pieejamību,  attīstot kultūras pakalpojumus</t>
  </si>
  <si>
    <t>5.1.1.5.2</t>
  </si>
  <si>
    <t>5.1.1.6._</t>
  </si>
  <si>
    <t>5.1.1.6.</t>
  </si>
  <si>
    <t>Kultūras mantojuma saglabāšana un jaunu pakalpojumu attīstība</t>
  </si>
  <si>
    <t>5.1.1.7._</t>
  </si>
  <si>
    <t>5.1.1.7.</t>
  </si>
  <si>
    <t>Reģionālās kultūras infrastruktūras attīstība kultūras pakalpojumu pieejamības uzlabošana</t>
  </si>
  <si>
    <t>5.2.1.1. (5.1.1.9.)_</t>
  </si>
  <si>
    <t>5.2.</t>
  </si>
  <si>
    <t>5.2.1.</t>
  </si>
  <si>
    <t>"Civilās sagatavotības nodrošināšana visu veidu teritorijās"</t>
  </si>
  <si>
    <t>5.2.1.1. (5.1.1.9.)</t>
  </si>
  <si>
    <t>Objektu (patvertņu) pielāgošana un aprīkošana civilās aizsardzības mērķiem</t>
  </si>
  <si>
    <t>6.1.1.1.1</t>
  </si>
  <si>
    <t>6.1.</t>
  </si>
  <si>
    <t>Pāreja uz klimatneitralitāti</t>
  </si>
  <si>
    <t>6.1.1.</t>
  </si>
  <si>
    <t>"Pārejas uz klimatneitralitāti radīto ekonomisko, sociālo un vides seku mazināšana visvairāk skartajos reģionos"</t>
  </si>
  <si>
    <t>6.1.1.1.</t>
  </si>
  <si>
    <t>Atteikšanās no kūdras izmantošanas enerģētikā</t>
  </si>
  <si>
    <t>6.1.1.1.2</t>
  </si>
  <si>
    <t>6.1.1.1.3</t>
  </si>
  <si>
    <t>6.1.1.1.4</t>
  </si>
  <si>
    <t>6.1.1.1.5</t>
  </si>
  <si>
    <t>6.1.1.2._</t>
  </si>
  <si>
    <t>6.1.1.2.</t>
  </si>
  <si>
    <t>Pētniecības attīstība dabas resursu ilgtspējīgai izmantošanai vides un klimata mērķu kontekstā</t>
  </si>
  <si>
    <t>6.1.1.3.1</t>
  </si>
  <si>
    <t>6.1.1.3.</t>
  </si>
  <si>
    <t>Atbalsts uzņēmējdarbībai nepieciešamās publiskās infrastruktūras attīstībai, veicinot pāreju uz klimatneitrālu ekonomiku</t>
  </si>
  <si>
    <t>6.1.1.3.2</t>
  </si>
  <si>
    <t>6.1.1.4._</t>
  </si>
  <si>
    <t>6.1.1.4.</t>
  </si>
  <si>
    <t xml:space="preserve">Uzņēmējdarbības “zaļināšanas” un produktu attīstības pasākumi, veicinot energoefektivitātes paaugstināšanu un energoefektīvu tehnoloģiju ieviešanu uzņēmumos </t>
  </si>
  <si>
    <t>6.1.1.5._</t>
  </si>
  <si>
    <t>6.1.1.5.</t>
  </si>
  <si>
    <t>Nodarbināto prasmju paaugstināšana un atbalsts kvalifikācijas iegūšanai, atbalsts darbaspēka mācībām saskaņā ar uzņēmumu pieprasījumu</t>
  </si>
  <si>
    <t>6.1.1.6.1</t>
  </si>
  <si>
    <t>6.1.1.6.</t>
  </si>
  <si>
    <t xml:space="preserve">Bezemisiju transportlīdzekļu izmantošanas veicināšana pašvaldībās </t>
  </si>
  <si>
    <t>6.1.1.7._</t>
  </si>
  <si>
    <t>6.1.1.7.</t>
  </si>
  <si>
    <t>Eiropas Savienības nozīmes biotopu vai purvu ekosistēmu atjaunošana</t>
  </si>
  <si>
    <t>6.1.1.8._</t>
  </si>
  <si>
    <t>6.1.1.8.</t>
  </si>
  <si>
    <t>Pašvaldību un plānošanas reģionu speciālistu prasmju paaugstināšana klimatneitrālas ekonomikas un sociālekonomisko seku saistībā ar klimata pārmaiņām mazināšanas jautājumos</t>
  </si>
  <si>
    <t>7.1.1.0._</t>
  </si>
  <si>
    <t>7.1.</t>
  </si>
  <si>
    <t>Kapacitātes stiprināšanas pasākumi</t>
  </si>
  <si>
    <t>7.1.1.</t>
  </si>
  <si>
    <t>Kapacitātes stiprināšanas pasākumi - Administratīvās kapacitātes ceļakarte</t>
  </si>
  <si>
    <t>7.1.1.0.</t>
  </si>
  <si>
    <t>Administratīvās kapacitātes ceļakartei (TP prioritāte)</t>
  </si>
  <si>
    <t>7.1.2.0._</t>
  </si>
  <si>
    <t>7.1.2.</t>
  </si>
  <si>
    <t>Kapacitātes stiprināšanas pasākumi - Kohēzijas politikas fondu vadības informācijas sistēmas attīstība</t>
  </si>
  <si>
    <t>7.1.2.0.</t>
  </si>
  <si>
    <t>KPVIS attīstība (TP prioritāte)</t>
  </si>
  <si>
    <t>"Veicināt enerģijas starpsavienojumu un saistītās pārvades, sadales, uzglabāšanas un atbalsta infrastruktūras izbūvi, kā arī kritiskās enerģētikas infrastruktūras aizsardzību un uzlādes infrastruktūras izvēršanu"</t>
  </si>
  <si>
    <t>1.2.1.; 1.2.3.</t>
  </si>
  <si>
    <t>2.3.1.4.</t>
  </si>
  <si>
    <t>Reģionālā transporta digitālās pārvaldības risinājumi</t>
  </si>
  <si>
    <t>Rūpniecisko spēju uzlabošana, lai veicinātu aizsardzības spējas, prioritāti piešķirot divējāda lietojuma spējām</t>
  </si>
  <si>
    <t>"Rūpniecisko spēju uzlabošana, lai veicinātu aizsardzības spējas, prioritāti piešķirot divējāda lietojuma spējām"</t>
  </si>
  <si>
    <t>1.5.1.0.</t>
  </si>
  <si>
    <t>Rūpniecisko spēju uzlabošana aizsardzības stiprināšanai</t>
  </si>
  <si>
    <t>1.5.1.0.1</t>
  </si>
  <si>
    <t>Ieguldījumi, kas atbalsta STEP mērķu sasniegšanu - Kundziņsala, vēja parku ražošana</t>
  </si>
  <si>
    <t>Izveidot asistīvo tehnoloģiju izglītības programmu apguvei apmaiņas sistēmu</t>
  </si>
  <si>
    <t>Atbalsts sociālajai uzņēmējdarbībai un sociālās ekonomikas attīstībai</t>
  </si>
  <si>
    <t>Bezdarbnieku, darba meklētāju un bezdarba riskam pakļauto personu kvalifikācijas un prasmju paaugstināšana</t>
  </si>
  <si>
    <t>1.2.1.2.; 1.2.3.2.; 1.2.3.3.; 1.2.3.4.; 1.2.3.5._</t>
  </si>
  <si>
    <t>1.5.1.0.2</t>
  </si>
  <si>
    <t>2.1.1.1. 2.k., 2.1.1.2.__</t>
  </si>
  <si>
    <t>2.1.1.4.1</t>
  </si>
  <si>
    <t>2.3.1.4._</t>
  </si>
  <si>
    <t>3.1.1.1._</t>
  </si>
  <si>
    <t>3.1.1.6._</t>
  </si>
  <si>
    <t>3.3.1.1. (3.1.1.1. 2.k.)1</t>
  </si>
  <si>
    <t>4.3.4.3.1</t>
  </si>
  <si>
    <t>Politikas mērķa Nr.</t>
  </si>
  <si>
    <t>Specifiskā atbalsta mērķa Nr.</t>
  </si>
  <si>
    <t>Specifiskā atbalsta mērķa nosaukums</t>
  </si>
  <si>
    <t>Fonds [1]</t>
  </si>
  <si>
    <t>2023
Fakts</t>
  </si>
  <si>
    <t>2024
Fakts</t>
  </si>
  <si>
    <t>2025
Fakts</t>
  </si>
  <si>
    <t>“Pētniecības un inovāciju kapacitātes stiprināšana un progresīvu tehnoloģiju ieviešana  kopējā P&amp;A sistēmā”</t>
  </si>
  <si>
    <t>“Izmantot digitalizācijas priekšrocības uzņēmējdarbības attīstībai ”</t>
  </si>
  <si>
    <t>[1] ESF+ - Eirpoas Sociālais fonds Plus; ERAF - Eirpas Reģisonālās attīstības fonds; KF - Kohēzijas fonds; TPF - Taisnīgas pārkārtošanās fonds; TP - Tehniskā palīdzība ES fondu administrēšanai.</t>
  </si>
  <si>
    <t>Civilās aizsardzības stiprināšana</t>
  </si>
  <si>
    <t>Militārās mobilitātes stiprināšana - dzelzceļš un ostas</t>
  </si>
  <si>
    <t>Enerģētiskās neatkarība stipirnāšana</t>
  </si>
  <si>
    <t>Prognoze veiktajiem maksājumiem projektu finansējuma saņēmējiem Kohēzijas politikas ES fondu 2021.-2027.gada plānošanas perioda ietvaros, t.sk. nedeklarējamajiem avansiem, ES fondu daļa 
(Atbilstoši 01.2026. CFLA un AI sniegtajai prognozei)</t>
  </si>
  <si>
    <t>2026. gads</t>
  </si>
  <si>
    <t>Janvāris, plāns</t>
  </si>
  <si>
    <t>Februāris, plāns</t>
  </si>
  <si>
    <t>Marts, plāns</t>
  </si>
  <si>
    <t>Aprīlis, plāns</t>
  </si>
  <si>
    <t>Maijs, plāns</t>
  </si>
  <si>
    <t>Jūnijs, plāns</t>
  </si>
  <si>
    <t>Jūlijs, plāns</t>
  </si>
  <si>
    <t>Augusts, plāns</t>
  </si>
  <si>
    <t>Septembris, plāns</t>
  </si>
  <si>
    <t>Oktobris, plāns</t>
  </si>
  <si>
    <t>Novembris, plāns</t>
  </si>
  <si>
    <t>Decembris, plāns</t>
  </si>
  <si>
    <t>-</t>
  </si>
  <si>
    <t>Janvāris, Izpilde</t>
  </si>
  <si>
    <t>Janvāris, atgūtās summas</t>
  </si>
  <si>
    <t>Janvāris, Izpilde (atņemtas atgūtās summas)</t>
  </si>
  <si>
    <t>Janvāris, Izpilde %</t>
  </si>
  <si>
    <t>Janvāris, neizpilde vai pārpilde</t>
  </si>
  <si>
    <t>Janvāris, neizpilde vai pārpilde %</t>
  </si>
  <si>
    <t>Februāris, Izpilde</t>
  </si>
  <si>
    <t>Februāris, atgūtās summas</t>
  </si>
  <si>
    <t>Februāris, Izpilde (atņemtas atgūtās summas)</t>
  </si>
  <si>
    <t>Februāris, Izpilde %</t>
  </si>
  <si>
    <t>Februāris, neizpilde vai pārpilde</t>
  </si>
  <si>
    <t>Februāris, neizpilde vai pārpilde %</t>
  </si>
  <si>
    <t>Janvāris-Februāris
Plāns</t>
  </si>
  <si>
    <t>Janvāris-Februāris
Izpilde</t>
  </si>
  <si>
    <t>Janvāris-Februāris
atgūtās summas</t>
  </si>
  <si>
    <t>Janvāris-Februāris, Izpilde (atņemtas atgūtās summas)</t>
  </si>
  <si>
    <t>Janvāris-Februāris
Izpilde, %</t>
  </si>
  <si>
    <t>Janvāris-Februāris
neizpilde vai pārpilde</t>
  </si>
  <si>
    <t>Janvāris-Februāris
neizpilde vai parpilde, %</t>
  </si>
  <si>
    <t>Marts, Izpilde</t>
  </si>
  <si>
    <t>Marts, atgūtās summas</t>
  </si>
  <si>
    <t>Marts, Izpilde (atņemtas atgūtās summas)</t>
  </si>
  <si>
    <t>Marts, Izpilde %</t>
  </si>
  <si>
    <t>Marts, neizpilde vai pārpilde</t>
  </si>
  <si>
    <t>Marts, neizpilde vai pārpilde %</t>
  </si>
  <si>
    <t>Janvāris-Marts
Plāns</t>
  </si>
  <si>
    <t>Janvāris-Marts
Izpilde</t>
  </si>
  <si>
    <t>Janvāris-Marts
atgūtās summas</t>
  </si>
  <si>
    <t>Janvāris-Marts, Izpilde (atņemtas atgūtās summas)</t>
  </si>
  <si>
    <t>Janvāris-Marts
Izpilde, %</t>
  </si>
  <si>
    <t>Janvāris-Marts
neizpilde vai pārpilde</t>
  </si>
  <si>
    <t>Janvāris-Marts
neizpilde vai parpilde, %</t>
  </si>
  <si>
    <t>Aprīlis, Izpilde</t>
  </si>
  <si>
    <t>Aprīlis, atgūtās summas</t>
  </si>
  <si>
    <t>Aprīlis, Izpilde (atņemtas atgūtās summas)</t>
  </si>
  <si>
    <t>Aprīlis, Izpilde %</t>
  </si>
  <si>
    <t>Aprīlis, neizpilde vai pārpilde</t>
  </si>
  <si>
    <t>Aprīlis, neizpilde vai pārpilde %</t>
  </si>
  <si>
    <t>Janvāris-Aprīlis
Plāns</t>
  </si>
  <si>
    <t>Janvāris-Aprīlis
Izpilde</t>
  </si>
  <si>
    <t>Janvāris-Aprīlis
atgūtās summas</t>
  </si>
  <si>
    <t>Janvāris-Aprīlis, Izpilde (atņemtas atgūtās summas)</t>
  </si>
  <si>
    <t>Janvāris-Aprīlis
Izpilde, %</t>
  </si>
  <si>
    <t>Janvāris-Aprīlis
neizpilde vai pārpilde</t>
  </si>
  <si>
    <t>Janvāris-Aprīlis
neizpilde vai parpilde, %</t>
  </si>
  <si>
    <t>Maijs, Izpilde</t>
  </si>
  <si>
    <t>Maijs, atgūtās summas</t>
  </si>
  <si>
    <t>Maijs, Izpilde (atņemtas atgūtās summas)</t>
  </si>
  <si>
    <t>Maijs, Izpilde %</t>
  </si>
  <si>
    <t>Maijs, neizpilde vai pārpilde</t>
  </si>
  <si>
    <t>Maijs, neizpilde vai pārpilde %</t>
  </si>
  <si>
    <t>Janvāris-Maijs
Plāns</t>
  </si>
  <si>
    <t>Janvāris-Maijs
Izpilde</t>
  </si>
  <si>
    <t>Janvāris-Maijs
atgūtās summas</t>
  </si>
  <si>
    <t>Janvāris-Maijs, Izpilde (atņemtas atgūtās summas)</t>
  </si>
  <si>
    <t>Janvāris-Maijs
Izpilde, %</t>
  </si>
  <si>
    <t>Janvāris-Maijs
neizpilde vai pārpilde</t>
  </si>
  <si>
    <t>Janvāris-Maijs
neizpilde vai parpilde, %</t>
  </si>
  <si>
    <t>Sagatavots: 11.06.2026.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</si>
</sst>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mm"/>
  </numFmts>
  <fonts count="23" x14ac:knownFonts="1">
    <font>
      <sz val="11"/>
      <color theme="1"/>
      <name val="Calibri"/>
      <family val="2"/>
      <scheme val="minor"/>
    </font>
    <font>
      <sz val="11"/>
      <color theme="1"/>
      <name val="Calibri"/>
      <family val="2"/>
      <charset val="186"/>
      <scheme val="minor"/>
    </font>
    <font>
      <b/>
      <sz val="7"/>
      <color theme="1"/>
      <name val="Times New Roman"/>
      <family val="1"/>
      <charset val="186"/>
    </font>
    <font>
      <b/>
      <sz val="7"/>
      <name val="Times New Roman"/>
      <family val="1"/>
      <charset val="186"/>
    </font>
    <font>
      <sz val="10"/>
      <color theme="1"/>
      <name val="Times New Roman"/>
      <family val="1"/>
      <charset val="186"/>
    </font>
    <font>
      <b/>
      <sz val="15"/>
      <name val="Times New Roman"/>
      <family val="1"/>
      <charset val="186"/>
    </font>
    <font>
      <sz val="9"/>
      <color theme="1"/>
      <name val="Times New Roman"/>
      <family val="1"/>
      <charset val="186"/>
    </font>
    <font>
      <sz val="8"/>
      <color theme="1"/>
      <name val="Times New Roman"/>
      <family val="1"/>
      <charset val="186"/>
    </font>
    <font>
      <sz val="9"/>
      <color theme="0"/>
      <name val="Times New Roman"/>
      <family val="1"/>
      <charset val="186"/>
    </font>
    <font>
      <b/>
      <sz val="9"/>
      <color theme="1"/>
      <name val="Times New Roman"/>
      <family val="1"/>
      <charset val="186"/>
    </font>
    <font>
      <sz val="7"/>
      <color theme="1"/>
      <name val="Times New Roman"/>
      <family val="1"/>
      <charset val="186"/>
    </font>
    <font>
      <sz val="8"/>
      <name val="Times New Roman"/>
      <family val="1"/>
      <charset val="186"/>
    </font>
    <font>
      <b/>
      <sz val="8"/>
      <name val="Times New Roman"/>
      <family val="1"/>
      <charset val="186"/>
    </font>
    <font>
      <sz val="8"/>
      <color theme="0" tint="-0.34998626667073579"/>
      <name val="Times New Roman"/>
      <family val="1"/>
      <charset val="186"/>
    </font>
    <font>
      <sz val="8"/>
      <color rgb="FFFF0000"/>
      <name val="Times New Roman"/>
      <family val="1"/>
      <charset val="186"/>
    </font>
    <font>
      <b/>
      <sz val="8"/>
      <color theme="1"/>
      <name val="Times New Roman"/>
      <family val="1"/>
      <charset val="186"/>
    </font>
    <font>
      <sz val="11"/>
      <color theme="1"/>
      <name val="Times New Roman"/>
      <family val="1"/>
      <charset val="186"/>
    </font>
    <font>
      <b/>
      <sz val="10"/>
      <name val="Times New Roman"/>
      <family val="1"/>
      <charset val="186"/>
    </font>
    <font>
      <sz val="14"/>
      <color theme="1"/>
      <name val="Times New Roman"/>
      <family val="1"/>
      <charset val="186"/>
    </font>
    <font>
      <b/>
      <sz val="9"/>
      <name val="Times New Roman"/>
      <family val="1"/>
      <charset val="186"/>
    </font>
    <font>
      <sz val="9"/>
      <name val="Times New Roman"/>
      <family val="1"/>
      <charset val="186"/>
    </font>
    <font>
      <sz val="11"/>
      <color theme="1"/>
      <name val="Calibri"/>
      <family val="2"/>
      <scheme val="minor"/>
    </font>
    <font>
      <b/>
      <sz val="7"/>
      <color theme="1"/>
      <name val="Calibri"/>
      <family val="2"/>
      <scheme val="minor"/>
    </font>
  </fonts>
  <fills count="10">
    <fill>
      <patternFill patternType="none"/>
    </fill>
    <fill>
      <patternFill patternType="gray125"/>
    </fill>
    <fill>
      <patternFill patternType="solid">
        <fgColor theme="0" tint="-0.34998626667073579"/>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theme="1" tint="0.499984740745262"/>
        <bgColor indexed="64"/>
      </patternFill>
    </fill>
    <fill>
      <patternFill patternType="solid">
        <fgColor theme="0"/>
        <bgColor indexed="64"/>
      </patternFill>
    </fill>
    <fill>
      <patternFill patternType="solid">
        <fgColor theme="0" tint="-4.9989318521683403E-2"/>
        <bgColor indexed="64"/>
      </patternFill>
    </fill>
    <fill>
      <patternFill patternType="solid">
        <fgColor theme="7" tint="0.79998168889431442"/>
        <bgColor indexed="64"/>
      </patternFill>
    </fill>
    <fill>
      <patternFill patternType="solid">
        <fgColor rgb="FFFFC000"/>
        <bgColor indexed="64"/>
      </patternFill>
    </fill>
  </fills>
  <borders count="18">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theme="1"/>
      </left>
      <right style="thin">
        <color theme="1"/>
      </right>
      <top style="thin">
        <color theme="1"/>
      </top>
      <bottom style="thin">
        <color theme="1"/>
      </bottom>
      <diagonal/>
    </border>
    <border>
      <left style="thin">
        <color theme="0"/>
      </left>
      <right style="thin">
        <color theme="0"/>
      </right>
      <top/>
      <bottom/>
      <diagonal/>
    </border>
    <border>
      <left/>
      <right style="thin">
        <color theme="0"/>
      </right>
      <top/>
      <bottom/>
      <diagonal/>
    </border>
    <border>
      <left style="thin">
        <color theme="0"/>
      </left>
      <right/>
      <top/>
      <bottom style="thin">
        <color theme="1"/>
      </bottom>
      <diagonal/>
    </border>
    <border>
      <left style="thin">
        <color theme="0"/>
      </left>
      <right/>
      <top/>
      <bottom style="thin">
        <color theme="0"/>
      </bottom>
      <diagonal/>
    </border>
    <border>
      <left style="thin">
        <color theme="0"/>
      </left>
      <right/>
      <top/>
      <bottom/>
      <diagonal/>
    </border>
    <border>
      <left/>
      <right/>
      <top style="thin">
        <color indexed="64"/>
      </top>
      <bottom style="thin">
        <color indexed="64"/>
      </bottom>
      <diagonal/>
    </border>
  </borders>
  <cellStyleXfs count="4">
    <xf numFmtId="0" fontId="0" fillId="0" borderId="0"/>
    <xf numFmtId="0" fontId="1" fillId="0" borderId="0"/>
    <xf numFmtId="0" fontId="1" fillId="0" borderId="0"/>
    <xf numFmtId="9" fontId="21" fillId="0" borderId="0" applyFont="0" applyFill="0" applyBorder="0" applyAlignment="0" applyProtection="0"/>
  </cellStyleXfs>
  <cellXfs count="108">
    <xf numFmtId="0" fontId="0" fillId="0" borderId="0" xfId="0"/>
    <xf numFmtId="0" fontId="2" fillId="3" borderId="4" xfId="1" applyFont="1" applyFill="1" applyBorder="1" applyAlignment="1">
      <alignment horizontal="center" vertical="center" wrapText="1"/>
    </xf>
    <xf numFmtId="0" fontId="2" fillId="5" borderId="4" xfId="1" applyFont="1" applyFill="1" applyBorder="1" applyAlignment="1">
      <alignment horizontal="center" vertical="center" wrapText="1"/>
    </xf>
    <xf numFmtId="0" fontId="4" fillId="2" borderId="0" xfId="1" applyFont="1" applyFill="1"/>
    <xf numFmtId="0" fontId="6" fillId="2" borderId="0" xfId="1" applyFont="1" applyFill="1"/>
    <xf numFmtId="0" fontId="6" fillId="6" borderId="0" xfId="1" applyFont="1" applyFill="1"/>
    <xf numFmtId="0" fontId="10" fillId="2" borderId="0" xfId="1" applyFont="1" applyFill="1" applyAlignment="1">
      <alignment horizontal="center" vertical="top"/>
    </xf>
    <xf numFmtId="3" fontId="10" fillId="0" borderId="4" xfId="1" applyNumberFormat="1" applyFont="1" applyBorder="1" applyAlignment="1">
      <alignment horizontal="center" vertical="top"/>
    </xf>
    <xf numFmtId="0" fontId="6" fillId="7" borderId="4" xfId="1" applyFont="1" applyFill="1" applyBorder="1" applyAlignment="1">
      <alignment horizontal="center" vertical="center"/>
    </xf>
    <xf numFmtId="0" fontId="7" fillId="0" borderId="0" xfId="1" applyFont="1" applyAlignment="1">
      <alignment horizontal="left" vertical="top"/>
    </xf>
    <xf numFmtId="0" fontId="7" fillId="2" borderId="0" xfId="1" applyFont="1" applyFill="1" applyAlignment="1">
      <alignment horizontal="left" vertical="top"/>
    </xf>
    <xf numFmtId="0" fontId="14" fillId="2" borderId="0" xfId="1" applyFont="1" applyFill="1" applyAlignment="1">
      <alignment horizontal="left" vertical="top"/>
    </xf>
    <xf numFmtId="0" fontId="7" fillId="2" borderId="0" xfId="1" applyFont="1" applyFill="1"/>
    <xf numFmtId="0" fontId="6" fillId="2" borderId="0" xfId="1" applyFont="1" applyFill="1" applyAlignment="1">
      <alignment horizontal="center" vertical="top"/>
    </xf>
    <xf numFmtId="0" fontId="6" fillId="2" borderId="0" xfId="1" applyFont="1" applyFill="1" applyAlignment="1">
      <alignment horizontal="center"/>
    </xf>
    <xf numFmtId="0" fontId="16" fillId="2" borderId="0" xfId="1" applyFont="1" applyFill="1" applyAlignment="1">
      <alignment horizontal="center" vertical="top"/>
    </xf>
    <xf numFmtId="0" fontId="9" fillId="2" borderId="0" xfId="1" applyFont="1" applyFill="1" applyAlignment="1">
      <alignment horizontal="center"/>
    </xf>
    <xf numFmtId="3" fontId="6" fillId="2" borderId="0" xfId="1" applyNumberFormat="1" applyFont="1" applyFill="1"/>
    <xf numFmtId="0" fontId="11" fillId="0" borderId="5" xfId="1" applyFont="1" applyBorder="1" applyAlignment="1">
      <alignment horizontal="center" vertical="top"/>
    </xf>
    <xf numFmtId="1" fontId="11" fillId="0" borderId="5" xfId="1" applyNumberFormat="1" applyFont="1" applyBorder="1" applyAlignment="1">
      <alignment horizontal="center" vertical="top" wrapText="1"/>
    </xf>
    <xf numFmtId="0" fontId="11" fillId="0" borderId="5" xfId="1" applyFont="1" applyBorder="1" applyAlignment="1">
      <alignment horizontal="left" vertical="top" wrapText="1"/>
    </xf>
    <xf numFmtId="0" fontId="11" fillId="0" borderId="5" xfId="1" applyFont="1" applyBorder="1" applyAlignment="1">
      <alignment horizontal="center" vertical="top" wrapText="1"/>
    </xf>
    <xf numFmtId="0" fontId="12" fillId="0" borderId="5" xfId="1" applyFont="1" applyBorder="1" applyAlignment="1">
      <alignment horizontal="center" vertical="top"/>
    </xf>
    <xf numFmtId="0" fontId="11" fillId="0" borderId="6" xfId="1" applyFont="1" applyBorder="1" applyAlignment="1">
      <alignment horizontal="center" vertical="top"/>
    </xf>
    <xf numFmtId="3" fontId="7" fillId="0" borderId="5" xfId="1" applyNumberFormat="1" applyFont="1" applyBorder="1" applyAlignment="1">
      <alignment horizontal="center" vertical="center"/>
    </xf>
    <xf numFmtId="0" fontId="11" fillId="0" borderId="4" xfId="1" applyFont="1" applyBorder="1" applyAlignment="1">
      <alignment horizontal="center" vertical="top"/>
    </xf>
    <xf numFmtId="1" fontId="11" fillId="0" borderId="4" xfId="1" applyNumberFormat="1" applyFont="1" applyBorder="1" applyAlignment="1">
      <alignment horizontal="center" vertical="top" wrapText="1"/>
    </xf>
    <xf numFmtId="0" fontId="11" fillId="0" borderId="4" xfId="1" applyFont="1" applyBorder="1" applyAlignment="1">
      <alignment horizontal="left" vertical="top" wrapText="1"/>
    </xf>
    <xf numFmtId="0" fontId="11" fillId="0" borderId="4" xfId="1" applyFont="1" applyBorder="1" applyAlignment="1">
      <alignment horizontal="center" vertical="top" wrapText="1"/>
    </xf>
    <xf numFmtId="0" fontId="12" fillId="0" borderId="4" xfId="1" applyFont="1" applyBorder="1" applyAlignment="1">
      <alignment horizontal="center" vertical="top"/>
    </xf>
    <xf numFmtId="0" fontId="11" fillId="0" borderId="4" xfId="1" applyFont="1" applyBorder="1" applyAlignment="1">
      <alignment horizontal="left" vertical="top"/>
    </xf>
    <xf numFmtId="14" fontId="11" fillId="0" borderId="4" xfId="1" applyNumberFormat="1" applyFont="1" applyBorder="1" applyAlignment="1">
      <alignment horizontal="center" vertical="top"/>
    </xf>
    <xf numFmtId="3" fontId="12" fillId="0" borderId="4" xfId="1" applyNumberFormat="1" applyFont="1" applyBorder="1" applyAlignment="1">
      <alignment horizontal="center" vertical="top"/>
    </xf>
    <xf numFmtId="1" fontId="11" fillId="0" borderId="4" xfId="1" applyNumberFormat="1" applyFont="1" applyBorder="1" applyAlignment="1">
      <alignment horizontal="center" vertical="top"/>
    </xf>
    <xf numFmtId="49" fontId="11" fillId="0" borderId="4" xfId="1" applyNumberFormat="1" applyFont="1" applyBorder="1" applyAlignment="1">
      <alignment horizontal="center" vertical="top"/>
    </xf>
    <xf numFmtId="3" fontId="11" fillId="0" borderId="4" xfId="1" applyNumberFormat="1" applyFont="1" applyBorder="1" applyAlignment="1">
      <alignment horizontal="center" vertical="top"/>
    </xf>
    <xf numFmtId="0" fontId="12" fillId="0" borderId="4" xfId="1" applyFont="1" applyBorder="1" applyAlignment="1">
      <alignment horizontal="center" vertical="top" wrapText="1"/>
    </xf>
    <xf numFmtId="0" fontId="13" fillId="0" borderId="4" xfId="1" applyFont="1" applyBorder="1" applyAlignment="1">
      <alignment horizontal="left" vertical="top" wrapText="1"/>
    </xf>
    <xf numFmtId="3" fontId="11" fillId="0" borderId="4" xfId="1" applyNumberFormat="1" applyFont="1" applyBorder="1" applyAlignment="1">
      <alignment horizontal="left" vertical="top"/>
    </xf>
    <xf numFmtId="4" fontId="12" fillId="0" borderId="4" xfId="1" applyNumberFormat="1" applyFont="1" applyBorder="1" applyAlignment="1">
      <alignment horizontal="center" vertical="top" wrapText="1"/>
    </xf>
    <xf numFmtId="0" fontId="11" fillId="0" borderId="4" xfId="1" applyFont="1" applyBorder="1" applyAlignment="1">
      <alignment horizontal="left" wrapText="1"/>
    </xf>
    <xf numFmtId="3" fontId="12" fillId="0" borderId="4" xfId="1" applyNumberFormat="1" applyFont="1" applyBorder="1" applyAlignment="1">
      <alignment horizontal="center" vertical="top" wrapText="1"/>
    </xf>
    <xf numFmtId="0" fontId="6" fillId="0" borderId="7" xfId="1" applyFont="1" applyBorder="1"/>
    <xf numFmtId="0" fontId="6" fillId="0" borderId="7" xfId="1" applyFont="1" applyBorder="1" applyAlignment="1">
      <alignment horizontal="center" vertical="top"/>
    </xf>
    <xf numFmtId="0" fontId="6" fillId="0" borderId="7" xfId="1" applyFont="1" applyBorder="1" applyAlignment="1">
      <alignment horizontal="center"/>
    </xf>
    <xf numFmtId="0" fontId="16" fillId="0" borderId="7" xfId="1" applyFont="1" applyBorder="1" applyAlignment="1">
      <alignment horizontal="center" vertical="top"/>
    </xf>
    <xf numFmtId="0" fontId="9" fillId="0" borderId="7" xfId="1" applyFont="1" applyBorder="1" applyAlignment="1">
      <alignment horizontal="center"/>
    </xf>
    <xf numFmtId="0" fontId="7" fillId="6" borderId="7" xfId="1" applyFont="1" applyFill="1" applyBorder="1" applyAlignment="1">
      <alignment horizontal="center" vertical="top"/>
    </xf>
    <xf numFmtId="0" fontId="7" fillId="0" borderId="7" xfId="1" applyFont="1" applyBorder="1" applyAlignment="1">
      <alignment horizontal="center" vertical="top"/>
    </xf>
    <xf numFmtId="0" fontId="7" fillId="0" borderId="7" xfId="1" applyFont="1" applyBorder="1" applyAlignment="1">
      <alignment horizontal="center"/>
    </xf>
    <xf numFmtId="0" fontId="7" fillId="0" borderId="7" xfId="1" applyFont="1" applyBorder="1"/>
    <xf numFmtId="0" fontId="6" fillId="0" borderId="10" xfId="1" applyFont="1" applyBorder="1"/>
    <xf numFmtId="3" fontId="10" fillId="0" borderId="3" xfId="1" applyNumberFormat="1" applyFont="1" applyBorder="1" applyAlignment="1">
      <alignment horizontal="center" vertical="top"/>
    </xf>
    <xf numFmtId="0" fontId="6" fillId="0" borderId="9" xfId="1" applyFont="1" applyBorder="1"/>
    <xf numFmtId="0" fontId="6" fillId="7" borderId="5" xfId="1" applyFont="1" applyFill="1" applyBorder="1" applyAlignment="1">
      <alignment horizontal="center" vertical="center"/>
    </xf>
    <xf numFmtId="0" fontId="2" fillId="3" borderId="11" xfId="1" applyFont="1" applyFill="1" applyBorder="1" applyAlignment="1">
      <alignment horizontal="center" vertical="center" wrapText="1"/>
    </xf>
    <xf numFmtId="0" fontId="10" fillId="2" borderId="11" xfId="1" applyFont="1" applyFill="1" applyBorder="1" applyAlignment="1">
      <alignment horizontal="center" vertical="top"/>
    </xf>
    <xf numFmtId="3" fontId="10" fillId="0" borderId="11" xfId="1" applyNumberFormat="1" applyFont="1" applyBorder="1" applyAlignment="1">
      <alignment horizontal="center" vertical="top"/>
    </xf>
    <xf numFmtId="0" fontId="6" fillId="0" borderId="12" xfId="1" applyFont="1" applyBorder="1"/>
    <xf numFmtId="0" fontId="7" fillId="6" borderId="12" xfId="1" applyFont="1" applyFill="1" applyBorder="1" applyAlignment="1">
      <alignment horizontal="center" vertical="top"/>
    </xf>
    <xf numFmtId="0" fontId="7" fillId="0" borderId="12" xfId="1" applyFont="1" applyBorder="1" applyAlignment="1">
      <alignment horizontal="center" vertical="top"/>
    </xf>
    <xf numFmtId="0" fontId="7" fillId="0" borderId="12" xfId="1" applyFont="1" applyBorder="1" applyAlignment="1">
      <alignment horizontal="center"/>
    </xf>
    <xf numFmtId="0" fontId="7" fillId="0" borderId="12" xfId="1" applyFont="1" applyBorder="1"/>
    <xf numFmtId="3" fontId="6" fillId="0" borderId="12" xfId="1" applyNumberFormat="1" applyFont="1" applyBorder="1"/>
    <xf numFmtId="3" fontId="8" fillId="0" borderId="12" xfId="1" applyNumberFormat="1" applyFont="1" applyBorder="1"/>
    <xf numFmtId="0" fontId="9" fillId="0" borderId="0" xfId="1" applyFont="1" applyAlignment="1">
      <alignment horizontal="left" vertical="top"/>
    </xf>
    <xf numFmtId="164" fontId="2" fillId="4" borderId="4" xfId="1" applyNumberFormat="1" applyFont="1" applyFill="1" applyBorder="1" applyAlignment="1">
      <alignment horizontal="center" vertical="center" wrapText="1"/>
    </xf>
    <xf numFmtId="3" fontId="6" fillId="0" borderId="7" xfId="1" applyNumberFormat="1" applyFont="1" applyBorder="1" applyAlignment="1">
      <alignment horizontal="left" vertical="center"/>
    </xf>
    <xf numFmtId="0" fontId="18" fillId="0" borderId="7" xfId="1" applyFont="1" applyBorder="1"/>
    <xf numFmtId="0" fontId="6" fillId="0" borderId="0" xfId="1" applyFont="1" applyAlignment="1">
      <alignment horizontal="left" vertical="top"/>
    </xf>
    <xf numFmtId="0" fontId="6" fillId="0" borderId="10" xfId="1" applyFont="1" applyBorder="1" applyAlignment="1">
      <alignment horizontal="center" vertical="top"/>
    </xf>
    <xf numFmtId="0" fontId="6" fillId="0" borderId="10" xfId="1" applyFont="1" applyBorder="1" applyAlignment="1">
      <alignment horizontal="center"/>
    </xf>
    <xf numFmtId="0" fontId="16" fillId="0" borderId="10" xfId="1" applyFont="1" applyBorder="1" applyAlignment="1">
      <alignment horizontal="center" vertical="top"/>
    </xf>
    <xf numFmtId="0" fontId="9" fillId="0" borderId="10" xfId="1" applyFont="1" applyBorder="1" applyAlignment="1">
      <alignment horizontal="center"/>
    </xf>
    <xf numFmtId="3" fontId="6" fillId="0" borderId="10" xfId="1" applyNumberFormat="1" applyFont="1" applyBorder="1" applyAlignment="1">
      <alignment horizontal="center" vertical="center"/>
    </xf>
    <xf numFmtId="0" fontId="15" fillId="0" borderId="4" xfId="1" applyFont="1" applyBorder="1" applyAlignment="1">
      <alignment horizontal="center"/>
    </xf>
    <xf numFmtId="3" fontId="7" fillId="0" borderId="4" xfId="1" applyNumberFormat="1" applyFont="1" applyBorder="1" applyAlignment="1">
      <alignment horizontal="center" vertical="center"/>
    </xf>
    <xf numFmtId="3" fontId="19" fillId="3" borderId="4" xfId="1" applyNumberFormat="1" applyFont="1" applyFill="1" applyBorder="1" applyAlignment="1">
      <alignment horizontal="center" vertical="center" wrapText="1"/>
    </xf>
    <xf numFmtId="3" fontId="20" fillId="0" borderId="4" xfId="1" applyNumberFormat="1" applyFont="1" applyBorder="1" applyAlignment="1">
      <alignment horizontal="center"/>
    </xf>
    <xf numFmtId="0" fontId="17" fillId="0" borderId="2" xfId="1" applyFont="1" applyBorder="1" applyAlignment="1">
      <alignment horizontal="center" vertical="center" wrapText="1"/>
    </xf>
    <xf numFmtId="3" fontId="6" fillId="0" borderId="3" xfId="1" applyNumberFormat="1" applyFont="1" applyBorder="1" applyAlignment="1">
      <alignment horizontal="center"/>
    </xf>
    <xf numFmtId="3" fontId="6" fillId="0" borderId="13" xfId="1" applyNumberFormat="1" applyFont="1" applyBorder="1"/>
    <xf numFmtId="3" fontId="6" fillId="0" borderId="14" xfId="1" applyNumberFormat="1" applyFont="1" applyBorder="1"/>
    <xf numFmtId="0" fontId="6" fillId="0" borderId="15" xfId="1" applyFont="1" applyBorder="1"/>
    <xf numFmtId="0" fontId="6" fillId="0" borderId="16" xfId="1" applyFont="1" applyBorder="1"/>
    <xf numFmtId="0" fontId="17" fillId="0" borderId="10" xfId="1" applyFont="1" applyBorder="1" applyAlignment="1">
      <alignment horizontal="center" vertical="center" wrapText="1"/>
    </xf>
    <xf numFmtId="0" fontId="7" fillId="0" borderId="8" xfId="1" applyFont="1" applyBorder="1" applyAlignment="1">
      <alignment horizontal="center" vertical="top"/>
    </xf>
    <xf numFmtId="0" fontId="17" fillId="0" borderId="12" xfId="1" applyFont="1" applyBorder="1" applyAlignment="1">
      <alignment horizontal="center" vertical="center" wrapText="1"/>
    </xf>
    <xf numFmtId="0" fontId="9" fillId="0" borderId="12" xfId="1" applyFont="1" applyBorder="1" applyAlignment="1">
      <alignment horizontal="left" vertical="top"/>
    </xf>
    <xf numFmtId="3" fontId="11" fillId="0" borderId="6" xfId="1" applyNumberFormat="1" applyFont="1" applyBorder="1" applyAlignment="1">
      <alignment horizontal="center" vertical="center"/>
    </xf>
    <xf numFmtId="3" fontId="11" fillId="0" borderId="4" xfId="1" applyNumberFormat="1" applyFont="1" applyBorder="1" applyAlignment="1">
      <alignment horizontal="center" vertical="center"/>
    </xf>
    <xf numFmtId="164" fontId="2" fillId="8" borderId="4" xfId="1" applyNumberFormat="1" applyFont="1" applyFill="1" applyBorder="1" applyAlignment="1">
      <alignment horizontal="center" vertical="center" wrapText="1"/>
    </xf>
    <xf numFmtId="164" fontId="22" fillId="9" borderId="4" xfId="1" applyNumberFormat="1" applyFont="1" applyFill="1" applyBorder="1" applyAlignment="1">
      <alignment horizontal="center" vertical="center" wrapText="1"/>
    </xf>
    <xf numFmtId="9" fontId="11" fillId="0" borderId="6" xfId="3" applyFont="1" applyBorder="1" applyAlignment="1">
      <alignment horizontal="center" vertical="center"/>
    </xf>
    <xf numFmtId="9" fontId="11" fillId="0" borderId="4" xfId="3" applyFont="1" applyBorder="1" applyAlignment="1">
      <alignment horizontal="center" vertical="center"/>
    </xf>
    <xf numFmtId="9" fontId="19" fillId="3" borderId="4" xfId="3" applyFont="1" applyFill="1" applyBorder="1" applyAlignment="1">
      <alignment horizontal="center" vertical="center" wrapText="1"/>
    </xf>
    <xf numFmtId="0" fontId="2" fillId="3" borderId="4" xfId="1" applyFont="1" applyFill="1" applyBorder="1" applyAlignment="1">
      <alignment horizontal="center" vertical="center" wrapText="1"/>
    </xf>
    <xf numFmtId="0" fontId="17" fillId="0" borderId="4" xfId="1" applyFont="1" applyBorder="1" applyAlignment="1">
      <alignment horizontal="center" vertical="center" wrapText="1"/>
    </xf>
    <xf numFmtId="0" fontId="5" fillId="0" borderId="0" xfId="1" applyFont="1" applyAlignment="1">
      <alignment horizontal="center" wrapText="1"/>
    </xf>
    <xf numFmtId="0" fontId="2" fillId="3" borderId="11" xfId="1" applyFont="1" applyFill="1" applyBorder="1" applyAlignment="1">
      <alignment horizontal="center" vertical="center" wrapText="1"/>
    </xf>
    <xf numFmtId="0" fontId="3" fillId="3" borderId="11" xfId="1" applyFont="1" applyFill="1" applyBorder="1" applyAlignment="1">
      <alignment horizontal="center" vertical="center" wrapText="1"/>
    </xf>
    <xf numFmtId="0" fontId="17" fillId="0" borderId="2" xfId="1" applyFont="1" applyBorder="1" applyAlignment="1">
      <alignment horizontal="center" vertical="center" wrapText="1"/>
    </xf>
    <xf numFmtId="0" fontId="17" fillId="0" borderId="17" xfId="1" applyFont="1" applyBorder="1" applyAlignment="1">
      <alignment horizontal="center" vertical="center" wrapText="1"/>
    </xf>
    <xf numFmtId="0" fontId="17" fillId="0" borderId="3" xfId="1" applyFont="1" applyBorder="1" applyAlignment="1">
      <alignment horizontal="center" vertical="center" wrapText="1"/>
    </xf>
    <xf numFmtId="0" fontId="9" fillId="4" borderId="0" xfId="1" applyFont="1" applyFill="1" applyAlignment="1">
      <alignment horizontal="center" vertical="top"/>
    </xf>
    <xf numFmtId="0" fontId="9" fillId="4" borderId="1" xfId="1" applyFont="1" applyFill="1" applyBorder="1" applyAlignment="1">
      <alignment horizontal="center" vertical="top"/>
    </xf>
    <xf numFmtId="0" fontId="9" fillId="0" borderId="2" xfId="1" applyFont="1" applyBorder="1" applyAlignment="1">
      <alignment horizontal="center" vertical="top"/>
    </xf>
    <xf numFmtId="0" fontId="9" fillId="0" borderId="17" xfId="1" applyFont="1" applyBorder="1" applyAlignment="1">
      <alignment horizontal="center" vertical="top"/>
    </xf>
  </cellXfs>
  <cellStyles count="4">
    <cellStyle name="Normal" xfId="0" builtinId="0"/>
    <cellStyle name="Normal 2 10 2 2 2 2 2" xfId="1" xr:uid="{00000000-0005-0000-0000-000001000000}"/>
    <cellStyle name="Normal 2 10 2 2 2 2 2 2" xfId="2" xr:uid="{00000000-0005-0000-0000-000002000000}"/>
    <cellStyle name="Percent" xfId="3" builtinId="5"/>
  </cellStyles>
  <dxfs count="0"/>
  <tableStyles count="0" defaultTableStyle="TableStyleMedium2" defaultPivotStyle="PivotStyleLight16"/>
  <colors>
    <mruColors>
      <color rgb="FF52CADA"/>
      <color rgb="FFD3F9D8"/>
      <color rgb="FFFED3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tint="0.59999389629810485"/>
  </sheetPr>
  <dimension ref="A1:DG254"/>
  <sheetViews>
    <sheetView tabSelected="1" topLeftCell="C1" zoomScaleNormal="110" zoomScaleSheetLayoutView="85" workbookViewId="0">
      <selection activeCell="BW33" sqref="BW33"/>
    </sheetView>
  </sheetViews>
  <sheetFormatPr defaultColWidth="7.453125" defaultRowHeight="15" customHeight="1" outlineLevelCol="1" x14ac:dyDescent="0.25"/>
  <cols>
    <col min="1" max="1" width="4.453125" style="4" hidden="1" customWidth="1"/>
    <col min="2" max="2" width="8.1796875" style="4" hidden="1" customWidth="1"/>
    <col min="3" max="4" width="7.54296875" style="13" bestFit="1" customWidth="1"/>
    <col min="5" max="5" width="26" style="14" customWidth="1"/>
    <col min="6" max="6" width="7.54296875" style="13" bestFit="1" customWidth="1"/>
    <col min="7" max="7" width="22.453125" style="4" customWidth="1"/>
    <col min="8" max="8" width="19.453125" style="15" customWidth="1"/>
    <col min="9" max="9" width="27.7265625" style="14" customWidth="1"/>
    <col min="10" max="10" width="7.54296875" style="13" bestFit="1" customWidth="1"/>
    <col min="11" max="11" width="7.54296875" style="16" bestFit="1" customWidth="1"/>
    <col min="12" max="12" width="7.54296875" style="4" bestFit="1" customWidth="1"/>
    <col min="13" max="14" width="10.81640625" style="4" customWidth="1"/>
    <col min="15" max="15" width="10.453125" style="4" customWidth="1"/>
    <col min="16" max="16" width="10.1796875" style="4" hidden="1" customWidth="1" outlineLevel="1"/>
    <col min="17" max="17" width="10.1796875" style="4" hidden="1" customWidth="1" outlineLevel="1" collapsed="1"/>
    <col min="18" max="18" width="10.1796875" style="4" hidden="1" customWidth="1" outlineLevel="1"/>
    <col min="19" max="19" width="10.1796875" style="4" customWidth="1" collapsed="1"/>
    <col min="20" max="22" width="10.1796875" style="4" hidden="1" customWidth="1" outlineLevel="1"/>
    <col min="23" max="23" width="10.1796875" style="4" hidden="1" customWidth="1" outlineLevel="1" collapsed="1"/>
    <col min="24" max="25" width="10.1796875" style="4" hidden="1" customWidth="1" outlineLevel="1"/>
    <col min="26" max="26" width="10.1796875" style="4" customWidth="1" collapsed="1"/>
    <col min="27" max="36" width="10.1796875" style="4" hidden="1" customWidth="1" outlineLevel="1"/>
    <col min="37" max="37" width="10.1796875" style="4" hidden="1" customWidth="1" outlineLevel="1" collapsed="1"/>
    <col min="38" max="39" width="10.1796875" style="4" hidden="1" customWidth="1" outlineLevel="1"/>
    <col min="40" max="40" width="10.1796875" style="4" customWidth="1" collapsed="1"/>
    <col min="41" max="53" width="10.1796875" style="4" hidden="1" customWidth="1" outlineLevel="1"/>
    <col min="54" max="54" width="10.1796875" style="4" customWidth="1" collapsed="1"/>
    <col min="55" max="64" width="10.1796875" style="4" hidden="1" customWidth="1" outlineLevel="1"/>
    <col min="65" max="65" width="10.1796875" style="4" customWidth="1" collapsed="1"/>
    <col min="66" max="71" width="10.1796875" style="4" customWidth="1"/>
    <col min="72" max="78" width="10.1796875" style="4" customWidth="1" outlineLevel="1"/>
    <col min="79" max="85" width="10.1796875" style="4" customWidth="1"/>
    <col min="86" max="86" width="11.54296875" style="4" customWidth="1"/>
    <col min="87" max="87" width="7" style="4" customWidth="1"/>
    <col min="88" max="16384" width="7.453125" style="4"/>
  </cols>
  <sheetData>
    <row r="1" spans="1:111" ht="27.65" customHeight="1" x14ac:dyDescent="0.25">
      <c r="A1" s="42"/>
      <c r="B1" s="42"/>
      <c r="C1" s="43"/>
      <c r="D1" s="43"/>
      <c r="E1" s="44"/>
      <c r="F1" s="43"/>
      <c r="G1" s="42"/>
      <c r="H1" s="45"/>
      <c r="I1" s="44"/>
      <c r="J1" s="43"/>
      <c r="K1" s="46"/>
      <c r="L1" s="42"/>
      <c r="M1" s="42"/>
      <c r="N1" s="42"/>
      <c r="O1" s="42"/>
      <c r="P1" s="42"/>
      <c r="Q1" s="42"/>
      <c r="R1" s="42"/>
      <c r="S1" s="42"/>
      <c r="T1" s="42"/>
      <c r="U1" s="42"/>
      <c r="V1" s="42"/>
      <c r="W1" s="42"/>
      <c r="X1" s="42"/>
      <c r="Y1" s="42"/>
      <c r="Z1" s="42"/>
      <c r="AA1" s="42"/>
      <c r="AB1" s="42"/>
      <c r="AC1" s="42"/>
      <c r="AD1" s="42"/>
      <c r="AE1" s="42"/>
      <c r="AF1" s="42"/>
      <c r="AG1" s="42"/>
      <c r="AH1" s="42"/>
      <c r="AI1" s="42"/>
      <c r="AJ1" s="42"/>
      <c r="AK1" s="42"/>
      <c r="AL1" s="42"/>
      <c r="AM1" s="42"/>
      <c r="AN1" s="42"/>
      <c r="AO1" s="42"/>
      <c r="AP1" s="42"/>
      <c r="AQ1" s="42"/>
      <c r="AR1" s="42"/>
      <c r="AS1" s="42"/>
      <c r="AT1" s="42"/>
      <c r="AU1" s="42"/>
      <c r="AV1" s="42"/>
      <c r="AW1" s="42"/>
      <c r="AX1" s="42"/>
      <c r="AY1" s="42"/>
      <c r="AZ1" s="42"/>
      <c r="BA1" s="42"/>
      <c r="BB1" s="42"/>
      <c r="BC1" s="42"/>
      <c r="BD1" s="42"/>
      <c r="BE1" s="42"/>
      <c r="BF1" s="42"/>
      <c r="BG1" s="42"/>
      <c r="BH1" s="42"/>
      <c r="BI1" s="42"/>
      <c r="BJ1" s="42"/>
      <c r="BK1" s="42"/>
      <c r="BL1" s="42"/>
      <c r="BM1" s="42"/>
      <c r="BN1" s="42"/>
      <c r="BO1" s="42"/>
      <c r="BP1" s="42"/>
      <c r="BQ1" s="42"/>
      <c r="BR1" s="42"/>
      <c r="BS1" s="42"/>
      <c r="BT1" s="42"/>
      <c r="BU1" s="42"/>
      <c r="BV1" s="42"/>
      <c r="BW1" s="42"/>
      <c r="BX1" s="42"/>
      <c r="BY1" s="42"/>
      <c r="BZ1" s="42"/>
      <c r="CA1" s="42"/>
      <c r="CB1" s="42"/>
      <c r="CC1" s="42"/>
      <c r="CD1" s="42"/>
      <c r="CE1" s="42"/>
      <c r="CF1" s="42"/>
      <c r="CG1" s="42"/>
      <c r="CH1" s="42"/>
    </row>
    <row r="2" spans="1:111" s="3" customFormat="1" ht="43.5" customHeight="1" x14ac:dyDescent="0.4">
      <c r="A2" s="85"/>
      <c r="B2" s="85"/>
      <c r="C2" s="98" t="s">
        <v>683</v>
      </c>
      <c r="D2" s="98"/>
      <c r="E2" s="98"/>
      <c r="F2" s="98"/>
      <c r="G2" s="98"/>
      <c r="H2" s="98"/>
      <c r="I2" s="98"/>
      <c r="J2" s="98"/>
      <c r="K2" s="98"/>
      <c r="L2" s="98"/>
      <c r="M2" s="98"/>
      <c r="N2" s="98"/>
      <c r="O2" s="98"/>
      <c r="P2" s="98"/>
      <c r="Q2" s="98"/>
      <c r="R2" s="98"/>
      <c r="S2" s="98"/>
      <c r="T2" s="98"/>
      <c r="U2" s="98"/>
      <c r="V2" s="98"/>
      <c r="W2" s="98"/>
      <c r="X2" s="98"/>
      <c r="Y2" s="98"/>
      <c r="Z2" s="98"/>
      <c r="AA2" s="98"/>
      <c r="AB2" s="98"/>
      <c r="AC2" s="98"/>
      <c r="AD2" s="98"/>
      <c r="AE2" s="98"/>
      <c r="AF2" s="98"/>
      <c r="AG2" s="98"/>
      <c r="AH2" s="98"/>
      <c r="AI2" s="98"/>
      <c r="AJ2" s="98"/>
      <c r="AK2" s="98"/>
      <c r="AL2" s="98"/>
      <c r="AM2" s="98"/>
      <c r="AN2" s="98"/>
      <c r="AO2" s="98"/>
      <c r="AP2" s="98"/>
      <c r="AQ2" s="98"/>
      <c r="AR2" s="98"/>
      <c r="AS2" s="98"/>
      <c r="AT2" s="98"/>
      <c r="AU2" s="98"/>
      <c r="AV2" s="98"/>
      <c r="AW2" s="98"/>
      <c r="AX2" s="98"/>
      <c r="AY2" s="98"/>
      <c r="AZ2" s="98"/>
      <c r="BA2" s="98"/>
      <c r="BB2" s="98"/>
      <c r="BC2" s="98"/>
      <c r="BD2" s="98"/>
      <c r="BE2" s="98"/>
      <c r="BF2" s="98"/>
      <c r="BG2" s="98"/>
      <c r="BH2" s="98"/>
      <c r="BI2" s="98"/>
      <c r="BJ2" s="98"/>
      <c r="BK2" s="98"/>
      <c r="BL2" s="98"/>
      <c r="BM2" s="98"/>
      <c r="BN2" s="98"/>
      <c r="BO2" s="98"/>
      <c r="BP2" s="98"/>
      <c r="BQ2" s="98"/>
      <c r="BR2" s="98"/>
      <c r="BS2" s="98"/>
      <c r="BT2" s="98"/>
      <c r="BU2" s="98"/>
      <c r="BV2" s="98"/>
      <c r="BW2" s="98"/>
      <c r="BX2" s="98"/>
      <c r="BY2" s="98"/>
      <c r="BZ2" s="98"/>
      <c r="CA2" s="98"/>
      <c r="CB2" s="98"/>
      <c r="CC2" s="98"/>
      <c r="CD2" s="98"/>
      <c r="CE2" s="98"/>
      <c r="CF2" s="98"/>
      <c r="CG2" s="98"/>
      <c r="CH2" s="98"/>
    </row>
    <row r="3" spans="1:111" ht="15.75" customHeight="1" x14ac:dyDescent="0.3">
      <c r="A3" s="85"/>
      <c r="B3" s="85"/>
      <c r="C3" s="101" t="s">
        <v>756</v>
      </c>
      <c r="D3" s="102"/>
      <c r="E3" s="102"/>
      <c r="F3" s="102"/>
      <c r="G3" s="102"/>
      <c r="H3" s="102"/>
      <c r="I3" s="102"/>
      <c r="J3" s="103"/>
      <c r="K3" s="106"/>
      <c r="L3" s="107"/>
      <c r="M3" s="107"/>
      <c r="N3" s="107"/>
      <c r="O3" s="107"/>
      <c r="P3" s="107"/>
      <c r="Q3" s="107"/>
      <c r="R3" s="107"/>
      <c r="S3" s="107"/>
      <c r="T3" s="107"/>
      <c r="U3" s="107"/>
      <c r="V3" s="107"/>
      <c r="W3" s="107"/>
      <c r="X3" s="107"/>
      <c r="Y3" s="107"/>
      <c r="Z3" s="107"/>
      <c r="AA3" s="107"/>
      <c r="AB3" s="107"/>
      <c r="AC3" s="107"/>
      <c r="AD3" s="107"/>
      <c r="AE3" s="107"/>
      <c r="AF3" s="107"/>
      <c r="AG3" s="107"/>
      <c r="AH3" s="107"/>
      <c r="AI3" s="107"/>
      <c r="AJ3" s="107"/>
      <c r="AK3" s="107"/>
      <c r="AL3" s="107"/>
      <c r="AM3" s="107"/>
      <c r="AN3" s="107"/>
      <c r="AO3" s="107"/>
      <c r="AP3" s="107"/>
      <c r="AQ3" s="107"/>
      <c r="AR3" s="107"/>
      <c r="AS3" s="107"/>
      <c r="AT3" s="107"/>
      <c r="AU3" s="107"/>
      <c r="AV3" s="107"/>
      <c r="AW3" s="107"/>
      <c r="AX3" s="107"/>
      <c r="AY3" s="107"/>
      <c r="AZ3" s="107"/>
      <c r="BA3" s="107"/>
      <c r="BB3" s="107"/>
      <c r="BC3" s="107"/>
      <c r="BD3" s="107"/>
      <c r="BE3" s="107"/>
      <c r="BF3" s="107"/>
      <c r="BG3" s="107"/>
      <c r="BH3" s="107"/>
      <c r="BI3" s="107"/>
      <c r="BJ3" s="107"/>
      <c r="BK3" s="107"/>
      <c r="BL3" s="107"/>
      <c r="BM3" s="107"/>
      <c r="BN3" s="107"/>
      <c r="BO3" s="107"/>
      <c r="BP3" s="107"/>
      <c r="BQ3" s="107"/>
      <c r="BR3" s="107"/>
      <c r="BS3" s="107"/>
      <c r="BT3" s="107"/>
      <c r="BU3" s="107"/>
      <c r="BV3" s="107"/>
      <c r="BW3" s="107"/>
      <c r="BX3" s="107"/>
      <c r="BY3" s="107"/>
      <c r="BZ3" s="107"/>
      <c r="CA3" s="107"/>
      <c r="CB3" s="107"/>
      <c r="CC3" s="107"/>
      <c r="CD3" s="107"/>
      <c r="CE3" s="107"/>
      <c r="CF3" s="107"/>
      <c r="CG3" s="107"/>
      <c r="CH3" s="107"/>
      <c r="CI3" s="3"/>
      <c r="CJ3" s="3"/>
      <c r="CK3" s="3"/>
      <c r="CL3" s="3"/>
      <c r="CM3" s="3"/>
      <c r="CN3" s="3"/>
      <c r="CO3" s="3"/>
      <c r="CP3" s="3"/>
      <c r="CQ3" s="3"/>
      <c r="CR3" s="3"/>
      <c r="CS3" s="3"/>
      <c r="CT3" s="3"/>
      <c r="CU3" s="3"/>
      <c r="CV3" s="3"/>
      <c r="CW3" s="3"/>
      <c r="CX3" s="3"/>
      <c r="CY3" s="3"/>
      <c r="CZ3" s="3"/>
      <c r="DA3" s="3"/>
      <c r="DB3" s="3"/>
      <c r="DC3" s="3"/>
      <c r="DD3" s="3"/>
      <c r="DE3" s="3"/>
      <c r="DF3" s="3"/>
      <c r="DG3" s="3"/>
    </row>
    <row r="4" spans="1:111" ht="15.75" customHeight="1" x14ac:dyDescent="0.3">
      <c r="A4" s="85"/>
      <c r="B4" s="85"/>
      <c r="C4" s="85"/>
      <c r="D4" s="85"/>
      <c r="E4" s="85"/>
      <c r="F4" s="85"/>
      <c r="G4" s="85"/>
      <c r="H4" s="85"/>
      <c r="I4" s="85"/>
      <c r="J4" s="85"/>
      <c r="K4" s="87"/>
      <c r="L4" s="87"/>
      <c r="M4" s="88"/>
      <c r="N4" s="88"/>
      <c r="O4" s="88"/>
      <c r="P4" s="104" t="s">
        <v>684</v>
      </c>
      <c r="Q4" s="104"/>
      <c r="R4" s="104"/>
      <c r="S4" s="104"/>
      <c r="T4" s="104"/>
      <c r="U4" s="104"/>
      <c r="V4" s="104"/>
      <c r="W4" s="104"/>
      <c r="X4" s="104"/>
      <c r="Y4" s="104"/>
      <c r="Z4" s="104"/>
      <c r="AA4" s="104"/>
      <c r="AB4" s="104"/>
      <c r="AC4" s="104"/>
      <c r="AD4" s="104"/>
      <c r="AE4" s="104"/>
      <c r="AF4" s="104"/>
      <c r="AG4" s="104"/>
      <c r="AH4" s="104"/>
      <c r="AI4" s="104"/>
      <c r="AJ4" s="104"/>
      <c r="AK4" s="104"/>
      <c r="AL4" s="104"/>
      <c r="AM4" s="104"/>
      <c r="AN4" s="104"/>
      <c r="AO4" s="104"/>
      <c r="AP4" s="104"/>
      <c r="AQ4" s="104"/>
      <c r="AR4" s="104"/>
      <c r="AS4" s="104"/>
      <c r="AT4" s="104"/>
      <c r="AU4" s="104"/>
      <c r="AV4" s="104"/>
      <c r="AW4" s="104"/>
      <c r="AX4" s="104"/>
      <c r="AY4" s="104"/>
      <c r="AZ4" s="104"/>
      <c r="BA4" s="104"/>
      <c r="BB4" s="104"/>
      <c r="BC4" s="104"/>
      <c r="BD4" s="104"/>
      <c r="BE4" s="104"/>
      <c r="BF4" s="104"/>
      <c r="BG4" s="104"/>
      <c r="BH4" s="104"/>
      <c r="BI4" s="104"/>
      <c r="BJ4" s="104"/>
      <c r="BK4" s="104"/>
      <c r="BL4" s="104"/>
      <c r="BM4" s="104"/>
      <c r="BN4" s="104"/>
      <c r="BO4" s="104"/>
      <c r="BP4" s="104"/>
      <c r="BQ4" s="104"/>
      <c r="BR4" s="104"/>
      <c r="BS4" s="104"/>
      <c r="BT4" s="104"/>
      <c r="BU4" s="104"/>
      <c r="BV4" s="104"/>
      <c r="BW4" s="104"/>
      <c r="BX4" s="104"/>
      <c r="BY4" s="104"/>
      <c r="BZ4" s="104"/>
      <c r="CA4" s="104"/>
      <c r="CB4" s="104"/>
      <c r="CC4" s="104"/>
      <c r="CD4" s="104"/>
      <c r="CE4" s="104"/>
      <c r="CF4" s="104"/>
      <c r="CG4" s="104"/>
      <c r="CH4" s="65"/>
      <c r="CI4" s="3"/>
      <c r="CJ4" s="3"/>
      <c r="CK4" s="3"/>
      <c r="CL4" s="3"/>
      <c r="CM4" s="3"/>
      <c r="CN4" s="3"/>
      <c r="CO4" s="3"/>
      <c r="CP4" s="3"/>
      <c r="CQ4" s="3"/>
      <c r="CR4" s="3"/>
      <c r="CS4" s="3"/>
      <c r="CT4" s="3"/>
      <c r="CU4" s="3"/>
      <c r="CV4" s="3"/>
      <c r="CW4" s="3"/>
      <c r="CX4" s="3"/>
      <c r="CY4" s="3"/>
      <c r="CZ4" s="3"/>
      <c r="DA4" s="3"/>
      <c r="DB4" s="3"/>
      <c r="DC4" s="3"/>
      <c r="DD4" s="3"/>
      <c r="DE4" s="3"/>
      <c r="DF4" s="3"/>
      <c r="DG4" s="3"/>
    </row>
    <row r="5" spans="1:111" ht="42" customHeight="1" x14ac:dyDescent="0.25">
      <c r="A5" s="51"/>
      <c r="B5" s="83"/>
      <c r="C5" s="47"/>
      <c r="D5" s="48"/>
      <c r="E5" s="49"/>
      <c r="F5" s="48"/>
      <c r="G5" s="50"/>
      <c r="H5" s="48"/>
      <c r="I5" s="49"/>
      <c r="J5" s="86"/>
      <c r="K5" s="96" t="s">
        <v>7</v>
      </c>
      <c r="L5" s="96"/>
      <c r="M5" s="1" t="s">
        <v>674</v>
      </c>
      <c r="N5" s="1" t="s">
        <v>675</v>
      </c>
      <c r="O5" s="1" t="s">
        <v>676</v>
      </c>
      <c r="P5" s="66" t="s">
        <v>685</v>
      </c>
      <c r="Q5" s="91" t="s">
        <v>698</v>
      </c>
      <c r="R5" s="91" t="s">
        <v>699</v>
      </c>
      <c r="S5" s="91" t="s">
        <v>700</v>
      </c>
      <c r="T5" s="91" t="s">
        <v>701</v>
      </c>
      <c r="U5" s="91" t="s">
        <v>702</v>
      </c>
      <c r="V5" s="91" t="s">
        <v>703</v>
      </c>
      <c r="W5" s="66" t="s">
        <v>686</v>
      </c>
      <c r="X5" s="91" t="s">
        <v>704</v>
      </c>
      <c r="Y5" s="91" t="s">
        <v>705</v>
      </c>
      <c r="Z5" s="91" t="s">
        <v>706</v>
      </c>
      <c r="AA5" s="91" t="s">
        <v>707</v>
      </c>
      <c r="AB5" s="91" t="s">
        <v>708</v>
      </c>
      <c r="AC5" s="91" t="s">
        <v>709</v>
      </c>
      <c r="AD5" s="92" t="s">
        <v>710</v>
      </c>
      <c r="AE5" s="92" t="s">
        <v>711</v>
      </c>
      <c r="AF5" s="92" t="s">
        <v>712</v>
      </c>
      <c r="AG5" s="92" t="s">
        <v>713</v>
      </c>
      <c r="AH5" s="92" t="s">
        <v>714</v>
      </c>
      <c r="AI5" s="92" t="s">
        <v>715</v>
      </c>
      <c r="AJ5" s="92" t="s">
        <v>716</v>
      </c>
      <c r="AK5" s="66" t="s">
        <v>687</v>
      </c>
      <c r="AL5" s="91" t="s">
        <v>717</v>
      </c>
      <c r="AM5" s="91" t="s">
        <v>718</v>
      </c>
      <c r="AN5" s="91" t="s">
        <v>719</v>
      </c>
      <c r="AO5" s="91" t="s">
        <v>720</v>
      </c>
      <c r="AP5" s="91" t="s">
        <v>721</v>
      </c>
      <c r="AQ5" s="91" t="s">
        <v>722</v>
      </c>
      <c r="AR5" s="92" t="s">
        <v>723</v>
      </c>
      <c r="AS5" s="92" t="s">
        <v>724</v>
      </c>
      <c r="AT5" s="92" t="s">
        <v>725</v>
      </c>
      <c r="AU5" s="92" t="s">
        <v>726</v>
      </c>
      <c r="AV5" s="92" t="s">
        <v>727</v>
      </c>
      <c r="AW5" s="92" t="s">
        <v>728</v>
      </c>
      <c r="AX5" s="92" t="s">
        <v>729</v>
      </c>
      <c r="AY5" s="66" t="s">
        <v>688</v>
      </c>
      <c r="AZ5" s="91" t="s">
        <v>730</v>
      </c>
      <c r="BA5" s="91" t="s">
        <v>731</v>
      </c>
      <c r="BB5" s="91" t="s">
        <v>732</v>
      </c>
      <c r="BC5" s="91" t="s">
        <v>733</v>
      </c>
      <c r="BD5" s="91" t="s">
        <v>734</v>
      </c>
      <c r="BE5" s="91" t="s">
        <v>735</v>
      </c>
      <c r="BF5" s="92" t="s">
        <v>736</v>
      </c>
      <c r="BG5" s="92" t="s">
        <v>737</v>
      </c>
      <c r="BH5" s="92" t="s">
        <v>738</v>
      </c>
      <c r="BI5" s="92" t="s">
        <v>739</v>
      </c>
      <c r="BJ5" s="92" t="s">
        <v>740</v>
      </c>
      <c r="BK5" s="92" t="s">
        <v>741</v>
      </c>
      <c r="BL5" s="92" t="s">
        <v>742</v>
      </c>
      <c r="BM5" s="66" t="s">
        <v>689</v>
      </c>
      <c r="BN5" s="91" t="s">
        <v>743</v>
      </c>
      <c r="BO5" s="91" t="s">
        <v>744</v>
      </c>
      <c r="BP5" s="91" t="s">
        <v>745</v>
      </c>
      <c r="BQ5" s="91" t="s">
        <v>746</v>
      </c>
      <c r="BR5" s="91" t="s">
        <v>747</v>
      </c>
      <c r="BS5" s="91" t="s">
        <v>748</v>
      </c>
      <c r="BT5" s="92" t="s">
        <v>749</v>
      </c>
      <c r="BU5" s="92" t="s">
        <v>750</v>
      </c>
      <c r="BV5" s="92" t="s">
        <v>751</v>
      </c>
      <c r="BW5" s="92" t="s">
        <v>752</v>
      </c>
      <c r="BX5" s="92" t="s">
        <v>753</v>
      </c>
      <c r="BY5" s="92" t="s">
        <v>754</v>
      </c>
      <c r="BZ5" s="92" t="s">
        <v>755</v>
      </c>
      <c r="CA5" s="66" t="s">
        <v>690</v>
      </c>
      <c r="CB5" s="66" t="s">
        <v>691</v>
      </c>
      <c r="CC5" s="66" t="s">
        <v>692</v>
      </c>
      <c r="CD5" s="66" t="s">
        <v>693</v>
      </c>
      <c r="CE5" s="66" t="s">
        <v>694</v>
      </c>
      <c r="CF5" s="66" t="s">
        <v>695</v>
      </c>
      <c r="CG5" s="66" t="s">
        <v>696</v>
      </c>
      <c r="CH5" s="2" t="s">
        <v>8</v>
      </c>
    </row>
    <row r="6" spans="1:111" ht="22.75" customHeight="1" x14ac:dyDescent="0.25">
      <c r="A6" s="58"/>
      <c r="B6" s="84"/>
      <c r="C6" s="47"/>
      <c r="D6" s="48"/>
      <c r="E6" s="49"/>
      <c r="F6" s="48"/>
      <c r="G6" s="50"/>
      <c r="H6" s="48"/>
      <c r="I6" s="49"/>
      <c r="J6" s="86"/>
      <c r="K6" s="97" t="s">
        <v>14</v>
      </c>
      <c r="L6" s="97"/>
      <c r="M6" s="77">
        <f t="shared" ref="M6:S6" si="0">SUM(M7:M18)</f>
        <v>44054370.029999994</v>
      </c>
      <c r="N6" s="77">
        <f t="shared" si="0"/>
        <v>142081704.60000002</v>
      </c>
      <c r="O6" s="77">
        <f t="shared" si="0"/>
        <v>587327552.62000024</v>
      </c>
      <c r="P6" s="77">
        <f t="shared" si="0"/>
        <v>22535611.770000003</v>
      </c>
      <c r="Q6" s="77">
        <f t="shared" si="0"/>
        <v>41090104.370000005</v>
      </c>
      <c r="R6" s="77">
        <f t="shared" si="0"/>
        <v>30300</v>
      </c>
      <c r="S6" s="77">
        <f t="shared" si="0"/>
        <v>41059804.370000005</v>
      </c>
      <c r="T6" s="95">
        <f t="shared" ref="T6:T17" si="1">IFERROR(S6/P6,"nebija plānots")</f>
        <v>1.8219964378628448</v>
      </c>
      <c r="U6" s="77">
        <f t="shared" ref="U6:CG6" si="2">SUM(U7:U18)</f>
        <v>18524192.599999998</v>
      </c>
      <c r="V6" s="95">
        <f t="shared" si="2"/>
        <v>16.068167669703694</v>
      </c>
      <c r="W6" s="77">
        <f t="shared" si="2"/>
        <v>33210243.862199996</v>
      </c>
      <c r="X6" s="77">
        <f t="shared" ref="X6:Z6" si="3">SUM(X7:X18)</f>
        <v>17048558.830000002</v>
      </c>
      <c r="Y6" s="77">
        <f t="shared" si="3"/>
        <v>0</v>
      </c>
      <c r="Z6" s="77">
        <f t="shared" si="3"/>
        <v>17048558.830000002</v>
      </c>
      <c r="AA6" s="95">
        <f>IFERROR(Z6/W6,"nebija plānots")</f>
        <v>0.51335241321141656</v>
      </c>
      <c r="AB6" s="77">
        <f t="shared" ref="AB6:AI6" si="4">SUM(AB7:AB18)</f>
        <v>-16161685.032199999</v>
      </c>
      <c r="AC6" s="95">
        <f t="shared" ref="AC6:AC17" si="5">IFERROR(AB6/W6,"nebija plānots")</f>
        <v>-0.48664758678858361</v>
      </c>
      <c r="AD6" s="77">
        <f t="shared" si="4"/>
        <v>55745855.632199995</v>
      </c>
      <c r="AE6" s="77">
        <f t="shared" si="4"/>
        <v>58138663.20000001</v>
      </c>
      <c r="AF6" s="77">
        <f t="shared" si="4"/>
        <v>30300</v>
      </c>
      <c r="AG6" s="77">
        <f t="shared" si="4"/>
        <v>58108363.20000001</v>
      </c>
      <c r="AH6" s="95">
        <f t="shared" ref="AH6:AH17" si="6">IFERROR(AG6/AD6,"nebija plānots")</f>
        <v>1.0423799678201617</v>
      </c>
      <c r="AI6" s="77">
        <f t="shared" si="4"/>
        <v>2362507.5678000068</v>
      </c>
      <c r="AJ6" s="95">
        <f t="shared" ref="AJ6:AJ17" si="7">IFERROR(AI6/AD6,"nebija plānots")</f>
        <v>4.237996782016154E-2</v>
      </c>
      <c r="AK6" s="77">
        <f t="shared" si="2"/>
        <v>26168156.370000008</v>
      </c>
      <c r="AL6" s="77">
        <f t="shared" ref="AL6:AN6" si="8">SUM(AL7:AL18)</f>
        <v>28348595.749999993</v>
      </c>
      <c r="AM6" s="77">
        <f t="shared" si="8"/>
        <v>0</v>
      </c>
      <c r="AN6" s="77">
        <f t="shared" si="8"/>
        <v>28348595.749999993</v>
      </c>
      <c r="AO6" s="95">
        <f>IFERROR(AN6/AK6,"nebija plānots")</f>
        <v>1.0833241497478863</v>
      </c>
      <c r="AP6" s="77">
        <f t="shared" ref="AP6" si="9">SUM(AP7:AP18)</f>
        <v>2180439.379999999</v>
      </c>
      <c r="AQ6" s="95">
        <f t="shared" ref="AQ6:AQ17" si="10">IFERROR(AP6/AK6,"nebija plānots")</f>
        <v>8.3324149747886808E-2</v>
      </c>
      <c r="AR6" s="77">
        <f t="shared" ref="AR6:AU6" si="11">SUM(AR7:AR18)</f>
        <v>81914012.002200007</v>
      </c>
      <c r="AS6" s="77">
        <f t="shared" si="11"/>
        <v>86487258.950000003</v>
      </c>
      <c r="AT6" s="77">
        <f t="shared" si="11"/>
        <v>30300</v>
      </c>
      <c r="AU6" s="77">
        <f t="shared" si="11"/>
        <v>86456958.950000003</v>
      </c>
      <c r="AV6" s="95">
        <f t="shared" ref="AV6:AV17" si="12">IFERROR(AU6/AR6,"nebija plānots")</f>
        <v>1.0554599492413823</v>
      </c>
      <c r="AW6" s="77">
        <f t="shared" ref="AW6" si="13">SUM(AW7:AW18)</f>
        <v>4542946.9477999993</v>
      </c>
      <c r="AX6" s="95">
        <f t="shared" ref="AX6:AX18" si="14">IFERROR(AW6/AR6,"nebija plānots")</f>
        <v>5.5459949241382381E-2</v>
      </c>
      <c r="AY6" s="77">
        <f t="shared" si="2"/>
        <v>34334865.810000002</v>
      </c>
      <c r="AZ6" s="77">
        <f t="shared" si="2"/>
        <v>37943647.180000007</v>
      </c>
      <c r="BA6" s="77">
        <f t="shared" si="2"/>
        <v>1800000</v>
      </c>
      <c r="BB6" s="77">
        <f t="shared" si="2"/>
        <v>36143647.180000007</v>
      </c>
      <c r="BC6" s="95">
        <f>IFERROR(BB6/AY6,"nebija plānots")</f>
        <v>1.0526806011128547</v>
      </c>
      <c r="BD6" s="77">
        <f t="shared" ref="BD6" si="15">SUM(BD7:BD18)</f>
        <v>1808781.370000001</v>
      </c>
      <c r="BE6" s="95">
        <f t="shared" ref="BE6:BE17" si="16">IFERROR(BD6/AY6,"nebija plānots")</f>
        <v>5.2680601112854643E-2</v>
      </c>
      <c r="BF6" s="77">
        <f t="shared" ref="BF6:BI6" si="17">SUM(BF7:BF18)</f>
        <v>116248877.81219998</v>
      </c>
      <c r="BG6" s="77">
        <f t="shared" si="17"/>
        <v>124430906.13000001</v>
      </c>
      <c r="BH6" s="77">
        <f t="shared" si="17"/>
        <v>1830300</v>
      </c>
      <c r="BI6" s="77">
        <f t="shared" si="17"/>
        <v>122600606.13000001</v>
      </c>
      <c r="BJ6" s="95">
        <f t="shared" ref="BJ6:BJ17" si="18">IFERROR(BI6/BF6,"nebija plānots")</f>
        <v>1.0546390506071055</v>
      </c>
      <c r="BK6" s="77">
        <f t="shared" ref="BK6" si="19">SUM(BK7:BK18)</f>
        <v>6351728.3178000096</v>
      </c>
      <c r="BL6" s="95">
        <f t="shared" ref="BL6:BL18" si="20">IFERROR(BK6/BF6,"nebija plānots")</f>
        <v>5.4639050607105423E-2</v>
      </c>
      <c r="BM6" s="77">
        <f t="shared" si="2"/>
        <v>58838413.216000006</v>
      </c>
      <c r="BN6" s="77">
        <f t="shared" ref="BN6:BP6" si="21">SUM(BN7:BN18)</f>
        <v>22439324.120000001</v>
      </c>
      <c r="BO6" s="77">
        <f t="shared" si="21"/>
        <v>0</v>
      </c>
      <c r="BP6" s="77">
        <f t="shared" si="21"/>
        <v>22439324.120000001</v>
      </c>
      <c r="BQ6" s="95">
        <f>IFERROR(BP6/BM6,"nebija plānots")</f>
        <v>0.38137201351137129</v>
      </c>
      <c r="BR6" s="77">
        <f t="shared" ref="BR6" si="22">SUM(BR7:BR18)</f>
        <v>-36399089.096000001</v>
      </c>
      <c r="BS6" s="95">
        <f t="shared" ref="BS6:BS17" si="23">IFERROR(BR6/BM6,"nebija plānots")</f>
        <v>-0.6186279864886286</v>
      </c>
      <c r="BT6" s="77">
        <f t="shared" ref="BT6:BW6" si="24">SUM(BT7:BT18)</f>
        <v>175087291.02820003</v>
      </c>
      <c r="BU6" s="77">
        <f t="shared" si="24"/>
        <v>146870230.25000003</v>
      </c>
      <c r="BV6" s="77">
        <f t="shared" si="24"/>
        <v>1830300</v>
      </c>
      <c r="BW6" s="77">
        <f t="shared" si="24"/>
        <v>145039930.25</v>
      </c>
      <c r="BX6" s="95">
        <f t="shared" ref="BX6:BX17" si="25">IFERROR(BW6/BT6,"nebija plānots")</f>
        <v>0.82838639742640985</v>
      </c>
      <c r="BY6" s="77">
        <f t="shared" ref="BY6" si="26">SUM(BY7:BY18)</f>
        <v>-30047360.778200001</v>
      </c>
      <c r="BZ6" s="95">
        <f t="shared" ref="BZ6:BZ18" si="27">IFERROR(BY6/BT6,"nebija plānots")</f>
        <v>-0.17161360257358996</v>
      </c>
      <c r="CA6" s="77">
        <f t="shared" si="2"/>
        <v>42478101.229999997</v>
      </c>
      <c r="CB6" s="77">
        <f t="shared" si="2"/>
        <v>36106121.682000004</v>
      </c>
      <c r="CC6" s="77">
        <f t="shared" si="2"/>
        <v>34867259.174799994</v>
      </c>
      <c r="CD6" s="77">
        <f t="shared" si="2"/>
        <v>58463271.8565</v>
      </c>
      <c r="CE6" s="77">
        <f t="shared" si="2"/>
        <v>83980985.016666651</v>
      </c>
      <c r="CF6" s="77">
        <f t="shared" si="2"/>
        <v>44234838.705999993</v>
      </c>
      <c r="CG6" s="77">
        <f t="shared" si="2"/>
        <v>66554105.175999992</v>
      </c>
      <c r="CH6" s="77">
        <f>SUM(CH7:CH18)</f>
        <v>541771973.87016666</v>
      </c>
    </row>
    <row r="7" spans="1:111" ht="15" customHeight="1" x14ac:dyDescent="0.25">
      <c r="A7" s="58"/>
      <c r="B7" s="84"/>
      <c r="C7" s="47"/>
      <c r="D7" s="48"/>
      <c r="E7" s="49"/>
      <c r="F7" s="48"/>
      <c r="G7" s="50"/>
      <c r="H7" s="48"/>
      <c r="I7" s="49"/>
      <c r="J7" s="86"/>
      <c r="K7" s="79" t="s">
        <v>59</v>
      </c>
      <c r="L7" s="80"/>
      <c r="M7" s="78">
        <f>SUMIF($K$28:$K$242,$K7,M$28:M$242)</f>
        <v>42994222.299999997</v>
      </c>
      <c r="N7" s="78">
        <f>SUMIF($K$28:$K$242,$K7,N$28:N$242)</f>
        <v>34557969.030000001</v>
      </c>
      <c r="O7" s="78">
        <f>SUMIF($K$28:$K$242,$K7,O$28:O$242)</f>
        <v>126277138.78</v>
      </c>
      <c r="P7" s="78">
        <f>SUMIF($K$28:$K$242,$K7,P$28:P$242)</f>
        <v>1127138.49</v>
      </c>
      <c r="Q7" s="78">
        <f>SUMIF($K$28:$K$242,$K7,Q$28:Q$242)</f>
        <v>16737890.250000002</v>
      </c>
      <c r="R7" s="78">
        <f t="shared" ref="R7:U18" si="28">SUMIF($K$28:$K$242,$K7,R$28:R$242)</f>
        <v>30300</v>
      </c>
      <c r="S7" s="78">
        <f t="shared" si="28"/>
        <v>16707590.250000002</v>
      </c>
      <c r="T7" s="93">
        <f t="shared" si="1"/>
        <v>14.823014561413835</v>
      </c>
      <c r="U7" s="78">
        <f t="shared" si="28"/>
        <v>15580451.76</v>
      </c>
      <c r="V7" s="93">
        <f t="shared" ref="V7:V17" si="29">IFERROR(U7/P7,"nebija plānots")</f>
        <v>13.823014561413833</v>
      </c>
      <c r="W7" s="78">
        <f t="shared" ref="W7:CH18" si="30">SUMIF($K$28:$K$242,$K7,W$28:W$242)</f>
        <v>19301319.489999998</v>
      </c>
      <c r="X7" s="78">
        <f>SUMIF($K$28:$K$242,$K7,X$28:X$242)</f>
        <v>1493714.9300000002</v>
      </c>
      <c r="Y7" s="78">
        <f t="shared" ref="Y7:AB18" si="31">SUMIF($K$28:$K$242,$K7,Y$28:Y$242)</f>
        <v>0</v>
      </c>
      <c r="Z7" s="78">
        <f t="shared" si="31"/>
        <v>1493714.9300000002</v>
      </c>
      <c r="AA7" s="93">
        <f t="shared" ref="AA7:AA17" si="32">IFERROR(Z7/W7,"nebija plānots")</f>
        <v>7.7389265058997278E-2</v>
      </c>
      <c r="AB7" s="78">
        <f t="shared" si="31"/>
        <v>-17807604.559999999</v>
      </c>
      <c r="AC7" s="93">
        <f t="shared" si="5"/>
        <v>-0.92261073494100276</v>
      </c>
      <c r="AD7" s="78">
        <f>P7+W7</f>
        <v>20428457.979999997</v>
      </c>
      <c r="AE7" s="78">
        <f>Q7+X7</f>
        <v>18231605.180000003</v>
      </c>
      <c r="AF7" s="78">
        <f>R7+Y7</f>
        <v>30300</v>
      </c>
      <c r="AG7" s="78">
        <f>S7+Z7</f>
        <v>18201305.180000003</v>
      </c>
      <c r="AH7" s="94">
        <f t="shared" si="6"/>
        <v>0.89097792881966742</v>
      </c>
      <c r="AI7" s="89">
        <f t="shared" ref="AI7:AI17" si="33">AG7-AD7</f>
        <v>-2227152.7999999933</v>
      </c>
      <c r="AJ7" s="94">
        <f t="shared" si="7"/>
        <v>-0.10902207118033261</v>
      </c>
      <c r="AK7" s="78">
        <f t="shared" si="30"/>
        <v>1829246.6</v>
      </c>
      <c r="AL7" s="78">
        <f>SUMIF($K$28:$K$242,$K7,AL$28:AL$242)</f>
        <v>3467875.4699999997</v>
      </c>
      <c r="AM7" s="78">
        <f t="shared" ref="AM7:AP18" si="34">SUMIF($K$28:$K$242,$K7,AM$28:AM$242)</f>
        <v>0</v>
      </c>
      <c r="AN7" s="78">
        <f t="shared" si="34"/>
        <v>3467875.4699999997</v>
      </c>
      <c r="AO7" s="93">
        <f t="shared" ref="AO7:AO17" si="35">IFERROR(AN7/AK7,"nebija plānots")</f>
        <v>1.8957944051939195</v>
      </c>
      <c r="AP7" s="78">
        <f t="shared" si="34"/>
        <v>1638628.8699999999</v>
      </c>
      <c r="AQ7" s="93">
        <f t="shared" si="10"/>
        <v>0.89579440519391962</v>
      </c>
      <c r="AR7" s="78">
        <f>AD7+AK7</f>
        <v>22257704.579999998</v>
      </c>
      <c r="AS7" s="78">
        <f>AE7+AL7</f>
        <v>21699480.650000002</v>
      </c>
      <c r="AT7" s="78">
        <f>AF7+AM7</f>
        <v>30300</v>
      </c>
      <c r="AU7" s="78">
        <f>AG7+AN7</f>
        <v>21669180.650000002</v>
      </c>
      <c r="AV7" s="94">
        <f t="shared" si="12"/>
        <v>0.97355864222724819</v>
      </c>
      <c r="AW7" s="89">
        <f t="shared" ref="AW7:AW17" si="36">AU7-AR7</f>
        <v>-588523.92999999598</v>
      </c>
      <c r="AX7" s="94">
        <f t="shared" si="14"/>
        <v>-2.6441357772751785E-2</v>
      </c>
      <c r="AY7" s="78">
        <f t="shared" si="30"/>
        <v>2589303.6999999997</v>
      </c>
      <c r="AZ7" s="78">
        <f>SUMIF($K$28:$K$242,$K7,AZ$28:AZ$242)</f>
        <v>12091909.66</v>
      </c>
      <c r="BA7" s="78">
        <f t="shared" ref="BA7:BD18" si="37">SUMIF($K$28:$K$242,$K7,BA$28:BA$242)</f>
        <v>0</v>
      </c>
      <c r="BB7" s="78">
        <f t="shared" si="37"/>
        <v>12091909.66</v>
      </c>
      <c r="BC7" s="93">
        <f t="shared" ref="BC7:BC17" si="38">IFERROR(BB7/AY7,"nebija plānots")</f>
        <v>4.6699464647580742</v>
      </c>
      <c r="BD7" s="78">
        <f t="shared" si="37"/>
        <v>9502605.959999999</v>
      </c>
      <c r="BE7" s="93">
        <f t="shared" si="16"/>
        <v>3.6699464647580737</v>
      </c>
      <c r="BF7" s="78">
        <f>AR7+AY7</f>
        <v>24847008.279999997</v>
      </c>
      <c r="BG7" s="78">
        <f>AS7+AZ7</f>
        <v>33791390.310000002</v>
      </c>
      <c r="BH7" s="78">
        <f>AT7+BA7</f>
        <v>30300</v>
      </c>
      <c r="BI7" s="78">
        <f>AU7+BB7</f>
        <v>33761090.310000002</v>
      </c>
      <c r="BJ7" s="94">
        <f t="shared" si="18"/>
        <v>1.3587587660271834</v>
      </c>
      <c r="BK7" s="89">
        <f t="shared" ref="BK7:BK17" si="39">BI7-BF7</f>
        <v>8914082.0300000049</v>
      </c>
      <c r="BL7" s="94">
        <f t="shared" si="20"/>
        <v>0.35875876602718326</v>
      </c>
      <c r="BM7" s="78">
        <f t="shared" si="30"/>
        <v>25448070.670000002</v>
      </c>
      <c r="BN7" s="78">
        <f>SUMIF($K$28:$K$242,$K7,BN$28:BN$242)</f>
        <v>6754430.71</v>
      </c>
      <c r="BO7" s="78">
        <f t="shared" ref="BO7:BR18" si="40">SUMIF($K$28:$K$242,$K7,BO$28:BO$242)</f>
        <v>0</v>
      </c>
      <c r="BP7" s="78">
        <f t="shared" si="40"/>
        <v>6754430.71</v>
      </c>
      <c r="BQ7" s="93">
        <f t="shared" ref="BQ7:BQ17" si="41">IFERROR(BP7/BM7,"nebija plānots")</f>
        <v>0.2654201490395342</v>
      </c>
      <c r="BR7" s="78">
        <f t="shared" si="40"/>
        <v>-18693639.960000001</v>
      </c>
      <c r="BS7" s="93">
        <f t="shared" si="23"/>
        <v>-0.73457985096046574</v>
      </c>
      <c r="BT7" s="78">
        <f>BF7+BM7</f>
        <v>50295078.950000003</v>
      </c>
      <c r="BU7" s="78">
        <f>BG7+BN7</f>
        <v>40545821.020000003</v>
      </c>
      <c r="BV7" s="78">
        <f>BH7+BO7</f>
        <v>30300</v>
      </c>
      <c r="BW7" s="78">
        <f>BI7+BP7</f>
        <v>40515521.020000003</v>
      </c>
      <c r="BX7" s="94">
        <f t="shared" si="25"/>
        <v>0.80555636586787782</v>
      </c>
      <c r="BY7" s="89">
        <f t="shared" ref="BY7:BY17" si="42">BW7-BT7</f>
        <v>-9779557.9299999997</v>
      </c>
      <c r="BZ7" s="94">
        <f t="shared" si="27"/>
        <v>-0.19444363413212218</v>
      </c>
      <c r="CA7" s="78">
        <f t="shared" si="30"/>
        <v>730033.93</v>
      </c>
      <c r="CB7" s="78">
        <f t="shared" si="30"/>
        <v>5073125.18</v>
      </c>
      <c r="CC7" s="78">
        <f t="shared" si="30"/>
        <v>5828118.3099999996</v>
      </c>
      <c r="CD7" s="78">
        <f t="shared" si="30"/>
        <v>7739858.3199999994</v>
      </c>
      <c r="CE7" s="78">
        <f t="shared" si="30"/>
        <v>26232201.009999998</v>
      </c>
      <c r="CF7" s="78">
        <f t="shared" si="30"/>
        <v>12526657.23</v>
      </c>
      <c r="CG7" s="78">
        <f t="shared" si="30"/>
        <v>7645022.0499999998</v>
      </c>
      <c r="CH7" s="78">
        <f t="shared" si="30"/>
        <v>116070094.97999999</v>
      </c>
    </row>
    <row r="8" spans="1:111" ht="15" customHeight="1" x14ac:dyDescent="0.25">
      <c r="A8" s="58"/>
      <c r="B8" s="84"/>
      <c r="C8" s="47"/>
      <c r="D8" s="48"/>
      <c r="E8" s="49"/>
      <c r="F8" s="48"/>
      <c r="G8" s="50"/>
      <c r="H8" s="48"/>
      <c r="I8" s="49"/>
      <c r="J8" s="86"/>
      <c r="K8" s="79" t="s">
        <v>91</v>
      </c>
      <c r="L8" s="80"/>
      <c r="M8" s="78">
        <f t="shared" ref="M8:P18" si="43">SUMIF($K$28:$K$242,$K8,M$28:M$242)</f>
        <v>265045.21999999997</v>
      </c>
      <c r="N8" s="78">
        <f t="shared" si="43"/>
        <v>24924687.619999997</v>
      </c>
      <c r="O8" s="78">
        <f t="shared" si="43"/>
        <v>99467380.399999991</v>
      </c>
      <c r="P8" s="78">
        <f t="shared" si="43"/>
        <v>13141303.130000001</v>
      </c>
      <c r="Q8" s="78">
        <f t="shared" ref="Q8:Q18" si="44">SUMIF($K$28:$K$242,$K8,Q$28:Q$242)</f>
        <v>14205439.24</v>
      </c>
      <c r="R8" s="78">
        <f t="shared" si="28"/>
        <v>0</v>
      </c>
      <c r="S8" s="78">
        <f t="shared" si="28"/>
        <v>14205439.24</v>
      </c>
      <c r="T8" s="93">
        <f t="shared" si="1"/>
        <v>1.0809764525993397</v>
      </c>
      <c r="U8" s="78">
        <f t="shared" si="28"/>
        <v>1064136.1099999996</v>
      </c>
      <c r="V8" s="93">
        <f t="shared" si="29"/>
        <v>8.0976452599339707E-2</v>
      </c>
      <c r="W8" s="78">
        <f t="shared" si="30"/>
        <v>6552480.0821999991</v>
      </c>
      <c r="X8" s="78">
        <f t="shared" si="30"/>
        <v>4382735.5699999984</v>
      </c>
      <c r="Y8" s="78">
        <f t="shared" si="31"/>
        <v>0</v>
      </c>
      <c r="Z8" s="78">
        <f t="shared" si="31"/>
        <v>4382735.5699999984</v>
      </c>
      <c r="AA8" s="93">
        <f t="shared" si="32"/>
        <v>0.66886667567381486</v>
      </c>
      <c r="AB8" s="78">
        <f t="shared" si="31"/>
        <v>-2169744.5121999998</v>
      </c>
      <c r="AC8" s="93">
        <f t="shared" si="5"/>
        <v>-0.33113332432618503</v>
      </c>
      <c r="AD8" s="78">
        <f t="shared" ref="AD8:AD18" si="45">P8+W8</f>
        <v>19693783.212200001</v>
      </c>
      <c r="AE8" s="78">
        <f t="shared" ref="AE8:AE18" si="46">Q8+X8</f>
        <v>18588174.809999999</v>
      </c>
      <c r="AF8" s="78">
        <f t="shared" ref="AF8:AF18" si="47">R8+Y8</f>
        <v>0</v>
      </c>
      <c r="AG8" s="78">
        <f t="shared" ref="AG8:AG18" si="48">S8+Z8</f>
        <v>18588174.809999999</v>
      </c>
      <c r="AH8" s="94">
        <f t="shared" si="6"/>
        <v>0.94386002982326456</v>
      </c>
      <c r="AI8" s="89">
        <f t="shared" si="33"/>
        <v>-1105608.4022000022</v>
      </c>
      <c r="AJ8" s="94">
        <f t="shared" si="7"/>
        <v>-5.6139970176735499E-2</v>
      </c>
      <c r="AK8" s="78">
        <f t="shared" si="30"/>
        <v>11421033.650000006</v>
      </c>
      <c r="AL8" s="78">
        <f t="shared" si="30"/>
        <v>6483004.2300000004</v>
      </c>
      <c r="AM8" s="78">
        <f t="shared" si="34"/>
        <v>0</v>
      </c>
      <c r="AN8" s="78">
        <f t="shared" si="34"/>
        <v>6483004.2300000004</v>
      </c>
      <c r="AO8" s="93">
        <f t="shared" si="35"/>
        <v>0.56763725847178437</v>
      </c>
      <c r="AP8" s="78">
        <f t="shared" si="34"/>
        <v>-4938029.4200000009</v>
      </c>
      <c r="AQ8" s="93">
        <f t="shared" si="10"/>
        <v>-0.43236274152821519</v>
      </c>
      <c r="AR8" s="78">
        <f t="shared" ref="AR8:AR18" si="49">AD8+AK8</f>
        <v>31114816.862200007</v>
      </c>
      <c r="AS8" s="78">
        <f t="shared" ref="AS8:AS18" si="50">AE8+AL8</f>
        <v>25071179.039999999</v>
      </c>
      <c r="AT8" s="78">
        <f t="shared" ref="AT8:AT18" si="51">AF8+AM8</f>
        <v>0</v>
      </c>
      <c r="AU8" s="78">
        <f t="shared" ref="AU8:AU18" si="52">AG8+AN8</f>
        <v>25071179.039999999</v>
      </c>
      <c r="AV8" s="94">
        <f t="shared" si="12"/>
        <v>0.80576334905116698</v>
      </c>
      <c r="AW8" s="89">
        <f t="shared" si="36"/>
        <v>-6043637.8222000077</v>
      </c>
      <c r="AX8" s="94">
        <f t="shared" si="14"/>
        <v>-0.19423665094883305</v>
      </c>
      <c r="AY8" s="78">
        <f t="shared" si="30"/>
        <v>9558727.3374999985</v>
      </c>
      <c r="AZ8" s="78">
        <f t="shared" si="30"/>
        <v>4780885.4200000009</v>
      </c>
      <c r="BA8" s="78">
        <f t="shared" si="37"/>
        <v>1800000</v>
      </c>
      <c r="BB8" s="78">
        <f t="shared" si="37"/>
        <v>2980885.4200000004</v>
      </c>
      <c r="BC8" s="93">
        <f t="shared" si="38"/>
        <v>0.31184961289832386</v>
      </c>
      <c r="BD8" s="78">
        <f t="shared" si="37"/>
        <v>-6577841.9174999986</v>
      </c>
      <c r="BE8" s="93">
        <f t="shared" si="16"/>
        <v>-0.6881503871016762</v>
      </c>
      <c r="BF8" s="78">
        <f t="shared" ref="BF8:BF18" si="53">AR8+AY8</f>
        <v>40673544.199700005</v>
      </c>
      <c r="BG8" s="78">
        <f t="shared" ref="BG8:BG18" si="54">AS8+AZ8</f>
        <v>29852064.460000001</v>
      </c>
      <c r="BH8" s="78">
        <f t="shared" ref="BH8:BH18" si="55">AT8+BA8</f>
        <v>1800000</v>
      </c>
      <c r="BI8" s="78">
        <f t="shared" ref="BI8:BI18" si="56">AU8+BB8</f>
        <v>28052064.460000001</v>
      </c>
      <c r="BJ8" s="94">
        <f t="shared" si="18"/>
        <v>0.68968822392927598</v>
      </c>
      <c r="BK8" s="89">
        <f t="shared" si="39"/>
        <v>-12621479.739700004</v>
      </c>
      <c r="BL8" s="94">
        <f t="shared" si="20"/>
        <v>-0.31031177607072402</v>
      </c>
      <c r="BM8" s="78">
        <f t="shared" si="30"/>
        <v>10666282.786</v>
      </c>
      <c r="BN8" s="78">
        <f t="shared" si="30"/>
        <v>7547363.5199999986</v>
      </c>
      <c r="BO8" s="78">
        <f t="shared" si="40"/>
        <v>0</v>
      </c>
      <c r="BP8" s="78">
        <f t="shared" si="40"/>
        <v>7547363.5199999986</v>
      </c>
      <c r="BQ8" s="93">
        <f t="shared" si="41"/>
        <v>0.7075907953524605</v>
      </c>
      <c r="BR8" s="78">
        <f t="shared" si="40"/>
        <v>-3118919.2659999998</v>
      </c>
      <c r="BS8" s="93">
        <f t="shared" si="23"/>
        <v>-0.29240920464753933</v>
      </c>
      <c r="BT8" s="78">
        <f t="shared" ref="BT8:BT18" si="57">BF8+BM8</f>
        <v>51339826.985700004</v>
      </c>
      <c r="BU8" s="78">
        <f t="shared" ref="BU8:BU18" si="58">BG8+BN8</f>
        <v>37399427.979999997</v>
      </c>
      <c r="BV8" s="78">
        <f t="shared" ref="BV8:BV18" si="59">BH8+BO8</f>
        <v>1800000</v>
      </c>
      <c r="BW8" s="78">
        <f t="shared" ref="BW8:BW18" si="60">BI8+BP8</f>
        <v>35599427.979999997</v>
      </c>
      <c r="BX8" s="94">
        <f t="shared" si="25"/>
        <v>0.69340763438715369</v>
      </c>
      <c r="BY8" s="89">
        <f t="shared" si="42"/>
        <v>-15740399.005700007</v>
      </c>
      <c r="BZ8" s="94">
        <f t="shared" si="27"/>
        <v>-0.30659236561284625</v>
      </c>
      <c r="CA8" s="78">
        <f t="shared" si="30"/>
        <v>13995125.299999999</v>
      </c>
      <c r="CB8" s="78">
        <f t="shared" si="30"/>
        <v>17936357.321999997</v>
      </c>
      <c r="CC8" s="78">
        <f t="shared" si="30"/>
        <v>14879652.224799998</v>
      </c>
      <c r="CD8" s="78">
        <f t="shared" si="30"/>
        <v>12292332.386499999</v>
      </c>
      <c r="CE8" s="78">
        <f t="shared" si="30"/>
        <v>16903898.494166665</v>
      </c>
      <c r="CF8" s="78">
        <f t="shared" si="30"/>
        <v>11909138.655999999</v>
      </c>
      <c r="CG8" s="78">
        <f t="shared" si="30"/>
        <v>12831560.566000002</v>
      </c>
      <c r="CH8" s="78">
        <f t="shared" si="30"/>
        <v>152087891.93516663</v>
      </c>
    </row>
    <row r="9" spans="1:111" ht="15" customHeight="1" x14ac:dyDescent="0.25">
      <c r="A9" s="58"/>
      <c r="B9" s="84"/>
      <c r="C9" s="47"/>
      <c r="D9" s="48"/>
      <c r="E9" s="49"/>
      <c r="F9" s="48"/>
      <c r="G9" s="50"/>
      <c r="H9" s="48"/>
      <c r="I9" s="49"/>
      <c r="J9" s="86"/>
      <c r="K9" s="79" t="s">
        <v>103</v>
      </c>
      <c r="L9" s="80"/>
      <c r="M9" s="78">
        <f t="shared" si="43"/>
        <v>0</v>
      </c>
      <c r="N9" s="78">
        <f t="shared" si="43"/>
        <v>48978804.850000001</v>
      </c>
      <c r="O9" s="78">
        <f t="shared" si="43"/>
        <v>99418992.329999998</v>
      </c>
      <c r="P9" s="78">
        <f t="shared" si="43"/>
        <v>1511129.17</v>
      </c>
      <c r="Q9" s="78">
        <f t="shared" si="44"/>
        <v>1798431.1400000001</v>
      </c>
      <c r="R9" s="78">
        <f t="shared" si="28"/>
        <v>0</v>
      </c>
      <c r="S9" s="78">
        <f t="shared" si="28"/>
        <v>1798431.1400000001</v>
      </c>
      <c r="T9" s="93">
        <f t="shared" si="1"/>
        <v>1.1901240315544965</v>
      </c>
      <c r="U9" s="78">
        <f t="shared" si="28"/>
        <v>287301.97000000009</v>
      </c>
      <c r="V9" s="93">
        <f t="shared" si="29"/>
        <v>0.1901240315544965</v>
      </c>
      <c r="W9" s="78">
        <f t="shared" si="30"/>
        <v>1141931.3</v>
      </c>
      <c r="X9" s="78">
        <f t="shared" si="30"/>
        <v>1967415.97</v>
      </c>
      <c r="Y9" s="78">
        <f t="shared" si="31"/>
        <v>0</v>
      </c>
      <c r="Z9" s="78">
        <f t="shared" si="31"/>
        <v>1967415.97</v>
      </c>
      <c r="AA9" s="93">
        <f t="shared" si="32"/>
        <v>1.7228847041849189</v>
      </c>
      <c r="AB9" s="78">
        <f t="shared" si="31"/>
        <v>825484.66999999993</v>
      </c>
      <c r="AC9" s="93">
        <f t="shared" si="5"/>
        <v>0.7228847041849189</v>
      </c>
      <c r="AD9" s="78">
        <f t="shared" si="45"/>
        <v>2653060.4699999997</v>
      </c>
      <c r="AE9" s="78">
        <f t="shared" si="46"/>
        <v>3765847.1100000003</v>
      </c>
      <c r="AF9" s="78">
        <f t="shared" si="47"/>
        <v>0</v>
      </c>
      <c r="AG9" s="78">
        <f t="shared" si="48"/>
        <v>3765847.1100000003</v>
      </c>
      <c r="AH9" s="94">
        <f t="shared" si="6"/>
        <v>1.4194350835885774</v>
      </c>
      <c r="AI9" s="89">
        <f t="shared" si="33"/>
        <v>1112786.6400000006</v>
      </c>
      <c r="AJ9" s="94">
        <f t="shared" si="7"/>
        <v>0.41943508358857751</v>
      </c>
      <c r="AK9" s="78">
        <f t="shared" si="30"/>
        <v>0</v>
      </c>
      <c r="AL9" s="78">
        <f t="shared" si="30"/>
        <v>1580057.76</v>
      </c>
      <c r="AM9" s="78">
        <f t="shared" si="34"/>
        <v>0</v>
      </c>
      <c r="AN9" s="78">
        <f t="shared" si="34"/>
        <v>1580057.76</v>
      </c>
      <c r="AO9" s="93" t="str">
        <f t="shared" si="35"/>
        <v>nebija plānots</v>
      </c>
      <c r="AP9" s="78">
        <f t="shared" si="34"/>
        <v>1580057.76</v>
      </c>
      <c r="AQ9" s="93" t="str">
        <f t="shared" si="10"/>
        <v>nebija plānots</v>
      </c>
      <c r="AR9" s="78">
        <f t="shared" si="49"/>
        <v>2653060.4699999997</v>
      </c>
      <c r="AS9" s="78">
        <f t="shared" si="50"/>
        <v>5345904.87</v>
      </c>
      <c r="AT9" s="78">
        <f t="shared" si="51"/>
        <v>0</v>
      </c>
      <c r="AU9" s="78">
        <f t="shared" si="52"/>
        <v>5345904.87</v>
      </c>
      <c r="AV9" s="94">
        <f t="shared" si="12"/>
        <v>2.0149954855721779</v>
      </c>
      <c r="AW9" s="89">
        <f t="shared" si="36"/>
        <v>2692844.4000000004</v>
      </c>
      <c r="AX9" s="94">
        <f t="shared" si="14"/>
        <v>1.0149954855721779</v>
      </c>
      <c r="AY9" s="78">
        <f t="shared" si="30"/>
        <v>12552909.57</v>
      </c>
      <c r="AZ9" s="78">
        <f t="shared" si="30"/>
        <v>36233.360000000001</v>
      </c>
      <c r="BA9" s="78">
        <f t="shared" si="37"/>
        <v>0</v>
      </c>
      <c r="BB9" s="78">
        <f t="shared" si="37"/>
        <v>36233.360000000001</v>
      </c>
      <c r="BC9" s="93">
        <f t="shared" si="38"/>
        <v>2.886451128955277E-3</v>
      </c>
      <c r="BD9" s="78">
        <f t="shared" si="37"/>
        <v>-12516676.210000001</v>
      </c>
      <c r="BE9" s="93">
        <f t="shared" si="16"/>
        <v>-0.99711354887104475</v>
      </c>
      <c r="BF9" s="78">
        <f t="shared" si="53"/>
        <v>15205970.039999999</v>
      </c>
      <c r="BG9" s="78">
        <f t="shared" si="54"/>
        <v>5382138.2300000004</v>
      </c>
      <c r="BH9" s="78">
        <f t="shared" si="55"/>
        <v>0</v>
      </c>
      <c r="BI9" s="78">
        <f t="shared" si="56"/>
        <v>5382138.2300000004</v>
      </c>
      <c r="BJ9" s="94">
        <f t="shared" si="18"/>
        <v>0.35394902238015991</v>
      </c>
      <c r="BK9" s="89">
        <f t="shared" si="39"/>
        <v>-9823831.8099999987</v>
      </c>
      <c r="BL9" s="94">
        <f t="shared" si="20"/>
        <v>-0.64605097761984009</v>
      </c>
      <c r="BM9" s="78">
        <f t="shared" si="30"/>
        <v>3358052.06</v>
      </c>
      <c r="BN9" s="78">
        <f t="shared" si="30"/>
        <v>528620.38</v>
      </c>
      <c r="BO9" s="78">
        <f t="shared" si="40"/>
        <v>0</v>
      </c>
      <c r="BP9" s="78">
        <f t="shared" si="40"/>
        <v>528620.38</v>
      </c>
      <c r="BQ9" s="93">
        <f t="shared" si="41"/>
        <v>0.15741875663476165</v>
      </c>
      <c r="BR9" s="78">
        <f t="shared" si="40"/>
        <v>-2829431.68</v>
      </c>
      <c r="BS9" s="93">
        <f t="shared" si="23"/>
        <v>-0.84258124336523843</v>
      </c>
      <c r="BT9" s="78">
        <f t="shared" si="57"/>
        <v>18564022.099999998</v>
      </c>
      <c r="BU9" s="78">
        <f t="shared" si="58"/>
        <v>5910758.6100000003</v>
      </c>
      <c r="BV9" s="78">
        <f t="shared" si="59"/>
        <v>0</v>
      </c>
      <c r="BW9" s="78">
        <f t="shared" si="60"/>
        <v>5910758.6100000003</v>
      </c>
      <c r="BX9" s="94">
        <f t="shared" si="25"/>
        <v>0.31839859800640946</v>
      </c>
      <c r="BY9" s="89">
        <f t="shared" si="42"/>
        <v>-12653263.489999998</v>
      </c>
      <c r="BZ9" s="94">
        <f t="shared" si="27"/>
        <v>-0.68160140199359065</v>
      </c>
      <c r="CA9" s="78">
        <f t="shared" si="30"/>
        <v>3946101.1799999997</v>
      </c>
      <c r="CB9" s="78">
        <f t="shared" si="30"/>
        <v>4346067.92</v>
      </c>
      <c r="CC9" s="78">
        <f t="shared" si="30"/>
        <v>2182708.5599999996</v>
      </c>
      <c r="CD9" s="78">
        <f t="shared" si="30"/>
        <v>5805585.0099999998</v>
      </c>
      <c r="CE9" s="78">
        <f t="shared" si="30"/>
        <v>9024013.9000000004</v>
      </c>
      <c r="CF9" s="78">
        <f t="shared" si="30"/>
        <v>732011.77</v>
      </c>
      <c r="CG9" s="78">
        <f t="shared" si="30"/>
        <v>16104632.080000002</v>
      </c>
      <c r="CH9" s="78">
        <f t="shared" si="30"/>
        <v>60705142.520000011</v>
      </c>
    </row>
    <row r="10" spans="1:111" ht="15" customHeight="1" x14ac:dyDescent="0.25">
      <c r="A10" s="58"/>
      <c r="B10" s="84"/>
      <c r="C10" s="47"/>
      <c r="D10" s="48"/>
      <c r="E10" s="49"/>
      <c r="F10" s="48"/>
      <c r="G10" s="50"/>
      <c r="H10" s="48"/>
      <c r="I10" s="49"/>
      <c r="J10" s="86"/>
      <c r="K10" s="79" t="s">
        <v>22</v>
      </c>
      <c r="L10" s="80"/>
      <c r="M10" s="78">
        <f t="shared" si="43"/>
        <v>115102.51</v>
      </c>
      <c r="N10" s="78">
        <f t="shared" si="43"/>
        <v>4990447.5299999993</v>
      </c>
      <c r="O10" s="78">
        <f t="shared" si="43"/>
        <v>62775155.519999996</v>
      </c>
      <c r="P10" s="78">
        <f t="shared" si="43"/>
        <v>4086401.0000000005</v>
      </c>
      <c r="Q10" s="78">
        <f t="shared" si="44"/>
        <v>4621422.5999999996</v>
      </c>
      <c r="R10" s="78">
        <f t="shared" si="28"/>
        <v>0</v>
      </c>
      <c r="S10" s="78">
        <f t="shared" si="28"/>
        <v>4621422.5999999996</v>
      </c>
      <c r="T10" s="93">
        <f t="shared" si="1"/>
        <v>1.1309273367934276</v>
      </c>
      <c r="U10" s="78">
        <f t="shared" si="28"/>
        <v>535021.59999999986</v>
      </c>
      <c r="V10" s="93">
        <f t="shared" si="29"/>
        <v>0.13092733679342772</v>
      </c>
      <c r="W10" s="78">
        <f t="shared" si="30"/>
        <v>2638256.9399999995</v>
      </c>
      <c r="X10" s="78">
        <f t="shared" si="30"/>
        <v>5728394.2300000004</v>
      </c>
      <c r="Y10" s="78">
        <f t="shared" si="31"/>
        <v>0</v>
      </c>
      <c r="Z10" s="78">
        <f t="shared" si="31"/>
        <v>5728394.2300000004</v>
      </c>
      <c r="AA10" s="93">
        <f t="shared" si="32"/>
        <v>2.1712798867876764</v>
      </c>
      <c r="AB10" s="78">
        <f t="shared" si="31"/>
        <v>3090137.2899999996</v>
      </c>
      <c r="AC10" s="93">
        <f t="shared" si="5"/>
        <v>1.1712798867876759</v>
      </c>
      <c r="AD10" s="78">
        <f t="shared" si="45"/>
        <v>6724657.9399999995</v>
      </c>
      <c r="AE10" s="78">
        <f t="shared" si="46"/>
        <v>10349816.83</v>
      </c>
      <c r="AF10" s="78">
        <f t="shared" si="47"/>
        <v>0</v>
      </c>
      <c r="AG10" s="78">
        <f t="shared" si="48"/>
        <v>10349816.83</v>
      </c>
      <c r="AH10" s="94">
        <f t="shared" si="6"/>
        <v>1.5390845039770158</v>
      </c>
      <c r="AI10" s="89">
        <f t="shared" si="33"/>
        <v>3625158.8900000006</v>
      </c>
      <c r="AJ10" s="94">
        <f t="shared" si="7"/>
        <v>0.53908450397701579</v>
      </c>
      <c r="AK10" s="78">
        <f t="shared" si="30"/>
        <v>5469482</v>
      </c>
      <c r="AL10" s="78">
        <f t="shared" si="30"/>
        <v>7110729.9100000001</v>
      </c>
      <c r="AM10" s="78">
        <f t="shared" si="34"/>
        <v>0</v>
      </c>
      <c r="AN10" s="78">
        <f t="shared" si="34"/>
        <v>7110729.9100000001</v>
      </c>
      <c r="AO10" s="93">
        <f t="shared" si="35"/>
        <v>1.3000737382443164</v>
      </c>
      <c r="AP10" s="78">
        <f t="shared" si="34"/>
        <v>1641247.9099999992</v>
      </c>
      <c r="AQ10" s="93">
        <f t="shared" si="10"/>
        <v>0.30007373824431621</v>
      </c>
      <c r="AR10" s="78">
        <f t="shared" si="49"/>
        <v>12194139.939999999</v>
      </c>
      <c r="AS10" s="78">
        <f t="shared" si="50"/>
        <v>17460546.740000002</v>
      </c>
      <c r="AT10" s="78">
        <f t="shared" si="51"/>
        <v>0</v>
      </c>
      <c r="AU10" s="78">
        <f t="shared" si="52"/>
        <v>17460546.740000002</v>
      </c>
      <c r="AV10" s="94">
        <f t="shared" si="12"/>
        <v>1.4318801347132977</v>
      </c>
      <c r="AW10" s="89">
        <f t="shared" si="36"/>
        <v>5266406.8000000026</v>
      </c>
      <c r="AX10" s="94">
        <f t="shared" si="14"/>
        <v>0.43188013471329761</v>
      </c>
      <c r="AY10" s="78">
        <f t="shared" si="30"/>
        <v>5178729.76</v>
      </c>
      <c r="AZ10" s="78">
        <f t="shared" si="30"/>
        <v>5921009.8800000018</v>
      </c>
      <c r="BA10" s="78">
        <f t="shared" si="37"/>
        <v>0</v>
      </c>
      <c r="BB10" s="78">
        <f t="shared" si="37"/>
        <v>5921009.8800000018</v>
      </c>
      <c r="BC10" s="93">
        <f t="shared" si="38"/>
        <v>1.1433324684623054</v>
      </c>
      <c r="BD10" s="78">
        <f t="shared" si="37"/>
        <v>742280.12000000011</v>
      </c>
      <c r="BE10" s="93">
        <f t="shared" si="16"/>
        <v>0.14333246846230496</v>
      </c>
      <c r="BF10" s="78">
        <f t="shared" si="53"/>
        <v>17372869.699999999</v>
      </c>
      <c r="BG10" s="78">
        <f t="shared" si="54"/>
        <v>23381556.620000005</v>
      </c>
      <c r="BH10" s="78">
        <f t="shared" si="55"/>
        <v>0</v>
      </c>
      <c r="BI10" s="78">
        <f t="shared" si="56"/>
        <v>23381556.620000005</v>
      </c>
      <c r="BJ10" s="94">
        <f t="shared" si="18"/>
        <v>1.3458661132996355</v>
      </c>
      <c r="BK10" s="89">
        <f t="shared" si="39"/>
        <v>6008686.9200000055</v>
      </c>
      <c r="BL10" s="94">
        <f t="shared" si="20"/>
        <v>0.34586611329963557</v>
      </c>
      <c r="BM10" s="78">
        <f t="shared" si="30"/>
        <v>3812572.0100000002</v>
      </c>
      <c r="BN10" s="78">
        <f t="shared" si="30"/>
        <v>3807286.6</v>
      </c>
      <c r="BO10" s="78">
        <f t="shared" si="40"/>
        <v>0</v>
      </c>
      <c r="BP10" s="78">
        <f t="shared" si="40"/>
        <v>3807286.6</v>
      </c>
      <c r="BQ10" s="93">
        <f t="shared" si="41"/>
        <v>0.99861368913527748</v>
      </c>
      <c r="BR10" s="78">
        <f t="shared" si="40"/>
        <v>-5285.4100000000326</v>
      </c>
      <c r="BS10" s="93">
        <f t="shared" si="23"/>
        <v>-1.3863108647225347E-3</v>
      </c>
      <c r="BT10" s="78">
        <f t="shared" si="57"/>
        <v>21185441.710000001</v>
      </c>
      <c r="BU10" s="78">
        <f t="shared" si="58"/>
        <v>27188843.220000006</v>
      </c>
      <c r="BV10" s="78">
        <f t="shared" si="59"/>
        <v>0</v>
      </c>
      <c r="BW10" s="78">
        <f t="shared" si="60"/>
        <v>27188843.220000006</v>
      </c>
      <c r="BX10" s="94">
        <f t="shared" si="25"/>
        <v>1.2833739127169705</v>
      </c>
      <c r="BY10" s="89">
        <f t="shared" si="42"/>
        <v>6003401.5100000054</v>
      </c>
      <c r="BZ10" s="94">
        <f t="shared" si="27"/>
        <v>0.28337391271697043</v>
      </c>
      <c r="CA10" s="78">
        <f t="shared" si="30"/>
        <v>11210163.399999999</v>
      </c>
      <c r="CB10" s="78">
        <f t="shared" si="30"/>
        <v>4279774.13</v>
      </c>
      <c r="CC10" s="78">
        <f t="shared" si="30"/>
        <v>3834832.64</v>
      </c>
      <c r="CD10" s="78">
        <f t="shared" si="30"/>
        <v>22471681.229999997</v>
      </c>
      <c r="CE10" s="78">
        <f t="shared" si="30"/>
        <v>13388470.99</v>
      </c>
      <c r="CF10" s="78">
        <f t="shared" si="30"/>
        <v>7699320.0900000008</v>
      </c>
      <c r="CG10" s="78">
        <f t="shared" si="30"/>
        <v>3349464.87</v>
      </c>
      <c r="CH10" s="78">
        <f t="shared" si="30"/>
        <v>87419149.059999987</v>
      </c>
    </row>
    <row r="11" spans="1:111" ht="15" customHeight="1" x14ac:dyDescent="0.25">
      <c r="A11" s="58"/>
      <c r="B11" s="84"/>
      <c r="C11" s="47"/>
      <c r="D11" s="48"/>
      <c r="E11" s="49"/>
      <c r="F11" s="48"/>
      <c r="G11" s="50"/>
      <c r="H11" s="48"/>
      <c r="I11" s="49"/>
      <c r="J11" s="86"/>
      <c r="K11" s="79" t="s">
        <v>306</v>
      </c>
      <c r="L11" s="80"/>
      <c r="M11" s="78">
        <f t="shared" si="43"/>
        <v>0</v>
      </c>
      <c r="N11" s="78">
        <f t="shared" si="43"/>
        <v>14600467.719999999</v>
      </c>
      <c r="O11" s="78">
        <f t="shared" si="43"/>
        <v>56898567.270000018</v>
      </c>
      <c r="P11" s="78">
        <f t="shared" si="43"/>
        <v>1899061.3699999999</v>
      </c>
      <c r="Q11" s="78">
        <f t="shared" si="44"/>
        <v>2495871.04</v>
      </c>
      <c r="R11" s="78">
        <f t="shared" si="28"/>
        <v>0</v>
      </c>
      <c r="S11" s="78">
        <f t="shared" si="28"/>
        <v>2495871.04</v>
      </c>
      <c r="T11" s="93">
        <f t="shared" si="1"/>
        <v>1.3142656048024399</v>
      </c>
      <c r="U11" s="78">
        <f t="shared" si="28"/>
        <v>596809.66999999981</v>
      </c>
      <c r="V11" s="93">
        <f t="shared" si="29"/>
        <v>0.31426560480243976</v>
      </c>
      <c r="W11" s="78">
        <f t="shared" si="30"/>
        <v>1209213.4499999997</v>
      </c>
      <c r="X11" s="78">
        <f t="shared" si="30"/>
        <v>1113251.6599999999</v>
      </c>
      <c r="Y11" s="78">
        <f t="shared" si="31"/>
        <v>0</v>
      </c>
      <c r="Z11" s="78">
        <f t="shared" si="31"/>
        <v>1113251.6599999999</v>
      </c>
      <c r="AA11" s="93">
        <f t="shared" si="32"/>
        <v>0.92064114900475191</v>
      </c>
      <c r="AB11" s="78">
        <f t="shared" si="31"/>
        <v>-95961.78999999979</v>
      </c>
      <c r="AC11" s="93">
        <f t="shared" si="5"/>
        <v>-7.9358850995248031E-2</v>
      </c>
      <c r="AD11" s="78">
        <f t="shared" si="45"/>
        <v>3108274.8199999994</v>
      </c>
      <c r="AE11" s="78">
        <f t="shared" si="46"/>
        <v>3609122.7</v>
      </c>
      <c r="AF11" s="78">
        <f t="shared" si="47"/>
        <v>0</v>
      </c>
      <c r="AG11" s="78">
        <f t="shared" si="48"/>
        <v>3609122.7</v>
      </c>
      <c r="AH11" s="94">
        <f t="shared" si="6"/>
        <v>1.1611337185429442</v>
      </c>
      <c r="AI11" s="89">
        <f t="shared" si="33"/>
        <v>500847.88000000082</v>
      </c>
      <c r="AJ11" s="94">
        <f t="shared" si="7"/>
        <v>0.16113371854294431</v>
      </c>
      <c r="AK11" s="78">
        <f t="shared" si="30"/>
        <v>805157.15999999992</v>
      </c>
      <c r="AL11" s="78">
        <f t="shared" si="30"/>
        <v>1609612.1799999997</v>
      </c>
      <c r="AM11" s="78">
        <f t="shared" si="34"/>
        <v>0</v>
      </c>
      <c r="AN11" s="78">
        <f t="shared" si="34"/>
        <v>1609612.1799999997</v>
      </c>
      <c r="AO11" s="93">
        <f t="shared" si="35"/>
        <v>1.9991279466483287</v>
      </c>
      <c r="AP11" s="78">
        <f t="shared" si="34"/>
        <v>804455.02</v>
      </c>
      <c r="AQ11" s="93">
        <f t="shared" si="10"/>
        <v>0.99912794664832905</v>
      </c>
      <c r="AR11" s="78">
        <f t="shared" si="49"/>
        <v>3913431.9799999995</v>
      </c>
      <c r="AS11" s="78">
        <f t="shared" si="50"/>
        <v>5218734.88</v>
      </c>
      <c r="AT11" s="78">
        <f t="shared" si="51"/>
        <v>0</v>
      </c>
      <c r="AU11" s="78">
        <f t="shared" si="52"/>
        <v>5218734.88</v>
      </c>
      <c r="AV11" s="94">
        <f t="shared" si="12"/>
        <v>1.3335442922403882</v>
      </c>
      <c r="AW11" s="89">
        <f t="shared" si="36"/>
        <v>1305302.9000000004</v>
      </c>
      <c r="AX11" s="94">
        <f t="shared" si="14"/>
        <v>0.33354429224038806</v>
      </c>
      <c r="AY11" s="78">
        <f t="shared" si="30"/>
        <v>1831630.56</v>
      </c>
      <c r="AZ11" s="78">
        <f t="shared" si="30"/>
        <v>4425547.1300000008</v>
      </c>
      <c r="BA11" s="78">
        <f t="shared" si="37"/>
        <v>0</v>
      </c>
      <c r="BB11" s="78">
        <f t="shared" si="37"/>
        <v>4425547.1300000008</v>
      </c>
      <c r="BC11" s="93">
        <f t="shared" si="38"/>
        <v>2.4161789100090143</v>
      </c>
      <c r="BD11" s="78">
        <f t="shared" si="37"/>
        <v>2593916.5700000003</v>
      </c>
      <c r="BE11" s="93">
        <f t="shared" si="16"/>
        <v>1.4161789100090141</v>
      </c>
      <c r="BF11" s="78">
        <f t="shared" si="53"/>
        <v>5745062.5399999991</v>
      </c>
      <c r="BG11" s="78">
        <f t="shared" si="54"/>
        <v>9644282.0100000016</v>
      </c>
      <c r="BH11" s="78">
        <f t="shared" si="55"/>
        <v>0</v>
      </c>
      <c r="BI11" s="78">
        <f t="shared" si="56"/>
        <v>9644282.0100000016</v>
      </c>
      <c r="BJ11" s="94">
        <f t="shared" si="18"/>
        <v>1.678707924039414</v>
      </c>
      <c r="BK11" s="89">
        <f t="shared" si="39"/>
        <v>3899219.4700000025</v>
      </c>
      <c r="BL11" s="94">
        <f t="shared" si="20"/>
        <v>0.67870792403941405</v>
      </c>
      <c r="BM11" s="78">
        <f t="shared" si="30"/>
        <v>5545290.330000001</v>
      </c>
      <c r="BN11" s="78">
        <f t="shared" si="30"/>
        <v>776404.8899999999</v>
      </c>
      <c r="BO11" s="78">
        <f t="shared" si="40"/>
        <v>0</v>
      </c>
      <c r="BP11" s="78">
        <f t="shared" si="40"/>
        <v>776404.8899999999</v>
      </c>
      <c r="BQ11" s="93">
        <f t="shared" si="41"/>
        <v>0.14001158529061178</v>
      </c>
      <c r="BR11" s="78">
        <f t="shared" si="40"/>
        <v>-4768885.4400000004</v>
      </c>
      <c r="BS11" s="93">
        <f t="shared" si="23"/>
        <v>-0.85998841470938814</v>
      </c>
      <c r="BT11" s="78">
        <f t="shared" si="57"/>
        <v>11290352.870000001</v>
      </c>
      <c r="BU11" s="78">
        <f t="shared" si="58"/>
        <v>10420686.900000002</v>
      </c>
      <c r="BV11" s="78">
        <f t="shared" si="59"/>
        <v>0</v>
      </c>
      <c r="BW11" s="78">
        <f t="shared" si="60"/>
        <v>10420686.900000002</v>
      </c>
      <c r="BX11" s="94">
        <f t="shared" si="25"/>
        <v>0.92297264930391865</v>
      </c>
      <c r="BY11" s="89">
        <f t="shared" si="42"/>
        <v>-869665.96999999881</v>
      </c>
      <c r="BZ11" s="94">
        <f t="shared" si="27"/>
        <v>-7.7027350696081368E-2</v>
      </c>
      <c r="CA11" s="78">
        <f t="shared" si="30"/>
        <v>1358776.27</v>
      </c>
      <c r="CB11" s="78">
        <f t="shared" si="30"/>
        <v>1150259.5</v>
      </c>
      <c r="CC11" s="78">
        <f t="shared" si="30"/>
        <v>4442007.45</v>
      </c>
      <c r="CD11" s="78">
        <f t="shared" si="30"/>
        <v>1249939.2400000002</v>
      </c>
      <c r="CE11" s="78">
        <f t="shared" si="30"/>
        <v>5668191.6200000001</v>
      </c>
      <c r="CF11" s="78">
        <f t="shared" si="30"/>
        <v>1362510.5499999998</v>
      </c>
      <c r="CG11" s="78">
        <f t="shared" si="30"/>
        <v>4731501.91</v>
      </c>
      <c r="CH11" s="78">
        <f t="shared" si="30"/>
        <v>31253539.41</v>
      </c>
    </row>
    <row r="12" spans="1:111" ht="15" customHeight="1" x14ac:dyDescent="0.25">
      <c r="A12" s="58"/>
      <c r="B12" s="84"/>
      <c r="C12" s="47"/>
      <c r="D12" s="48"/>
      <c r="E12" s="49"/>
      <c r="F12" s="48"/>
      <c r="G12" s="50"/>
      <c r="H12" s="48"/>
      <c r="I12" s="49"/>
      <c r="J12" s="86"/>
      <c r="K12" s="79" t="s">
        <v>120</v>
      </c>
      <c r="L12" s="80"/>
      <c r="M12" s="78">
        <f t="shared" si="43"/>
        <v>0</v>
      </c>
      <c r="N12" s="78">
        <f t="shared" si="43"/>
        <v>0</v>
      </c>
      <c r="O12" s="78">
        <f t="shared" si="43"/>
        <v>19705888.73</v>
      </c>
      <c r="P12" s="78">
        <f t="shared" si="43"/>
        <v>0</v>
      </c>
      <c r="Q12" s="78">
        <f t="shared" si="44"/>
        <v>0</v>
      </c>
      <c r="R12" s="78">
        <f t="shared" si="28"/>
        <v>0</v>
      </c>
      <c r="S12" s="78">
        <f t="shared" si="28"/>
        <v>0</v>
      </c>
      <c r="T12" s="93" t="str">
        <f t="shared" si="1"/>
        <v>nebija plānots</v>
      </c>
      <c r="U12" s="78">
        <f t="shared" si="28"/>
        <v>0</v>
      </c>
      <c r="V12" s="93" t="str">
        <f t="shared" si="29"/>
        <v>nebija plānots</v>
      </c>
      <c r="W12" s="78">
        <f t="shared" si="30"/>
        <v>0</v>
      </c>
      <c r="X12" s="78">
        <f t="shared" si="30"/>
        <v>0</v>
      </c>
      <c r="Y12" s="78">
        <f t="shared" si="31"/>
        <v>0</v>
      </c>
      <c r="Z12" s="78">
        <f t="shared" si="31"/>
        <v>0</v>
      </c>
      <c r="AA12" s="93" t="str">
        <f t="shared" si="32"/>
        <v>nebija plānots</v>
      </c>
      <c r="AB12" s="78">
        <f t="shared" si="31"/>
        <v>0</v>
      </c>
      <c r="AC12" s="93" t="str">
        <f t="shared" si="5"/>
        <v>nebija plānots</v>
      </c>
      <c r="AD12" s="78">
        <f t="shared" si="45"/>
        <v>0</v>
      </c>
      <c r="AE12" s="78">
        <f t="shared" si="46"/>
        <v>0</v>
      </c>
      <c r="AF12" s="78">
        <f t="shared" si="47"/>
        <v>0</v>
      </c>
      <c r="AG12" s="78">
        <f t="shared" si="48"/>
        <v>0</v>
      </c>
      <c r="AH12" s="94" t="str">
        <f t="shared" si="6"/>
        <v>nebija plānots</v>
      </c>
      <c r="AI12" s="89">
        <f t="shared" si="33"/>
        <v>0</v>
      </c>
      <c r="AJ12" s="94" t="str">
        <f t="shared" si="7"/>
        <v>nebija plānots</v>
      </c>
      <c r="AK12" s="78">
        <f t="shared" si="30"/>
        <v>0</v>
      </c>
      <c r="AL12" s="78">
        <f t="shared" si="30"/>
        <v>0</v>
      </c>
      <c r="AM12" s="78">
        <f t="shared" si="34"/>
        <v>0</v>
      </c>
      <c r="AN12" s="78">
        <f t="shared" si="34"/>
        <v>0</v>
      </c>
      <c r="AO12" s="93" t="str">
        <f t="shared" si="35"/>
        <v>nebija plānots</v>
      </c>
      <c r="AP12" s="78">
        <f t="shared" si="34"/>
        <v>0</v>
      </c>
      <c r="AQ12" s="93" t="str">
        <f t="shared" si="10"/>
        <v>nebija plānots</v>
      </c>
      <c r="AR12" s="78">
        <f t="shared" si="49"/>
        <v>0</v>
      </c>
      <c r="AS12" s="78">
        <f t="shared" si="50"/>
        <v>0</v>
      </c>
      <c r="AT12" s="78">
        <f t="shared" si="51"/>
        <v>0</v>
      </c>
      <c r="AU12" s="78">
        <f t="shared" si="52"/>
        <v>0</v>
      </c>
      <c r="AV12" s="94" t="str">
        <f t="shared" si="12"/>
        <v>nebija plānots</v>
      </c>
      <c r="AW12" s="89">
        <f t="shared" si="36"/>
        <v>0</v>
      </c>
      <c r="AX12" s="94" t="str">
        <f t="shared" si="14"/>
        <v>nebija plānots</v>
      </c>
      <c r="AY12" s="78">
        <f t="shared" si="30"/>
        <v>0</v>
      </c>
      <c r="AZ12" s="78">
        <f t="shared" si="30"/>
        <v>0</v>
      </c>
      <c r="BA12" s="78">
        <f t="shared" si="37"/>
        <v>0</v>
      </c>
      <c r="BB12" s="78">
        <f t="shared" si="37"/>
        <v>0</v>
      </c>
      <c r="BC12" s="93" t="str">
        <f t="shared" si="38"/>
        <v>nebija plānots</v>
      </c>
      <c r="BD12" s="78">
        <f t="shared" si="37"/>
        <v>0</v>
      </c>
      <c r="BE12" s="93" t="str">
        <f t="shared" si="16"/>
        <v>nebija plānots</v>
      </c>
      <c r="BF12" s="78">
        <f t="shared" si="53"/>
        <v>0</v>
      </c>
      <c r="BG12" s="78">
        <f t="shared" si="54"/>
        <v>0</v>
      </c>
      <c r="BH12" s="78">
        <f t="shared" si="55"/>
        <v>0</v>
      </c>
      <c r="BI12" s="78">
        <f t="shared" si="56"/>
        <v>0</v>
      </c>
      <c r="BJ12" s="94" t="str">
        <f t="shared" si="18"/>
        <v>nebija plānots</v>
      </c>
      <c r="BK12" s="89">
        <f t="shared" si="39"/>
        <v>0</v>
      </c>
      <c r="BL12" s="94" t="str">
        <f t="shared" si="20"/>
        <v>nebija plānots</v>
      </c>
      <c r="BM12" s="78">
        <f t="shared" si="30"/>
        <v>0</v>
      </c>
      <c r="BN12" s="78">
        <f t="shared" si="30"/>
        <v>0</v>
      </c>
      <c r="BO12" s="78">
        <f t="shared" si="40"/>
        <v>0</v>
      </c>
      <c r="BP12" s="78">
        <f t="shared" si="40"/>
        <v>0</v>
      </c>
      <c r="BQ12" s="93" t="str">
        <f t="shared" si="41"/>
        <v>nebija plānots</v>
      </c>
      <c r="BR12" s="78">
        <f t="shared" si="40"/>
        <v>0</v>
      </c>
      <c r="BS12" s="93" t="str">
        <f t="shared" si="23"/>
        <v>nebija plānots</v>
      </c>
      <c r="BT12" s="78">
        <f t="shared" si="57"/>
        <v>0</v>
      </c>
      <c r="BU12" s="78">
        <f t="shared" si="58"/>
        <v>0</v>
      </c>
      <c r="BV12" s="78">
        <f t="shared" si="59"/>
        <v>0</v>
      </c>
      <c r="BW12" s="78">
        <f t="shared" si="60"/>
        <v>0</v>
      </c>
      <c r="BX12" s="94" t="str">
        <f t="shared" si="25"/>
        <v>nebija plānots</v>
      </c>
      <c r="BY12" s="89">
        <f t="shared" si="42"/>
        <v>0</v>
      </c>
      <c r="BZ12" s="94" t="str">
        <f t="shared" si="27"/>
        <v>nebija plānots</v>
      </c>
      <c r="CA12" s="78">
        <f t="shared" si="30"/>
        <v>0</v>
      </c>
      <c r="CB12" s="78">
        <f t="shared" si="30"/>
        <v>0</v>
      </c>
      <c r="CC12" s="78">
        <f t="shared" si="30"/>
        <v>0</v>
      </c>
      <c r="CD12" s="78">
        <f t="shared" si="30"/>
        <v>0</v>
      </c>
      <c r="CE12" s="78">
        <f t="shared" si="30"/>
        <v>4465049.95</v>
      </c>
      <c r="CF12" s="78">
        <f t="shared" si="30"/>
        <v>0</v>
      </c>
      <c r="CG12" s="78">
        <f t="shared" si="30"/>
        <v>1700000</v>
      </c>
      <c r="CH12" s="78">
        <f t="shared" si="30"/>
        <v>6165049.9500000002</v>
      </c>
    </row>
    <row r="13" spans="1:111" ht="15" customHeight="1" x14ac:dyDescent="0.25">
      <c r="A13" s="58"/>
      <c r="B13" s="84"/>
      <c r="C13" s="47"/>
      <c r="D13" s="48"/>
      <c r="E13" s="49"/>
      <c r="F13" s="48"/>
      <c r="G13" s="50"/>
      <c r="H13" s="48"/>
      <c r="I13" s="49"/>
      <c r="J13" s="86"/>
      <c r="K13" s="79" t="s">
        <v>444</v>
      </c>
      <c r="L13" s="80"/>
      <c r="M13" s="78">
        <f t="shared" si="43"/>
        <v>680000</v>
      </c>
      <c r="N13" s="78">
        <f t="shared" si="43"/>
        <v>6447581.7999999998</v>
      </c>
      <c r="O13" s="78">
        <f t="shared" si="43"/>
        <v>24709334.230000004</v>
      </c>
      <c r="P13" s="78">
        <f t="shared" si="43"/>
        <v>613806.14</v>
      </c>
      <c r="Q13" s="78">
        <f t="shared" si="44"/>
        <v>740794.32000000007</v>
      </c>
      <c r="R13" s="78">
        <f t="shared" si="28"/>
        <v>0</v>
      </c>
      <c r="S13" s="78">
        <f t="shared" si="28"/>
        <v>740794.32000000007</v>
      </c>
      <c r="T13" s="93">
        <f t="shared" si="1"/>
        <v>1.2068864609272238</v>
      </c>
      <c r="U13" s="78">
        <f t="shared" si="28"/>
        <v>126988.18000000001</v>
      </c>
      <c r="V13" s="93">
        <f t="shared" si="29"/>
        <v>0.20688646092722371</v>
      </c>
      <c r="W13" s="78">
        <f t="shared" si="30"/>
        <v>1029020.14</v>
      </c>
      <c r="X13" s="78">
        <f t="shared" si="30"/>
        <v>1197873.06</v>
      </c>
      <c r="Y13" s="78">
        <f t="shared" si="31"/>
        <v>0</v>
      </c>
      <c r="Z13" s="78">
        <f t="shared" si="31"/>
        <v>1197873.06</v>
      </c>
      <c r="AA13" s="93">
        <f t="shared" si="32"/>
        <v>1.1640909768782564</v>
      </c>
      <c r="AB13" s="78">
        <f t="shared" si="31"/>
        <v>168852.92</v>
      </c>
      <c r="AC13" s="93">
        <f t="shared" si="5"/>
        <v>0.16409097687825625</v>
      </c>
      <c r="AD13" s="78">
        <f t="shared" si="45"/>
        <v>1642826.28</v>
      </c>
      <c r="AE13" s="78">
        <f t="shared" si="46"/>
        <v>1938667.3800000001</v>
      </c>
      <c r="AF13" s="78">
        <f t="shared" si="47"/>
        <v>0</v>
      </c>
      <c r="AG13" s="78">
        <f t="shared" si="48"/>
        <v>1938667.3800000001</v>
      </c>
      <c r="AH13" s="94">
        <f t="shared" si="6"/>
        <v>1.1800805743136762</v>
      </c>
      <c r="AI13" s="89">
        <f t="shared" si="33"/>
        <v>295841.10000000009</v>
      </c>
      <c r="AJ13" s="94">
        <f t="shared" si="7"/>
        <v>0.18008057431367611</v>
      </c>
      <c r="AK13" s="78">
        <f t="shared" si="30"/>
        <v>5552393.4000000004</v>
      </c>
      <c r="AL13" s="78">
        <f t="shared" si="30"/>
        <v>5429059.4299999997</v>
      </c>
      <c r="AM13" s="78">
        <f t="shared" si="34"/>
        <v>0</v>
      </c>
      <c r="AN13" s="78">
        <f t="shared" si="34"/>
        <v>5429059.4299999997</v>
      </c>
      <c r="AO13" s="93">
        <f t="shared" si="35"/>
        <v>0.97778724216479318</v>
      </c>
      <c r="AP13" s="78">
        <f t="shared" si="34"/>
        <v>-123333.97</v>
      </c>
      <c r="AQ13" s="93">
        <f t="shared" si="10"/>
        <v>-2.2212757835206706E-2</v>
      </c>
      <c r="AR13" s="78">
        <f t="shared" si="49"/>
        <v>7195219.6800000006</v>
      </c>
      <c r="AS13" s="78">
        <f t="shared" si="50"/>
        <v>7367726.8099999996</v>
      </c>
      <c r="AT13" s="78">
        <f t="shared" si="51"/>
        <v>0</v>
      </c>
      <c r="AU13" s="78">
        <f t="shared" si="52"/>
        <v>7367726.8099999996</v>
      </c>
      <c r="AV13" s="94">
        <f t="shared" si="12"/>
        <v>1.0239752415731662</v>
      </c>
      <c r="AW13" s="89">
        <f t="shared" si="36"/>
        <v>172507.12999999896</v>
      </c>
      <c r="AX13" s="94">
        <f t="shared" si="14"/>
        <v>2.397524157316611E-2</v>
      </c>
      <c r="AY13" s="78">
        <f t="shared" si="30"/>
        <v>1195656.8900000001</v>
      </c>
      <c r="AZ13" s="78">
        <f t="shared" si="30"/>
        <v>1395610.18</v>
      </c>
      <c r="BA13" s="78">
        <f t="shared" si="37"/>
        <v>0</v>
      </c>
      <c r="BB13" s="78">
        <f t="shared" si="37"/>
        <v>1395610.18</v>
      </c>
      <c r="BC13" s="93">
        <f t="shared" si="38"/>
        <v>1.1672330010995042</v>
      </c>
      <c r="BD13" s="78">
        <f t="shared" si="37"/>
        <v>199953.28999999995</v>
      </c>
      <c r="BE13" s="93">
        <f t="shared" si="16"/>
        <v>0.16723300109950434</v>
      </c>
      <c r="BF13" s="78">
        <f t="shared" si="53"/>
        <v>8390876.5700000003</v>
      </c>
      <c r="BG13" s="78">
        <f t="shared" si="54"/>
        <v>8763336.9900000002</v>
      </c>
      <c r="BH13" s="78">
        <f t="shared" si="55"/>
        <v>0</v>
      </c>
      <c r="BI13" s="78">
        <f t="shared" si="56"/>
        <v>8763336.9900000002</v>
      </c>
      <c r="BJ13" s="94">
        <f t="shared" si="18"/>
        <v>1.0443887378026346</v>
      </c>
      <c r="BK13" s="89">
        <f t="shared" si="39"/>
        <v>372460.41999999993</v>
      </c>
      <c r="BL13" s="94">
        <f t="shared" si="20"/>
        <v>4.4388737802634595E-2</v>
      </c>
      <c r="BM13" s="78">
        <f t="shared" si="30"/>
        <v>1807044.1299999997</v>
      </c>
      <c r="BN13" s="78">
        <f t="shared" si="30"/>
        <v>2377042.2999999998</v>
      </c>
      <c r="BO13" s="78">
        <f t="shared" si="40"/>
        <v>0</v>
      </c>
      <c r="BP13" s="78">
        <f t="shared" si="40"/>
        <v>2377042.2999999998</v>
      </c>
      <c r="BQ13" s="93">
        <f t="shared" si="41"/>
        <v>1.315431239634419</v>
      </c>
      <c r="BR13" s="78">
        <f t="shared" si="40"/>
        <v>569998.17000000004</v>
      </c>
      <c r="BS13" s="93">
        <f t="shared" si="23"/>
        <v>0.31543123963441899</v>
      </c>
      <c r="BT13" s="78">
        <f t="shared" si="57"/>
        <v>10197920.699999999</v>
      </c>
      <c r="BU13" s="78">
        <f t="shared" si="58"/>
        <v>11140379.289999999</v>
      </c>
      <c r="BV13" s="78">
        <f t="shared" si="59"/>
        <v>0</v>
      </c>
      <c r="BW13" s="78">
        <f t="shared" si="60"/>
        <v>11140379.289999999</v>
      </c>
      <c r="BX13" s="94">
        <f t="shared" si="25"/>
        <v>1.0924167404047376</v>
      </c>
      <c r="BY13" s="89">
        <f t="shared" si="42"/>
        <v>942458.58999999985</v>
      </c>
      <c r="BZ13" s="94">
        <f t="shared" si="27"/>
        <v>9.2416740404737602E-2</v>
      </c>
      <c r="CA13" s="78">
        <f t="shared" si="30"/>
        <v>6343576.6899999995</v>
      </c>
      <c r="CB13" s="78">
        <f t="shared" si="30"/>
        <v>1192490.83</v>
      </c>
      <c r="CC13" s="78">
        <f t="shared" si="30"/>
        <v>1396602.2999999998</v>
      </c>
      <c r="CD13" s="78">
        <f t="shared" si="30"/>
        <v>5034771.97</v>
      </c>
      <c r="CE13" s="78">
        <f t="shared" si="30"/>
        <v>4098380.9599999995</v>
      </c>
      <c r="CF13" s="78">
        <f t="shared" si="30"/>
        <v>6258799.4000000004</v>
      </c>
      <c r="CG13" s="78">
        <f t="shared" si="30"/>
        <v>4611086.3899999997</v>
      </c>
      <c r="CH13" s="78">
        <f t="shared" si="30"/>
        <v>39133629.239999995</v>
      </c>
    </row>
    <row r="14" spans="1:111" ht="15" customHeight="1" x14ac:dyDescent="0.25">
      <c r="A14" s="58"/>
      <c r="B14" s="84"/>
      <c r="C14" s="47"/>
      <c r="D14" s="48"/>
      <c r="E14" s="49"/>
      <c r="F14" s="48"/>
      <c r="G14" s="50"/>
      <c r="H14" s="48"/>
      <c r="I14" s="49"/>
      <c r="J14" s="86"/>
      <c r="K14" s="79" t="s">
        <v>420</v>
      </c>
      <c r="L14" s="80"/>
      <c r="M14" s="78">
        <f t="shared" si="43"/>
        <v>0</v>
      </c>
      <c r="N14" s="78">
        <f t="shared" si="43"/>
        <v>5855501.1600000001</v>
      </c>
      <c r="O14" s="78">
        <f t="shared" si="43"/>
        <v>11686457.350000001</v>
      </c>
      <c r="P14" s="78">
        <f t="shared" si="43"/>
        <v>147803.85999999999</v>
      </c>
      <c r="Q14" s="78">
        <f t="shared" si="44"/>
        <v>231131.72</v>
      </c>
      <c r="R14" s="78">
        <f t="shared" si="28"/>
        <v>0</v>
      </c>
      <c r="S14" s="78">
        <f t="shared" si="28"/>
        <v>231131.72</v>
      </c>
      <c r="T14" s="93">
        <f t="shared" si="1"/>
        <v>1.5637732329859317</v>
      </c>
      <c r="U14" s="78">
        <f t="shared" si="28"/>
        <v>83327.86</v>
      </c>
      <c r="V14" s="93">
        <f t="shared" si="29"/>
        <v>0.56377323298593152</v>
      </c>
      <c r="W14" s="78">
        <f t="shared" si="30"/>
        <v>52087.96</v>
      </c>
      <c r="X14" s="78">
        <f t="shared" si="30"/>
        <v>58045.299999999996</v>
      </c>
      <c r="Y14" s="78">
        <f t="shared" si="31"/>
        <v>0</v>
      </c>
      <c r="Z14" s="78">
        <f t="shared" si="31"/>
        <v>58045.299999999996</v>
      </c>
      <c r="AA14" s="93">
        <f t="shared" si="32"/>
        <v>1.1143707682159179</v>
      </c>
      <c r="AB14" s="78">
        <f t="shared" si="31"/>
        <v>5957.3399999999974</v>
      </c>
      <c r="AC14" s="93">
        <f t="shared" si="5"/>
        <v>0.1143707682159178</v>
      </c>
      <c r="AD14" s="78">
        <f t="shared" si="45"/>
        <v>199891.81999999998</v>
      </c>
      <c r="AE14" s="78">
        <f t="shared" si="46"/>
        <v>289177.02</v>
      </c>
      <c r="AF14" s="78">
        <f t="shared" si="47"/>
        <v>0</v>
      </c>
      <c r="AG14" s="78">
        <f t="shared" si="48"/>
        <v>289177.02</v>
      </c>
      <c r="AH14" s="94">
        <f t="shared" si="6"/>
        <v>1.4466676025061957</v>
      </c>
      <c r="AI14" s="89">
        <f t="shared" si="33"/>
        <v>89285.200000000041</v>
      </c>
      <c r="AJ14" s="94">
        <f t="shared" si="7"/>
        <v>0.44666760250619586</v>
      </c>
      <c r="AK14" s="78">
        <f t="shared" si="30"/>
        <v>500958.73</v>
      </c>
      <c r="AL14" s="78">
        <f t="shared" si="30"/>
        <v>2092463.04</v>
      </c>
      <c r="AM14" s="78">
        <f t="shared" si="34"/>
        <v>0</v>
      </c>
      <c r="AN14" s="78">
        <f t="shared" si="34"/>
        <v>2092463.04</v>
      </c>
      <c r="AO14" s="93">
        <f t="shared" si="35"/>
        <v>4.1769170087124747</v>
      </c>
      <c r="AP14" s="78">
        <f t="shared" si="34"/>
        <v>1591504.31</v>
      </c>
      <c r="AQ14" s="93">
        <f t="shared" si="10"/>
        <v>3.1769170087124743</v>
      </c>
      <c r="AR14" s="78">
        <f t="shared" si="49"/>
        <v>700850.54999999993</v>
      </c>
      <c r="AS14" s="78">
        <f t="shared" si="50"/>
        <v>2381640.06</v>
      </c>
      <c r="AT14" s="78">
        <f t="shared" si="51"/>
        <v>0</v>
      </c>
      <c r="AU14" s="78">
        <f t="shared" si="52"/>
        <v>2381640.06</v>
      </c>
      <c r="AV14" s="94">
        <f t="shared" si="12"/>
        <v>3.3982138702751969</v>
      </c>
      <c r="AW14" s="89">
        <f t="shared" si="36"/>
        <v>1680789.5100000002</v>
      </c>
      <c r="AX14" s="94">
        <f t="shared" si="14"/>
        <v>2.3982138702751969</v>
      </c>
      <c r="AY14" s="78">
        <f t="shared" si="30"/>
        <v>500057.61249999999</v>
      </c>
      <c r="AZ14" s="78">
        <f t="shared" si="30"/>
        <v>437292.70999999996</v>
      </c>
      <c r="BA14" s="78">
        <f t="shared" si="37"/>
        <v>0</v>
      </c>
      <c r="BB14" s="78">
        <f t="shared" si="37"/>
        <v>437292.70999999996</v>
      </c>
      <c r="BC14" s="93">
        <f t="shared" si="38"/>
        <v>0.87448465750533888</v>
      </c>
      <c r="BD14" s="78">
        <f t="shared" si="37"/>
        <v>-62764.902499999997</v>
      </c>
      <c r="BE14" s="93">
        <f t="shared" si="16"/>
        <v>-0.12551534249466104</v>
      </c>
      <c r="BF14" s="78">
        <f t="shared" si="53"/>
        <v>1200908.1624999999</v>
      </c>
      <c r="BG14" s="78">
        <f t="shared" si="54"/>
        <v>2818932.77</v>
      </c>
      <c r="BH14" s="78">
        <f t="shared" si="55"/>
        <v>0</v>
      </c>
      <c r="BI14" s="78">
        <f t="shared" si="56"/>
        <v>2818932.77</v>
      </c>
      <c r="BJ14" s="94">
        <f t="shared" si="18"/>
        <v>2.3473341742732976</v>
      </c>
      <c r="BK14" s="89">
        <f t="shared" si="39"/>
        <v>1618024.6075000002</v>
      </c>
      <c r="BL14" s="94">
        <f t="shared" si="20"/>
        <v>1.3473341742732974</v>
      </c>
      <c r="BM14" s="78">
        <f t="shared" si="30"/>
        <v>775505.02</v>
      </c>
      <c r="BN14" s="78">
        <f t="shared" si="30"/>
        <v>0</v>
      </c>
      <c r="BO14" s="78">
        <f t="shared" si="40"/>
        <v>0</v>
      </c>
      <c r="BP14" s="78">
        <f t="shared" si="40"/>
        <v>0</v>
      </c>
      <c r="BQ14" s="93">
        <f t="shared" si="41"/>
        <v>0</v>
      </c>
      <c r="BR14" s="78">
        <f t="shared" si="40"/>
        <v>-775505.02</v>
      </c>
      <c r="BS14" s="93">
        <f t="shared" si="23"/>
        <v>-1</v>
      </c>
      <c r="BT14" s="78">
        <f t="shared" si="57"/>
        <v>1976413.1824999999</v>
      </c>
      <c r="BU14" s="78">
        <f t="shared" si="58"/>
        <v>2818932.77</v>
      </c>
      <c r="BV14" s="78">
        <f t="shared" si="59"/>
        <v>0</v>
      </c>
      <c r="BW14" s="78">
        <f t="shared" si="60"/>
        <v>2818932.77</v>
      </c>
      <c r="BX14" s="94">
        <f t="shared" si="25"/>
        <v>1.4262871726216084</v>
      </c>
      <c r="BY14" s="89">
        <f t="shared" si="42"/>
        <v>842519.58750000014</v>
      </c>
      <c r="BZ14" s="94">
        <f t="shared" si="27"/>
        <v>0.42628717262160853</v>
      </c>
      <c r="CA14" s="78">
        <f t="shared" si="30"/>
        <v>1118246.04</v>
      </c>
      <c r="CB14" s="78">
        <f t="shared" si="30"/>
        <v>116662.5</v>
      </c>
      <c r="CC14" s="78">
        <f t="shared" si="30"/>
        <v>1451863.32</v>
      </c>
      <c r="CD14" s="78">
        <f t="shared" si="30"/>
        <v>3515560.61</v>
      </c>
      <c r="CE14" s="78">
        <f t="shared" si="30"/>
        <v>1020771.8825000001</v>
      </c>
      <c r="CF14" s="78">
        <f t="shared" si="30"/>
        <v>3251488.53</v>
      </c>
      <c r="CG14" s="78">
        <f t="shared" si="30"/>
        <v>102969.87</v>
      </c>
      <c r="CH14" s="78">
        <f t="shared" si="30"/>
        <v>12553975.934999999</v>
      </c>
    </row>
    <row r="15" spans="1:111" ht="15" customHeight="1" x14ac:dyDescent="0.25">
      <c r="A15" s="58"/>
      <c r="B15" s="84"/>
      <c r="C15" s="47"/>
      <c r="D15" s="48"/>
      <c r="E15" s="49"/>
      <c r="F15" s="48"/>
      <c r="G15" s="50"/>
      <c r="H15" s="48"/>
      <c r="I15" s="49"/>
      <c r="J15" s="86"/>
      <c r="K15" s="79" t="s">
        <v>155</v>
      </c>
      <c r="L15" s="80"/>
      <c r="M15" s="78">
        <f t="shared" si="43"/>
        <v>0</v>
      </c>
      <c r="N15" s="78">
        <f t="shared" si="43"/>
        <v>0</v>
      </c>
      <c r="O15" s="78">
        <f t="shared" si="43"/>
        <v>78185711.140000001</v>
      </c>
      <c r="P15" s="78">
        <f t="shared" si="43"/>
        <v>0</v>
      </c>
      <c r="Q15" s="78">
        <f t="shared" si="44"/>
        <v>0</v>
      </c>
      <c r="R15" s="78">
        <f t="shared" si="28"/>
        <v>0</v>
      </c>
      <c r="S15" s="78">
        <f t="shared" si="28"/>
        <v>0</v>
      </c>
      <c r="T15" s="93" t="str">
        <f t="shared" si="1"/>
        <v>nebija plānots</v>
      </c>
      <c r="U15" s="78">
        <f t="shared" si="28"/>
        <v>0</v>
      </c>
      <c r="V15" s="93" t="str">
        <f t="shared" si="29"/>
        <v>nebija plānots</v>
      </c>
      <c r="W15" s="78">
        <f t="shared" si="30"/>
        <v>0</v>
      </c>
      <c r="X15" s="78">
        <f t="shared" si="30"/>
        <v>0</v>
      </c>
      <c r="Y15" s="78">
        <f t="shared" si="31"/>
        <v>0</v>
      </c>
      <c r="Z15" s="78">
        <f t="shared" si="31"/>
        <v>0</v>
      </c>
      <c r="AA15" s="93" t="str">
        <f t="shared" si="32"/>
        <v>nebija plānots</v>
      </c>
      <c r="AB15" s="78">
        <f t="shared" si="31"/>
        <v>0</v>
      </c>
      <c r="AC15" s="93" t="str">
        <f t="shared" si="5"/>
        <v>nebija plānots</v>
      </c>
      <c r="AD15" s="78">
        <f t="shared" si="45"/>
        <v>0</v>
      </c>
      <c r="AE15" s="78">
        <f t="shared" si="46"/>
        <v>0</v>
      </c>
      <c r="AF15" s="78">
        <f t="shared" si="47"/>
        <v>0</v>
      </c>
      <c r="AG15" s="78">
        <f t="shared" si="48"/>
        <v>0</v>
      </c>
      <c r="AH15" s="94" t="str">
        <f t="shared" si="6"/>
        <v>nebija plānots</v>
      </c>
      <c r="AI15" s="89">
        <f t="shared" si="33"/>
        <v>0</v>
      </c>
      <c r="AJ15" s="94" t="str">
        <f t="shared" si="7"/>
        <v>nebija plānots</v>
      </c>
      <c r="AK15" s="78">
        <f t="shared" si="30"/>
        <v>0</v>
      </c>
      <c r="AL15" s="78">
        <f t="shared" si="30"/>
        <v>0</v>
      </c>
      <c r="AM15" s="78">
        <f t="shared" si="34"/>
        <v>0</v>
      </c>
      <c r="AN15" s="78">
        <f t="shared" si="34"/>
        <v>0</v>
      </c>
      <c r="AO15" s="93" t="str">
        <f t="shared" si="35"/>
        <v>nebija plānots</v>
      </c>
      <c r="AP15" s="78">
        <f t="shared" si="34"/>
        <v>0</v>
      </c>
      <c r="AQ15" s="93" t="str">
        <f t="shared" si="10"/>
        <v>nebija plānots</v>
      </c>
      <c r="AR15" s="78">
        <f t="shared" si="49"/>
        <v>0</v>
      </c>
      <c r="AS15" s="78">
        <f t="shared" si="50"/>
        <v>0</v>
      </c>
      <c r="AT15" s="78">
        <f t="shared" si="51"/>
        <v>0</v>
      </c>
      <c r="AU15" s="78">
        <f t="shared" si="52"/>
        <v>0</v>
      </c>
      <c r="AV15" s="94" t="str">
        <f t="shared" si="12"/>
        <v>nebija plānots</v>
      </c>
      <c r="AW15" s="89">
        <f t="shared" si="36"/>
        <v>0</v>
      </c>
      <c r="AX15" s="94" t="str">
        <f t="shared" si="14"/>
        <v>nebija plānots</v>
      </c>
      <c r="AY15" s="78">
        <f t="shared" si="30"/>
        <v>818752.88</v>
      </c>
      <c r="AZ15" s="78">
        <f t="shared" si="30"/>
        <v>8743673.8399999999</v>
      </c>
      <c r="BA15" s="78">
        <f t="shared" si="37"/>
        <v>0</v>
      </c>
      <c r="BB15" s="78">
        <f t="shared" si="37"/>
        <v>8743673.8399999999</v>
      </c>
      <c r="BC15" s="93">
        <f t="shared" si="38"/>
        <v>10.679258728225786</v>
      </c>
      <c r="BD15" s="78">
        <f t="shared" si="37"/>
        <v>7924920.96</v>
      </c>
      <c r="BE15" s="93">
        <f t="shared" si="16"/>
        <v>9.6792587282257863</v>
      </c>
      <c r="BF15" s="78">
        <f t="shared" si="53"/>
        <v>818752.88</v>
      </c>
      <c r="BG15" s="78">
        <f t="shared" si="54"/>
        <v>8743673.8399999999</v>
      </c>
      <c r="BH15" s="78">
        <f t="shared" si="55"/>
        <v>0</v>
      </c>
      <c r="BI15" s="78">
        <f t="shared" si="56"/>
        <v>8743673.8399999999</v>
      </c>
      <c r="BJ15" s="94">
        <f t="shared" si="18"/>
        <v>10.679258728225786</v>
      </c>
      <c r="BK15" s="89">
        <f t="shared" si="39"/>
        <v>7924920.96</v>
      </c>
      <c r="BL15" s="94">
        <f t="shared" si="20"/>
        <v>9.6792587282257863</v>
      </c>
      <c r="BM15" s="78">
        <f t="shared" si="30"/>
        <v>7225000</v>
      </c>
      <c r="BN15" s="78">
        <f t="shared" si="30"/>
        <v>0</v>
      </c>
      <c r="BO15" s="78">
        <f t="shared" si="40"/>
        <v>0</v>
      </c>
      <c r="BP15" s="78">
        <f t="shared" si="40"/>
        <v>0</v>
      </c>
      <c r="BQ15" s="93">
        <f t="shared" si="41"/>
        <v>0</v>
      </c>
      <c r="BR15" s="78">
        <f t="shared" si="40"/>
        <v>-7225000</v>
      </c>
      <c r="BS15" s="93">
        <f t="shared" si="23"/>
        <v>-1</v>
      </c>
      <c r="BT15" s="78">
        <f t="shared" si="57"/>
        <v>8043752.8799999999</v>
      </c>
      <c r="BU15" s="78">
        <f t="shared" si="58"/>
        <v>8743673.8399999999</v>
      </c>
      <c r="BV15" s="78">
        <f t="shared" si="59"/>
        <v>0</v>
      </c>
      <c r="BW15" s="78">
        <f t="shared" si="60"/>
        <v>8743673.8399999999</v>
      </c>
      <c r="BX15" s="94">
        <f t="shared" si="25"/>
        <v>1.0870142296067156</v>
      </c>
      <c r="BY15" s="89">
        <f t="shared" si="42"/>
        <v>699920.96</v>
      </c>
      <c r="BZ15" s="94">
        <f t="shared" si="27"/>
        <v>8.7014229606715607E-2</v>
      </c>
      <c r="CA15" s="78">
        <f t="shared" si="30"/>
        <v>3304464.38</v>
      </c>
      <c r="CB15" s="78">
        <f t="shared" si="30"/>
        <v>1952343.85</v>
      </c>
      <c r="CC15" s="78">
        <f t="shared" si="30"/>
        <v>0</v>
      </c>
      <c r="CD15" s="78">
        <f t="shared" si="30"/>
        <v>0</v>
      </c>
      <c r="CE15" s="78">
        <f t="shared" si="30"/>
        <v>2209231.21</v>
      </c>
      <c r="CF15" s="78">
        <f t="shared" si="30"/>
        <v>0</v>
      </c>
      <c r="CG15" s="78">
        <f t="shared" si="30"/>
        <v>14656723.979999999</v>
      </c>
      <c r="CH15" s="78">
        <f t="shared" si="30"/>
        <v>30166516.300000001</v>
      </c>
    </row>
    <row r="16" spans="1:111" ht="15" customHeight="1" x14ac:dyDescent="0.25">
      <c r="A16" s="58"/>
      <c r="B16" s="84"/>
      <c r="C16" s="47"/>
      <c r="D16" s="48"/>
      <c r="E16" s="49"/>
      <c r="F16" s="48"/>
      <c r="G16" s="50"/>
      <c r="H16" s="48"/>
      <c r="I16" s="49"/>
      <c r="J16" s="86"/>
      <c r="K16" s="79" t="s">
        <v>272</v>
      </c>
      <c r="L16" s="80"/>
      <c r="M16" s="78">
        <f t="shared" si="43"/>
        <v>0</v>
      </c>
      <c r="N16" s="78">
        <f t="shared" si="43"/>
        <v>0</v>
      </c>
      <c r="O16" s="78">
        <f t="shared" si="43"/>
        <v>3074419.69</v>
      </c>
      <c r="P16" s="78">
        <f t="shared" si="43"/>
        <v>8968.61</v>
      </c>
      <c r="Q16" s="78">
        <f t="shared" si="44"/>
        <v>15768.61</v>
      </c>
      <c r="R16" s="78">
        <f t="shared" si="28"/>
        <v>0</v>
      </c>
      <c r="S16" s="78">
        <f t="shared" si="28"/>
        <v>15768.61</v>
      </c>
      <c r="T16" s="93">
        <f t="shared" si="1"/>
        <v>1.7581999886270001</v>
      </c>
      <c r="U16" s="78">
        <f t="shared" si="28"/>
        <v>6800</v>
      </c>
      <c r="V16" s="93">
        <f t="shared" si="29"/>
        <v>0.75819998862700011</v>
      </c>
      <c r="W16" s="78">
        <f t="shared" si="30"/>
        <v>352216.72</v>
      </c>
      <c r="X16" s="78">
        <f t="shared" si="30"/>
        <v>0</v>
      </c>
      <c r="Y16" s="78">
        <f t="shared" si="31"/>
        <v>0</v>
      </c>
      <c r="Z16" s="78">
        <f t="shared" si="31"/>
        <v>0</v>
      </c>
      <c r="AA16" s="93">
        <f t="shared" si="32"/>
        <v>0</v>
      </c>
      <c r="AB16" s="78">
        <f t="shared" si="31"/>
        <v>-352216.72</v>
      </c>
      <c r="AC16" s="93">
        <f t="shared" si="5"/>
        <v>-1</v>
      </c>
      <c r="AD16" s="78">
        <f t="shared" si="45"/>
        <v>361185.32999999996</v>
      </c>
      <c r="AE16" s="78">
        <f t="shared" si="46"/>
        <v>15768.61</v>
      </c>
      <c r="AF16" s="78">
        <f t="shared" si="47"/>
        <v>0</v>
      </c>
      <c r="AG16" s="78">
        <f t="shared" si="48"/>
        <v>15768.61</v>
      </c>
      <c r="AH16" s="94">
        <f t="shared" si="6"/>
        <v>4.3657947015732897E-2</v>
      </c>
      <c r="AI16" s="89">
        <f t="shared" si="33"/>
        <v>-345416.72</v>
      </c>
      <c r="AJ16" s="94">
        <f t="shared" si="7"/>
        <v>-0.95634205298426711</v>
      </c>
      <c r="AK16" s="78">
        <f t="shared" si="30"/>
        <v>0</v>
      </c>
      <c r="AL16" s="78">
        <f t="shared" si="30"/>
        <v>325558.45</v>
      </c>
      <c r="AM16" s="78">
        <f t="shared" si="34"/>
        <v>0</v>
      </c>
      <c r="AN16" s="78">
        <f t="shared" si="34"/>
        <v>325558.45</v>
      </c>
      <c r="AO16" s="93" t="str">
        <f t="shared" si="35"/>
        <v>nebija plānots</v>
      </c>
      <c r="AP16" s="78">
        <f t="shared" si="34"/>
        <v>325558.45</v>
      </c>
      <c r="AQ16" s="93" t="str">
        <f t="shared" si="10"/>
        <v>nebija plānots</v>
      </c>
      <c r="AR16" s="78">
        <f t="shared" si="49"/>
        <v>361185.32999999996</v>
      </c>
      <c r="AS16" s="78">
        <f t="shared" si="50"/>
        <v>341327.06</v>
      </c>
      <c r="AT16" s="78">
        <f t="shared" si="51"/>
        <v>0</v>
      </c>
      <c r="AU16" s="78">
        <f t="shared" si="52"/>
        <v>341327.06</v>
      </c>
      <c r="AV16" s="94">
        <f t="shared" si="12"/>
        <v>0.94501916786044449</v>
      </c>
      <c r="AW16" s="89">
        <f t="shared" si="36"/>
        <v>-19858.26999999996</v>
      </c>
      <c r="AX16" s="94">
        <f t="shared" si="14"/>
        <v>-5.4980832139555506E-2</v>
      </c>
      <c r="AY16" s="78">
        <f t="shared" si="30"/>
        <v>0</v>
      </c>
      <c r="AZ16" s="78">
        <f t="shared" si="30"/>
        <v>35705.53</v>
      </c>
      <c r="BA16" s="78">
        <f t="shared" si="37"/>
        <v>0</v>
      </c>
      <c r="BB16" s="78">
        <f t="shared" si="37"/>
        <v>35705.53</v>
      </c>
      <c r="BC16" s="93" t="str">
        <f t="shared" si="38"/>
        <v>nebija plānots</v>
      </c>
      <c r="BD16" s="78">
        <f t="shared" si="37"/>
        <v>35705.53</v>
      </c>
      <c r="BE16" s="93" t="str">
        <f t="shared" si="16"/>
        <v>nebija plānots</v>
      </c>
      <c r="BF16" s="78">
        <f t="shared" si="53"/>
        <v>361185.32999999996</v>
      </c>
      <c r="BG16" s="78">
        <f t="shared" si="54"/>
        <v>377032.58999999997</v>
      </c>
      <c r="BH16" s="78">
        <f t="shared" si="55"/>
        <v>0</v>
      </c>
      <c r="BI16" s="78">
        <f t="shared" si="56"/>
        <v>377032.58999999997</v>
      </c>
      <c r="BJ16" s="94">
        <f t="shared" si="18"/>
        <v>1.0438757022606648</v>
      </c>
      <c r="BK16" s="89">
        <f t="shared" si="39"/>
        <v>15847.260000000009</v>
      </c>
      <c r="BL16" s="94">
        <f t="shared" si="20"/>
        <v>4.3875702260664937E-2</v>
      </c>
      <c r="BM16" s="78">
        <f t="shared" si="30"/>
        <v>0</v>
      </c>
      <c r="BN16" s="78">
        <f t="shared" si="30"/>
        <v>0</v>
      </c>
      <c r="BO16" s="78">
        <f t="shared" si="40"/>
        <v>0</v>
      </c>
      <c r="BP16" s="78">
        <f t="shared" si="40"/>
        <v>0</v>
      </c>
      <c r="BQ16" s="93" t="str">
        <f t="shared" si="41"/>
        <v>nebija plānots</v>
      </c>
      <c r="BR16" s="78">
        <f t="shared" si="40"/>
        <v>0</v>
      </c>
      <c r="BS16" s="93" t="str">
        <f t="shared" si="23"/>
        <v>nebija plānots</v>
      </c>
      <c r="BT16" s="78">
        <f t="shared" si="57"/>
        <v>361185.32999999996</v>
      </c>
      <c r="BU16" s="78">
        <f t="shared" si="58"/>
        <v>377032.58999999997</v>
      </c>
      <c r="BV16" s="78">
        <f t="shared" si="59"/>
        <v>0</v>
      </c>
      <c r="BW16" s="78">
        <f t="shared" si="60"/>
        <v>377032.58999999997</v>
      </c>
      <c r="BX16" s="94">
        <f t="shared" si="25"/>
        <v>1.0438757022606648</v>
      </c>
      <c r="BY16" s="89">
        <f t="shared" si="42"/>
        <v>15847.260000000009</v>
      </c>
      <c r="BZ16" s="94">
        <f t="shared" si="27"/>
        <v>4.3875702260664937E-2</v>
      </c>
      <c r="CA16" s="78">
        <f t="shared" si="30"/>
        <v>0</v>
      </c>
      <c r="CB16" s="78">
        <f t="shared" si="30"/>
        <v>0</v>
      </c>
      <c r="CC16" s="78">
        <f t="shared" si="30"/>
        <v>26987.5</v>
      </c>
      <c r="CD16" s="78">
        <f t="shared" si="30"/>
        <v>0</v>
      </c>
      <c r="CE16" s="78">
        <f t="shared" si="30"/>
        <v>0</v>
      </c>
      <c r="CF16" s="78">
        <f t="shared" si="30"/>
        <v>0</v>
      </c>
      <c r="CG16" s="78">
        <f t="shared" si="30"/>
        <v>122400</v>
      </c>
      <c r="CH16" s="78">
        <f t="shared" si="30"/>
        <v>510572.82999999996</v>
      </c>
    </row>
    <row r="17" spans="1:86" ht="15" customHeight="1" x14ac:dyDescent="0.25">
      <c r="A17" s="58"/>
      <c r="B17" s="84"/>
      <c r="C17" s="47"/>
      <c r="D17" s="48"/>
      <c r="E17" s="49"/>
      <c r="F17" s="48"/>
      <c r="G17" s="50"/>
      <c r="H17" s="48"/>
      <c r="I17" s="49"/>
      <c r="J17" s="86"/>
      <c r="K17" s="79" t="s">
        <v>95</v>
      </c>
      <c r="L17" s="80"/>
      <c r="M17" s="78">
        <f t="shared" si="43"/>
        <v>0</v>
      </c>
      <c r="N17" s="78">
        <f t="shared" si="43"/>
        <v>1536084.2699999998</v>
      </c>
      <c r="O17" s="78">
        <f t="shared" si="43"/>
        <v>3992122.71</v>
      </c>
      <c r="P17" s="78">
        <f t="shared" si="43"/>
        <v>0</v>
      </c>
      <c r="Q17" s="78">
        <f t="shared" si="44"/>
        <v>243355.44999999998</v>
      </c>
      <c r="R17" s="78">
        <f t="shared" si="28"/>
        <v>0</v>
      </c>
      <c r="S17" s="78">
        <f t="shared" si="28"/>
        <v>243355.44999999998</v>
      </c>
      <c r="T17" s="93" t="str">
        <f t="shared" si="1"/>
        <v>nebija plānots</v>
      </c>
      <c r="U17" s="78">
        <f t="shared" si="28"/>
        <v>243355.44999999998</v>
      </c>
      <c r="V17" s="93" t="str">
        <f t="shared" si="29"/>
        <v>nebija plānots</v>
      </c>
      <c r="W17" s="78">
        <f t="shared" si="30"/>
        <v>768818.09000000008</v>
      </c>
      <c r="X17" s="78">
        <f t="shared" si="30"/>
        <v>652707.4</v>
      </c>
      <c r="Y17" s="78">
        <f t="shared" si="31"/>
        <v>0</v>
      </c>
      <c r="Z17" s="78">
        <f t="shared" si="31"/>
        <v>652707.4</v>
      </c>
      <c r="AA17" s="93">
        <f t="shared" si="32"/>
        <v>0.84897508069821814</v>
      </c>
      <c r="AB17" s="78">
        <f t="shared" si="31"/>
        <v>-116110.68999999999</v>
      </c>
      <c r="AC17" s="93">
        <f t="shared" si="5"/>
        <v>-0.15102491930178175</v>
      </c>
      <c r="AD17" s="78">
        <f t="shared" si="45"/>
        <v>768818.09000000008</v>
      </c>
      <c r="AE17" s="78">
        <f t="shared" si="46"/>
        <v>896062.85</v>
      </c>
      <c r="AF17" s="78">
        <f t="shared" si="47"/>
        <v>0</v>
      </c>
      <c r="AG17" s="78">
        <f t="shared" si="48"/>
        <v>896062.85</v>
      </c>
      <c r="AH17" s="94">
        <f t="shared" si="6"/>
        <v>1.16550697968098</v>
      </c>
      <c r="AI17" s="89">
        <f t="shared" si="33"/>
        <v>127244.75999999989</v>
      </c>
      <c r="AJ17" s="94">
        <f t="shared" si="7"/>
        <v>0.16550697968098002</v>
      </c>
      <c r="AK17" s="78">
        <f t="shared" si="30"/>
        <v>127534.25</v>
      </c>
      <c r="AL17" s="78">
        <f t="shared" si="30"/>
        <v>104876.45</v>
      </c>
      <c r="AM17" s="78">
        <f t="shared" si="34"/>
        <v>0</v>
      </c>
      <c r="AN17" s="78">
        <f t="shared" si="34"/>
        <v>104876.45</v>
      </c>
      <c r="AO17" s="93">
        <f t="shared" si="35"/>
        <v>0.8223394891960395</v>
      </c>
      <c r="AP17" s="78">
        <f t="shared" si="34"/>
        <v>-22657.800000000003</v>
      </c>
      <c r="AQ17" s="93">
        <f t="shared" si="10"/>
        <v>-0.17766051080396053</v>
      </c>
      <c r="AR17" s="78">
        <f t="shared" si="49"/>
        <v>896352.34000000008</v>
      </c>
      <c r="AS17" s="78">
        <f t="shared" si="50"/>
        <v>1000939.2999999999</v>
      </c>
      <c r="AT17" s="78">
        <f t="shared" si="51"/>
        <v>0</v>
      </c>
      <c r="AU17" s="78">
        <f t="shared" si="52"/>
        <v>1000939.2999999999</v>
      </c>
      <c r="AV17" s="94">
        <f t="shared" si="12"/>
        <v>1.1166806347602103</v>
      </c>
      <c r="AW17" s="89">
        <f t="shared" si="36"/>
        <v>104586.95999999985</v>
      </c>
      <c r="AX17" s="94">
        <f t="shared" si="14"/>
        <v>0.11668063476021029</v>
      </c>
      <c r="AY17" s="78">
        <f t="shared" si="30"/>
        <v>109097.5</v>
      </c>
      <c r="AZ17" s="78">
        <f t="shared" si="30"/>
        <v>75779.47</v>
      </c>
      <c r="BA17" s="78">
        <f t="shared" si="37"/>
        <v>0</v>
      </c>
      <c r="BB17" s="78">
        <f t="shared" si="37"/>
        <v>75779.47</v>
      </c>
      <c r="BC17" s="93">
        <f t="shared" si="38"/>
        <v>0.69460317605811317</v>
      </c>
      <c r="BD17" s="78">
        <f t="shared" si="37"/>
        <v>-33318.03</v>
      </c>
      <c r="BE17" s="93">
        <f t="shared" si="16"/>
        <v>-0.30539682394188683</v>
      </c>
      <c r="BF17" s="78">
        <f t="shared" si="53"/>
        <v>1005449.8400000001</v>
      </c>
      <c r="BG17" s="78">
        <f t="shared" si="54"/>
        <v>1076718.77</v>
      </c>
      <c r="BH17" s="78">
        <f t="shared" si="55"/>
        <v>0</v>
      </c>
      <c r="BI17" s="78">
        <f t="shared" si="56"/>
        <v>1076718.77</v>
      </c>
      <c r="BJ17" s="94">
        <f t="shared" si="18"/>
        <v>1.0708826310022586</v>
      </c>
      <c r="BK17" s="89">
        <f t="shared" si="39"/>
        <v>71268.929999999935</v>
      </c>
      <c r="BL17" s="94">
        <f t="shared" si="20"/>
        <v>7.0882631002258584E-2</v>
      </c>
      <c r="BM17" s="78">
        <f t="shared" si="30"/>
        <v>200596.21000000002</v>
      </c>
      <c r="BN17" s="78">
        <f t="shared" si="30"/>
        <v>648175.72</v>
      </c>
      <c r="BO17" s="78">
        <f t="shared" si="40"/>
        <v>0</v>
      </c>
      <c r="BP17" s="78">
        <f t="shared" si="40"/>
        <v>648175.72</v>
      </c>
      <c r="BQ17" s="93">
        <f t="shared" si="41"/>
        <v>3.2312460938319818</v>
      </c>
      <c r="BR17" s="78">
        <f t="shared" si="40"/>
        <v>447579.51</v>
      </c>
      <c r="BS17" s="93">
        <f t="shared" si="23"/>
        <v>2.2312460938319818</v>
      </c>
      <c r="BT17" s="78">
        <f t="shared" si="57"/>
        <v>1206046.05</v>
      </c>
      <c r="BU17" s="78">
        <f t="shared" si="58"/>
        <v>1724894.49</v>
      </c>
      <c r="BV17" s="78">
        <f t="shared" si="59"/>
        <v>0</v>
      </c>
      <c r="BW17" s="78">
        <f t="shared" si="60"/>
        <v>1724894.49</v>
      </c>
      <c r="BX17" s="94">
        <f t="shared" si="25"/>
        <v>1.4302061600384164</v>
      </c>
      <c r="BY17" s="89">
        <f t="shared" si="42"/>
        <v>518848.43999999994</v>
      </c>
      <c r="BZ17" s="94">
        <f t="shared" si="27"/>
        <v>0.43020616003841639</v>
      </c>
      <c r="CA17" s="78">
        <f t="shared" si="30"/>
        <v>471614.04</v>
      </c>
      <c r="CB17" s="78">
        <f t="shared" si="30"/>
        <v>59040.45</v>
      </c>
      <c r="CC17" s="78">
        <f t="shared" si="30"/>
        <v>243690.78999999998</v>
      </c>
      <c r="CD17" s="78">
        <f t="shared" si="30"/>
        <v>353543.09</v>
      </c>
      <c r="CE17" s="78">
        <f t="shared" si="30"/>
        <v>970775</v>
      </c>
      <c r="CF17" s="78">
        <f t="shared" si="30"/>
        <v>494912.48</v>
      </c>
      <c r="CG17" s="78">
        <f t="shared" si="30"/>
        <v>698743.46000000008</v>
      </c>
      <c r="CH17" s="78">
        <f t="shared" si="30"/>
        <v>4498365.3599999994</v>
      </c>
    </row>
    <row r="18" spans="1:86" ht="15" customHeight="1" x14ac:dyDescent="0.25">
      <c r="A18" s="58"/>
      <c r="B18" s="84"/>
      <c r="C18" s="47"/>
      <c r="D18" s="48"/>
      <c r="E18" s="49"/>
      <c r="F18" s="48"/>
      <c r="G18" s="50"/>
      <c r="H18" s="48"/>
      <c r="I18" s="49"/>
      <c r="J18" s="86"/>
      <c r="K18" s="79" t="s">
        <v>499</v>
      </c>
      <c r="L18" s="80"/>
      <c r="M18" s="78">
        <f t="shared" si="43"/>
        <v>0</v>
      </c>
      <c r="N18" s="78">
        <f t="shared" si="43"/>
        <v>190160.62</v>
      </c>
      <c r="O18" s="78">
        <f t="shared" si="43"/>
        <v>1136384.47</v>
      </c>
      <c r="P18" s="78">
        <f t="shared" si="43"/>
        <v>0</v>
      </c>
      <c r="Q18" s="78">
        <f t="shared" si="44"/>
        <v>0</v>
      </c>
      <c r="R18" s="78">
        <f t="shared" si="28"/>
        <v>0</v>
      </c>
      <c r="S18" s="78">
        <f t="shared" si="28"/>
        <v>0</v>
      </c>
      <c r="T18" s="93" t="str">
        <f>IFERROR(S18/P18,"nebija plānots")</f>
        <v>nebija plānots</v>
      </c>
      <c r="U18" s="78">
        <f t="shared" si="28"/>
        <v>0</v>
      </c>
      <c r="V18" s="93" t="str">
        <f>IFERROR(U18/P18,"nebija plānots")</f>
        <v>nebija plānots</v>
      </c>
      <c r="W18" s="78">
        <f t="shared" si="30"/>
        <v>164899.69</v>
      </c>
      <c r="X18" s="78">
        <f t="shared" si="30"/>
        <v>454420.71</v>
      </c>
      <c r="Y18" s="78">
        <f t="shared" si="31"/>
        <v>0</v>
      </c>
      <c r="Z18" s="78">
        <f t="shared" si="31"/>
        <v>454420.71</v>
      </c>
      <c r="AA18" s="93">
        <f>IFERROR(Z18/W18,"nebija plānots")</f>
        <v>2.7557402321374891</v>
      </c>
      <c r="AB18" s="78">
        <f t="shared" si="31"/>
        <v>289521.02</v>
      </c>
      <c r="AC18" s="93">
        <f>IFERROR(AB18/W18,"nebija plānots")</f>
        <v>1.7557402321374893</v>
      </c>
      <c r="AD18" s="78">
        <f t="shared" si="45"/>
        <v>164899.69</v>
      </c>
      <c r="AE18" s="78">
        <f t="shared" si="46"/>
        <v>454420.71</v>
      </c>
      <c r="AF18" s="78">
        <f t="shared" si="47"/>
        <v>0</v>
      </c>
      <c r="AG18" s="78">
        <f t="shared" si="48"/>
        <v>454420.71</v>
      </c>
      <c r="AH18" s="94">
        <f>IFERROR(AG18/AD18,"nebija plānots")</f>
        <v>2.7557402321374891</v>
      </c>
      <c r="AI18" s="89">
        <f>AG18-AD18</f>
        <v>289521.02</v>
      </c>
      <c r="AJ18" s="94">
        <f t="shared" ref="AJ18" si="61">IFERROR(AI18/AD18,"nebija plānots")</f>
        <v>1.7557402321374893</v>
      </c>
      <c r="AK18" s="78">
        <f t="shared" si="30"/>
        <v>462350.57999999996</v>
      </c>
      <c r="AL18" s="78">
        <f t="shared" si="30"/>
        <v>145358.82999999999</v>
      </c>
      <c r="AM18" s="78">
        <f t="shared" si="34"/>
        <v>0</v>
      </c>
      <c r="AN18" s="78">
        <f t="shared" si="34"/>
        <v>145358.82999999999</v>
      </c>
      <c r="AO18" s="93">
        <f>IFERROR(AN18/AK18,"nebija plānots")</f>
        <v>0.31439093252570377</v>
      </c>
      <c r="AP18" s="78">
        <f t="shared" si="34"/>
        <v>-316991.75</v>
      </c>
      <c r="AQ18" s="93">
        <f>IFERROR(AP18/AK18,"nebija plānots")</f>
        <v>-0.68560906747429629</v>
      </c>
      <c r="AR18" s="78">
        <f t="shared" si="49"/>
        <v>627250.27</v>
      </c>
      <c r="AS18" s="78">
        <f t="shared" si="50"/>
        <v>599779.54</v>
      </c>
      <c r="AT18" s="78">
        <f t="shared" si="51"/>
        <v>0</v>
      </c>
      <c r="AU18" s="78">
        <f t="shared" si="52"/>
        <v>599779.54</v>
      </c>
      <c r="AV18" s="94">
        <f>IFERROR(AU18/AR18,"nebija plānots")</f>
        <v>0.95620451466684908</v>
      </c>
      <c r="AW18" s="89">
        <f>AU18-AR18</f>
        <v>-27470.729999999981</v>
      </c>
      <c r="AX18" s="94">
        <f t="shared" si="14"/>
        <v>-4.379548533315096E-2</v>
      </c>
      <c r="AY18" s="78">
        <f t="shared" si="30"/>
        <v>0</v>
      </c>
      <c r="AZ18" s="78">
        <f t="shared" si="30"/>
        <v>0</v>
      </c>
      <c r="BA18" s="78">
        <f t="shared" si="37"/>
        <v>0</v>
      </c>
      <c r="BB18" s="78">
        <f t="shared" si="37"/>
        <v>0</v>
      </c>
      <c r="BC18" s="93" t="str">
        <f>IFERROR(BB18/AY18,"nebija plānots")</f>
        <v>nebija plānots</v>
      </c>
      <c r="BD18" s="78">
        <f t="shared" si="37"/>
        <v>0</v>
      </c>
      <c r="BE18" s="93" t="str">
        <f>IFERROR(BD18/AY18,"nebija plānots")</f>
        <v>nebija plānots</v>
      </c>
      <c r="BF18" s="78">
        <f t="shared" si="53"/>
        <v>627250.27</v>
      </c>
      <c r="BG18" s="78">
        <f t="shared" si="54"/>
        <v>599779.54</v>
      </c>
      <c r="BH18" s="78">
        <f t="shared" si="55"/>
        <v>0</v>
      </c>
      <c r="BI18" s="78">
        <f t="shared" si="56"/>
        <v>599779.54</v>
      </c>
      <c r="BJ18" s="94">
        <f>IFERROR(BI18/BF18,"nebija plānots")</f>
        <v>0.95620451466684908</v>
      </c>
      <c r="BK18" s="89">
        <f>BI18-BF18</f>
        <v>-27470.729999999981</v>
      </c>
      <c r="BL18" s="94">
        <f t="shared" si="20"/>
        <v>-4.379548533315096E-2</v>
      </c>
      <c r="BM18" s="78">
        <f t="shared" si="30"/>
        <v>0</v>
      </c>
      <c r="BN18" s="78">
        <f t="shared" si="30"/>
        <v>0</v>
      </c>
      <c r="BO18" s="78">
        <f t="shared" si="40"/>
        <v>0</v>
      </c>
      <c r="BP18" s="78">
        <f t="shared" si="40"/>
        <v>0</v>
      </c>
      <c r="BQ18" s="93" t="str">
        <f>IFERROR(BP18/BM18,"nebija plānots")</f>
        <v>nebija plānots</v>
      </c>
      <c r="BR18" s="78">
        <f t="shared" si="40"/>
        <v>0</v>
      </c>
      <c r="BS18" s="93" t="str">
        <f>IFERROR(BR18/BM18,"nebija plānots")</f>
        <v>nebija plānots</v>
      </c>
      <c r="BT18" s="78">
        <f t="shared" si="57"/>
        <v>627250.27</v>
      </c>
      <c r="BU18" s="78">
        <f t="shared" si="58"/>
        <v>599779.54</v>
      </c>
      <c r="BV18" s="78">
        <f t="shared" si="59"/>
        <v>0</v>
      </c>
      <c r="BW18" s="78">
        <f t="shared" si="60"/>
        <v>599779.54</v>
      </c>
      <c r="BX18" s="94">
        <f>IFERROR(BW18/BT18,"nebija plānots")</f>
        <v>0.95620451466684908</v>
      </c>
      <c r="BY18" s="89">
        <f>BW18-BT18</f>
        <v>-27470.729999999981</v>
      </c>
      <c r="BZ18" s="94">
        <f t="shared" si="27"/>
        <v>-4.379548533315096E-2</v>
      </c>
      <c r="CA18" s="78">
        <f t="shared" si="30"/>
        <v>0</v>
      </c>
      <c r="CB18" s="78">
        <f t="shared" si="30"/>
        <v>0</v>
      </c>
      <c r="CC18" s="78">
        <f t="shared" si="30"/>
        <v>580796.08000000007</v>
      </c>
      <c r="CD18" s="78">
        <f t="shared" si="30"/>
        <v>0</v>
      </c>
      <c r="CE18" s="78">
        <f t="shared" si="30"/>
        <v>0</v>
      </c>
      <c r="CF18" s="78">
        <f t="shared" si="30"/>
        <v>0</v>
      </c>
      <c r="CG18" s="78">
        <f t="shared" si="30"/>
        <v>0</v>
      </c>
      <c r="CH18" s="78">
        <f t="shared" si="30"/>
        <v>1208046.3500000001</v>
      </c>
    </row>
    <row r="19" spans="1:86" ht="22.75" customHeight="1" x14ac:dyDescent="0.25">
      <c r="A19" s="53"/>
      <c r="B19" s="53"/>
      <c r="C19" s="59"/>
      <c r="D19" s="60"/>
      <c r="E19" s="61"/>
      <c r="F19" s="60"/>
      <c r="G19" s="62"/>
      <c r="H19" s="60"/>
      <c r="I19" s="61"/>
      <c r="J19" s="60"/>
      <c r="K19" s="82"/>
      <c r="L19" s="81"/>
      <c r="M19" s="64"/>
      <c r="N19" s="63"/>
      <c r="O19" s="63"/>
      <c r="P19" s="105" t="s">
        <v>684</v>
      </c>
      <c r="Q19" s="105"/>
      <c r="R19" s="105"/>
      <c r="S19" s="105"/>
      <c r="T19" s="105"/>
      <c r="U19" s="105"/>
      <c r="V19" s="105"/>
      <c r="W19" s="105"/>
      <c r="X19" s="105"/>
      <c r="Y19" s="105"/>
      <c r="Z19" s="105"/>
      <c r="AA19" s="105"/>
      <c r="AB19" s="105"/>
      <c r="AC19" s="105"/>
      <c r="AD19" s="105"/>
      <c r="AE19" s="105"/>
      <c r="AF19" s="105"/>
      <c r="AG19" s="105"/>
      <c r="AH19" s="105"/>
      <c r="AI19" s="105"/>
      <c r="AJ19" s="105"/>
      <c r="AK19" s="105"/>
      <c r="AL19" s="105"/>
      <c r="AM19" s="105"/>
      <c r="AN19" s="105"/>
      <c r="AO19" s="105"/>
      <c r="AP19" s="105"/>
      <c r="AQ19" s="105"/>
      <c r="AR19" s="105"/>
      <c r="AS19" s="105"/>
      <c r="AT19" s="105"/>
      <c r="AU19" s="105"/>
      <c r="AV19" s="105"/>
      <c r="AW19" s="105"/>
      <c r="AX19" s="105"/>
      <c r="AY19" s="105"/>
      <c r="AZ19" s="105"/>
      <c r="BA19" s="105"/>
      <c r="BB19" s="105"/>
      <c r="BC19" s="105"/>
      <c r="BD19" s="105"/>
      <c r="BE19" s="105"/>
      <c r="BF19" s="105"/>
      <c r="BG19" s="105"/>
      <c r="BH19" s="105"/>
      <c r="BI19" s="105"/>
      <c r="BJ19" s="105"/>
      <c r="BK19" s="105"/>
      <c r="BL19" s="105"/>
      <c r="BM19" s="105"/>
      <c r="BN19" s="105"/>
      <c r="BO19" s="105"/>
      <c r="BP19" s="105"/>
      <c r="BQ19" s="105"/>
      <c r="BR19" s="105"/>
      <c r="BS19" s="105"/>
      <c r="BT19" s="105"/>
      <c r="BU19" s="105"/>
      <c r="BV19" s="105"/>
      <c r="BW19" s="105"/>
      <c r="BX19" s="105"/>
      <c r="BY19" s="105"/>
      <c r="BZ19" s="105"/>
      <c r="CA19" s="105"/>
      <c r="CB19" s="105"/>
      <c r="CC19" s="105"/>
      <c r="CD19" s="105"/>
      <c r="CE19" s="105"/>
      <c r="CF19" s="105"/>
      <c r="CG19" s="105"/>
      <c r="CH19" s="5"/>
    </row>
    <row r="20" spans="1:86" s="6" customFormat="1" ht="74.5" customHeight="1" x14ac:dyDescent="0.35">
      <c r="A20" s="99" t="s">
        <v>0</v>
      </c>
      <c r="B20" s="99" t="s">
        <v>1</v>
      </c>
      <c r="C20" s="99" t="s">
        <v>670</v>
      </c>
      <c r="D20" s="99" t="s">
        <v>2</v>
      </c>
      <c r="E20" s="100" t="s">
        <v>3</v>
      </c>
      <c r="F20" s="100" t="s">
        <v>671</v>
      </c>
      <c r="G20" s="100" t="s">
        <v>672</v>
      </c>
      <c r="H20" s="99" t="s">
        <v>4</v>
      </c>
      <c r="I20" s="99" t="s">
        <v>5</v>
      </c>
      <c r="J20" s="99" t="s">
        <v>6</v>
      </c>
      <c r="K20" s="99" t="s">
        <v>7</v>
      </c>
      <c r="L20" s="55" t="s">
        <v>673</v>
      </c>
      <c r="M20" s="55" t="s">
        <v>674</v>
      </c>
      <c r="N20" s="55" t="s">
        <v>675</v>
      </c>
      <c r="O20" s="55" t="s">
        <v>676</v>
      </c>
      <c r="P20" s="66" t="str">
        <f>P5</f>
        <v>Janvāris, plāns</v>
      </c>
      <c r="Q20" s="91" t="str">
        <f>Q5</f>
        <v>Janvāris, Izpilde</v>
      </c>
      <c r="R20" s="91" t="str">
        <f t="shared" ref="R20:V20" si="62">R5</f>
        <v>Janvāris, atgūtās summas</v>
      </c>
      <c r="S20" s="91" t="str">
        <f t="shared" si="62"/>
        <v>Janvāris, Izpilde (atņemtas atgūtās summas)</v>
      </c>
      <c r="T20" s="91" t="str">
        <f t="shared" si="62"/>
        <v>Janvāris, Izpilde %</v>
      </c>
      <c r="U20" s="91" t="str">
        <f t="shared" si="62"/>
        <v>Janvāris, neizpilde vai pārpilde</v>
      </c>
      <c r="V20" s="91" t="str">
        <f t="shared" si="62"/>
        <v>Janvāris, neizpilde vai pārpilde %</v>
      </c>
      <c r="W20" s="66" t="str">
        <f>W5</f>
        <v>Februāris, plāns</v>
      </c>
      <c r="X20" s="91" t="str">
        <f>X5</f>
        <v>Februāris, Izpilde</v>
      </c>
      <c r="Y20" s="91" t="str">
        <f t="shared" ref="Y20:AJ20" si="63">Y5</f>
        <v>Februāris, atgūtās summas</v>
      </c>
      <c r="Z20" s="91" t="str">
        <f t="shared" si="63"/>
        <v>Februāris, Izpilde (atņemtas atgūtās summas)</v>
      </c>
      <c r="AA20" s="91" t="str">
        <f t="shared" si="63"/>
        <v>Februāris, Izpilde %</v>
      </c>
      <c r="AB20" s="91" t="str">
        <f t="shared" si="63"/>
        <v>Februāris, neizpilde vai pārpilde</v>
      </c>
      <c r="AC20" s="91" t="str">
        <f t="shared" si="63"/>
        <v>Februāris, neizpilde vai pārpilde %</v>
      </c>
      <c r="AD20" s="92" t="str">
        <f t="shared" si="63"/>
        <v>Janvāris-Februāris
Plāns</v>
      </c>
      <c r="AE20" s="92" t="str">
        <f t="shared" si="63"/>
        <v>Janvāris-Februāris
Izpilde</v>
      </c>
      <c r="AF20" s="92" t="str">
        <f t="shared" si="63"/>
        <v>Janvāris-Februāris
atgūtās summas</v>
      </c>
      <c r="AG20" s="92" t="str">
        <f t="shared" si="63"/>
        <v>Janvāris-Februāris, Izpilde (atņemtas atgūtās summas)</v>
      </c>
      <c r="AH20" s="92" t="str">
        <f t="shared" si="63"/>
        <v>Janvāris-Februāris
Izpilde, %</v>
      </c>
      <c r="AI20" s="92" t="str">
        <f t="shared" si="63"/>
        <v>Janvāris-Februāris
neizpilde vai pārpilde</v>
      </c>
      <c r="AJ20" s="92" t="str">
        <f t="shared" si="63"/>
        <v>Janvāris-Februāris
neizpilde vai parpilde, %</v>
      </c>
      <c r="AK20" s="66" t="str">
        <f t="shared" ref="AK20:CG20" si="64">AK5</f>
        <v>Marts, plāns</v>
      </c>
      <c r="AL20" s="91" t="str">
        <f>AL5</f>
        <v>Marts, Izpilde</v>
      </c>
      <c r="AM20" s="91" t="str">
        <f t="shared" ref="AM20:AX20" si="65">AM5</f>
        <v>Marts, atgūtās summas</v>
      </c>
      <c r="AN20" s="91" t="str">
        <f t="shared" si="65"/>
        <v>Marts, Izpilde (atņemtas atgūtās summas)</v>
      </c>
      <c r="AO20" s="91" t="str">
        <f t="shared" si="65"/>
        <v>Marts, Izpilde %</v>
      </c>
      <c r="AP20" s="91" t="str">
        <f t="shared" si="65"/>
        <v>Marts, neizpilde vai pārpilde</v>
      </c>
      <c r="AQ20" s="91" t="str">
        <f t="shared" si="65"/>
        <v>Marts, neizpilde vai pārpilde %</v>
      </c>
      <c r="AR20" s="92" t="str">
        <f t="shared" si="65"/>
        <v>Janvāris-Marts
Plāns</v>
      </c>
      <c r="AS20" s="92" t="str">
        <f t="shared" si="65"/>
        <v>Janvāris-Marts
Izpilde</v>
      </c>
      <c r="AT20" s="92" t="str">
        <f t="shared" si="65"/>
        <v>Janvāris-Marts
atgūtās summas</v>
      </c>
      <c r="AU20" s="92" t="str">
        <f t="shared" si="65"/>
        <v>Janvāris-Marts, Izpilde (atņemtas atgūtās summas)</v>
      </c>
      <c r="AV20" s="92" t="str">
        <f t="shared" si="65"/>
        <v>Janvāris-Marts
Izpilde, %</v>
      </c>
      <c r="AW20" s="92" t="str">
        <f t="shared" si="65"/>
        <v>Janvāris-Marts
neizpilde vai pārpilde</v>
      </c>
      <c r="AX20" s="92" t="str">
        <f t="shared" si="65"/>
        <v>Janvāris-Marts
neizpilde vai parpilde, %</v>
      </c>
      <c r="AY20" s="66" t="str">
        <f t="shared" si="64"/>
        <v>Aprīlis, plāns</v>
      </c>
      <c r="AZ20" s="91" t="str">
        <f>AZ5</f>
        <v>Aprīlis, Izpilde</v>
      </c>
      <c r="BA20" s="91" t="str">
        <f t="shared" ref="BA20:BL20" si="66">BA5</f>
        <v>Aprīlis, atgūtās summas</v>
      </c>
      <c r="BB20" s="91" t="str">
        <f t="shared" si="66"/>
        <v>Aprīlis, Izpilde (atņemtas atgūtās summas)</v>
      </c>
      <c r="BC20" s="91" t="str">
        <f t="shared" si="66"/>
        <v>Aprīlis, Izpilde %</v>
      </c>
      <c r="BD20" s="91" t="str">
        <f t="shared" si="66"/>
        <v>Aprīlis, neizpilde vai pārpilde</v>
      </c>
      <c r="BE20" s="91" t="str">
        <f t="shared" si="66"/>
        <v>Aprīlis, neizpilde vai pārpilde %</v>
      </c>
      <c r="BF20" s="92" t="str">
        <f t="shared" si="66"/>
        <v>Janvāris-Aprīlis
Plāns</v>
      </c>
      <c r="BG20" s="92" t="str">
        <f t="shared" si="66"/>
        <v>Janvāris-Aprīlis
Izpilde</v>
      </c>
      <c r="BH20" s="92" t="str">
        <f t="shared" si="66"/>
        <v>Janvāris-Aprīlis
atgūtās summas</v>
      </c>
      <c r="BI20" s="92" t="str">
        <f t="shared" si="66"/>
        <v>Janvāris-Aprīlis, Izpilde (atņemtas atgūtās summas)</v>
      </c>
      <c r="BJ20" s="92" t="str">
        <f t="shared" si="66"/>
        <v>Janvāris-Aprīlis
Izpilde, %</v>
      </c>
      <c r="BK20" s="92" t="str">
        <f t="shared" si="66"/>
        <v>Janvāris-Aprīlis
neizpilde vai pārpilde</v>
      </c>
      <c r="BL20" s="92" t="str">
        <f t="shared" si="66"/>
        <v>Janvāris-Aprīlis
neizpilde vai parpilde, %</v>
      </c>
      <c r="BM20" s="66" t="str">
        <f t="shared" si="64"/>
        <v>Maijs, plāns</v>
      </c>
      <c r="BN20" s="91" t="str">
        <f>BN5</f>
        <v>Maijs, Izpilde</v>
      </c>
      <c r="BO20" s="91" t="str">
        <f t="shared" ref="BO20:BZ20" si="67">BO5</f>
        <v>Maijs, atgūtās summas</v>
      </c>
      <c r="BP20" s="91" t="str">
        <f t="shared" si="67"/>
        <v>Maijs, Izpilde (atņemtas atgūtās summas)</v>
      </c>
      <c r="BQ20" s="91" t="str">
        <f t="shared" si="67"/>
        <v>Maijs, Izpilde %</v>
      </c>
      <c r="BR20" s="91" t="str">
        <f t="shared" si="67"/>
        <v>Maijs, neizpilde vai pārpilde</v>
      </c>
      <c r="BS20" s="91" t="str">
        <f t="shared" si="67"/>
        <v>Maijs, neizpilde vai pārpilde %</v>
      </c>
      <c r="BT20" s="92" t="str">
        <f t="shared" si="67"/>
        <v>Janvāris-Maijs
Plāns</v>
      </c>
      <c r="BU20" s="92" t="str">
        <f t="shared" si="67"/>
        <v>Janvāris-Maijs
Izpilde</v>
      </c>
      <c r="BV20" s="92" t="str">
        <f t="shared" si="67"/>
        <v>Janvāris-Maijs
atgūtās summas</v>
      </c>
      <c r="BW20" s="92" t="str">
        <f t="shared" si="67"/>
        <v>Janvāris-Maijs, Izpilde (atņemtas atgūtās summas)</v>
      </c>
      <c r="BX20" s="92" t="str">
        <f t="shared" si="67"/>
        <v>Janvāris-Maijs
Izpilde, %</v>
      </c>
      <c r="BY20" s="92" t="str">
        <f t="shared" si="67"/>
        <v>Janvāris-Maijs
neizpilde vai pārpilde</v>
      </c>
      <c r="BZ20" s="92" t="str">
        <f t="shared" si="67"/>
        <v>Janvāris-Maijs
neizpilde vai parpilde, %</v>
      </c>
      <c r="CA20" s="66" t="str">
        <f t="shared" si="64"/>
        <v>Jūnijs, plāns</v>
      </c>
      <c r="CB20" s="66" t="str">
        <f t="shared" si="64"/>
        <v>Jūlijs, plāns</v>
      </c>
      <c r="CC20" s="66" t="str">
        <f t="shared" si="64"/>
        <v>Augusts, plāns</v>
      </c>
      <c r="CD20" s="66" t="str">
        <f t="shared" si="64"/>
        <v>Septembris, plāns</v>
      </c>
      <c r="CE20" s="66" t="str">
        <f t="shared" si="64"/>
        <v>Oktobris, plāns</v>
      </c>
      <c r="CF20" s="66" t="str">
        <f t="shared" si="64"/>
        <v>Novembris, plāns</v>
      </c>
      <c r="CG20" s="66" t="str">
        <f t="shared" si="64"/>
        <v>Decembris, plāns</v>
      </c>
      <c r="CH20" s="2" t="s">
        <v>8</v>
      </c>
    </row>
    <row r="21" spans="1:86" s="6" customFormat="1" ht="10.5" customHeight="1" x14ac:dyDescent="0.35">
      <c r="A21" s="99"/>
      <c r="B21" s="99"/>
      <c r="C21" s="99"/>
      <c r="D21" s="99"/>
      <c r="E21" s="100"/>
      <c r="F21" s="100"/>
      <c r="G21" s="100"/>
      <c r="H21" s="99"/>
      <c r="I21" s="99"/>
      <c r="J21" s="99"/>
      <c r="K21" s="99"/>
      <c r="L21" s="56" t="s">
        <v>9</v>
      </c>
      <c r="M21" s="57">
        <f t="shared" ref="M21:S21" si="68">SUMIF($L$28:$L$242,"ESF+",M$28:M$242)</f>
        <v>795102.51</v>
      </c>
      <c r="N21" s="57">
        <f t="shared" si="68"/>
        <v>12539965.889999999</v>
      </c>
      <c r="O21" s="57">
        <f t="shared" si="68"/>
        <v>52617355.410000019</v>
      </c>
      <c r="P21" s="52">
        <f t="shared" si="68"/>
        <v>1369732.5899999999</v>
      </c>
      <c r="Q21" s="52">
        <f t="shared" si="68"/>
        <v>1554121.03</v>
      </c>
      <c r="R21" s="52">
        <f t="shared" si="68"/>
        <v>0</v>
      </c>
      <c r="S21" s="52">
        <f t="shared" si="68"/>
        <v>1554121.03</v>
      </c>
      <c r="T21" s="94">
        <f>IFERROR(S21/P21,"nebija plānots")</f>
        <v>1.1346163779311116</v>
      </c>
      <c r="U21" s="52">
        <f>SUMIF($L$28:$L$242,"ESF+",U$28:U$242)</f>
        <v>184388.44</v>
      </c>
      <c r="V21" s="7" t="s">
        <v>697</v>
      </c>
      <c r="W21" s="7">
        <f t="shared" ref="W21:CH21" si="69">SUMIF($L$28:$L$242,"ESF+",W$28:W$242)</f>
        <v>2763573.2499999995</v>
      </c>
      <c r="X21" s="52">
        <f t="shared" si="69"/>
        <v>6084450.0699999994</v>
      </c>
      <c r="Y21" s="52">
        <f t="shared" si="69"/>
        <v>0</v>
      </c>
      <c r="Z21" s="52">
        <f t="shared" si="69"/>
        <v>6084450.0699999994</v>
      </c>
      <c r="AA21" s="94">
        <f>IFERROR(Z21/W21,"nebija plānots")</f>
        <v>2.2016605023948617</v>
      </c>
      <c r="AB21" s="52">
        <f>SUMIF($L$28:$L$242,"ESF+",AB$28:AB$242)</f>
        <v>3320876.8199999994</v>
      </c>
      <c r="AC21" s="93">
        <f t="shared" ref="AC21:AC25" si="70">IFERROR(AB21/W21,"nebija plānots")</f>
        <v>1.2016605023948614</v>
      </c>
      <c r="AD21" s="7">
        <f t="shared" si="69"/>
        <v>4133305.8399999994</v>
      </c>
      <c r="AE21" s="7">
        <f t="shared" si="69"/>
        <v>7638571.0999999987</v>
      </c>
      <c r="AF21" s="7">
        <f t="shared" si="69"/>
        <v>0</v>
      </c>
      <c r="AG21" s="7">
        <f t="shared" si="69"/>
        <v>7638571.0999999987</v>
      </c>
      <c r="AH21" s="94">
        <f>IFERROR(AG21/AD21,"nebija plānots")</f>
        <v>1.8480536876990452</v>
      </c>
      <c r="AI21" s="7">
        <f t="shared" si="69"/>
        <v>3505265.26</v>
      </c>
      <c r="AJ21" s="94">
        <f t="shared" ref="AJ21:AJ25" si="71">IFERROR(AI21/AD21,"nebija plānots")</f>
        <v>0.84805368769904532</v>
      </c>
      <c r="AK21" s="7">
        <f t="shared" si="69"/>
        <v>9399878.8400000017</v>
      </c>
      <c r="AL21" s="52">
        <f t="shared" si="69"/>
        <v>9884736.0700000022</v>
      </c>
      <c r="AM21" s="52">
        <f t="shared" si="69"/>
        <v>0</v>
      </c>
      <c r="AN21" s="52">
        <f t="shared" si="69"/>
        <v>9884736.0700000022</v>
      </c>
      <c r="AO21" s="94">
        <f>IFERROR(AN21/AK21,"nebija plānots")</f>
        <v>1.0515812212319962</v>
      </c>
      <c r="AP21" s="52">
        <f>SUMIF($L$28:$L$242,"ESF+",AP$28:AP$242)</f>
        <v>484857.23000000004</v>
      </c>
      <c r="AQ21" s="93">
        <f t="shared" ref="AQ21:AQ25" si="72">IFERROR(AP21/AK21,"nebija plānots")</f>
        <v>5.1581221231996217E-2</v>
      </c>
      <c r="AR21" s="7">
        <f t="shared" si="69"/>
        <v>13533184.68</v>
      </c>
      <c r="AS21" s="7">
        <f t="shared" si="69"/>
        <v>17523307.169999998</v>
      </c>
      <c r="AT21" s="7">
        <f t="shared" si="69"/>
        <v>0</v>
      </c>
      <c r="AU21" s="7">
        <f t="shared" si="69"/>
        <v>17523307.169999998</v>
      </c>
      <c r="AV21" s="94">
        <f>IFERROR(AU21/AR21,"nebija plānots")</f>
        <v>1.2948398757830295</v>
      </c>
      <c r="AW21" s="7">
        <f t="shared" si="69"/>
        <v>3990122.4900000007</v>
      </c>
      <c r="AX21" s="94">
        <f t="shared" ref="AX21:AX25" si="73">IFERROR(AW21/AR21,"nebija plānots")</f>
        <v>0.29483987578302973</v>
      </c>
      <c r="AY21" s="7">
        <f t="shared" si="69"/>
        <v>2428517.1</v>
      </c>
      <c r="AZ21" s="52">
        <f t="shared" si="69"/>
        <v>5327536.7699999996</v>
      </c>
      <c r="BA21" s="52">
        <f t="shared" si="69"/>
        <v>0</v>
      </c>
      <c r="BB21" s="52">
        <f t="shared" si="69"/>
        <v>5327536.7699999996</v>
      </c>
      <c r="BC21" s="94">
        <f>IFERROR(BB21/AY21,"nebija plānots")</f>
        <v>2.1937406864460618</v>
      </c>
      <c r="BD21" s="52">
        <f>SUMIF($L$28:$L$242,"ESF+",BD$28:BD$242)</f>
        <v>2899019.67</v>
      </c>
      <c r="BE21" s="93">
        <f t="shared" ref="BE21:BE25" si="74">IFERROR(BD21/AY21,"nebija plānots")</f>
        <v>1.193740686446062</v>
      </c>
      <c r="BF21" s="7">
        <f t="shared" si="69"/>
        <v>15961701.780000001</v>
      </c>
      <c r="BG21" s="7">
        <f t="shared" si="69"/>
        <v>22850843.939999994</v>
      </c>
      <c r="BH21" s="7">
        <f t="shared" si="69"/>
        <v>0</v>
      </c>
      <c r="BI21" s="7">
        <f t="shared" si="69"/>
        <v>22850843.939999994</v>
      </c>
      <c r="BJ21" s="94">
        <f>IFERROR(BI21/BF21,"nebija plānots")</f>
        <v>1.431604490232494</v>
      </c>
      <c r="BK21" s="7">
        <f t="shared" si="69"/>
        <v>6889142.1599999983</v>
      </c>
      <c r="BL21" s="94">
        <f t="shared" ref="BL21:BL25" si="75">IFERROR(BK21/BF21,"nebija plānots")</f>
        <v>0.43160449023249436</v>
      </c>
      <c r="BM21" s="7">
        <f t="shared" si="69"/>
        <v>1999982.8299999998</v>
      </c>
      <c r="BN21" s="52">
        <f t="shared" si="69"/>
        <v>3224306.25</v>
      </c>
      <c r="BO21" s="52">
        <f t="shared" si="69"/>
        <v>0</v>
      </c>
      <c r="BP21" s="52">
        <f t="shared" si="69"/>
        <v>3224306.25</v>
      </c>
      <c r="BQ21" s="94">
        <f>IFERROR(BP21/BM21,"nebija plānots")</f>
        <v>1.6121669654533985</v>
      </c>
      <c r="BR21" s="52">
        <f>SUMIF($L$28:$L$242,"ESF+",BR$28:BR$242)</f>
        <v>1224323.42</v>
      </c>
      <c r="BS21" s="93">
        <f t="shared" ref="BS21:BS25" si="76">IFERROR(BR21/BM21,"nebija plānots")</f>
        <v>0.61216696545339844</v>
      </c>
      <c r="BT21" s="7">
        <f t="shared" si="69"/>
        <v>17961684.609999999</v>
      </c>
      <c r="BU21" s="7">
        <f t="shared" si="69"/>
        <v>26075150.189999998</v>
      </c>
      <c r="BV21" s="7">
        <f t="shared" si="69"/>
        <v>0</v>
      </c>
      <c r="BW21" s="7">
        <f t="shared" si="69"/>
        <v>26075150.189999998</v>
      </c>
      <c r="BX21" s="94">
        <f>IFERROR(BW21/BT21,"nebija plānots")</f>
        <v>1.4517096116632013</v>
      </c>
      <c r="BY21" s="7">
        <f t="shared" si="69"/>
        <v>8113465.5800000001</v>
      </c>
      <c r="BZ21" s="94">
        <f t="shared" ref="BZ21:BZ25" si="77">IFERROR(BY21/BT21,"nebija plānots")</f>
        <v>0.45170961166320134</v>
      </c>
      <c r="CA21" s="7">
        <f t="shared" si="69"/>
        <v>13705495.770000001</v>
      </c>
      <c r="CB21" s="7">
        <f t="shared" si="69"/>
        <v>3545767.1100000003</v>
      </c>
      <c r="CC21" s="7">
        <f t="shared" si="69"/>
        <v>3998012.8899999992</v>
      </c>
      <c r="CD21" s="7">
        <f t="shared" si="69"/>
        <v>9976403.0899999999</v>
      </c>
      <c r="CE21" s="7">
        <f t="shared" si="69"/>
        <v>11131406.5</v>
      </c>
      <c r="CF21" s="7">
        <f t="shared" si="69"/>
        <v>5951786.8399999999</v>
      </c>
      <c r="CG21" s="7">
        <f t="shared" si="69"/>
        <v>6400404.669999999</v>
      </c>
      <c r="CH21" s="7">
        <f t="shared" si="69"/>
        <v>72670961.480000004</v>
      </c>
    </row>
    <row r="22" spans="1:86" s="6" customFormat="1" ht="10.5" customHeight="1" x14ac:dyDescent="0.35">
      <c r="A22" s="99"/>
      <c r="B22" s="99"/>
      <c r="C22" s="99"/>
      <c r="D22" s="99"/>
      <c r="E22" s="100"/>
      <c r="F22" s="100"/>
      <c r="G22" s="100"/>
      <c r="H22" s="99"/>
      <c r="I22" s="99"/>
      <c r="J22" s="99"/>
      <c r="K22" s="99"/>
      <c r="L22" s="56" t="s">
        <v>10</v>
      </c>
      <c r="M22" s="57">
        <f t="shared" ref="M22:S22" si="78">SUMIF($L$28:$L$242,"ERAF",M$28:M$242)</f>
        <v>43259267.519999996</v>
      </c>
      <c r="N22" s="57">
        <f t="shared" si="78"/>
        <v>75740269.960000023</v>
      </c>
      <c r="O22" s="57">
        <f t="shared" si="78"/>
        <v>399571966.30999994</v>
      </c>
      <c r="P22" s="52">
        <f t="shared" si="78"/>
        <v>16615944.82</v>
      </c>
      <c r="Q22" s="52">
        <f t="shared" si="78"/>
        <v>35217575.550000012</v>
      </c>
      <c r="R22" s="52">
        <f t="shared" si="78"/>
        <v>30300</v>
      </c>
      <c r="S22" s="52">
        <f t="shared" si="78"/>
        <v>35187275.550000012</v>
      </c>
      <c r="T22" s="94">
        <f t="shared" ref="T22:T25" si="79">IFERROR(S22/P22,"nebija plānots")</f>
        <v>2.1176812953571189</v>
      </c>
      <c r="U22" s="52">
        <f>SUMIF($L$28:$L$242,"ERAF",U$28:U$242)</f>
        <v>18571330.729999997</v>
      </c>
      <c r="V22" s="7" t="s">
        <v>697</v>
      </c>
      <c r="W22" s="7">
        <f t="shared" ref="W22:CH22" si="80">SUMIF($L$28:$L$242,"ERAF",W$28:W$242)</f>
        <v>28395791.802200008</v>
      </c>
      <c r="X22" s="52">
        <f t="shared" si="80"/>
        <v>9044030.870000001</v>
      </c>
      <c r="Y22" s="52">
        <f t="shared" si="80"/>
        <v>0</v>
      </c>
      <c r="Z22" s="52">
        <f t="shared" si="80"/>
        <v>9044030.870000001</v>
      </c>
      <c r="AA22" s="94">
        <f t="shared" ref="AA22:AA25" si="81">IFERROR(Z22/W22,"nebija plānots")</f>
        <v>0.31849898509606978</v>
      </c>
      <c r="AB22" s="52">
        <f>SUMIF($L$28:$L$242,"ERAF",AB$28:AB$242)</f>
        <v>-19351760.932199996</v>
      </c>
      <c r="AC22" s="93">
        <f t="shared" si="70"/>
        <v>-0.68150101490392978</v>
      </c>
      <c r="AD22" s="7">
        <f t="shared" si="80"/>
        <v>45011736.622200012</v>
      </c>
      <c r="AE22" s="7">
        <f t="shared" si="80"/>
        <v>44261606.420000009</v>
      </c>
      <c r="AF22" s="7">
        <f t="shared" si="80"/>
        <v>30300</v>
      </c>
      <c r="AG22" s="7">
        <f t="shared" si="80"/>
        <v>44231306.420000009</v>
      </c>
      <c r="AH22" s="94">
        <f t="shared" ref="AH22:AH26" si="82">IFERROR(AG22/AD22,"nebija plānots")</f>
        <v>0.98266162870474338</v>
      </c>
      <c r="AI22" s="7">
        <f t="shared" si="80"/>
        <v>-780430.20219999936</v>
      </c>
      <c r="AJ22" s="94">
        <f t="shared" si="71"/>
        <v>-1.7338371295256519E-2</v>
      </c>
      <c r="AK22" s="7">
        <f t="shared" si="80"/>
        <v>14738923.300000004</v>
      </c>
      <c r="AL22" s="52">
        <f t="shared" si="80"/>
        <v>14339058.369999995</v>
      </c>
      <c r="AM22" s="52">
        <f t="shared" si="80"/>
        <v>0</v>
      </c>
      <c r="AN22" s="52">
        <f t="shared" si="80"/>
        <v>14339058.369999995</v>
      </c>
      <c r="AO22" s="94">
        <f t="shared" ref="AO22:AO25" si="83">IFERROR(AN22/AK22,"nebija plānots")</f>
        <v>0.97287013970688019</v>
      </c>
      <c r="AP22" s="52">
        <f>SUMIF($L$28:$L$242,"ERAF",AP$28:AP$242)</f>
        <v>-399864.93000000232</v>
      </c>
      <c r="AQ22" s="93">
        <f t="shared" si="72"/>
        <v>-2.7129860293119389E-2</v>
      </c>
      <c r="AR22" s="7">
        <f t="shared" si="80"/>
        <v>59750659.922200002</v>
      </c>
      <c r="AS22" s="7">
        <f t="shared" si="80"/>
        <v>58600664.789999977</v>
      </c>
      <c r="AT22" s="7">
        <f t="shared" si="80"/>
        <v>30300</v>
      </c>
      <c r="AU22" s="7">
        <f t="shared" si="80"/>
        <v>58570364.789999977</v>
      </c>
      <c r="AV22" s="94">
        <f t="shared" ref="AV22:AV26" si="84">IFERROR(AU22/AR22,"nebija plānots")</f>
        <v>0.98024632474792983</v>
      </c>
      <c r="AW22" s="7">
        <f t="shared" si="80"/>
        <v>-1180295.1322000003</v>
      </c>
      <c r="AX22" s="94">
        <f t="shared" si="73"/>
        <v>-1.975367525206979E-2</v>
      </c>
      <c r="AY22" s="7">
        <f t="shared" si="80"/>
        <v>17023366.370000001</v>
      </c>
      <c r="AZ22" s="52">
        <f t="shared" si="80"/>
        <v>30932312.639999993</v>
      </c>
      <c r="BA22" s="52">
        <f t="shared" si="80"/>
        <v>1800000</v>
      </c>
      <c r="BB22" s="52">
        <f t="shared" si="80"/>
        <v>29132312.639999993</v>
      </c>
      <c r="BC22" s="94">
        <f t="shared" ref="BC22:BC25" si="85">IFERROR(BB22/AY22,"nebija plānots")</f>
        <v>1.7113132624190823</v>
      </c>
      <c r="BD22" s="52">
        <f>SUMIF($L$28:$L$242,"ERAF",BD$28:BD$242)</f>
        <v>12108946.270000001</v>
      </c>
      <c r="BE22" s="93">
        <f t="shared" si="74"/>
        <v>0.71131326241908288</v>
      </c>
      <c r="BF22" s="7">
        <f t="shared" si="80"/>
        <v>76774026.292200014</v>
      </c>
      <c r="BG22" s="7">
        <f t="shared" si="80"/>
        <v>89532977.429999992</v>
      </c>
      <c r="BH22" s="7">
        <f t="shared" si="80"/>
        <v>1830300</v>
      </c>
      <c r="BI22" s="7">
        <f t="shared" si="80"/>
        <v>87702677.429999992</v>
      </c>
      <c r="BJ22" s="94">
        <f t="shared" ref="BJ22:BJ26" si="86">IFERROR(BI22/BF22,"nebija plānots")</f>
        <v>1.142348287117388</v>
      </c>
      <c r="BK22" s="7">
        <f t="shared" si="80"/>
        <v>10928651.137799993</v>
      </c>
      <c r="BL22" s="94">
        <f t="shared" si="75"/>
        <v>0.14234828711738814</v>
      </c>
      <c r="BM22" s="7">
        <f t="shared" si="80"/>
        <v>50138008.289999999</v>
      </c>
      <c r="BN22" s="52">
        <f t="shared" si="80"/>
        <v>17623547.34</v>
      </c>
      <c r="BO22" s="52">
        <f t="shared" si="80"/>
        <v>0</v>
      </c>
      <c r="BP22" s="52">
        <f t="shared" si="80"/>
        <v>17623547.34</v>
      </c>
      <c r="BQ22" s="94">
        <f t="shared" ref="BQ22:BQ25" si="87">IFERROR(BP22/BM22,"nebija plānots")</f>
        <v>0.35150074646094404</v>
      </c>
      <c r="BR22" s="52">
        <f>SUMIF($L$28:$L$242,"ERAF",BR$28:BR$242)</f>
        <v>-32514460.950000007</v>
      </c>
      <c r="BS22" s="93">
        <f t="shared" si="76"/>
        <v>-0.64849925353905613</v>
      </c>
      <c r="BT22" s="7">
        <f t="shared" si="80"/>
        <v>126912034.58220002</v>
      </c>
      <c r="BU22" s="7">
        <f t="shared" si="80"/>
        <v>107156524.77</v>
      </c>
      <c r="BV22" s="7">
        <f t="shared" si="80"/>
        <v>1830300</v>
      </c>
      <c r="BW22" s="7">
        <f t="shared" si="80"/>
        <v>105326224.77</v>
      </c>
      <c r="BX22" s="94">
        <f t="shared" ref="BX22:BX26" si="88">IFERROR(BW22/BT22,"nebija plānots")</f>
        <v>0.82991518587451962</v>
      </c>
      <c r="BY22" s="7">
        <f t="shared" si="80"/>
        <v>-21585809.812199999</v>
      </c>
      <c r="BZ22" s="94">
        <f t="shared" si="77"/>
        <v>-0.17008481412548015</v>
      </c>
      <c r="CA22" s="7">
        <f t="shared" si="80"/>
        <v>22831632.679999996</v>
      </c>
      <c r="CB22" s="7">
        <f t="shared" si="80"/>
        <v>24734338.119999997</v>
      </c>
      <c r="CC22" s="7">
        <f t="shared" si="80"/>
        <v>23930273.164799996</v>
      </c>
      <c r="CD22" s="7">
        <f t="shared" si="80"/>
        <v>40994010.866500013</v>
      </c>
      <c r="CE22" s="7">
        <f t="shared" si="80"/>
        <v>64354257.876666665</v>
      </c>
      <c r="CF22" s="7">
        <f t="shared" si="80"/>
        <v>28582817</v>
      </c>
      <c r="CG22" s="7">
        <f t="shared" si="80"/>
        <v>36063967.246000007</v>
      </c>
      <c r="CH22" s="7">
        <f t="shared" si="80"/>
        <v>368403331.53616673</v>
      </c>
    </row>
    <row r="23" spans="1:86" s="6" customFormat="1" ht="10.5" customHeight="1" x14ac:dyDescent="0.35">
      <c r="A23" s="99"/>
      <c r="B23" s="99"/>
      <c r="C23" s="99"/>
      <c r="D23" s="99"/>
      <c r="E23" s="100"/>
      <c r="F23" s="100"/>
      <c r="G23" s="100"/>
      <c r="H23" s="99"/>
      <c r="I23" s="99"/>
      <c r="J23" s="99"/>
      <c r="K23" s="99"/>
      <c r="L23" s="56" t="s">
        <v>11</v>
      </c>
      <c r="M23" s="57">
        <f t="shared" ref="M23:S23" si="89">SUMIF($L$28:$L$242,"KF",M$28:M$242)</f>
        <v>0</v>
      </c>
      <c r="N23" s="57">
        <f t="shared" si="89"/>
        <v>48978804.850000001</v>
      </c>
      <c r="O23" s="57">
        <f t="shared" si="89"/>
        <v>105072610.84000002</v>
      </c>
      <c r="P23" s="52">
        <f t="shared" si="89"/>
        <v>2637875</v>
      </c>
      <c r="Q23" s="52">
        <f t="shared" si="89"/>
        <v>2110166.13</v>
      </c>
      <c r="R23" s="52">
        <f t="shared" si="89"/>
        <v>0</v>
      </c>
      <c r="S23" s="52">
        <f t="shared" si="89"/>
        <v>2110166.13</v>
      </c>
      <c r="T23" s="94">
        <f t="shared" si="79"/>
        <v>0.7999492508174193</v>
      </c>
      <c r="U23" s="52">
        <f>SUMIF($L$28:$L$242,"KF",U$28:U$242)</f>
        <v>-527708.87</v>
      </c>
      <c r="V23" s="7" t="s">
        <v>697</v>
      </c>
      <c r="W23" s="7">
        <f t="shared" ref="W23:CH23" si="90">SUMIF($L$28:$L$242,"KF",W$28:W$242)</f>
        <v>1450875.0799999998</v>
      </c>
      <c r="X23" s="52">
        <f t="shared" si="90"/>
        <v>1696233.2</v>
      </c>
      <c r="Y23" s="52">
        <f t="shared" si="90"/>
        <v>0</v>
      </c>
      <c r="Z23" s="52">
        <f t="shared" si="90"/>
        <v>1696233.2</v>
      </c>
      <c r="AA23" s="94">
        <f t="shared" si="81"/>
        <v>1.1691104378193609</v>
      </c>
      <c r="AB23" s="52">
        <f>SUMIF($L$28:$L$242,"KF",AB$28:AB$242)</f>
        <v>245358.12</v>
      </c>
      <c r="AC23" s="93">
        <f t="shared" si="70"/>
        <v>0.16911043781936072</v>
      </c>
      <c r="AD23" s="7">
        <f t="shared" si="90"/>
        <v>4088750.0799999996</v>
      </c>
      <c r="AE23" s="7">
        <f t="shared" si="90"/>
        <v>3806399.3299999996</v>
      </c>
      <c r="AF23" s="7">
        <f t="shared" si="90"/>
        <v>0</v>
      </c>
      <c r="AG23" s="7">
        <f t="shared" si="90"/>
        <v>3806399.3299999996</v>
      </c>
      <c r="AH23" s="94">
        <f t="shared" si="82"/>
        <v>0.93094448316097622</v>
      </c>
      <c r="AI23" s="7">
        <f t="shared" si="90"/>
        <v>-282350.75</v>
      </c>
      <c r="AJ23" s="94">
        <f t="shared" si="71"/>
        <v>-6.9055516839023834E-2</v>
      </c>
      <c r="AK23" s="7">
        <f t="shared" si="90"/>
        <v>933753.87</v>
      </c>
      <c r="AL23" s="52">
        <f t="shared" si="90"/>
        <v>2911107.04</v>
      </c>
      <c r="AM23" s="52">
        <f t="shared" si="90"/>
        <v>0</v>
      </c>
      <c r="AN23" s="52">
        <f t="shared" si="90"/>
        <v>2911107.04</v>
      </c>
      <c r="AO23" s="94">
        <f t="shared" si="83"/>
        <v>3.1176385271634803</v>
      </c>
      <c r="AP23" s="52">
        <f>SUMIF($L$28:$L$242,"KF",AP$28:AP$242)</f>
        <v>1977353.17</v>
      </c>
      <c r="AQ23" s="93">
        <f t="shared" si="72"/>
        <v>2.1176385271634803</v>
      </c>
      <c r="AR23" s="7">
        <f t="shared" si="90"/>
        <v>5022503.9499999993</v>
      </c>
      <c r="AS23" s="7">
        <f t="shared" si="90"/>
        <v>6717506.3700000001</v>
      </c>
      <c r="AT23" s="7">
        <f t="shared" si="90"/>
        <v>0</v>
      </c>
      <c r="AU23" s="7">
        <f t="shared" si="90"/>
        <v>6717506.3700000001</v>
      </c>
      <c r="AV23" s="94">
        <f t="shared" si="84"/>
        <v>1.3374815504127182</v>
      </c>
      <c r="AW23" s="7">
        <f t="shared" si="90"/>
        <v>1695002.4200000002</v>
      </c>
      <c r="AX23" s="94">
        <f t="shared" si="73"/>
        <v>0.33748155041271805</v>
      </c>
      <c r="AY23" s="7">
        <f t="shared" si="90"/>
        <v>14225700.26</v>
      </c>
      <c r="AZ23" s="52">
        <f t="shared" si="90"/>
        <v>1026013.3600000001</v>
      </c>
      <c r="BA23" s="52">
        <f t="shared" si="90"/>
        <v>0</v>
      </c>
      <c r="BB23" s="52">
        <f t="shared" si="90"/>
        <v>1026013.3600000001</v>
      </c>
      <c r="BC23" s="94">
        <f t="shared" si="85"/>
        <v>7.2123926502581898E-2</v>
      </c>
      <c r="BD23" s="52">
        <f>SUMIF($L$28:$L$242,"KF",BD$28:BD$242)</f>
        <v>-13199686.900000002</v>
      </c>
      <c r="BE23" s="93">
        <f t="shared" si="74"/>
        <v>-0.9278760734974183</v>
      </c>
      <c r="BF23" s="7">
        <f t="shared" si="90"/>
        <v>19248204.209999997</v>
      </c>
      <c r="BG23" s="7">
        <f t="shared" si="90"/>
        <v>7743519.7300000004</v>
      </c>
      <c r="BH23" s="7">
        <f t="shared" si="90"/>
        <v>0</v>
      </c>
      <c r="BI23" s="7">
        <f t="shared" si="90"/>
        <v>7743519.7300000004</v>
      </c>
      <c r="BJ23" s="94">
        <f t="shared" si="86"/>
        <v>0.40229829471452816</v>
      </c>
      <c r="BK23" s="7">
        <f t="shared" si="90"/>
        <v>-11504684.48</v>
      </c>
      <c r="BL23" s="94">
        <f t="shared" si="75"/>
        <v>-0.59770170528547206</v>
      </c>
      <c r="BM23" s="7">
        <f t="shared" si="90"/>
        <v>6081852.3460000008</v>
      </c>
      <c r="BN23" s="52">
        <f t="shared" si="90"/>
        <v>823310.38</v>
      </c>
      <c r="BO23" s="52">
        <f t="shared" si="90"/>
        <v>0</v>
      </c>
      <c r="BP23" s="52">
        <f t="shared" si="90"/>
        <v>823310.38</v>
      </c>
      <c r="BQ23" s="94">
        <f t="shared" si="87"/>
        <v>0.13537164882693781</v>
      </c>
      <c r="BR23" s="52">
        <f>SUMIF($L$28:$L$242,"KF",BR$28:BR$242)</f>
        <v>-5258541.966</v>
      </c>
      <c r="BS23" s="93">
        <f t="shared" si="76"/>
        <v>-0.86462835117306203</v>
      </c>
      <c r="BT23" s="7">
        <f t="shared" si="90"/>
        <v>25330056.556000002</v>
      </c>
      <c r="BU23" s="7">
        <f t="shared" si="90"/>
        <v>8566830.1100000013</v>
      </c>
      <c r="BV23" s="7">
        <f t="shared" si="90"/>
        <v>0</v>
      </c>
      <c r="BW23" s="7">
        <f t="shared" si="90"/>
        <v>8566830.1100000013</v>
      </c>
      <c r="BX23" s="94">
        <f t="shared" si="88"/>
        <v>0.33820809247150108</v>
      </c>
      <c r="BY23" s="7">
        <f t="shared" si="90"/>
        <v>-16763226.446</v>
      </c>
      <c r="BZ23" s="94">
        <f t="shared" si="77"/>
        <v>-0.66179190752849892</v>
      </c>
      <c r="CA23" s="7">
        <f t="shared" si="90"/>
        <v>3561293.26</v>
      </c>
      <c r="CB23" s="7">
        <f t="shared" si="90"/>
        <v>6625308.6119999997</v>
      </c>
      <c r="CC23" s="7">
        <f t="shared" si="90"/>
        <v>3454392.61</v>
      </c>
      <c r="CD23" s="7">
        <f t="shared" si="90"/>
        <v>6973367.3499999996</v>
      </c>
      <c r="CE23" s="7">
        <f t="shared" si="90"/>
        <v>5808721.2599999998</v>
      </c>
      <c r="CF23" s="7">
        <f t="shared" si="90"/>
        <v>2287635.9159999997</v>
      </c>
      <c r="CG23" s="7">
        <f t="shared" si="90"/>
        <v>18793218.330000002</v>
      </c>
      <c r="CH23" s="7">
        <f t="shared" si="90"/>
        <v>72833993.893999994</v>
      </c>
    </row>
    <row r="24" spans="1:86" s="6" customFormat="1" ht="10.5" customHeight="1" x14ac:dyDescent="0.35">
      <c r="A24" s="99"/>
      <c r="B24" s="99"/>
      <c r="C24" s="99"/>
      <c r="D24" s="99"/>
      <c r="E24" s="100"/>
      <c r="F24" s="100"/>
      <c r="G24" s="100"/>
      <c r="H24" s="99"/>
      <c r="I24" s="99"/>
      <c r="J24" s="99"/>
      <c r="K24" s="99"/>
      <c r="L24" s="56" t="s">
        <v>12</v>
      </c>
      <c r="M24" s="57">
        <f t="shared" ref="M24:S24" si="91">SUMIF($L$28:$L$242,"TPF",M$28:M$242)</f>
        <v>0</v>
      </c>
      <c r="N24" s="57">
        <f t="shared" si="91"/>
        <v>4822663.9000000004</v>
      </c>
      <c r="O24" s="57">
        <f t="shared" si="91"/>
        <v>30065620.060000002</v>
      </c>
      <c r="P24" s="52">
        <f t="shared" si="91"/>
        <v>1912059.36</v>
      </c>
      <c r="Q24" s="52">
        <f t="shared" si="91"/>
        <v>2208241.66</v>
      </c>
      <c r="R24" s="52">
        <f t="shared" si="91"/>
        <v>0</v>
      </c>
      <c r="S24" s="52">
        <f t="shared" si="91"/>
        <v>2208241.66</v>
      </c>
      <c r="T24" s="94">
        <f t="shared" si="79"/>
        <v>1.1549022515702652</v>
      </c>
      <c r="U24" s="52">
        <f>SUMIF($L$28:$L$242,"TPF",U$28:U$242)</f>
        <v>296182.3</v>
      </c>
      <c r="V24" s="7" t="s">
        <v>697</v>
      </c>
      <c r="W24" s="7">
        <f t="shared" ref="W24:CH24" si="92">SUMIF($L$28:$L$242,"TPF",W$28:W$242)</f>
        <v>600003.73</v>
      </c>
      <c r="X24" s="52">
        <f t="shared" si="92"/>
        <v>223844.69</v>
      </c>
      <c r="Y24" s="52">
        <f t="shared" si="92"/>
        <v>0</v>
      </c>
      <c r="Z24" s="52">
        <f t="shared" si="92"/>
        <v>223844.69</v>
      </c>
      <c r="AA24" s="94">
        <f t="shared" si="81"/>
        <v>0.37307216406804672</v>
      </c>
      <c r="AB24" s="52">
        <f>SUMIF($L$28:$L$242,"TPF",AB$28:AB$242)</f>
        <v>-376159.03999999992</v>
      </c>
      <c r="AC24" s="93">
        <f t="shared" si="70"/>
        <v>-0.62692783593195323</v>
      </c>
      <c r="AD24" s="7">
        <f t="shared" si="92"/>
        <v>2512063.0900000003</v>
      </c>
      <c r="AE24" s="7">
        <f t="shared" si="92"/>
        <v>2432086.35</v>
      </c>
      <c r="AF24" s="7">
        <f t="shared" si="92"/>
        <v>0</v>
      </c>
      <c r="AG24" s="7">
        <f t="shared" si="92"/>
        <v>2432086.35</v>
      </c>
      <c r="AH24" s="94">
        <f t="shared" si="82"/>
        <v>0.96816292539850179</v>
      </c>
      <c r="AI24" s="7">
        <f t="shared" si="92"/>
        <v>-79976.739999999671</v>
      </c>
      <c r="AJ24" s="94">
        <f t="shared" si="71"/>
        <v>-3.1837074601498032E-2</v>
      </c>
      <c r="AK24" s="7">
        <f t="shared" si="92"/>
        <v>1095600.3600000001</v>
      </c>
      <c r="AL24" s="52">
        <f t="shared" si="92"/>
        <v>1213694.27</v>
      </c>
      <c r="AM24" s="52">
        <f t="shared" si="92"/>
        <v>0</v>
      </c>
      <c r="AN24" s="52">
        <f t="shared" si="92"/>
        <v>1213694.27</v>
      </c>
      <c r="AO24" s="94">
        <f t="shared" si="83"/>
        <v>1.1077892216099672</v>
      </c>
      <c r="AP24" s="52">
        <f>SUMIF($L$28:$L$242,"TPF",AP$28:AP$242)</f>
        <v>118093.90999999997</v>
      </c>
      <c r="AQ24" s="93">
        <f t="shared" si="72"/>
        <v>0.1077892216099673</v>
      </c>
      <c r="AR24" s="7">
        <f t="shared" si="92"/>
        <v>3607663.4500000007</v>
      </c>
      <c r="AS24" s="7">
        <f t="shared" si="92"/>
        <v>3645780.6200000006</v>
      </c>
      <c r="AT24" s="7">
        <f t="shared" si="92"/>
        <v>0</v>
      </c>
      <c r="AU24" s="7">
        <f t="shared" si="92"/>
        <v>3645780.6200000006</v>
      </c>
      <c r="AV24" s="94">
        <f t="shared" si="84"/>
        <v>1.0105656113792987</v>
      </c>
      <c r="AW24" s="7">
        <f t="shared" si="92"/>
        <v>38117.170000000064</v>
      </c>
      <c r="AX24" s="94">
        <f t="shared" si="73"/>
        <v>1.0565611379298715E-2</v>
      </c>
      <c r="AY24" s="7">
        <f t="shared" si="92"/>
        <v>657282.07999999984</v>
      </c>
      <c r="AZ24" s="52">
        <f t="shared" si="92"/>
        <v>657784.40999999992</v>
      </c>
      <c r="BA24" s="52">
        <f t="shared" si="92"/>
        <v>0</v>
      </c>
      <c r="BB24" s="52">
        <f t="shared" si="92"/>
        <v>657784.40999999992</v>
      </c>
      <c r="BC24" s="94">
        <f t="shared" si="85"/>
        <v>1.0007642533020222</v>
      </c>
      <c r="BD24" s="52">
        <f>SUMIF($L$28:$L$242,"TPF",BD$28:BD$242)</f>
        <v>502.33000000016182</v>
      </c>
      <c r="BE24" s="93">
        <f t="shared" si="74"/>
        <v>7.6425330202241619E-4</v>
      </c>
      <c r="BF24" s="7">
        <f t="shared" si="92"/>
        <v>4264945.5299999993</v>
      </c>
      <c r="BG24" s="7">
        <f t="shared" si="92"/>
        <v>4303565.03</v>
      </c>
      <c r="BH24" s="7">
        <f t="shared" si="92"/>
        <v>0</v>
      </c>
      <c r="BI24" s="7">
        <f t="shared" si="92"/>
        <v>4303565.03</v>
      </c>
      <c r="BJ24" s="94">
        <f t="shared" si="86"/>
        <v>1.0090550980612409</v>
      </c>
      <c r="BK24" s="7">
        <f t="shared" si="92"/>
        <v>38619.500000000291</v>
      </c>
      <c r="BL24" s="94">
        <f t="shared" si="75"/>
        <v>9.0550980612407253E-3</v>
      </c>
      <c r="BM24" s="7">
        <f t="shared" si="92"/>
        <v>618569.75</v>
      </c>
      <c r="BN24" s="52">
        <f t="shared" si="92"/>
        <v>768160.15</v>
      </c>
      <c r="BO24" s="52">
        <f t="shared" si="92"/>
        <v>0</v>
      </c>
      <c r="BP24" s="52">
        <f t="shared" si="92"/>
        <v>768160.15</v>
      </c>
      <c r="BQ24" s="94">
        <f t="shared" si="87"/>
        <v>1.2418327116707535</v>
      </c>
      <c r="BR24" s="52">
        <f>SUMIF($L$28:$L$242,"TPF",BR$28:BR$242)</f>
        <v>149590.39999999997</v>
      </c>
      <c r="BS24" s="93">
        <f t="shared" si="76"/>
        <v>0.24183271167075332</v>
      </c>
      <c r="BT24" s="7">
        <f t="shared" si="92"/>
        <v>4883515.28</v>
      </c>
      <c r="BU24" s="7">
        <f t="shared" si="92"/>
        <v>5071725.18</v>
      </c>
      <c r="BV24" s="7">
        <f t="shared" si="92"/>
        <v>0</v>
      </c>
      <c r="BW24" s="7">
        <f t="shared" si="92"/>
        <v>5071725.18</v>
      </c>
      <c r="BX24" s="94">
        <f t="shared" si="88"/>
        <v>1.038539840506038</v>
      </c>
      <c r="BY24" s="7">
        <f t="shared" si="92"/>
        <v>188209.90000000037</v>
      </c>
      <c r="BZ24" s="94">
        <f t="shared" si="77"/>
        <v>3.8539840506038175E-2</v>
      </c>
      <c r="CA24" s="7">
        <f t="shared" si="92"/>
        <v>2379679.52</v>
      </c>
      <c r="CB24" s="7">
        <f t="shared" si="92"/>
        <v>1200707.8400000001</v>
      </c>
      <c r="CC24" s="7">
        <f t="shared" si="92"/>
        <v>3484580.51</v>
      </c>
      <c r="CD24" s="7">
        <f t="shared" si="92"/>
        <v>519490.55000000016</v>
      </c>
      <c r="CE24" s="7">
        <f t="shared" si="92"/>
        <v>2686599.38</v>
      </c>
      <c r="CF24" s="7">
        <f t="shared" si="92"/>
        <v>7412598.9499999993</v>
      </c>
      <c r="CG24" s="7">
        <f t="shared" si="92"/>
        <v>5296514.93</v>
      </c>
      <c r="CH24" s="7">
        <f t="shared" si="92"/>
        <v>27863686.960000001</v>
      </c>
    </row>
    <row r="25" spans="1:86" s="6" customFormat="1" ht="10.5" customHeight="1" x14ac:dyDescent="0.35">
      <c r="A25" s="99"/>
      <c r="B25" s="99"/>
      <c r="C25" s="99"/>
      <c r="D25" s="99"/>
      <c r="E25" s="100"/>
      <c r="F25" s="100"/>
      <c r="G25" s="100"/>
      <c r="H25" s="99"/>
      <c r="I25" s="99"/>
      <c r="J25" s="99"/>
      <c r="K25" s="99"/>
      <c r="L25" s="56" t="s">
        <v>13</v>
      </c>
      <c r="M25" s="57">
        <f t="shared" ref="M25:S25" si="93">SUMIF($L$28:$L$242,"TP",M$28:M$242)</f>
        <v>0</v>
      </c>
      <c r="N25" s="57">
        <f t="shared" si="93"/>
        <v>0</v>
      </c>
      <c r="O25" s="57">
        <f t="shared" si="93"/>
        <v>0</v>
      </c>
      <c r="P25" s="52">
        <f t="shared" si="93"/>
        <v>0</v>
      </c>
      <c r="Q25" s="52">
        <f t="shared" si="93"/>
        <v>0</v>
      </c>
      <c r="R25" s="52">
        <f t="shared" si="93"/>
        <v>0</v>
      </c>
      <c r="S25" s="52">
        <f t="shared" si="93"/>
        <v>0</v>
      </c>
      <c r="T25" s="94" t="str">
        <f t="shared" si="79"/>
        <v>nebija plānots</v>
      </c>
      <c r="U25" s="52">
        <f>SUMIF($L$28:$L$242,"TP",U$28:U$242)</f>
        <v>0</v>
      </c>
      <c r="V25" s="7" t="s">
        <v>697</v>
      </c>
      <c r="W25" s="7">
        <f t="shared" ref="W25:CH25" si="94">SUMIF($L$28:$L$242,"TP",W$28:W$242)</f>
        <v>0</v>
      </c>
      <c r="X25" s="52">
        <f t="shared" si="94"/>
        <v>0</v>
      </c>
      <c r="Y25" s="52">
        <f t="shared" si="94"/>
        <v>0</v>
      </c>
      <c r="Z25" s="52">
        <f t="shared" si="94"/>
        <v>0</v>
      </c>
      <c r="AA25" s="94" t="str">
        <f t="shared" si="81"/>
        <v>nebija plānots</v>
      </c>
      <c r="AB25" s="52">
        <f>SUMIF($L$28:$L$242,"TP",AB$28:AB$242)</f>
        <v>0</v>
      </c>
      <c r="AC25" s="93" t="str">
        <f t="shared" si="70"/>
        <v>nebija plānots</v>
      </c>
      <c r="AD25" s="7">
        <f t="shared" si="94"/>
        <v>0</v>
      </c>
      <c r="AE25" s="7">
        <f t="shared" si="94"/>
        <v>0</v>
      </c>
      <c r="AF25" s="7">
        <f t="shared" si="94"/>
        <v>0</v>
      </c>
      <c r="AG25" s="7">
        <f t="shared" si="94"/>
        <v>0</v>
      </c>
      <c r="AH25" s="94" t="str">
        <f t="shared" si="82"/>
        <v>nebija plānots</v>
      </c>
      <c r="AI25" s="7">
        <f t="shared" si="94"/>
        <v>0</v>
      </c>
      <c r="AJ25" s="94" t="str">
        <f t="shared" si="71"/>
        <v>nebija plānots</v>
      </c>
      <c r="AK25" s="7">
        <f t="shared" si="94"/>
        <v>0</v>
      </c>
      <c r="AL25" s="52">
        <f t="shared" si="94"/>
        <v>0</v>
      </c>
      <c r="AM25" s="52">
        <f t="shared" si="94"/>
        <v>0</v>
      </c>
      <c r="AN25" s="52">
        <f t="shared" si="94"/>
        <v>0</v>
      </c>
      <c r="AO25" s="94" t="str">
        <f t="shared" si="83"/>
        <v>nebija plānots</v>
      </c>
      <c r="AP25" s="52">
        <f>SUMIF($L$28:$L$242,"TP",AP$28:AP$242)</f>
        <v>0</v>
      </c>
      <c r="AQ25" s="93" t="str">
        <f t="shared" si="72"/>
        <v>nebija plānots</v>
      </c>
      <c r="AR25" s="7">
        <f t="shared" si="94"/>
        <v>0</v>
      </c>
      <c r="AS25" s="7">
        <f t="shared" si="94"/>
        <v>0</v>
      </c>
      <c r="AT25" s="7">
        <f t="shared" si="94"/>
        <v>0</v>
      </c>
      <c r="AU25" s="7">
        <f t="shared" si="94"/>
        <v>0</v>
      </c>
      <c r="AV25" s="94" t="str">
        <f t="shared" si="84"/>
        <v>nebija plānots</v>
      </c>
      <c r="AW25" s="7">
        <f t="shared" si="94"/>
        <v>0</v>
      </c>
      <c r="AX25" s="94" t="str">
        <f t="shared" si="73"/>
        <v>nebija plānots</v>
      </c>
      <c r="AY25" s="7">
        <f t="shared" si="94"/>
        <v>0</v>
      </c>
      <c r="AZ25" s="52">
        <f t="shared" si="94"/>
        <v>0</v>
      </c>
      <c r="BA25" s="52">
        <f t="shared" si="94"/>
        <v>0</v>
      </c>
      <c r="BB25" s="52">
        <f t="shared" si="94"/>
        <v>0</v>
      </c>
      <c r="BC25" s="94" t="str">
        <f t="shared" si="85"/>
        <v>nebija plānots</v>
      </c>
      <c r="BD25" s="52">
        <f>SUMIF($L$28:$L$242,"TP",BD$28:BD$242)</f>
        <v>0</v>
      </c>
      <c r="BE25" s="93" t="str">
        <f t="shared" si="74"/>
        <v>nebija plānots</v>
      </c>
      <c r="BF25" s="7">
        <f t="shared" si="94"/>
        <v>0</v>
      </c>
      <c r="BG25" s="7">
        <f t="shared" si="94"/>
        <v>0</v>
      </c>
      <c r="BH25" s="7">
        <f t="shared" si="94"/>
        <v>0</v>
      </c>
      <c r="BI25" s="7">
        <f t="shared" si="94"/>
        <v>0</v>
      </c>
      <c r="BJ25" s="94" t="str">
        <f t="shared" si="86"/>
        <v>nebija plānots</v>
      </c>
      <c r="BK25" s="7">
        <f t="shared" si="94"/>
        <v>0</v>
      </c>
      <c r="BL25" s="94" t="str">
        <f t="shared" si="75"/>
        <v>nebija plānots</v>
      </c>
      <c r="BM25" s="7">
        <f t="shared" si="94"/>
        <v>0</v>
      </c>
      <c r="BN25" s="52">
        <f t="shared" si="94"/>
        <v>0</v>
      </c>
      <c r="BO25" s="52">
        <f t="shared" si="94"/>
        <v>0</v>
      </c>
      <c r="BP25" s="52">
        <f t="shared" si="94"/>
        <v>0</v>
      </c>
      <c r="BQ25" s="94" t="str">
        <f t="shared" si="87"/>
        <v>nebija plānots</v>
      </c>
      <c r="BR25" s="52">
        <f>SUMIF($L$28:$L$242,"TP",BR$28:BR$242)</f>
        <v>0</v>
      </c>
      <c r="BS25" s="93" t="str">
        <f t="shared" si="76"/>
        <v>nebija plānots</v>
      </c>
      <c r="BT25" s="7">
        <f t="shared" si="94"/>
        <v>0</v>
      </c>
      <c r="BU25" s="7">
        <f t="shared" si="94"/>
        <v>0</v>
      </c>
      <c r="BV25" s="7">
        <f t="shared" si="94"/>
        <v>0</v>
      </c>
      <c r="BW25" s="7">
        <f t="shared" si="94"/>
        <v>0</v>
      </c>
      <c r="BX25" s="94" t="str">
        <f t="shared" si="88"/>
        <v>nebija plānots</v>
      </c>
      <c r="BY25" s="7">
        <f t="shared" si="94"/>
        <v>0</v>
      </c>
      <c r="BZ25" s="94" t="str">
        <f t="shared" si="77"/>
        <v>nebija plānots</v>
      </c>
      <c r="CA25" s="7">
        <f t="shared" si="94"/>
        <v>0</v>
      </c>
      <c r="CB25" s="7">
        <f t="shared" si="94"/>
        <v>0</v>
      </c>
      <c r="CC25" s="7">
        <f t="shared" si="94"/>
        <v>0</v>
      </c>
      <c r="CD25" s="7">
        <f t="shared" si="94"/>
        <v>0</v>
      </c>
      <c r="CE25" s="7">
        <f t="shared" si="94"/>
        <v>0</v>
      </c>
      <c r="CF25" s="7">
        <f t="shared" si="94"/>
        <v>0</v>
      </c>
      <c r="CG25" s="7">
        <f t="shared" si="94"/>
        <v>0</v>
      </c>
      <c r="CH25" s="7">
        <f t="shared" si="94"/>
        <v>0</v>
      </c>
    </row>
    <row r="26" spans="1:86" s="6" customFormat="1" ht="10.5" customHeight="1" x14ac:dyDescent="0.35">
      <c r="A26" s="99"/>
      <c r="B26" s="99"/>
      <c r="C26" s="99"/>
      <c r="D26" s="99"/>
      <c r="E26" s="100"/>
      <c r="F26" s="100"/>
      <c r="G26" s="100"/>
      <c r="H26" s="99"/>
      <c r="I26" s="99"/>
      <c r="J26" s="99"/>
      <c r="K26" s="99"/>
      <c r="L26" s="56" t="s">
        <v>14</v>
      </c>
      <c r="M26" s="57">
        <f>M21+M22+M23+M24+M25</f>
        <v>44054370.029999994</v>
      </c>
      <c r="N26" s="57">
        <f t="shared" ref="N26:O26" si="95">N21+N22+N23+N24+N25</f>
        <v>142081704.60000002</v>
      </c>
      <c r="O26" s="57">
        <f t="shared" si="95"/>
        <v>587327552.61999989</v>
      </c>
      <c r="P26" s="52">
        <f t="shared" ref="P26:CC26" si="96">P21+P22+P23+P24+P25</f>
        <v>22535611.77</v>
      </c>
      <c r="Q26" s="52">
        <f t="shared" ref="Q26:U26" si="97">Q21+Q22+Q23+Q24+Q25</f>
        <v>41090104.37000002</v>
      </c>
      <c r="R26" s="52">
        <f t="shared" si="97"/>
        <v>30300</v>
      </c>
      <c r="S26" s="52">
        <f t="shared" si="97"/>
        <v>41059804.37000002</v>
      </c>
      <c r="T26" s="94">
        <f>IFERROR(S26/P26,"nebija plānots")</f>
        <v>1.8219964378628457</v>
      </c>
      <c r="U26" s="52">
        <f t="shared" si="97"/>
        <v>18524192.599999998</v>
      </c>
      <c r="V26" s="7" t="s">
        <v>697</v>
      </c>
      <c r="W26" s="7">
        <f t="shared" si="96"/>
        <v>33210243.862200007</v>
      </c>
      <c r="X26" s="52">
        <f t="shared" si="96"/>
        <v>17048558.830000002</v>
      </c>
      <c r="Y26" s="52">
        <f t="shared" si="96"/>
        <v>0</v>
      </c>
      <c r="Z26" s="52">
        <f t="shared" si="96"/>
        <v>17048558.830000002</v>
      </c>
      <c r="AA26" s="94">
        <f>IFERROR(Z26/W26,"nebija plānots")</f>
        <v>0.51335241321141634</v>
      </c>
      <c r="AB26" s="52">
        <f>AB21+AB22+AB23+AB24+AB25</f>
        <v>-16161685.032199996</v>
      </c>
      <c r="AC26" s="93">
        <f>IFERROR(AB26/W26,"nebija plānots")</f>
        <v>-0.48664758678858333</v>
      </c>
      <c r="AD26" s="7">
        <f t="shared" ref="AD26:AI26" si="98">AD21+AD22+AD23+AD24+AD25</f>
        <v>55745855.63220001</v>
      </c>
      <c r="AE26" s="7">
        <f t="shared" si="98"/>
        <v>58138663.20000001</v>
      </c>
      <c r="AF26" s="7">
        <f t="shared" si="98"/>
        <v>30300</v>
      </c>
      <c r="AG26" s="7">
        <f t="shared" si="98"/>
        <v>58108363.20000001</v>
      </c>
      <c r="AH26" s="94">
        <f t="shared" si="82"/>
        <v>1.0423799678201615</v>
      </c>
      <c r="AI26" s="7">
        <f t="shared" si="98"/>
        <v>2362507.5678000008</v>
      </c>
      <c r="AJ26" s="94">
        <f>IFERROR(AI26/AD26,"nebija plānots")</f>
        <v>4.2379967820161422E-2</v>
      </c>
      <c r="AK26" s="7">
        <f t="shared" si="96"/>
        <v>26168156.370000008</v>
      </c>
      <c r="AL26" s="52">
        <f t="shared" ref="AL26:AN26" si="99">AL21+AL22+AL23+AL24+AL25</f>
        <v>28348595.749999996</v>
      </c>
      <c r="AM26" s="52">
        <f t="shared" si="99"/>
        <v>0</v>
      </c>
      <c r="AN26" s="52">
        <f t="shared" si="99"/>
        <v>28348595.749999996</v>
      </c>
      <c r="AO26" s="94">
        <f>IFERROR(AN26/AK26,"nebija plānots")</f>
        <v>1.0833241497478865</v>
      </c>
      <c r="AP26" s="52">
        <f>AP21+AP22+AP23+AP24+AP25</f>
        <v>2180439.3799999976</v>
      </c>
      <c r="AQ26" s="93">
        <f>IFERROR(AP26/AK26,"nebija plānots")</f>
        <v>8.3324149747886767E-2</v>
      </c>
      <c r="AR26" s="7">
        <f t="shared" ref="AR26:AU26" si="100">AR21+AR22+AR23+AR24+AR25</f>
        <v>81914012.002200007</v>
      </c>
      <c r="AS26" s="7">
        <f t="shared" si="100"/>
        <v>86487258.949999988</v>
      </c>
      <c r="AT26" s="7">
        <f t="shared" si="100"/>
        <v>30300</v>
      </c>
      <c r="AU26" s="7">
        <f t="shared" si="100"/>
        <v>86456958.949999988</v>
      </c>
      <c r="AV26" s="94">
        <f t="shared" si="84"/>
        <v>1.0554599492413821</v>
      </c>
      <c r="AW26" s="7">
        <f t="shared" ref="AW26" si="101">AW21+AW22+AW23+AW24+AW25</f>
        <v>4542946.9478000002</v>
      </c>
      <c r="AX26" s="94">
        <f>IFERROR(AW26/AR26,"nebija plānots")</f>
        <v>5.5459949241382388E-2</v>
      </c>
      <c r="AY26" s="7">
        <f t="shared" si="96"/>
        <v>34334865.810000002</v>
      </c>
      <c r="AZ26" s="52">
        <f t="shared" si="96"/>
        <v>37943647.179999992</v>
      </c>
      <c r="BA26" s="52">
        <f t="shared" si="96"/>
        <v>1800000</v>
      </c>
      <c r="BB26" s="52">
        <f t="shared" si="96"/>
        <v>36143647.179999992</v>
      </c>
      <c r="BC26" s="94">
        <f>IFERROR(BB26/AY26,"nebija plānots")</f>
        <v>1.0526806011128542</v>
      </c>
      <c r="BD26" s="52">
        <f>BD21+BD22+BD23+BD24+BD25</f>
        <v>1808781.3699999992</v>
      </c>
      <c r="BE26" s="93">
        <f>IFERROR(BD26/AY26,"nebija plānots")</f>
        <v>5.2680601112854594E-2</v>
      </c>
      <c r="BF26" s="7">
        <f t="shared" ref="BF26:BI26" si="102">BF21+BF22+BF23+BF24+BF25</f>
        <v>116248877.81220001</v>
      </c>
      <c r="BG26" s="7">
        <f t="shared" si="102"/>
        <v>124430906.13</v>
      </c>
      <c r="BH26" s="7">
        <f t="shared" si="102"/>
        <v>1830300</v>
      </c>
      <c r="BI26" s="7">
        <f t="shared" si="102"/>
        <v>122600606.13</v>
      </c>
      <c r="BJ26" s="94">
        <f t="shared" si="86"/>
        <v>1.0546390506071053</v>
      </c>
      <c r="BK26" s="7">
        <f t="shared" ref="BK26" si="103">BK21+BK22+BK23+BK24+BK25</f>
        <v>6351728.3177999891</v>
      </c>
      <c r="BL26" s="94">
        <f>IFERROR(BK26/BF26,"nebija plānots")</f>
        <v>5.4639050607105236E-2</v>
      </c>
      <c r="BM26" s="7">
        <f t="shared" si="96"/>
        <v>58838413.215999998</v>
      </c>
      <c r="BN26" s="52">
        <f t="shared" ref="BN26:BP26" si="104">BN21+BN22+BN23+BN24+BN25</f>
        <v>22439324.119999997</v>
      </c>
      <c r="BO26" s="52">
        <f t="shared" si="104"/>
        <v>0</v>
      </c>
      <c r="BP26" s="52">
        <f t="shared" si="104"/>
        <v>22439324.119999997</v>
      </c>
      <c r="BQ26" s="94">
        <f>IFERROR(BP26/BM26,"nebija plānots")</f>
        <v>0.38137201351137129</v>
      </c>
      <c r="BR26" s="52">
        <f>BR21+BR22+BR23+BR24+BR25</f>
        <v>-36399089.096000008</v>
      </c>
      <c r="BS26" s="93">
        <f>IFERROR(BR26/BM26,"nebija plānots")</f>
        <v>-0.61862798648862882</v>
      </c>
      <c r="BT26" s="7">
        <f t="shared" ref="BT26:BW26" si="105">BT21+BT22+BT23+BT24+BT25</f>
        <v>175087291.0282</v>
      </c>
      <c r="BU26" s="7">
        <f t="shared" si="105"/>
        <v>146870230.25</v>
      </c>
      <c r="BV26" s="7">
        <f t="shared" si="105"/>
        <v>1830300</v>
      </c>
      <c r="BW26" s="7">
        <f t="shared" si="105"/>
        <v>145039930.25</v>
      </c>
      <c r="BX26" s="94">
        <f t="shared" si="88"/>
        <v>0.82838639742641007</v>
      </c>
      <c r="BY26" s="7">
        <f t="shared" ref="BY26" si="106">BY21+BY22+BY23+BY24+BY25</f>
        <v>-30047360.778200001</v>
      </c>
      <c r="BZ26" s="94">
        <f>IFERROR(BY26/BT26,"nebija plānots")</f>
        <v>-0.17161360257358999</v>
      </c>
      <c r="CA26" s="7">
        <f t="shared" si="96"/>
        <v>42478101.229999997</v>
      </c>
      <c r="CB26" s="7">
        <f t="shared" si="96"/>
        <v>36106121.681999996</v>
      </c>
      <c r="CC26" s="7">
        <f t="shared" si="96"/>
        <v>34867259.174799994</v>
      </c>
      <c r="CD26" s="7">
        <f t="shared" ref="CD26:CH26" si="107">CD21+CD22+CD23+CD24+CD25</f>
        <v>58463271.856500007</v>
      </c>
      <c r="CE26" s="7">
        <f t="shared" si="107"/>
        <v>83980985.016666666</v>
      </c>
      <c r="CF26" s="7">
        <f t="shared" si="107"/>
        <v>44234838.706</v>
      </c>
      <c r="CG26" s="7">
        <f t="shared" si="107"/>
        <v>66554105.176000006</v>
      </c>
      <c r="CH26" s="7">
        <f t="shared" si="107"/>
        <v>541771973.87016678</v>
      </c>
    </row>
    <row r="27" spans="1:86" s="6" customFormat="1" ht="10.5" customHeight="1" x14ac:dyDescent="0.35">
      <c r="A27" s="54">
        <v>1</v>
      </c>
      <c r="B27" s="54">
        <v>2</v>
      </c>
      <c r="C27" s="54">
        <v>1</v>
      </c>
      <c r="D27" s="54">
        <v>2</v>
      </c>
      <c r="E27" s="54">
        <v>3</v>
      </c>
      <c r="F27" s="54">
        <v>4</v>
      </c>
      <c r="G27" s="54">
        <v>5</v>
      </c>
      <c r="H27" s="54">
        <v>6</v>
      </c>
      <c r="I27" s="54">
        <v>7</v>
      </c>
      <c r="J27" s="54">
        <v>8</v>
      </c>
      <c r="K27" s="54">
        <v>9</v>
      </c>
      <c r="L27" s="54">
        <v>10</v>
      </c>
      <c r="M27" s="54">
        <v>11</v>
      </c>
      <c r="N27" s="54">
        <v>12</v>
      </c>
      <c r="O27" s="54">
        <v>13</v>
      </c>
      <c r="P27" s="8">
        <v>14</v>
      </c>
      <c r="Q27" s="54">
        <v>15</v>
      </c>
      <c r="R27" s="54">
        <v>16</v>
      </c>
      <c r="S27" s="8">
        <v>17</v>
      </c>
      <c r="T27" s="54">
        <v>18</v>
      </c>
      <c r="U27" s="54">
        <v>19</v>
      </c>
      <c r="V27" s="8">
        <v>20</v>
      </c>
      <c r="W27" s="54">
        <v>28</v>
      </c>
      <c r="X27" s="54">
        <v>15</v>
      </c>
      <c r="Y27" s="54">
        <v>16</v>
      </c>
      <c r="Z27" s="8">
        <v>17</v>
      </c>
      <c r="AA27" s="54">
        <v>18</v>
      </c>
      <c r="AB27" s="54">
        <v>19</v>
      </c>
      <c r="AC27" s="8">
        <v>20</v>
      </c>
      <c r="AD27" s="54">
        <v>21</v>
      </c>
      <c r="AE27" s="54">
        <v>22</v>
      </c>
      <c r="AF27" s="8">
        <v>23</v>
      </c>
      <c r="AG27" s="54">
        <v>24</v>
      </c>
      <c r="AH27" s="54">
        <v>25</v>
      </c>
      <c r="AI27" s="8">
        <v>26</v>
      </c>
      <c r="AJ27" s="54">
        <v>27</v>
      </c>
      <c r="AK27" s="8">
        <v>29</v>
      </c>
      <c r="AL27" s="54">
        <v>15</v>
      </c>
      <c r="AM27" s="54">
        <v>16</v>
      </c>
      <c r="AN27" s="8">
        <v>17</v>
      </c>
      <c r="AO27" s="54">
        <v>18</v>
      </c>
      <c r="AP27" s="54">
        <v>19</v>
      </c>
      <c r="AQ27" s="8">
        <v>20</v>
      </c>
      <c r="AR27" s="54">
        <v>21</v>
      </c>
      <c r="AS27" s="54">
        <v>22</v>
      </c>
      <c r="AT27" s="8">
        <v>23</v>
      </c>
      <c r="AU27" s="54">
        <v>24</v>
      </c>
      <c r="AV27" s="54">
        <v>25</v>
      </c>
      <c r="AW27" s="8">
        <v>26</v>
      </c>
      <c r="AX27" s="54">
        <v>27</v>
      </c>
      <c r="AY27" s="54">
        <v>30</v>
      </c>
      <c r="AZ27" s="54">
        <v>15</v>
      </c>
      <c r="BA27" s="54">
        <v>16</v>
      </c>
      <c r="BB27" s="8">
        <v>17</v>
      </c>
      <c r="BC27" s="54">
        <v>18</v>
      </c>
      <c r="BD27" s="54">
        <v>19</v>
      </c>
      <c r="BE27" s="8">
        <v>20</v>
      </c>
      <c r="BF27" s="54">
        <v>21</v>
      </c>
      <c r="BG27" s="54">
        <v>22</v>
      </c>
      <c r="BH27" s="8">
        <v>23</v>
      </c>
      <c r="BI27" s="54">
        <v>24</v>
      </c>
      <c r="BJ27" s="54">
        <v>25</v>
      </c>
      <c r="BK27" s="8">
        <v>26</v>
      </c>
      <c r="BL27" s="54">
        <v>27</v>
      </c>
      <c r="BM27" s="54">
        <v>31</v>
      </c>
      <c r="BN27" s="54">
        <v>15</v>
      </c>
      <c r="BO27" s="54">
        <v>16</v>
      </c>
      <c r="BP27" s="8">
        <v>17</v>
      </c>
      <c r="BQ27" s="54">
        <v>18</v>
      </c>
      <c r="BR27" s="54">
        <v>19</v>
      </c>
      <c r="BS27" s="8">
        <v>20</v>
      </c>
      <c r="BT27" s="54">
        <v>21</v>
      </c>
      <c r="BU27" s="54">
        <v>22</v>
      </c>
      <c r="BV27" s="8">
        <v>23</v>
      </c>
      <c r="BW27" s="54">
        <v>24</v>
      </c>
      <c r="BX27" s="54">
        <v>25</v>
      </c>
      <c r="BY27" s="8">
        <v>26</v>
      </c>
      <c r="BZ27" s="54">
        <v>27</v>
      </c>
      <c r="CA27" s="8">
        <v>32</v>
      </c>
      <c r="CB27" s="54">
        <v>33</v>
      </c>
      <c r="CC27" s="54">
        <v>34</v>
      </c>
      <c r="CD27" s="8">
        <v>35</v>
      </c>
      <c r="CE27" s="54">
        <v>36</v>
      </c>
      <c r="CF27" s="54">
        <v>37</v>
      </c>
      <c r="CG27" s="8">
        <v>38</v>
      </c>
      <c r="CH27" s="54">
        <v>39</v>
      </c>
    </row>
    <row r="28" spans="1:86" s="10" customFormat="1" ht="12" customHeight="1" x14ac:dyDescent="0.35">
      <c r="A28" s="9" t="s">
        <v>15</v>
      </c>
      <c r="B28" s="9" t="s">
        <v>15</v>
      </c>
      <c r="C28" s="18">
        <v>1</v>
      </c>
      <c r="D28" s="19" t="s">
        <v>16</v>
      </c>
      <c r="E28" s="20" t="s">
        <v>17</v>
      </c>
      <c r="F28" s="18" t="s">
        <v>18</v>
      </c>
      <c r="G28" s="20" t="s">
        <v>677</v>
      </c>
      <c r="H28" s="18" t="s">
        <v>19</v>
      </c>
      <c r="I28" s="20" t="s">
        <v>20</v>
      </c>
      <c r="J28" s="21" t="s">
        <v>21</v>
      </c>
      <c r="K28" s="22" t="s">
        <v>22</v>
      </c>
      <c r="L28" s="23" t="s">
        <v>10</v>
      </c>
      <c r="M28" s="24">
        <v>0</v>
      </c>
      <c r="N28" s="24">
        <v>615114.94999999995</v>
      </c>
      <c r="O28" s="24">
        <v>1122046.56</v>
      </c>
      <c r="P28" s="89">
        <v>0</v>
      </c>
      <c r="Q28" s="89">
        <v>0</v>
      </c>
      <c r="R28" s="89">
        <v>0</v>
      </c>
      <c r="S28" s="89">
        <f>Q28-R28</f>
        <v>0</v>
      </c>
      <c r="T28" s="93" t="str">
        <f>IFERROR(S28/P28,"nebija plānots")</f>
        <v>nebija plānots</v>
      </c>
      <c r="U28" s="89">
        <f>S28-P28</f>
        <v>0</v>
      </c>
      <c r="V28" s="93" t="str">
        <f>IFERROR(U28/P28,"nebija plānots")</f>
        <v>nebija plānots</v>
      </c>
      <c r="W28" s="89">
        <v>0</v>
      </c>
      <c r="X28" s="89">
        <v>0</v>
      </c>
      <c r="Y28" s="89">
        <v>0</v>
      </c>
      <c r="Z28" s="89">
        <f>X28-Y28</f>
        <v>0</v>
      </c>
      <c r="AA28" s="93" t="str">
        <f>IFERROR(Z28/W28,"nebija plānots")</f>
        <v>nebija plānots</v>
      </c>
      <c r="AB28" s="89">
        <f>Z28-W28</f>
        <v>0</v>
      </c>
      <c r="AC28" s="93" t="str">
        <f>IFERROR(AB28/W28,"nebija plānots")</f>
        <v>nebija plānots</v>
      </c>
      <c r="AD28" s="89">
        <f>P28+W28</f>
        <v>0</v>
      </c>
      <c r="AE28" s="89">
        <f>Q28+X28</f>
        <v>0</v>
      </c>
      <c r="AF28" s="89">
        <f>R28+Y28</f>
        <v>0</v>
      </c>
      <c r="AG28" s="89">
        <f>S28+Z28</f>
        <v>0</v>
      </c>
      <c r="AH28" s="93" t="str">
        <f>IFERROR(AG28/AD28,"nebija plānots")</f>
        <v>nebija plānots</v>
      </c>
      <c r="AI28" s="89">
        <f>AG28-AD28</f>
        <v>0</v>
      </c>
      <c r="AJ28" s="93" t="str">
        <f>IFERROR(AI28/AD28,"nebija plānots")</f>
        <v>nebija plānots</v>
      </c>
      <c r="AK28" s="89">
        <v>0</v>
      </c>
      <c r="AL28" s="89">
        <v>0</v>
      </c>
      <c r="AM28" s="89">
        <v>0</v>
      </c>
      <c r="AN28" s="89">
        <f>AL28-AM28</f>
        <v>0</v>
      </c>
      <c r="AO28" s="93" t="str">
        <f>IFERROR(AN28/AK28,"nebija plānots")</f>
        <v>nebija plānots</v>
      </c>
      <c r="AP28" s="89">
        <f>AN28-AK28</f>
        <v>0</v>
      </c>
      <c r="AQ28" s="93" t="str">
        <f>IFERROR(AP28/AK28,"nebija plānots")</f>
        <v>nebija plānots</v>
      </c>
      <c r="AR28" s="89">
        <f>AD28+AK28</f>
        <v>0</v>
      </c>
      <c r="AS28" s="89">
        <f>AE28+AL28</f>
        <v>0</v>
      </c>
      <c r="AT28" s="89">
        <f>AF28+AM28</f>
        <v>0</v>
      </c>
      <c r="AU28" s="89">
        <f>AG28+AN28</f>
        <v>0</v>
      </c>
      <c r="AV28" s="93" t="str">
        <f>IFERROR(AU28/AR28,"nebija plānots")</f>
        <v>nebija plānots</v>
      </c>
      <c r="AW28" s="89">
        <f>AU28-AR28</f>
        <v>0</v>
      </c>
      <c r="AX28" s="93" t="str">
        <f>IFERROR(AW28/AR28,"nebija plānots")</f>
        <v>nebija plānots</v>
      </c>
      <c r="AY28" s="89">
        <v>0</v>
      </c>
      <c r="AZ28" s="89">
        <v>0</v>
      </c>
      <c r="BA28" s="89">
        <v>0</v>
      </c>
      <c r="BB28" s="89">
        <f>AZ28-BA28</f>
        <v>0</v>
      </c>
      <c r="BC28" s="93" t="str">
        <f>IFERROR(BB28/AY28,"nebija plānots")</f>
        <v>nebija plānots</v>
      </c>
      <c r="BD28" s="89">
        <f>BB28-AY28</f>
        <v>0</v>
      </c>
      <c r="BE28" s="93" t="str">
        <f>IFERROR(BD28/AY28,"nebija plānots")</f>
        <v>nebija plānots</v>
      </c>
      <c r="BF28" s="89">
        <f>AR28+AY28</f>
        <v>0</v>
      </c>
      <c r="BG28" s="89">
        <f>AS28+AZ28</f>
        <v>0</v>
      </c>
      <c r="BH28" s="89">
        <f>AT28+BA28</f>
        <v>0</v>
      </c>
      <c r="BI28" s="89">
        <f>AU28+BB28</f>
        <v>0</v>
      </c>
      <c r="BJ28" s="93" t="str">
        <f>IFERROR(BI28/BF28,"nebija plānots")</f>
        <v>nebija plānots</v>
      </c>
      <c r="BK28" s="89">
        <f>BI28-BF28</f>
        <v>0</v>
      </c>
      <c r="BL28" s="93" t="str">
        <f>IFERROR(BK28/BF28,"nebija plānots")</f>
        <v>nebija plānots</v>
      </c>
      <c r="BM28" s="89">
        <v>0</v>
      </c>
      <c r="BN28" s="89">
        <v>0</v>
      </c>
      <c r="BO28" s="89">
        <v>0</v>
      </c>
      <c r="BP28" s="89">
        <f>BN28-BO28</f>
        <v>0</v>
      </c>
      <c r="BQ28" s="93" t="str">
        <f>IFERROR(BP28/BM28,"nebija plānots")</f>
        <v>nebija plānots</v>
      </c>
      <c r="BR28" s="89">
        <f>BP28-BM28</f>
        <v>0</v>
      </c>
      <c r="BS28" s="93" t="str">
        <f>IFERROR(BR28/BM28,"nebija plānots")</f>
        <v>nebija plānots</v>
      </c>
      <c r="BT28" s="89">
        <f>BF28+BM28</f>
        <v>0</v>
      </c>
      <c r="BU28" s="89">
        <f>BG28+BN28</f>
        <v>0</v>
      </c>
      <c r="BV28" s="89">
        <f>BH28+BO28</f>
        <v>0</v>
      </c>
      <c r="BW28" s="89">
        <f>BI28+BP28</f>
        <v>0</v>
      </c>
      <c r="BX28" s="93" t="str">
        <f>IFERROR(BW28/BT28,"nebija plānots")</f>
        <v>nebija plānots</v>
      </c>
      <c r="BY28" s="89">
        <f>BW28-BT28</f>
        <v>0</v>
      </c>
      <c r="BZ28" s="93" t="str">
        <f>IFERROR(BY28/BT28,"nebija plānots")</f>
        <v>nebija plānots</v>
      </c>
      <c r="CA28" s="89">
        <v>449633.48</v>
      </c>
      <c r="CB28" s="89">
        <v>0</v>
      </c>
      <c r="CC28" s="89">
        <v>0</v>
      </c>
      <c r="CD28" s="89">
        <v>0</v>
      </c>
      <c r="CE28" s="89">
        <v>0</v>
      </c>
      <c r="CF28" s="89">
        <v>0</v>
      </c>
      <c r="CG28" s="89">
        <v>471696.83</v>
      </c>
      <c r="CH28" s="24">
        <f t="shared" ref="CH28:CH91" si="108">P28+W28+AK28+AY28+BM28+CA28+CB28+CC28+CD28+CE28+CF28+CG28</f>
        <v>921330.31</v>
      </c>
    </row>
    <row r="29" spans="1:86" s="10" customFormat="1" ht="12" customHeight="1" x14ac:dyDescent="0.35">
      <c r="A29" s="9" t="s">
        <v>23</v>
      </c>
      <c r="B29" s="9" t="s">
        <v>23</v>
      </c>
      <c r="C29" s="25">
        <v>1</v>
      </c>
      <c r="D29" s="26" t="s">
        <v>16</v>
      </c>
      <c r="E29" s="27" t="s">
        <v>17</v>
      </c>
      <c r="F29" s="25" t="s">
        <v>18</v>
      </c>
      <c r="G29" s="27" t="s">
        <v>677</v>
      </c>
      <c r="H29" s="25" t="s">
        <v>24</v>
      </c>
      <c r="I29" s="27" t="s">
        <v>25</v>
      </c>
      <c r="J29" s="28" t="s">
        <v>21</v>
      </c>
      <c r="K29" s="29" t="s">
        <v>22</v>
      </c>
      <c r="L29" s="23" t="s">
        <v>10</v>
      </c>
      <c r="M29" s="24">
        <v>0</v>
      </c>
      <c r="N29" s="24">
        <v>0</v>
      </c>
      <c r="O29" s="24">
        <v>2384791.64</v>
      </c>
      <c r="P29" s="89">
        <v>506536.25</v>
      </c>
      <c r="Q29" s="89">
        <v>511921.65</v>
      </c>
      <c r="R29" s="89">
        <v>0</v>
      </c>
      <c r="S29" s="89">
        <f t="shared" ref="S29:S92" si="109">Q29-R29</f>
        <v>511921.65</v>
      </c>
      <c r="T29" s="93">
        <f t="shared" ref="T29:T92" si="110">IFERROR(S29/P29,"nebija plānots")</f>
        <v>1.0106318155906908</v>
      </c>
      <c r="U29" s="89">
        <f t="shared" ref="U29:U92" si="111">S29-P29</f>
        <v>5385.4000000000233</v>
      </c>
      <c r="V29" s="93">
        <f t="shared" ref="V29:V92" si="112">IFERROR(U29/P29,"nebija plānots")</f>
        <v>1.0631815590690742E-2</v>
      </c>
      <c r="W29" s="89">
        <v>77220.97</v>
      </c>
      <c r="X29" s="89">
        <v>24411.45</v>
      </c>
      <c r="Y29" s="89">
        <v>0</v>
      </c>
      <c r="Z29" s="89">
        <f t="shared" ref="Z29:Z92" si="113">X29-Y29</f>
        <v>24411.45</v>
      </c>
      <c r="AA29" s="93">
        <f t="shared" ref="AA29:AA92" si="114">IFERROR(Z29/W29,"nebija plānots")</f>
        <v>0.31612462262517554</v>
      </c>
      <c r="AB29" s="89">
        <f t="shared" ref="AB29:AB92" si="115">Z29-W29</f>
        <v>-52809.520000000004</v>
      </c>
      <c r="AC29" s="93">
        <f t="shared" ref="AC29:AC92" si="116">IFERROR(AB29/W29,"nebija plānots")</f>
        <v>-0.68387537737482451</v>
      </c>
      <c r="AD29" s="89">
        <f t="shared" ref="AD29:AD92" si="117">P29+W29</f>
        <v>583757.22</v>
      </c>
      <c r="AE29" s="89">
        <f t="shared" ref="AE29:AE92" si="118">Q29+X29</f>
        <v>536333.1</v>
      </c>
      <c r="AF29" s="89">
        <f t="shared" ref="AF29:AF92" si="119">R29+Y29</f>
        <v>0</v>
      </c>
      <c r="AG29" s="89">
        <f t="shared" ref="AG29:AG92" si="120">S29+Z29</f>
        <v>536333.1</v>
      </c>
      <c r="AH29" s="93">
        <f t="shared" ref="AH29:AH92" si="121">IFERROR(AG29/AD29,"nebija plānots")</f>
        <v>0.91876054226789694</v>
      </c>
      <c r="AI29" s="89">
        <f t="shared" ref="AI29:AI92" si="122">AG29-AD29</f>
        <v>-47424.119999999995</v>
      </c>
      <c r="AJ29" s="93">
        <f t="shared" ref="AJ29:AJ92" si="123">IFERROR(AI29/AD29,"nebija plānots")</f>
        <v>-8.1239457732103074E-2</v>
      </c>
      <c r="AK29" s="89">
        <v>117744.54</v>
      </c>
      <c r="AL29" s="89">
        <v>1784889.1099999999</v>
      </c>
      <c r="AM29" s="89">
        <v>0</v>
      </c>
      <c r="AN29" s="89">
        <f t="shared" ref="AN29:AN41" si="124">AL29-AM29</f>
        <v>1784889.1099999999</v>
      </c>
      <c r="AO29" s="93">
        <f t="shared" ref="AO29:AO92" si="125">IFERROR(AN29/AK29,"nebija plānots")</f>
        <v>15.158996841806847</v>
      </c>
      <c r="AP29" s="89">
        <f t="shared" ref="AP29:AP92" si="126">AN29-AK29</f>
        <v>1667144.5699999998</v>
      </c>
      <c r="AQ29" s="93">
        <f t="shared" ref="AQ29:AQ92" si="127">IFERROR(AP29/AK29,"nebija plānots")</f>
        <v>14.158996841806847</v>
      </c>
      <c r="AR29" s="89">
        <f t="shared" ref="AR29:AR92" si="128">AD29+AK29</f>
        <v>701501.76</v>
      </c>
      <c r="AS29" s="89">
        <f t="shared" ref="AS29:AS92" si="129">AE29+AL29</f>
        <v>2321222.21</v>
      </c>
      <c r="AT29" s="89">
        <f t="shared" ref="AT29:AT92" si="130">AF29+AM29</f>
        <v>0</v>
      </c>
      <c r="AU29" s="89">
        <f t="shared" ref="AU29:AU92" si="131">AG29+AN29</f>
        <v>2321222.21</v>
      </c>
      <c r="AV29" s="93">
        <f t="shared" ref="AV29:AV92" si="132">IFERROR(AU29/AR29,"nebija plānots")</f>
        <v>3.3089328386004335</v>
      </c>
      <c r="AW29" s="89">
        <f t="shared" ref="AW29:AW92" si="133">AU29-AR29</f>
        <v>1619720.45</v>
      </c>
      <c r="AX29" s="93">
        <f t="shared" ref="AX29:AX92" si="134">IFERROR(AW29/AR29,"nebija plānots")</f>
        <v>2.3089328386004335</v>
      </c>
      <c r="AY29" s="89">
        <v>3014655.23</v>
      </c>
      <c r="AZ29" s="89">
        <v>1615717.56</v>
      </c>
      <c r="BA29" s="89">
        <v>0</v>
      </c>
      <c r="BB29" s="89">
        <f t="shared" ref="BB29:BB41" si="135">AZ29-BA29</f>
        <v>1615717.56</v>
      </c>
      <c r="BC29" s="93">
        <f t="shared" ref="BC29:BC92" si="136">IFERROR(BB29/AY29,"nebija plānots")</f>
        <v>0.53595434194974267</v>
      </c>
      <c r="BD29" s="89">
        <f t="shared" ref="BD29:BD92" si="137">BB29-AY29</f>
        <v>-1398937.67</v>
      </c>
      <c r="BE29" s="93">
        <f t="shared" ref="BE29:BE92" si="138">IFERROR(BD29/AY29,"nebija plānots")</f>
        <v>-0.46404565805025738</v>
      </c>
      <c r="BF29" s="89">
        <f t="shared" ref="BF29:BF92" si="139">AR29+AY29</f>
        <v>3716156.99</v>
      </c>
      <c r="BG29" s="89">
        <f t="shared" ref="BG29:BG92" si="140">AS29+AZ29</f>
        <v>3936939.77</v>
      </c>
      <c r="BH29" s="89">
        <f t="shared" ref="BH29:BH92" si="141">AT29+BA29</f>
        <v>0</v>
      </c>
      <c r="BI29" s="89">
        <f t="shared" ref="BI29:BI92" si="142">AU29+BB29</f>
        <v>3936939.77</v>
      </c>
      <c r="BJ29" s="93">
        <f t="shared" ref="BJ29:BJ92" si="143">IFERROR(BI29/BF29,"nebija plānots")</f>
        <v>1.0594115858383044</v>
      </c>
      <c r="BK29" s="89">
        <f t="shared" ref="BK29:BK92" si="144">BI29-BF29</f>
        <v>220782.7799999998</v>
      </c>
      <c r="BL29" s="93">
        <f t="shared" ref="BL29:BL92" si="145">IFERROR(BK29/BF29,"nebija plānots")</f>
        <v>5.9411585838304366E-2</v>
      </c>
      <c r="BM29" s="89">
        <v>873651.73</v>
      </c>
      <c r="BN29" s="89">
        <v>429700.49</v>
      </c>
      <c r="BO29" s="89">
        <v>0</v>
      </c>
      <c r="BP29" s="89">
        <f t="shared" ref="BP29:BP41" si="146">BN29-BO29</f>
        <v>429700.49</v>
      </c>
      <c r="BQ29" s="93">
        <f t="shared" ref="BQ29:BQ92" si="147">IFERROR(BP29/BM29,"nebija plānots")</f>
        <v>0.49184414709509017</v>
      </c>
      <c r="BR29" s="89">
        <f t="shared" ref="BR29:BR92" si="148">BP29-BM29</f>
        <v>-443951.24</v>
      </c>
      <c r="BS29" s="93">
        <f t="shared" ref="BS29:BS92" si="149">IFERROR(BR29/BM29,"nebija plānots")</f>
        <v>-0.50815585290490983</v>
      </c>
      <c r="BT29" s="89">
        <f t="shared" ref="BT29:BT92" si="150">BF29+BM29</f>
        <v>4589808.7200000007</v>
      </c>
      <c r="BU29" s="89">
        <f t="shared" ref="BU29:BU92" si="151">BG29+BN29</f>
        <v>4366640.26</v>
      </c>
      <c r="BV29" s="89">
        <f t="shared" ref="BV29:BV92" si="152">BH29+BO29</f>
        <v>0</v>
      </c>
      <c r="BW29" s="89">
        <f t="shared" ref="BW29:BW92" si="153">BI29+BP29</f>
        <v>4366640.26</v>
      </c>
      <c r="BX29" s="93">
        <f t="shared" ref="BX29:BX92" si="154">IFERROR(BW29/BT29,"nebija plānots")</f>
        <v>0.95137739421960033</v>
      </c>
      <c r="BY29" s="89">
        <f t="shared" ref="BY29:BY92" si="155">BW29-BT29</f>
        <v>-223168.46000000089</v>
      </c>
      <c r="BZ29" s="93">
        <f t="shared" ref="BZ29:BZ92" si="156">IFERROR(BY29/BT29,"nebija plānots")</f>
        <v>-4.8622605780399682E-2</v>
      </c>
      <c r="CA29" s="89">
        <v>1321775.3499999999</v>
      </c>
      <c r="CB29" s="89">
        <v>461517.5</v>
      </c>
      <c r="CC29" s="89">
        <v>1026.3800000000001</v>
      </c>
      <c r="CD29" s="89">
        <v>181560.75</v>
      </c>
      <c r="CE29" s="89">
        <v>3723786.94</v>
      </c>
      <c r="CF29" s="89">
        <v>503965</v>
      </c>
      <c r="CG29" s="89">
        <v>633505.72</v>
      </c>
      <c r="CH29" s="24">
        <f t="shared" si="108"/>
        <v>11416946.360000001</v>
      </c>
    </row>
    <row r="30" spans="1:86" s="10" customFormat="1" ht="12" customHeight="1" x14ac:dyDescent="0.35">
      <c r="A30" s="9" t="s">
        <v>26</v>
      </c>
      <c r="B30" s="9" t="s">
        <v>26</v>
      </c>
      <c r="C30" s="25">
        <v>1</v>
      </c>
      <c r="D30" s="26" t="s">
        <v>16</v>
      </c>
      <c r="E30" s="27" t="s">
        <v>17</v>
      </c>
      <c r="F30" s="25" t="s">
        <v>18</v>
      </c>
      <c r="G30" s="27" t="s">
        <v>677</v>
      </c>
      <c r="H30" s="25" t="s">
        <v>27</v>
      </c>
      <c r="I30" s="27" t="s">
        <v>28</v>
      </c>
      <c r="J30" s="28">
        <v>1</v>
      </c>
      <c r="K30" s="29" t="s">
        <v>22</v>
      </c>
      <c r="L30" s="23" t="s">
        <v>10</v>
      </c>
      <c r="M30" s="24">
        <v>0</v>
      </c>
      <c r="N30" s="24">
        <v>0</v>
      </c>
      <c r="O30" s="24">
        <v>5296697.58</v>
      </c>
      <c r="P30" s="89">
        <v>619202.49000000011</v>
      </c>
      <c r="Q30" s="89">
        <v>1137360.26</v>
      </c>
      <c r="R30" s="89">
        <v>0</v>
      </c>
      <c r="S30" s="89">
        <f t="shared" si="109"/>
        <v>1137360.26</v>
      </c>
      <c r="T30" s="93">
        <f t="shared" si="110"/>
        <v>1.8368147389071381</v>
      </c>
      <c r="U30" s="89">
        <f t="shared" si="111"/>
        <v>518157.7699999999</v>
      </c>
      <c r="V30" s="93">
        <f t="shared" si="112"/>
        <v>0.83681473890713809</v>
      </c>
      <c r="W30" s="89">
        <v>629497.23999999987</v>
      </c>
      <c r="X30" s="89">
        <v>622215.2899999998</v>
      </c>
      <c r="Y30" s="89">
        <v>0</v>
      </c>
      <c r="Z30" s="89">
        <f t="shared" si="113"/>
        <v>622215.2899999998</v>
      </c>
      <c r="AA30" s="93">
        <f t="shared" si="114"/>
        <v>0.98843211766901462</v>
      </c>
      <c r="AB30" s="89">
        <f t="shared" si="115"/>
        <v>-7281.9500000000698</v>
      </c>
      <c r="AC30" s="93">
        <f t="shared" si="116"/>
        <v>-1.1567882330985393E-2</v>
      </c>
      <c r="AD30" s="89">
        <f t="shared" si="117"/>
        <v>1248699.73</v>
      </c>
      <c r="AE30" s="89">
        <f t="shared" si="118"/>
        <v>1759575.5499999998</v>
      </c>
      <c r="AF30" s="89">
        <f t="shared" si="119"/>
        <v>0</v>
      </c>
      <c r="AG30" s="89">
        <f t="shared" si="120"/>
        <v>1759575.5499999998</v>
      </c>
      <c r="AH30" s="93">
        <f t="shared" si="121"/>
        <v>1.4091262356563494</v>
      </c>
      <c r="AI30" s="89">
        <f t="shared" si="122"/>
        <v>510875.81999999983</v>
      </c>
      <c r="AJ30" s="93">
        <f t="shared" si="123"/>
        <v>0.40912623565634937</v>
      </c>
      <c r="AK30" s="89">
        <v>756681.36</v>
      </c>
      <c r="AL30" s="89">
        <v>802747.55999999994</v>
      </c>
      <c r="AM30" s="89">
        <v>0</v>
      </c>
      <c r="AN30" s="89">
        <f t="shared" si="124"/>
        <v>802747.55999999994</v>
      </c>
      <c r="AO30" s="93">
        <f t="shared" si="125"/>
        <v>1.060879258344622</v>
      </c>
      <c r="AP30" s="89">
        <f t="shared" si="126"/>
        <v>46066.199999999953</v>
      </c>
      <c r="AQ30" s="93">
        <f t="shared" si="127"/>
        <v>6.0879258344622038E-2</v>
      </c>
      <c r="AR30" s="89">
        <f t="shared" si="128"/>
        <v>2005381.0899999999</v>
      </c>
      <c r="AS30" s="89">
        <f t="shared" si="129"/>
        <v>2562323.11</v>
      </c>
      <c r="AT30" s="89">
        <f t="shared" si="130"/>
        <v>0</v>
      </c>
      <c r="AU30" s="89">
        <f t="shared" si="131"/>
        <v>2562323.11</v>
      </c>
      <c r="AV30" s="93">
        <f t="shared" si="132"/>
        <v>1.2777237816678524</v>
      </c>
      <c r="AW30" s="89">
        <f t="shared" si="133"/>
        <v>556942.02</v>
      </c>
      <c r="AX30" s="93">
        <f t="shared" si="134"/>
        <v>0.2777237816678525</v>
      </c>
      <c r="AY30" s="89">
        <v>688346.65</v>
      </c>
      <c r="AZ30" s="89">
        <v>1153408.1700000002</v>
      </c>
      <c r="BA30" s="89">
        <v>0</v>
      </c>
      <c r="BB30" s="89">
        <f t="shared" si="135"/>
        <v>1153408.1700000002</v>
      </c>
      <c r="BC30" s="93">
        <f t="shared" si="136"/>
        <v>1.6756210987588886</v>
      </c>
      <c r="BD30" s="89">
        <f t="shared" si="137"/>
        <v>465061.52000000014</v>
      </c>
      <c r="BE30" s="93">
        <f t="shared" si="138"/>
        <v>0.67562109875888854</v>
      </c>
      <c r="BF30" s="89">
        <f t="shared" si="139"/>
        <v>2693727.7399999998</v>
      </c>
      <c r="BG30" s="89">
        <f t="shared" si="140"/>
        <v>3715731.2800000003</v>
      </c>
      <c r="BH30" s="89">
        <f t="shared" si="141"/>
        <v>0</v>
      </c>
      <c r="BI30" s="89">
        <f t="shared" si="142"/>
        <v>3715731.2800000003</v>
      </c>
      <c r="BJ30" s="93">
        <f t="shared" si="143"/>
        <v>1.3794012011028258</v>
      </c>
      <c r="BK30" s="89">
        <f t="shared" si="144"/>
        <v>1022003.5400000005</v>
      </c>
      <c r="BL30" s="93">
        <f t="shared" si="145"/>
        <v>0.37940120110282588</v>
      </c>
      <c r="BM30" s="89">
        <v>813004.51</v>
      </c>
      <c r="BN30" s="89">
        <v>662848.06000000006</v>
      </c>
      <c r="BO30" s="89">
        <v>0</v>
      </c>
      <c r="BP30" s="89">
        <f t="shared" si="146"/>
        <v>662848.06000000006</v>
      </c>
      <c r="BQ30" s="93">
        <f t="shared" si="147"/>
        <v>0.81530674411633963</v>
      </c>
      <c r="BR30" s="89">
        <f t="shared" si="148"/>
        <v>-150156.44999999995</v>
      </c>
      <c r="BS30" s="93">
        <f t="shared" si="149"/>
        <v>-0.18469325588366042</v>
      </c>
      <c r="BT30" s="89">
        <f t="shared" si="150"/>
        <v>3506732.25</v>
      </c>
      <c r="BU30" s="89">
        <f t="shared" si="151"/>
        <v>4378579.34</v>
      </c>
      <c r="BV30" s="89">
        <f t="shared" si="152"/>
        <v>0</v>
      </c>
      <c r="BW30" s="89">
        <f t="shared" si="153"/>
        <v>4378579.34</v>
      </c>
      <c r="BX30" s="93">
        <f t="shared" si="154"/>
        <v>1.2486209461814486</v>
      </c>
      <c r="BY30" s="89">
        <f t="shared" si="155"/>
        <v>871847.08999999985</v>
      </c>
      <c r="BZ30" s="93">
        <f t="shared" si="156"/>
        <v>0.2486209461814485</v>
      </c>
      <c r="CA30" s="89">
        <v>689225.37</v>
      </c>
      <c r="CB30" s="89">
        <v>691074.46</v>
      </c>
      <c r="CC30" s="89">
        <v>705755.61999999988</v>
      </c>
      <c r="CD30" s="89">
        <v>561769.69999999995</v>
      </c>
      <c r="CE30" s="89">
        <v>681056.51</v>
      </c>
      <c r="CF30" s="89">
        <v>961873.15</v>
      </c>
      <c r="CG30" s="89">
        <v>535460.91000000015</v>
      </c>
      <c r="CH30" s="24">
        <f t="shared" si="108"/>
        <v>8332947.9700000007</v>
      </c>
    </row>
    <row r="31" spans="1:86" s="10" customFormat="1" ht="12" customHeight="1" x14ac:dyDescent="0.35">
      <c r="A31" s="9" t="s">
        <v>29</v>
      </c>
      <c r="B31" s="9" t="s">
        <v>29</v>
      </c>
      <c r="C31" s="25">
        <v>1</v>
      </c>
      <c r="D31" s="26" t="s">
        <v>16</v>
      </c>
      <c r="E31" s="27" t="s">
        <v>17</v>
      </c>
      <c r="F31" s="25" t="s">
        <v>18</v>
      </c>
      <c r="G31" s="27" t="s">
        <v>677</v>
      </c>
      <c r="H31" s="25" t="s">
        <v>27</v>
      </c>
      <c r="I31" s="27" t="s">
        <v>28</v>
      </c>
      <c r="J31" s="28">
        <v>2</v>
      </c>
      <c r="K31" s="29" t="s">
        <v>22</v>
      </c>
      <c r="L31" s="23" t="s">
        <v>10</v>
      </c>
      <c r="M31" s="24">
        <v>0</v>
      </c>
      <c r="N31" s="24">
        <v>0</v>
      </c>
      <c r="O31" s="24">
        <v>0</v>
      </c>
      <c r="P31" s="89">
        <v>0</v>
      </c>
      <c r="Q31" s="89">
        <v>0</v>
      </c>
      <c r="R31" s="89">
        <v>0</v>
      </c>
      <c r="S31" s="89">
        <f t="shared" si="109"/>
        <v>0</v>
      </c>
      <c r="T31" s="93" t="str">
        <f t="shared" si="110"/>
        <v>nebija plānots</v>
      </c>
      <c r="U31" s="89">
        <f t="shared" si="111"/>
        <v>0</v>
      </c>
      <c r="V31" s="93" t="str">
        <f t="shared" si="112"/>
        <v>nebija plānots</v>
      </c>
      <c r="W31" s="89">
        <v>0</v>
      </c>
      <c r="X31" s="89">
        <v>0</v>
      </c>
      <c r="Y31" s="89">
        <v>0</v>
      </c>
      <c r="Z31" s="89">
        <f t="shared" si="113"/>
        <v>0</v>
      </c>
      <c r="AA31" s="93" t="str">
        <f t="shared" si="114"/>
        <v>nebija plānots</v>
      </c>
      <c r="AB31" s="89">
        <f t="shared" si="115"/>
        <v>0</v>
      </c>
      <c r="AC31" s="93" t="str">
        <f t="shared" si="116"/>
        <v>nebija plānots</v>
      </c>
      <c r="AD31" s="89">
        <f t="shared" si="117"/>
        <v>0</v>
      </c>
      <c r="AE31" s="89">
        <f t="shared" si="118"/>
        <v>0</v>
      </c>
      <c r="AF31" s="89">
        <f t="shared" si="119"/>
        <v>0</v>
      </c>
      <c r="AG31" s="89">
        <f t="shared" si="120"/>
        <v>0</v>
      </c>
      <c r="AH31" s="93" t="str">
        <f t="shared" si="121"/>
        <v>nebija plānots</v>
      </c>
      <c r="AI31" s="89">
        <f t="shared" si="122"/>
        <v>0</v>
      </c>
      <c r="AJ31" s="93" t="str">
        <f t="shared" si="123"/>
        <v>nebija plānots</v>
      </c>
      <c r="AK31" s="89">
        <v>0</v>
      </c>
      <c r="AL31" s="89">
        <v>0</v>
      </c>
      <c r="AM31" s="89">
        <v>0</v>
      </c>
      <c r="AN31" s="89">
        <f t="shared" si="124"/>
        <v>0</v>
      </c>
      <c r="AO31" s="93" t="str">
        <f t="shared" si="125"/>
        <v>nebija plānots</v>
      </c>
      <c r="AP31" s="89">
        <f t="shared" si="126"/>
        <v>0</v>
      </c>
      <c r="AQ31" s="93" t="str">
        <f t="shared" si="127"/>
        <v>nebija plānots</v>
      </c>
      <c r="AR31" s="89">
        <f t="shared" si="128"/>
        <v>0</v>
      </c>
      <c r="AS31" s="89">
        <f t="shared" si="129"/>
        <v>0</v>
      </c>
      <c r="AT31" s="89">
        <f t="shared" si="130"/>
        <v>0</v>
      </c>
      <c r="AU31" s="89">
        <f t="shared" si="131"/>
        <v>0</v>
      </c>
      <c r="AV31" s="93" t="str">
        <f t="shared" si="132"/>
        <v>nebija plānots</v>
      </c>
      <c r="AW31" s="89">
        <f t="shared" si="133"/>
        <v>0</v>
      </c>
      <c r="AX31" s="93" t="str">
        <f t="shared" si="134"/>
        <v>nebija plānots</v>
      </c>
      <c r="AY31" s="89">
        <v>0</v>
      </c>
      <c r="AZ31" s="89">
        <v>0</v>
      </c>
      <c r="BA31" s="89">
        <v>0</v>
      </c>
      <c r="BB31" s="89">
        <f t="shared" si="135"/>
        <v>0</v>
      </c>
      <c r="BC31" s="93" t="str">
        <f t="shared" si="136"/>
        <v>nebija plānots</v>
      </c>
      <c r="BD31" s="89">
        <f t="shared" si="137"/>
        <v>0</v>
      </c>
      <c r="BE31" s="93" t="str">
        <f t="shared" si="138"/>
        <v>nebija plānots</v>
      </c>
      <c r="BF31" s="89">
        <f t="shared" si="139"/>
        <v>0</v>
      </c>
      <c r="BG31" s="89">
        <f t="shared" si="140"/>
        <v>0</v>
      </c>
      <c r="BH31" s="89">
        <f t="shared" si="141"/>
        <v>0</v>
      </c>
      <c r="BI31" s="89">
        <f t="shared" si="142"/>
        <v>0</v>
      </c>
      <c r="BJ31" s="93" t="str">
        <f t="shared" si="143"/>
        <v>nebija plānots</v>
      </c>
      <c r="BK31" s="89">
        <f t="shared" si="144"/>
        <v>0</v>
      </c>
      <c r="BL31" s="93" t="str">
        <f t="shared" si="145"/>
        <v>nebija plānots</v>
      </c>
      <c r="BM31" s="89">
        <v>0</v>
      </c>
      <c r="BN31" s="89">
        <v>0</v>
      </c>
      <c r="BO31" s="89">
        <v>0</v>
      </c>
      <c r="BP31" s="89">
        <f t="shared" si="146"/>
        <v>0</v>
      </c>
      <c r="BQ31" s="93" t="str">
        <f t="shared" si="147"/>
        <v>nebija plānots</v>
      </c>
      <c r="BR31" s="89">
        <f t="shared" si="148"/>
        <v>0</v>
      </c>
      <c r="BS31" s="93" t="str">
        <f t="shared" si="149"/>
        <v>nebija plānots</v>
      </c>
      <c r="BT31" s="89">
        <f t="shared" si="150"/>
        <v>0</v>
      </c>
      <c r="BU31" s="89">
        <f t="shared" si="151"/>
        <v>0</v>
      </c>
      <c r="BV31" s="89">
        <f t="shared" si="152"/>
        <v>0</v>
      </c>
      <c r="BW31" s="89">
        <f t="shared" si="153"/>
        <v>0</v>
      </c>
      <c r="BX31" s="93" t="str">
        <f t="shared" si="154"/>
        <v>nebija plānots</v>
      </c>
      <c r="BY31" s="89">
        <f t="shared" si="155"/>
        <v>0</v>
      </c>
      <c r="BZ31" s="93" t="str">
        <f t="shared" si="156"/>
        <v>nebija plānots</v>
      </c>
      <c r="CA31" s="89">
        <v>0</v>
      </c>
      <c r="CB31" s="89">
        <v>0</v>
      </c>
      <c r="CC31" s="89">
        <v>0</v>
      </c>
      <c r="CD31" s="89">
        <v>0</v>
      </c>
      <c r="CE31" s="89">
        <v>0</v>
      </c>
      <c r="CF31" s="89">
        <v>0</v>
      </c>
      <c r="CG31" s="89">
        <v>0</v>
      </c>
      <c r="CH31" s="24">
        <f t="shared" si="108"/>
        <v>0</v>
      </c>
    </row>
    <row r="32" spans="1:86" s="10" customFormat="1" ht="12" customHeight="1" x14ac:dyDescent="0.35">
      <c r="A32" s="9" t="s">
        <v>30</v>
      </c>
      <c r="B32" s="9" t="s">
        <v>30</v>
      </c>
      <c r="C32" s="25">
        <v>1</v>
      </c>
      <c r="D32" s="26" t="s">
        <v>16</v>
      </c>
      <c r="E32" s="27" t="s">
        <v>17</v>
      </c>
      <c r="F32" s="25" t="s">
        <v>18</v>
      </c>
      <c r="G32" s="27" t="s">
        <v>677</v>
      </c>
      <c r="H32" s="25" t="s">
        <v>31</v>
      </c>
      <c r="I32" s="27" t="s">
        <v>32</v>
      </c>
      <c r="J32" s="28">
        <v>1</v>
      </c>
      <c r="K32" s="29" t="s">
        <v>22</v>
      </c>
      <c r="L32" s="23" t="s">
        <v>10</v>
      </c>
      <c r="M32" s="24">
        <v>0</v>
      </c>
      <c r="N32" s="24">
        <v>355530.72</v>
      </c>
      <c r="O32" s="24">
        <v>4882709.25</v>
      </c>
      <c r="P32" s="89">
        <v>0</v>
      </c>
      <c r="Q32" s="89">
        <v>0</v>
      </c>
      <c r="R32" s="89">
        <v>0</v>
      </c>
      <c r="S32" s="89">
        <f t="shared" si="109"/>
        <v>0</v>
      </c>
      <c r="T32" s="93" t="str">
        <f t="shared" si="110"/>
        <v>nebija plānots</v>
      </c>
      <c r="U32" s="89">
        <f t="shared" si="111"/>
        <v>0</v>
      </c>
      <c r="V32" s="93" t="str">
        <f t="shared" si="112"/>
        <v>nebija plānots</v>
      </c>
      <c r="W32" s="89">
        <v>218876.28</v>
      </c>
      <c r="X32" s="89">
        <v>210560.95</v>
      </c>
      <c r="Y32" s="89">
        <v>0</v>
      </c>
      <c r="Z32" s="89">
        <f t="shared" si="113"/>
        <v>210560.95</v>
      </c>
      <c r="AA32" s="93">
        <f t="shared" si="114"/>
        <v>0.9620089943049106</v>
      </c>
      <c r="AB32" s="89">
        <f t="shared" si="115"/>
        <v>-8315.3299999999872</v>
      </c>
      <c r="AC32" s="93">
        <f t="shared" si="116"/>
        <v>-3.7991005695089425E-2</v>
      </c>
      <c r="AD32" s="89">
        <f t="shared" si="117"/>
        <v>218876.28</v>
      </c>
      <c r="AE32" s="89">
        <f t="shared" si="118"/>
        <v>210560.95</v>
      </c>
      <c r="AF32" s="89">
        <f t="shared" si="119"/>
        <v>0</v>
      </c>
      <c r="AG32" s="89">
        <f t="shared" si="120"/>
        <v>210560.95</v>
      </c>
      <c r="AH32" s="93">
        <f t="shared" si="121"/>
        <v>0.9620089943049106</v>
      </c>
      <c r="AI32" s="89">
        <f t="shared" si="122"/>
        <v>-8315.3299999999872</v>
      </c>
      <c r="AJ32" s="93">
        <f t="shared" si="123"/>
        <v>-3.7991005695089425E-2</v>
      </c>
      <c r="AK32" s="89">
        <v>0</v>
      </c>
      <c r="AL32" s="89">
        <v>0</v>
      </c>
      <c r="AM32" s="89">
        <v>0</v>
      </c>
      <c r="AN32" s="89">
        <f t="shared" si="124"/>
        <v>0</v>
      </c>
      <c r="AO32" s="93" t="str">
        <f t="shared" si="125"/>
        <v>nebija plānots</v>
      </c>
      <c r="AP32" s="89">
        <f t="shared" si="126"/>
        <v>0</v>
      </c>
      <c r="AQ32" s="93" t="str">
        <f t="shared" si="127"/>
        <v>nebija plānots</v>
      </c>
      <c r="AR32" s="89">
        <f t="shared" si="128"/>
        <v>218876.28</v>
      </c>
      <c r="AS32" s="89">
        <f t="shared" si="129"/>
        <v>210560.95</v>
      </c>
      <c r="AT32" s="89">
        <f t="shared" si="130"/>
        <v>0</v>
      </c>
      <c r="AU32" s="89">
        <f t="shared" si="131"/>
        <v>210560.95</v>
      </c>
      <c r="AV32" s="93">
        <f t="shared" si="132"/>
        <v>0.9620089943049106</v>
      </c>
      <c r="AW32" s="89">
        <f t="shared" si="133"/>
        <v>-8315.3299999999872</v>
      </c>
      <c r="AX32" s="93">
        <f t="shared" si="134"/>
        <v>-3.7991005695089425E-2</v>
      </c>
      <c r="AY32" s="89">
        <v>0</v>
      </c>
      <c r="AZ32" s="89">
        <v>0</v>
      </c>
      <c r="BA32" s="89">
        <v>0</v>
      </c>
      <c r="BB32" s="89">
        <f t="shared" si="135"/>
        <v>0</v>
      </c>
      <c r="BC32" s="93" t="str">
        <f t="shared" si="136"/>
        <v>nebija plānots</v>
      </c>
      <c r="BD32" s="89">
        <f t="shared" si="137"/>
        <v>0</v>
      </c>
      <c r="BE32" s="93" t="str">
        <f t="shared" si="138"/>
        <v>nebija plānots</v>
      </c>
      <c r="BF32" s="89">
        <f t="shared" si="139"/>
        <v>218876.28</v>
      </c>
      <c r="BG32" s="89">
        <f t="shared" si="140"/>
        <v>210560.95</v>
      </c>
      <c r="BH32" s="89">
        <f t="shared" si="141"/>
        <v>0</v>
      </c>
      <c r="BI32" s="89">
        <f t="shared" si="142"/>
        <v>210560.95</v>
      </c>
      <c r="BJ32" s="93">
        <f t="shared" si="143"/>
        <v>0.9620089943049106</v>
      </c>
      <c r="BK32" s="89">
        <f t="shared" si="144"/>
        <v>-8315.3299999999872</v>
      </c>
      <c r="BL32" s="93">
        <f t="shared" si="145"/>
        <v>-3.7991005695089425E-2</v>
      </c>
      <c r="BM32" s="89">
        <v>0</v>
      </c>
      <c r="BN32" s="89">
        <v>0</v>
      </c>
      <c r="BO32" s="89">
        <v>0</v>
      </c>
      <c r="BP32" s="89">
        <f t="shared" si="146"/>
        <v>0</v>
      </c>
      <c r="BQ32" s="93" t="str">
        <f t="shared" si="147"/>
        <v>nebija plānots</v>
      </c>
      <c r="BR32" s="89">
        <f t="shared" si="148"/>
        <v>0</v>
      </c>
      <c r="BS32" s="93" t="str">
        <f t="shared" si="149"/>
        <v>nebija plānots</v>
      </c>
      <c r="BT32" s="89">
        <f t="shared" si="150"/>
        <v>218876.28</v>
      </c>
      <c r="BU32" s="89">
        <f t="shared" si="151"/>
        <v>210560.95</v>
      </c>
      <c r="BV32" s="89">
        <f t="shared" si="152"/>
        <v>0</v>
      </c>
      <c r="BW32" s="89">
        <f t="shared" si="153"/>
        <v>210560.95</v>
      </c>
      <c r="BX32" s="93">
        <f t="shared" si="154"/>
        <v>0.9620089943049106</v>
      </c>
      <c r="BY32" s="89">
        <f t="shared" si="155"/>
        <v>-8315.3299999999872</v>
      </c>
      <c r="BZ32" s="93">
        <f t="shared" si="156"/>
        <v>-3.7991005695089425E-2</v>
      </c>
      <c r="CA32" s="89">
        <v>0</v>
      </c>
      <c r="CB32" s="89">
        <v>0</v>
      </c>
      <c r="CC32" s="89">
        <v>293784.55</v>
      </c>
      <c r="CD32" s="89">
        <v>0</v>
      </c>
      <c r="CE32" s="89">
        <v>0</v>
      </c>
      <c r="CF32" s="89">
        <v>0</v>
      </c>
      <c r="CG32" s="89">
        <v>0</v>
      </c>
      <c r="CH32" s="24">
        <f t="shared" si="108"/>
        <v>512660.82999999996</v>
      </c>
    </row>
    <row r="33" spans="1:86" s="10" customFormat="1" ht="12" customHeight="1" x14ac:dyDescent="0.35">
      <c r="A33" s="9" t="s">
        <v>33</v>
      </c>
      <c r="B33" s="9" t="s">
        <v>33</v>
      </c>
      <c r="C33" s="25">
        <v>1</v>
      </c>
      <c r="D33" s="26" t="s">
        <v>16</v>
      </c>
      <c r="E33" s="27" t="s">
        <v>17</v>
      </c>
      <c r="F33" s="25" t="s">
        <v>18</v>
      </c>
      <c r="G33" s="27" t="s">
        <v>677</v>
      </c>
      <c r="H33" s="25" t="s">
        <v>31</v>
      </c>
      <c r="I33" s="27" t="s">
        <v>32</v>
      </c>
      <c r="J33" s="28">
        <v>2</v>
      </c>
      <c r="K33" s="29" t="s">
        <v>22</v>
      </c>
      <c r="L33" s="23" t="s">
        <v>10</v>
      </c>
      <c r="M33" s="24">
        <v>0</v>
      </c>
      <c r="N33" s="24">
        <v>42500</v>
      </c>
      <c r="O33" s="24">
        <v>1381273.75</v>
      </c>
      <c r="P33" s="89">
        <v>0</v>
      </c>
      <c r="Q33" s="89">
        <v>0</v>
      </c>
      <c r="R33" s="89">
        <v>0</v>
      </c>
      <c r="S33" s="89">
        <f t="shared" si="109"/>
        <v>0</v>
      </c>
      <c r="T33" s="93" t="str">
        <f t="shared" si="110"/>
        <v>nebija plānots</v>
      </c>
      <c r="U33" s="89">
        <f t="shared" si="111"/>
        <v>0</v>
      </c>
      <c r="V33" s="93" t="str">
        <f t="shared" si="112"/>
        <v>nebija plānots</v>
      </c>
      <c r="W33" s="89">
        <v>214114.27999999997</v>
      </c>
      <c r="X33" s="89">
        <v>274868.43</v>
      </c>
      <c r="Y33" s="89">
        <v>0</v>
      </c>
      <c r="Z33" s="89">
        <f t="shared" si="113"/>
        <v>274868.43</v>
      </c>
      <c r="AA33" s="93">
        <f t="shared" si="114"/>
        <v>1.283746371330301</v>
      </c>
      <c r="AB33" s="89">
        <f t="shared" si="115"/>
        <v>60754.150000000023</v>
      </c>
      <c r="AC33" s="93">
        <f t="shared" si="116"/>
        <v>0.28374637133030095</v>
      </c>
      <c r="AD33" s="89">
        <f t="shared" si="117"/>
        <v>214114.27999999997</v>
      </c>
      <c r="AE33" s="89">
        <f t="shared" si="118"/>
        <v>274868.43</v>
      </c>
      <c r="AF33" s="89">
        <f t="shared" si="119"/>
        <v>0</v>
      </c>
      <c r="AG33" s="89">
        <f t="shared" si="120"/>
        <v>274868.43</v>
      </c>
      <c r="AH33" s="93">
        <f t="shared" si="121"/>
        <v>1.283746371330301</v>
      </c>
      <c r="AI33" s="89">
        <f t="shared" si="122"/>
        <v>60754.150000000023</v>
      </c>
      <c r="AJ33" s="93">
        <f t="shared" si="123"/>
        <v>0.28374637133030095</v>
      </c>
      <c r="AK33" s="89">
        <v>0</v>
      </c>
      <c r="AL33" s="89">
        <v>0</v>
      </c>
      <c r="AM33" s="89">
        <v>0</v>
      </c>
      <c r="AN33" s="89">
        <f t="shared" si="124"/>
        <v>0</v>
      </c>
      <c r="AO33" s="93" t="str">
        <f t="shared" si="125"/>
        <v>nebija plānots</v>
      </c>
      <c r="AP33" s="89">
        <f t="shared" si="126"/>
        <v>0</v>
      </c>
      <c r="AQ33" s="93" t="str">
        <f t="shared" si="127"/>
        <v>nebija plānots</v>
      </c>
      <c r="AR33" s="89">
        <f t="shared" si="128"/>
        <v>214114.27999999997</v>
      </c>
      <c r="AS33" s="89">
        <f t="shared" si="129"/>
        <v>274868.43</v>
      </c>
      <c r="AT33" s="89">
        <f t="shared" si="130"/>
        <v>0</v>
      </c>
      <c r="AU33" s="89">
        <f t="shared" si="131"/>
        <v>274868.43</v>
      </c>
      <c r="AV33" s="93">
        <f t="shared" si="132"/>
        <v>1.283746371330301</v>
      </c>
      <c r="AW33" s="89">
        <f t="shared" si="133"/>
        <v>60754.150000000023</v>
      </c>
      <c r="AX33" s="93">
        <f t="shared" si="134"/>
        <v>0.28374637133030095</v>
      </c>
      <c r="AY33" s="89">
        <v>149812.5</v>
      </c>
      <c r="AZ33" s="89">
        <v>207343.97</v>
      </c>
      <c r="BA33" s="89">
        <v>0</v>
      </c>
      <c r="BB33" s="89">
        <f t="shared" si="135"/>
        <v>207343.97</v>
      </c>
      <c r="BC33" s="93">
        <f t="shared" si="136"/>
        <v>1.3840231622861912</v>
      </c>
      <c r="BD33" s="89">
        <f t="shared" si="137"/>
        <v>57531.47</v>
      </c>
      <c r="BE33" s="93">
        <f t="shared" si="138"/>
        <v>0.3840231622861911</v>
      </c>
      <c r="BF33" s="89">
        <f t="shared" si="139"/>
        <v>363926.77999999997</v>
      </c>
      <c r="BG33" s="89">
        <f t="shared" si="140"/>
        <v>482212.4</v>
      </c>
      <c r="BH33" s="89">
        <f t="shared" si="141"/>
        <v>0</v>
      </c>
      <c r="BI33" s="89">
        <f t="shared" si="142"/>
        <v>482212.4</v>
      </c>
      <c r="BJ33" s="93">
        <f t="shared" si="143"/>
        <v>1.3250258747102921</v>
      </c>
      <c r="BK33" s="89">
        <f t="shared" si="144"/>
        <v>118285.62000000005</v>
      </c>
      <c r="BL33" s="93">
        <f t="shared" si="145"/>
        <v>0.32502587471029215</v>
      </c>
      <c r="BM33" s="89">
        <v>211283.08000000002</v>
      </c>
      <c r="BN33" s="89">
        <v>267027.74000000005</v>
      </c>
      <c r="BO33" s="89">
        <v>0</v>
      </c>
      <c r="BP33" s="89">
        <f t="shared" si="146"/>
        <v>267027.74000000005</v>
      </c>
      <c r="BQ33" s="93">
        <f t="shared" si="147"/>
        <v>1.2638387323774343</v>
      </c>
      <c r="BR33" s="89">
        <f t="shared" si="148"/>
        <v>55744.660000000033</v>
      </c>
      <c r="BS33" s="93">
        <f t="shared" si="149"/>
        <v>0.26383873237743422</v>
      </c>
      <c r="BT33" s="89">
        <f t="shared" si="150"/>
        <v>575209.86</v>
      </c>
      <c r="BU33" s="89">
        <f t="shared" si="151"/>
        <v>749240.14000000013</v>
      </c>
      <c r="BV33" s="89">
        <f t="shared" si="152"/>
        <v>0</v>
      </c>
      <c r="BW33" s="89">
        <f t="shared" si="153"/>
        <v>749240.14000000013</v>
      </c>
      <c r="BX33" s="93">
        <f t="shared" si="154"/>
        <v>1.3025509333237093</v>
      </c>
      <c r="BY33" s="89">
        <f t="shared" si="155"/>
        <v>174030.28000000014</v>
      </c>
      <c r="BZ33" s="93">
        <f t="shared" si="156"/>
        <v>0.3025509333237093</v>
      </c>
      <c r="CA33" s="89">
        <v>75161.25</v>
      </c>
      <c r="CB33" s="89">
        <v>145935.53</v>
      </c>
      <c r="CC33" s="89">
        <v>127500</v>
      </c>
      <c r="CD33" s="89">
        <v>9409.01</v>
      </c>
      <c r="CE33" s="89">
        <v>261375</v>
      </c>
      <c r="CF33" s="89">
        <v>252267.86</v>
      </c>
      <c r="CG33" s="89">
        <v>197013.49</v>
      </c>
      <c r="CH33" s="24">
        <f t="shared" si="108"/>
        <v>1643871.9999999998</v>
      </c>
    </row>
    <row r="34" spans="1:86" s="10" customFormat="1" ht="12" customHeight="1" x14ac:dyDescent="0.35">
      <c r="A34" s="9" t="s">
        <v>34</v>
      </c>
      <c r="B34" s="9" t="s">
        <v>34</v>
      </c>
      <c r="C34" s="25">
        <v>1</v>
      </c>
      <c r="D34" s="26" t="s">
        <v>16</v>
      </c>
      <c r="E34" s="27" t="s">
        <v>17</v>
      </c>
      <c r="F34" s="25" t="s">
        <v>18</v>
      </c>
      <c r="G34" s="27" t="s">
        <v>677</v>
      </c>
      <c r="H34" s="25" t="s">
        <v>31</v>
      </c>
      <c r="I34" s="27" t="s">
        <v>32</v>
      </c>
      <c r="J34" s="28">
        <v>3</v>
      </c>
      <c r="K34" s="29" t="s">
        <v>22</v>
      </c>
      <c r="L34" s="23" t="s">
        <v>10</v>
      </c>
      <c r="M34" s="24">
        <v>0</v>
      </c>
      <c r="N34" s="24">
        <v>0</v>
      </c>
      <c r="O34" s="24">
        <v>1659922.63</v>
      </c>
      <c r="P34" s="89">
        <v>0</v>
      </c>
      <c r="Q34" s="89">
        <v>0</v>
      </c>
      <c r="R34" s="89">
        <v>0</v>
      </c>
      <c r="S34" s="89">
        <f t="shared" si="109"/>
        <v>0</v>
      </c>
      <c r="T34" s="93" t="str">
        <f t="shared" si="110"/>
        <v>nebija plānots</v>
      </c>
      <c r="U34" s="89">
        <f t="shared" si="111"/>
        <v>0</v>
      </c>
      <c r="V34" s="93" t="str">
        <f t="shared" si="112"/>
        <v>nebija plānots</v>
      </c>
      <c r="W34" s="89">
        <v>32725</v>
      </c>
      <c r="X34" s="89">
        <v>68634.44</v>
      </c>
      <c r="Y34" s="89">
        <v>0</v>
      </c>
      <c r="Z34" s="89">
        <f t="shared" si="113"/>
        <v>68634.44</v>
      </c>
      <c r="AA34" s="93">
        <f t="shared" si="114"/>
        <v>2.097309090909091</v>
      </c>
      <c r="AB34" s="89">
        <f t="shared" si="115"/>
        <v>35909.440000000002</v>
      </c>
      <c r="AC34" s="93">
        <f t="shared" si="116"/>
        <v>1.097309090909091</v>
      </c>
      <c r="AD34" s="89">
        <f t="shared" si="117"/>
        <v>32725</v>
      </c>
      <c r="AE34" s="89">
        <f t="shared" si="118"/>
        <v>68634.44</v>
      </c>
      <c r="AF34" s="89">
        <f t="shared" si="119"/>
        <v>0</v>
      </c>
      <c r="AG34" s="89">
        <f t="shared" si="120"/>
        <v>68634.44</v>
      </c>
      <c r="AH34" s="93">
        <f t="shared" si="121"/>
        <v>2.097309090909091</v>
      </c>
      <c r="AI34" s="89">
        <f t="shared" si="122"/>
        <v>35909.440000000002</v>
      </c>
      <c r="AJ34" s="93">
        <f t="shared" si="123"/>
        <v>1.097309090909091</v>
      </c>
      <c r="AK34" s="89">
        <v>57827.009999999995</v>
      </c>
      <c r="AL34" s="89">
        <v>47213.15</v>
      </c>
      <c r="AM34" s="89">
        <v>0</v>
      </c>
      <c r="AN34" s="89">
        <f t="shared" si="124"/>
        <v>47213.15</v>
      </c>
      <c r="AO34" s="93">
        <f t="shared" si="125"/>
        <v>0.81645497493299424</v>
      </c>
      <c r="AP34" s="89">
        <f t="shared" si="126"/>
        <v>-10613.859999999993</v>
      </c>
      <c r="AQ34" s="93">
        <f t="shared" si="127"/>
        <v>-0.18354502506700579</v>
      </c>
      <c r="AR34" s="89">
        <f t="shared" si="128"/>
        <v>90552.01</v>
      </c>
      <c r="AS34" s="89">
        <f t="shared" si="129"/>
        <v>115847.59</v>
      </c>
      <c r="AT34" s="89">
        <f t="shared" si="130"/>
        <v>0</v>
      </c>
      <c r="AU34" s="89">
        <f t="shared" si="131"/>
        <v>115847.59</v>
      </c>
      <c r="AV34" s="93">
        <f t="shared" si="132"/>
        <v>1.2793486306930129</v>
      </c>
      <c r="AW34" s="89">
        <f t="shared" si="133"/>
        <v>25295.58</v>
      </c>
      <c r="AX34" s="93">
        <f t="shared" si="134"/>
        <v>0.2793486306930128</v>
      </c>
      <c r="AY34" s="89">
        <v>256261.23</v>
      </c>
      <c r="AZ34" s="89">
        <v>291458.40000000002</v>
      </c>
      <c r="BA34" s="89">
        <v>0</v>
      </c>
      <c r="BB34" s="89">
        <f t="shared" si="135"/>
        <v>291458.40000000002</v>
      </c>
      <c r="BC34" s="93">
        <f t="shared" si="136"/>
        <v>1.137348790529102</v>
      </c>
      <c r="BD34" s="89">
        <f t="shared" si="137"/>
        <v>35197.170000000013</v>
      </c>
      <c r="BE34" s="93">
        <f t="shared" si="138"/>
        <v>0.13734879052910193</v>
      </c>
      <c r="BF34" s="89">
        <f t="shared" si="139"/>
        <v>346813.24</v>
      </c>
      <c r="BG34" s="89">
        <f t="shared" si="140"/>
        <v>407305.99</v>
      </c>
      <c r="BH34" s="89">
        <f t="shared" si="141"/>
        <v>0</v>
      </c>
      <c r="BI34" s="89">
        <f t="shared" si="142"/>
        <v>407305.99</v>
      </c>
      <c r="BJ34" s="93">
        <f t="shared" si="143"/>
        <v>1.1744245692580826</v>
      </c>
      <c r="BK34" s="89">
        <f t="shared" si="144"/>
        <v>60492.75</v>
      </c>
      <c r="BL34" s="93">
        <f t="shared" si="145"/>
        <v>0.17442456925808253</v>
      </c>
      <c r="BM34" s="89">
        <v>292550.13</v>
      </c>
      <c r="BN34" s="89">
        <v>763380.38</v>
      </c>
      <c r="BO34" s="89">
        <v>0</v>
      </c>
      <c r="BP34" s="89">
        <f t="shared" si="146"/>
        <v>763380.38</v>
      </c>
      <c r="BQ34" s="93">
        <f t="shared" si="147"/>
        <v>2.6094002419346043</v>
      </c>
      <c r="BR34" s="89">
        <f t="shared" si="148"/>
        <v>470830.25</v>
      </c>
      <c r="BS34" s="93">
        <f t="shared" si="149"/>
        <v>1.6094002419346045</v>
      </c>
      <c r="BT34" s="89">
        <f t="shared" si="150"/>
        <v>639363.37</v>
      </c>
      <c r="BU34" s="89">
        <f t="shared" si="151"/>
        <v>1170686.3700000001</v>
      </c>
      <c r="BV34" s="89">
        <f t="shared" si="152"/>
        <v>0</v>
      </c>
      <c r="BW34" s="89">
        <f t="shared" si="153"/>
        <v>1170686.3700000001</v>
      </c>
      <c r="BX34" s="93">
        <f t="shared" si="154"/>
        <v>1.8310188304969679</v>
      </c>
      <c r="BY34" s="89">
        <f t="shared" si="155"/>
        <v>531323.00000000012</v>
      </c>
      <c r="BZ34" s="93">
        <f t="shared" si="156"/>
        <v>0.83101883049696779</v>
      </c>
      <c r="CA34" s="89">
        <v>15172.5</v>
      </c>
      <c r="CB34" s="89">
        <v>56100</v>
      </c>
      <c r="CC34" s="89">
        <v>31237.5</v>
      </c>
      <c r="CD34" s="89">
        <v>59063.67</v>
      </c>
      <c r="CE34" s="89">
        <v>427791.19</v>
      </c>
      <c r="CF34" s="89">
        <v>250357.74</v>
      </c>
      <c r="CG34" s="89">
        <v>29218.27</v>
      </c>
      <c r="CH34" s="24">
        <f t="shared" si="108"/>
        <v>1508304.24</v>
      </c>
    </row>
    <row r="35" spans="1:86" s="10" customFormat="1" ht="12" customHeight="1" x14ac:dyDescent="0.35">
      <c r="A35" s="9" t="s">
        <v>35</v>
      </c>
      <c r="B35" s="9" t="s">
        <v>35</v>
      </c>
      <c r="C35" s="25">
        <v>1</v>
      </c>
      <c r="D35" s="26" t="s">
        <v>16</v>
      </c>
      <c r="E35" s="27" t="s">
        <v>17</v>
      </c>
      <c r="F35" s="25" t="s">
        <v>18</v>
      </c>
      <c r="G35" s="27" t="s">
        <v>677</v>
      </c>
      <c r="H35" s="25" t="s">
        <v>36</v>
      </c>
      <c r="I35" s="27" t="s">
        <v>37</v>
      </c>
      <c r="J35" s="28" t="s">
        <v>21</v>
      </c>
      <c r="K35" s="29" t="s">
        <v>22</v>
      </c>
      <c r="L35" s="23" t="s">
        <v>10</v>
      </c>
      <c r="M35" s="24">
        <v>0</v>
      </c>
      <c r="N35" s="24">
        <v>0</v>
      </c>
      <c r="O35" s="24">
        <v>0</v>
      </c>
      <c r="P35" s="89">
        <v>0</v>
      </c>
      <c r="Q35" s="89">
        <v>0</v>
      </c>
      <c r="R35" s="89">
        <v>0</v>
      </c>
      <c r="S35" s="89">
        <f t="shared" si="109"/>
        <v>0</v>
      </c>
      <c r="T35" s="93" t="str">
        <f t="shared" si="110"/>
        <v>nebija plānots</v>
      </c>
      <c r="U35" s="89">
        <f t="shared" si="111"/>
        <v>0</v>
      </c>
      <c r="V35" s="93" t="str">
        <f t="shared" si="112"/>
        <v>nebija plānots</v>
      </c>
      <c r="W35" s="89">
        <v>0</v>
      </c>
      <c r="X35" s="89">
        <v>0</v>
      </c>
      <c r="Y35" s="89">
        <v>0</v>
      </c>
      <c r="Z35" s="89">
        <f t="shared" si="113"/>
        <v>0</v>
      </c>
      <c r="AA35" s="93" t="str">
        <f t="shared" si="114"/>
        <v>nebija plānots</v>
      </c>
      <c r="AB35" s="89">
        <f t="shared" si="115"/>
        <v>0</v>
      </c>
      <c r="AC35" s="93" t="str">
        <f t="shared" si="116"/>
        <v>nebija plānots</v>
      </c>
      <c r="AD35" s="89">
        <f t="shared" si="117"/>
        <v>0</v>
      </c>
      <c r="AE35" s="89">
        <f t="shared" si="118"/>
        <v>0</v>
      </c>
      <c r="AF35" s="89">
        <f t="shared" si="119"/>
        <v>0</v>
      </c>
      <c r="AG35" s="89">
        <f t="shared" si="120"/>
        <v>0</v>
      </c>
      <c r="AH35" s="93" t="str">
        <f t="shared" si="121"/>
        <v>nebija plānots</v>
      </c>
      <c r="AI35" s="89">
        <f t="shared" si="122"/>
        <v>0</v>
      </c>
      <c r="AJ35" s="93" t="str">
        <f t="shared" si="123"/>
        <v>nebija plānots</v>
      </c>
      <c r="AK35" s="89">
        <v>0</v>
      </c>
      <c r="AL35" s="89">
        <v>0</v>
      </c>
      <c r="AM35" s="89">
        <v>0</v>
      </c>
      <c r="AN35" s="89">
        <f t="shared" si="124"/>
        <v>0</v>
      </c>
      <c r="AO35" s="93" t="str">
        <f t="shared" si="125"/>
        <v>nebija plānots</v>
      </c>
      <c r="AP35" s="89">
        <f t="shared" si="126"/>
        <v>0</v>
      </c>
      <c r="AQ35" s="93" t="str">
        <f t="shared" si="127"/>
        <v>nebija plānots</v>
      </c>
      <c r="AR35" s="89">
        <f t="shared" si="128"/>
        <v>0</v>
      </c>
      <c r="AS35" s="89">
        <f t="shared" si="129"/>
        <v>0</v>
      </c>
      <c r="AT35" s="89">
        <f t="shared" si="130"/>
        <v>0</v>
      </c>
      <c r="AU35" s="89">
        <f t="shared" si="131"/>
        <v>0</v>
      </c>
      <c r="AV35" s="93" t="str">
        <f t="shared" si="132"/>
        <v>nebija plānots</v>
      </c>
      <c r="AW35" s="89">
        <f t="shared" si="133"/>
        <v>0</v>
      </c>
      <c r="AX35" s="93" t="str">
        <f t="shared" si="134"/>
        <v>nebija plānots</v>
      </c>
      <c r="AY35" s="89">
        <v>0</v>
      </c>
      <c r="AZ35" s="89">
        <v>0</v>
      </c>
      <c r="BA35" s="89">
        <v>0</v>
      </c>
      <c r="BB35" s="89">
        <f t="shared" si="135"/>
        <v>0</v>
      </c>
      <c r="BC35" s="93" t="str">
        <f t="shared" si="136"/>
        <v>nebija plānots</v>
      </c>
      <c r="BD35" s="89">
        <f t="shared" si="137"/>
        <v>0</v>
      </c>
      <c r="BE35" s="93" t="str">
        <f t="shared" si="138"/>
        <v>nebija plānots</v>
      </c>
      <c r="BF35" s="89">
        <f t="shared" si="139"/>
        <v>0</v>
      </c>
      <c r="BG35" s="89">
        <f t="shared" si="140"/>
        <v>0</v>
      </c>
      <c r="BH35" s="89">
        <f t="shared" si="141"/>
        <v>0</v>
      </c>
      <c r="BI35" s="89">
        <f t="shared" si="142"/>
        <v>0</v>
      </c>
      <c r="BJ35" s="93" t="str">
        <f t="shared" si="143"/>
        <v>nebija plānots</v>
      </c>
      <c r="BK35" s="89">
        <f t="shared" si="144"/>
        <v>0</v>
      </c>
      <c r="BL35" s="93" t="str">
        <f t="shared" si="145"/>
        <v>nebija plānots</v>
      </c>
      <c r="BM35" s="89">
        <v>0</v>
      </c>
      <c r="BN35" s="89">
        <v>0</v>
      </c>
      <c r="BO35" s="89">
        <v>0</v>
      </c>
      <c r="BP35" s="89">
        <f t="shared" si="146"/>
        <v>0</v>
      </c>
      <c r="BQ35" s="93" t="str">
        <f t="shared" si="147"/>
        <v>nebija plānots</v>
      </c>
      <c r="BR35" s="89">
        <f t="shared" si="148"/>
        <v>0</v>
      </c>
      <c r="BS35" s="93" t="str">
        <f t="shared" si="149"/>
        <v>nebija plānots</v>
      </c>
      <c r="BT35" s="89">
        <f t="shared" si="150"/>
        <v>0</v>
      </c>
      <c r="BU35" s="89">
        <f t="shared" si="151"/>
        <v>0</v>
      </c>
      <c r="BV35" s="89">
        <f t="shared" si="152"/>
        <v>0</v>
      </c>
      <c r="BW35" s="89">
        <f t="shared" si="153"/>
        <v>0</v>
      </c>
      <c r="BX35" s="93" t="str">
        <f t="shared" si="154"/>
        <v>nebija plānots</v>
      </c>
      <c r="BY35" s="89">
        <f t="shared" si="155"/>
        <v>0</v>
      </c>
      <c r="BZ35" s="93" t="str">
        <f t="shared" si="156"/>
        <v>nebija plānots</v>
      </c>
      <c r="CA35" s="89">
        <v>353118</v>
      </c>
      <c r="CB35" s="89">
        <v>0</v>
      </c>
      <c r="CC35" s="89">
        <v>0</v>
      </c>
      <c r="CD35" s="89">
        <v>353354</v>
      </c>
      <c r="CE35" s="89">
        <v>0</v>
      </c>
      <c r="CF35" s="89">
        <v>571257</v>
      </c>
      <c r="CG35" s="89">
        <v>0</v>
      </c>
      <c r="CH35" s="24">
        <f t="shared" si="108"/>
        <v>1277729</v>
      </c>
    </row>
    <row r="36" spans="1:86" s="10" customFormat="1" ht="12" customHeight="1" x14ac:dyDescent="0.35">
      <c r="A36" s="9" t="s">
        <v>38</v>
      </c>
      <c r="B36" s="9" t="s">
        <v>38</v>
      </c>
      <c r="C36" s="25">
        <v>1</v>
      </c>
      <c r="D36" s="26" t="s">
        <v>16</v>
      </c>
      <c r="E36" s="27" t="s">
        <v>17</v>
      </c>
      <c r="F36" s="25" t="s">
        <v>18</v>
      </c>
      <c r="G36" s="27" t="s">
        <v>677</v>
      </c>
      <c r="H36" s="25" t="s">
        <v>39</v>
      </c>
      <c r="I36" s="27" t="s">
        <v>40</v>
      </c>
      <c r="J36" s="28" t="s">
        <v>21</v>
      </c>
      <c r="K36" s="29" t="s">
        <v>22</v>
      </c>
      <c r="L36" s="23" t="s">
        <v>10</v>
      </c>
      <c r="M36" s="24">
        <v>0</v>
      </c>
      <c r="N36" s="24">
        <v>0</v>
      </c>
      <c r="O36" s="24">
        <v>357254.07</v>
      </c>
      <c r="P36" s="89">
        <v>105857</v>
      </c>
      <c r="Q36" s="89">
        <v>89752.459999999992</v>
      </c>
      <c r="R36" s="89">
        <v>0</v>
      </c>
      <c r="S36" s="89">
        <f t="shared" si="109"/>
        <v>89752.459999999992</v>
      </c>
      <c r="T36" s="93">
        <f t="shared" si="110"/>
        <v>0.84786513881935055</v>
      </c>
      <c r="U36" s="89">
        <f t="shared" si="111"/>
        <v>-16104.540000000008</v>
      </c>
      <c r="V36" s="93">
        <f t="shared" si="112"/>
        <v>-0.15213486118064945</v>
      </c>
      <c r="W36" s="89">
        <v>207455.89</v>
      </c>
      <c r="X36" s="89">
        <v>43525.25</v>
      </c>
      <c r="Y36" s="89">
        <v>0</v>
      </c>
      <c r="Z36" s="89">
        <f t="shared" si="113"/>
        <v>43525.25</v>
      </c>
      <c r="AA36" s="93">
        <f t="shared" si="114"/>
        <v>0.20980484092305116</v>
      </c>
      <c r="AB36" s="89">
        <f t="shared" si="115"/>
        <v>-163930.64000000001</v>
      </c>
      <c r="AC36" s="93">
        <f t="shared" si="116"/>
        <v>-0.79019515907694882</v>
      </c>
      <c r="AD36" s="89">
        <f t="shared" si="117"/>
        <v>313312.89</v>
      </c>
      <c r="AE36" s="89">
        <f t="shared" si="118"/>
        <v>133277.71</v>
      </c>
      <c r="AF36" s="89">
        <f t="shared" si="119"/>
        <v>0</v>
      </c>
      <c r="AG36" s="89">
        <f t="shared" si="120"/>
        <v>133277.71</v>
      </c>
      <c r="AH36" s="93">
        <f t="shared" si="121"/>
        <v>0.42538214753947717</v>
      </c>
      <c r="AI36" s="89">
        <f t="shared" si="122"/>
        <v>-180035.18000000002</v>
      </c>
      <c r="AJ36" s="93">
        <f t="shared" si="123"/>
        <v>-0.57461785246052277</v>
      </c>
      <c r="AK36" s="89">
        <v>41983.19</v>
      </c>
      <c r="AL36" s="89">
        <v>108879.18</v>
      </c>
      <c r="AM36" s="89">
        <v>0</v>
      </c>
      <c r="AN36" s="89">
        <f t="shared" si="124"/>
        <v>108879.18</v>
      </c>
      <c r="AO36" s="93">
        <f t="shared" si="125"/>
        <v>2.5933994058098011</v>
      </c>
      <c r="AP36" s="89">
        <f t="shared" si="126"/>
        <v>66895.989999999991</v>
      </c>
      <c r="AQ36" s="93">
        <f t="shared" si="127"/>
        <v>1.5933994058098011</v>
      </c>
      <c r="AR36" s="89">
        <f t="shared" si="128"/>
        <v>355296.08</v>
      </c>
      <c r="AS36" s="89">
        <f t="shared" si="129"/>
        <v>242156.88999999998</v>
      </c>
      <c r="AT36" s="89">
        <f t="shared" si="130"/>
        <v>0</v>
      </c>
      <c r="AU36" s="89">
        <f t="shared" si="131"/>
        <v>242156.88999999998</v>
      </c>
      <c r="AV36" s="93">
        <f t="shared" si="132"/>
        <v>0.68156364123127944</v>
      </c>
      <c r="AW36" s="89">
        <f t="shared" si="133"/>
        <v>-113139.19000000003</v>
      </c>
      <c r="AX36" s="93">
        <f t="shared" si="134"/>
        <v>-0.31843635876872051</v>
      </c>
      <c r="AY36" s="89">
        <v>0</v>
      </c>
      <c r="AZ36" s="89">
        <v>69904.66</v>
      </c>
      <c r="BA36" s="89">
        <v>0</v>
      </c>
      <c r="BB36" s="89">
        <f t="shared" si="135"/>
        <v>69904.66</v>
      </c>
      <c r="BC36" s="93" t="str">
        <f t="shared" si="136"/>
        <v>nebija plānots</v>
      </c>
      <c r="BD36" s="89">
        <f t="shared" si="137"/>
        <v>69904.66</v>
      </c>
      <c r="BE36" s="93" t="str">
        <f t="shared" si="138"/>
        <v>nebija plānots</v>
      </c>
      <c r="BF36" s="89">
        <f t="shared" si="139"/>
        <v>355296.08</v>
      </c>
      <c r="BG36" s="89">
        <f t="shared" si="140"/>
        <v>312061.55</v>
      </c>
      <c r="BH36" s="89">
        <f t="shared" si="141"/>
        <v>0</v>
      </c>
      <c r="BI36" s="89">
        <f t="shared" si="142"/>
        <v>312061.55</v>
      </c>
      <c r="BJ36" s="93">
        <f t="shared" si="143"/>
        <v>0.87831408103348618</v>
      </c>
      <c r="BK36" s="89">
        <f t="shared" si="144"/>
        <v>-43234.530000000028</v>
      </c>
      <c r="BL36" s="93">
        <f t="shared" si="145"/>
        <v>-0.12168591896651386</v>
      </c>
      <c r="BM36" s="89">
        <v>196529.76</v>
      </c>
      <c r="BN36" s="89">
        <v>67433.48</v>
      </c>
      <c r="BO36" s="89">
        <v>0</v>
      </c>
      <c r="BP36" s="89">
        <f t="shared" si="146"/>
        <v>67433.48</v>
      </c>
      <c r="BQ36" s="93">
        <f t="shared" si="147"/>
        <v>0.34312096040823531</v>
      </c>
      <c r="BR36" s="89">
        <f t="shared" si="148"/>
        <v>-129096.28000000001</v>
      </c>
      <c r="BS36" s="93">
        <f t="shared" si="149"/>
        <v>-0.65687903959176464</v>
      </c>
      <c r="BT36" s="89">
        <f t="shared" si="150"/>
        <v>551825.84000000008</v>
      </c>
      <c r="BU36" s="89">
        <f t="shared" si="151"/>
        <v>379495.02999999997</v>
      </c>
      <c r="BV36" s="89">
        <f t="shared" si="152"/>
        <v>0</v>
      </c>
      <c r="BW36" s="89">
        <f t="shared" si="153"/>
        <v>379495.02999999997</v>
      </c>
      <c r="BX36" s="93">
        <f t="shared" si="154"/>
        <v>0.68770797322575528</v>
      </c>
      <c r="BY36" s="89">
        <f t="shared" si="155"/>
        <v>-172330.81000000011</v>
      </c>
      <c r="BZ36" s="93">
        <f t="shared" si="156"/>
        <v>-0.31229202677424472</v>
      </c>
      <c r="CA36" s="89">
        <v>0</v>
      </c>
      <c r="CB36" s="89">
        <v>247548.95</v>
      </c>
      <c r="CC36" s="89">
        <v>223805.39</v>
      </c>
      <c r="CD36" s="89">
        <v>0</v>
      </c>
      <c r="CE36" s="89">
        <v>55195.71</v>
      </c>
      <c r="CF36" s="89">
        <v>262056.44999999998</v>
      </c>
      <c r="CG36" s="89">
        <v>0</v>
      </c>
      <c r="CH36" s="24">
        <f t="shared" si="108"/>
        <v>1340432.3400000001</v>
      </c>
    </row>
    <row r="37" spans="1:86" s="10" customFormat="1" ht="12" customHeight="1" x14ac:dyDescent="0.35">
      <c r="A37" s="9" t="s">
        <v>41</v>
      </c>
      <c r="B37" s="9" t="s">
        <v>41</v>
      </c>
      <c r="C37" s="25">
        <v>1</v>
      </c>
      <c r="D37" s="26" t="s">
        <v>16</v>
      </c>
      <c r="E37" s="27" t="s">
        <v>17</v>
      </c>
      <c r="F37" s="25" t="s">
        <v>18</v>
      </c>
      <c r="G37" s="27" t="s">
        <v>677</v>
      </c>
      <c r="H37" s="25" t="s">
        <v>42</v>
      </c>
      <c r="I37" s="27" t="s">
        <v>43</v>
      </c>
      <c r="J37" s="28" t="s">
        <v>21</v>
      </c>
      <c r="K37" s="29" t="s">
        <v>22</v>
      </c>
      <c r="L37" s="23" t="s">
        <v>10</v>
      </c>
      <c r="M37" s="24">
        <v>0</v>
      </c>
      <c r="N37" s="24">
        <v>0</v>
      </c>
      <c r="O37" s="24">
        <v>1049927.5899999999</v>
      </c>
      <c r="P37" s="89">
        <v>402143.82</v>
      </c>
      <c r="Q37" s="89">
        <v>402143.82</v>
      </c>
      <c r="R37" s="89">
        <v>0</v>
      </c>
      <c r="S37" s="89">
        <f t="shared" si="109"/>
        <v>402143.82</v>
      </c>
      <c r="T37" s="93">
        <f t="shared" si="110"/>
        <v>1</v>
      </c>
      <c r="U37" s="89">
        <f t="shared" si="111"/>
        <v>0</v>
      </c>
      <c r="V37" s="93">
        <f t="shared" si="112"/>
        <v>0</v>
      </c>
      <c r="W37" s="89">
        <v>22634.44</v>
      </c>
      <c r="X37" s="89">
        <v>94613.26999999999</v>
      </c>
      <c r="Y37" s="89">
        <v>0</v>
      </c>
      <c r="Z37" s="89">
        <f t="shared" si="113"/>
        <v>94613.26999999999</v>
      </c>
      <c r="AA37" s="93">
        <f t="shared" si="114"/>
        <v>4.1800579117486452</v>
      </c>
      <c r="AB37" s="89">
        <f t="shared" si="115"/>
        <v>71978.829999999987</v>
      </c>
      <c r="AC37" s="93">
        <f t="shared" si="116"/>
        <v>3.1800579117486447</v>
      </c>
      <c r="AD37" s="89">
        <f t="shared" si="117"/>
        <v>424778.26</v>
      </c>
      <c r="AE37" s="89">
        <f t="shared" si="118"/>
        <v>496757.08999999997</v>
      </c>
      <c r="AF37" s="89">
        <f t="shared" si="119"/>
        <v>0</v>
      </c>
      <c r="AG37" s="89">
        <f t="shared" si="120"/>
        <v>496757.08999999997</v>
      </c>
      <c r="AH37" s="93">
        <f t="shared" si="121"/>
        <v>1.1694503621724897</v>
      </c>
      <c r="AI37" s="89">
        <f t="shared" si="122"/>
        <v>71978.829999999958</v>
      </c>
      <c r="AJ37" s="93">
        <f t="shared" si="123"/>
        <v>0.1694503621724896</v>
      </c>
      <c r="AK37" s="89">
        <v>184720.73</v>
      </c>
      <c r="AL37" s="89">
        <v>262390.17000000004</v>
      </c>
      <c r="AM37" s="89">
        <v>0</v>
      </c>
      <c r="AN37" s="89">
        <f t="shared" si="124"/>
        <v>262390.17000000004</v>
      </c>
      <c r="AO37" s="93">
        <f t="shared" si="125"/>
        <v>1.4204695379885086</v>
      </c>
      <c r="AP37" s="89">
        <f t="shared" si="126"/>
        <v>77669.440000000031</v>
      </c>
      <c r="AQ37" s="93">
        <f t="shared" si="127"/>
        <v>0.4204695379885085</v>
      </c>
      <c r="AR37" s="89">
        <f t="shared" si="128"/>
        <v>609498.99</v>
      </c>
      <c r="AS37" s="89">
        <f t="shared" si="129"/>
        <v>759147.26</v>
      </c>
      <c r="AT37" s="89">
        <f t="shared" si="130"/>
        <v>0</v>
      </c>
      <c r="AU37" s="89">
        <f t="shared" si="131"/>
        <v>759147.26</v>
      </c>
      <c r="AV37" s="93">
        <f t="shared" si="132"/>
        <v>1.2455266907005047</v>
      </c>
      <c r="AW37" s="89">
        <f t="shared" si="133"/>
        <v>149648.27000000002</v>
      </c>
      <c r="AX37" s="93">
        <f t="shared" si="134"/>
        <v>0.24552669070050473</v>
      </c>
      <c r="AY37" s="89">
        <v>207173.99000000002</v>
      </c>
      <c r="AZ37" s="89">
        <v>307257.77999999997</v>
      </c>
      <c r="BA37" s="89">
        <v>0</v>
      </c>
      <c r="BB37" s="89">
        <f t="shared" si="135"/>
        <v>307257.77999999997</v>
      </c>
      <c r="BC37" s="93">
        <f t="shared" si="136"/>
        <v>1.4830905172990101</v>
      </c>
      <c r="BD37" s="89">
        <f t="shared" si="137"/>
        <v>100083.78999999995</v>
      </c>
      <c r="BE37" s="93">
        <f t="shared" si="138"/>
        <v>0.48309051729901009</v>
      </c>
      <c r="BF37" s="89">
        <f t="shared" si="139"/>
        <v>816672.98</v>
      </c>
      <c r="BG37" s="89">
        <f t="shared" si="140"/>
        <v>1066405.04</v>
      </c>
      <c r="BH37" s="89">
        <f t="shared" si="141"/>
        <v>0</v>
      </c>
      <c r="BI37" s="89">
        <f t="shared" si="142"/>
        <v>1066405.04</v>
      </c>
      <c r="BJ37" s="93">
        <f t="shared" si="143"/>
        <v>1.3057919952243309</v>
      </c>
      <c r="BK37" s="89">
        <f t="shared" si="144"/>
        <v>249732.06000000006</v>
      </c>
      <c r="BL37" s="93">
        <f t="shared" si="145"/>
        <v>0.30579199522433087</v>
      </c>
      <c r="BM37" s="89">
        <v>213055.69</v>
      </c>
      <c r="BN37" s="89">
        <v>219862.1</v>
      </c>
      <c r="BO37" s="89">
        <v>0</v>
      </c>
      <c r="BP37" s="89">
        <f t="shared" si="146"/>
        <v>219862.1</v>
      </c>
      <c r="BQ37" s="93">
        <f t="shared" si="147"/>
        <v>1.0319466239085189</v>
      </c>
      <c r="BR37" s="89">
        <f t="shared" si="148"/>
        <v>6806.4100000000035</v>
      </c>
      <c r="BS37" s="93">
        <f t="shared" si="149"/>
        <v>3.1946623908518955E-2</v>
      </c>
      <c r="BT37" s="89">
        <f t="shared" si="150"/>
        <v>1029728.6699999999</v>
      </c>
      <c r="BU37" s="89">
        <f t="shared" si="151"/>
        <v>1286267.1400000001</v>
      </c>
      <c r="BV37" s="89">
        <f t="shared" si="152"/>
        <v>0</v>
      </c>
      <c r="BW37" s="89">
        <f t="shared" si="153"/>
        <v>1286267.1400000001</v>
      </c>
      <c r="BX37" s="93">
        <f t="shared" si="154"/>
        <v>1.2491321038968453</v>
      </c>
      <c r="BY37" s="89">
        <f t="shared" si="155"/>
        <v>256538.4700000002</v>
      </c>
      <c r="BZ37" s="93">
        <f t="shared" si="156"/>
        <v>0.2491321038968452</v>
      </c>
      <c r="CA37" s="89">
        <v>234155.92</v>
      </c>
      <c r="CB37" s="89">
        <v>260964.97999999998</v>
      </c>
      <c r="CC37" s="89">
        <v>22634.44</v>
      </c>
      <c r="CD37" s="89">
        <v>254424.06999999998</v>
      </c>
      <c r="CE37" s="89">
        <v>264071.14</v>
      </c>
      <c r="CF37" s="89">
        <v>22634.44</v>
      </c>
      <c r="CG37" s="89">
        <v>285254.17</v>
      </c>
      <c r="CH37" s="24">
        <f t="shared" si="108"/>
        <v>2373867.8299999996</v>
      </c>
    </row>
    <row r="38" spans="1:86" s="10" customFormat="1" ht="12" customHeight="1" x14ac:dyDescent="0.35">
      <c r="A38" s="9" t="s">
        <v>44</v>
      </c>
      <c r="B38" s="9" t="s">
        <v>44</v>
      </c>
      <c r="C38" s="25">
        <v>1</v>
      </c>
      <c r="D38" s="26" t="s">
        <v>16</v>
      </c>
      <c r="E38" s="27" t="s">
        <v>17</v>
      </c>
      <c r="F38" s="25" t="s">
        <v>18</v>
      </c>
      <c r="G38" s="27" t="s">
        <v>677</v>
      </c>
      <c r="H38" s="25" t="s">
        <v>45</v>
      </c>
      <c r="I38" s="27" t="s">
        <v>46</v>
      </c>
      <c r="J38" s="28" t="s">
        <v>21</v>
      </c>
      <c r="K38" s="29" t="s">
        <v>22</v>
      </c>
      <c r="L38" s="23" t="s">
        <v>10</v>
      </c>
      <c r="M38" s="24">
        <v>0</v>
      </c>
      <c r="N38" s="24">
        <v>208815.56</v>
      </c>
      <c r="O38" s="24">
        <v>1382711.3199999998</v>
      </c>
      <c r="P38" s="89">
        <v>0</v>
      </c>
      <c r="Q38" s="89">
        <v>0</v>
      </c>
      <c r="R38" s="89">
        <v>0</v>
      </c>
      <c r="S38" s="89">
        <f t="shared" si="109"/>
        <v>0</v>
      </c>
      <c r="T38" s="93" t="str">
        <f t="shared" si="110"/>
        <v>nebija plānots</v>
      </c>
      <c r="U38" s="89">
        <f t="shared" si="111"/>
        <v>0</v>
      </c>
      <c r="V38" s="93" t="str">
        <f t="shared" si="112"/>
        <v>nebija plānots</v>
      </c>
      <c r="W38" s="89">
        <v>0</v>
      </c>
      <c r="X38" s="89">
        <v>758720.33</v>
      </c>
      <c r="Y38" s="89">
        <v>0</v>
      </c>
      <c r="Z38" s="89">
        <f t="shared" si="113"/>
        <v>758720.33</v>
      </c>
      <c r="AA38" s="93" t="str">
        <f t="shared" si="114"/>
        <v>nebija plānots</v>
      </c>
      <c r="AB38" s="89">
        <f t="shared" si="115"/>
        <v>758720.33</v>
      </c>
      <c r="AC38" s="93" t="str">
        <f t="shared" si="116"/>
        <v>nebija plānots</v>
      </c>
      <c r="AD38" s="89">
        <f t="shared" si="117"/>
        <v>0</v>
      </c>
      <c r="AE38" s="89">
        <f t="shared" si="118"/>
        <v>758720.33</v>
      </c>
      <c r="AF38" s="89">
        <f t="shared" si="119"/>
        <v>0</v>
      </c>
      <c r="AG38" s="89">
        <f t="shared" si="120"/>
        <v>758720.33</v>
      </c>
      <c r="AH38" s="93" t="str">
        <f t="shared" si="121"/>
        <v>nebija plānots</v>
      </c>
      <c r="AI38" s="89">
        <f t="shared" si="122"/>
        <v>758720.33</v>
      </c>
      <c r="AJ38" s="93" t="str">
        <f t="shared" si="123"/>
        <v>nebija plānots</v>
      </c>
      <c r="AK38" s="89">
        <v>567375</v>
      </c>
      <c r="AL38" s="89">
        <v>0</v>
      </c>
      <c r="AM38" s="89">
        <v>0</v>
      </c>
      <c r="AN38" s="89">
        <f t="shared" si="124"/>
        <v>0</v>
      </c>
      <c r="AO38" s="93">
        <f t="shared" si="125"/>
        <v>0</v>
      </c>
      <c r="AP38" s="89">
        <f t="shared" si="126"/>
        <v>-567375</v>
      </c>
      <c r="AQ38" s="93">
        <f t="shared" si="127"/>
        <v>-1</v>
      </c>
      <c r="AR38" s="89">
        <f t="shared" si="128"/>
        <v>567375</v>
      </c>
      <c r="AS38" s="89">
        <f t="shared" si="129"/>
        <v>758720.33</v>
      </c>
      <c r="AT38" s="89">
        <f t="shared" si="130"/>
        <v>0</v>
      </c>
      <c r="AU38" s="89">
        <f t="shared" si="131"/>
        <v>758720.33</v>
      </c>
      <c r="AV38" s="93">
        <f t="shared" si="132"/>
        <v>1.3372466710729234</v>
      </c>
      <c r="AW38" s="89">
        <f t="shared" si="133"/>
        <v>191345.32999999996</v>
      </c>
      <c r="AX38" s="93">
        <f t="shared" si="134"/>
        <v>0.3372466710729235</v>
      </c>
      <c r="AY38" s="89">
        <v>0</v>
      </c>
      <c r="AZ38" s="89">
        <v>0</v>
      </c>
      <c r="BA38" s="89">
        <v>0</v>
      </c>
      <c r="BB38" s="89">
        <f t="shared" si="135"/>
        <v>0</v>
      </c>
      <c r="BC38" s="93" t="str">
        <f t="shared" si="136"/>
        <v>nebija plānots</v>
      </c>
      <c r="BD38" s="89">
        <f t="shared" si="137"/>
        <v>0</v>
      </c>
      <c r="BE38" s="93" t="str">
        <f t="shared" si="138"/>
        <v>nebija plānots</v>
      </c>
      <c r="BF38" s="89">
        <f t="shared" si="139"/>
        <v>567375</v>
      </c>
      <c r="BG38" s="89">
        <f t="shared" si="140"/>
        <v>758720.33</v>
      </c>
      <c r="BH38" s="89">
        <f t="shared" si="141"/>
        <v>0</v>
      </c>
      <c r="BI38" s="89">
        <f t="shared" si="142"/>
        <v>758720.33</v>
      </c>
      <c r="BJ38" s="93">
        <f t="shared" si="143"/>
        <v>1.3372466710729234</v>
      </c>
      <c r="BK38" s="89">
        <f t="shared" si="144"/>
        <v>191345.32999999996</v>
      </c>
      <c r="BL38" s="93">
        <f t="shared" si="145"/>
        <v>0.3372466710729235</v>
      </c>
      <c r="BM38" s="89">
        <v>0</v>
      </c>
      <c r="BN38" s="89">
        <v>0</v>
      </c>
      <c r="BO38" s="89">
        <v>0</v>
      </c>
      <c r="BP38" s="89">
        <f t="shared" si="146"/>
        <v>0</v>
      </c>
      <c r="BQ38" s="93" t="str">
        <f t="shared" si="147"/>
        <v>nebija plānots</v>
      </c>
      <c r="BR38" s="89">
        <f t="shared" si="148"/>
        <v>0</v>
      </c>
      <c r="BS38" s="93" t="str">
        <f t="shared" si="149"/>
        <v>nebija plānots</v>
      </c>
      <c r="BT38" s="89">
        <f t="shared" si="150"/>
        <v>567375</v>
      </c>
      <c r="BU38" s="89">
        <f t="shared" si="151"/>
        <v>758720.33</v>
      </c>
      <c r="BV38" s="89">
        <f t="shared" si="152"/>
        <v>0</v>
      </c>
      <c r="BW38" s="89">
        <f t="shared" si="153"/>
        <v>758720.33</v>
      </c>
      <c r="BX38" s="93">
        <f t="shared" si="154"/>
        <v>1.3372466710729234</v>
      </c>
      <c r="BY38" s="89">
        <f t="shared" si="155"/>
        <v>191345.32999999996</v>
      </c>
      <c r="BZ38" s="93">
        <f t="shared" si="156"/>
        <v>0.3372466710729235</v>
      </c>
      <c r="CA38" s="89">
        <v>0</v>
      </c>
      <c r="CB38" s="89">
        <v>0</v>
      </c>
      <c r="CC38" s="89">
        <v>0</v>
      </c>
      <c r="CD38" s="89">
        <v>1711921.46</v>
      </c>
      <c r="CE38" s="89">
        <v>0</v>
      </c>
      <c r="CF38" s="89">
        <v>1474986.75</v>
      </c>
      <c r="CG38" s="89">
        <v>0</v>
      </c>
      <c r="CH38" s="24">
        <f t="shared" si="108"/>
        <v>3754283.21</v>
      </c>
    </row>
    <row r="39" spans="1:86" s="10" customFormat="1" ht="12" customHeight="1" x14ac:dyDescent="0.35">
      <c r="A39" s="9" t="s">
        <v>47</v>
      </c>
      <c r="B39" s="9" t="s">
        <v>47</v>
      </c>
      <c r="C39" s="25">
        <v>1</v>
      </c>
      <c r="D39" s="26" t="s">
        <v>16</v>
      </c>
      <c r="E39" s="27" t="s">
        <v>17</v>
      </c>
      <c r="F39" s="25" t="s">
        <v>48</v>
      </c>
      <c r="G39" s="27" t="s">
        <v>49</v>
      </c>
      <c r="H39" s="25" t="s">
        <v>50</v>
      </c>
      <c r="I39" s="27" t="s">
        <v>51</v>
      </c>
      <c r="J39" s="28" t="s">
        <v>21</v>
      </c>
      <c r="K39" s="29" t="s">
        <v>22</v>
      </c>
      <c r="L39" s="23" t="s">
        <v>10</v>
      </c>
      <c r="M39" s="24">
        <v>0</v>
      </c>
      <c r="N39" s="24">
        <v>0</v>
      </c>
      <c r="O39" s="24">
        <v>0</v>
      </c>
      <c r="P39" s="89">
        <v>0</v>
      </c>
      <c r="Q39" s="89">
        <v>0</v>
      </c>
      <c r="R39" s="89">
        <v>0</v>
      </c>
      <c r="S39" s="89">
        <f t="shared" si="109"/>
        <v>0</v>
      </c>
      <c r="T39" s="93" t="str">
        <f t="shared" si="110"/>
        <v>nebija plānots</v>
      </c>
      <c r="U39" s="89">
        <f t="shared" si="111"/>
        <v>0</v>
      </c>
      <c r="V39" s="93" t="str">
        <f t="shared" si="112"/>
        <v>nebija plānots</v>
      </c>
      <c r="W39" s="89">
        <v>0</v>
      </c>
      <c r="X39" s="89">
        <v>0</v>
      </c>
      <c r="Y39" s="89">
        <v>0</v>
      </c>
      <c r="Z39" s="89">
        <f t="shared" si="113"/>
        <v>0</v>
      </c>
      <c r="AA39" s="93" t="str">
        <f t="shared" si="114"/>
        <v>nebija plānots</v>
      </c>
      <c r="AB39" s="89">
        <f t="shared" si="115"/>
        <v>0</v>
      </c>
      <c r="AC39" s="93" t="str">
        <f t="shared" si="116"/>
        <v>nebija plānots</v>
      </c>
      <c r="AD39" s="89">
        <f t="shared" si="117"/>
        <v>0</v>
      </c>
      <c r="AE39" s="89">
        <f t="shared" si="118"/>
        <v>0</v>
      </c>
      <c r="AF39" s="89">
        <f t="shared" si="119"/>
        <v>0</v>
      </c>
      <c r="AG39" s="89">
        <f t="shared" si="120"/>
        <v>0</v>
      </c>
      <c r="AH39" s="93" t="str">
        <f t="shared" si="121"/>
        <v>nebija plānots</v>
      </c>
      <c r="AI39" s="89">
        <f t="shared" si="122"/>
        <v>0</v>
      </c>
      <c r="AJ39" s="93" t="str">
        <f t="shared" si="123"/>
        <v>nebija plānots</v>
      </c>
      <c r="AK39" s="89">
        <v>0</v>
      </c>
      <c r="AL39" s="89">
        <v>0</v>
      </c>
      <c r="AM39" s="89">
        <v>0</v>
      </c>
      <c r="AN39" s="89">
        <f t="shared" si="124"/>
        <v>0</v>
      </c>
      <c r="AO39" s="93" t="str">
        <f t="shared" si="125"/>
        <v>nebija plānots</v>
      </c>
      <c r="AP39" s="89">
        <f t="shared" si="126"/>
        <v>0</v>
      </c>
      <c r="AQ39" s="93" t="str">
        <f t="shared" si="127"/>
        <v>nebija plānots</v>
      </c>
      <c r="AR39" s="89">
        <f t="shared" si="128"/>
        <v>0</v>
      </c>
      <c r="AS39" s="89">
        <f t="shared" si="129"/>
        <v>0</v>
      </c>
      <c r="AT39" s="89">
        <f t="shared" si="130"/>
        <v>0</v>
      </c>
      <c r="AU39" s="89">
        <f t="shared" si="131"/>
        <v>0</v>
      </c>
      <c r="AV39" s="93" t="str">
        <f t="shared" si="132"/>
        <v>nebija plānots</v>
      </c>
      <c r="AW39" s="89">
        <f t="shared" si="133"/>
        <v>0</v>
      </c>
      <c r="AX39" s="93" t="str">
        <f t="shared" si="134"/>
        <v>nebija plānots</v>
      </c>
      <c r="AY39" s="89">
        <v>0</v>
      </c>
      <c r="AZ39" s="89">
        <v>127500</v>
      </c>
      <c r="BA39" s="89">
        <v>0</v>
      </c>
      <c r="BB39" s="89">
        <f t="shared" si="135"/>
        <v>127500</v>
      </c>
      <c r="BC39" s="93" t="str">
        <f t="shared" si="136"/>
        <v>nebija plānots</v>
      </c>
      <c r="BD39" s="89">
        <f t="shared" si="137"/>
        <v>127500</v>
      </c>
      <c r="BE39" s="93" t="str">
        <f t="shared" si="138"/>
        <v>nebija plānots</v>
      </c>
      <c r="BF39" s="89">
        <f t="shared" si="139"/>
        <v>0</v>
      </c>
      <c r="BG39" s="89">
        <f t="shared" si="140"/>
        <v>127500</v>
      </c>
      <c r="BH39" s="89">
        <f t="shared" si="141"/>
        <v>0</v>
      </c>
      <c r="BI39" s="89">
        <f t="shared" si="142"/>
        <v>127500</v>
      </c>
      <c r="BJ39" s="93" t="str">
        <f t="shared" si="143"/>
        <v>nebija plānots</v>
      </c>
      <c r="BK39" s="89">
        <f t="shared" si="144"/>
        <v>127500</v>
      </c>
      <c r="BL39" s="93" t="str">
        <f t="shared" si="145"/>
        <v>nebija plānots</v>
      </c>
      <c r="BM39" s="89">
        <v>0</v>
      </c>
      <c r="BN39" s="89">
        <v>0</v>
      </c>
      <c r="BO39" s="89">
        <v>0</v>
      </c>
      <c r="BP39" s="89">
        <f t="shared" si="146"/>
        <v>0</v>
      </c>
      <c r="BQ39" s="93" t="str">
        <f t="shared" si="147"/>
        <v>nebija plānots</v>
      </c>
      <c r="BR39" s="89">
        <f t="shared" si="148"/>
        <v>0</v>
      </c>
      <c r="BS39" s="93" t="str">
        <f t="shared" si="149"/>
        <v>nebija plānots</v>
      </c>
      <c r="BT39" s="89">
        <f t="shared" si="150"/>
        <v>0</v>
      </c>
      <c r="BU39" s="89">
        <f t="shared" si="151"/>
        <v>127500</v>
      </c>
      <c r="BV39" s="89">
        <f t="shared" si="152"/>
        <v>0</v>
      </c>
      <c r="BW39" s="89">
        <f t="shared" si="153"/>
        <v>127500</v>
      </c>
      <c r="BX39" s="93" t="str">
        <f t="shared" si="154"/>
        <v>nebija plānots</v>
      </c>
      <c r="BY39" s="89">
        <f t="shared" si="155"/>
        <v>127500</v>
      </c>
      <c r="BZ39" s="93" t="str">
        <f t="shared" si="156"/>
        <v>nebija plānots</v>
      </c>
      <c r="CA39" s="89">
        <v>0</v>
      </c>
      <c r="CB39" s="89">
        <v>0</v>
      </c>
      <c r="CC39" s="89">
        <v>0</v>
      </c>
      <c r="CD39" s="89">
        <v>500000</v>
      </c>
      <c r="CE39" s="89">
        <v>0</v>
      </c>
      <c r="CF39" s="89">
        <v>0</v>
      </c>
      <c r="CG39" s="89">
        <v>0</v>
      </c>
      <c r="CH39" s="24">
        <f t="shared" si="108"/>
        <v>500000</v>
      </c>
    </row>
    <row r="40" spans="1:86" s="10" customFormat="1" ht="12" customHeight="1" x14ac:dyDescent="0.35">
      <c r="A40" s="9" t="s">
        <v>52</v>
      </c>
      <c r="B40" s="9" t="s">
        <v>52</v>
      </c>
      <c r="C40" s="25">
        <v>1</v>
      </c>
      <c r="D40" s="26" t="s">
        <v>53</v>
      </c>
      <c r="E40" s="27" t="s">
        <v>54</v>
      </c>
      <c r="F40" s="25" t="s">
        <v>55</v>
      </c>
      <c r="G40" s="27" t="s">
        <v>56</v>
      </c>
      <c r="H40" s="25" t="s">
        <v>57</v>
      </c>
      <c r="I40" s="27" t="s">
        <v>58</v>
      </c>
      <c r="J40" s="28">
        <v>1</v>
      </c>
      <c r="K40" s="29" t="s">
        <v>59</v>
      </c>
      <c r="L40" s="23" t="s">
        <v>10</v>
      </c>
      <c r="M40" s="24">
        <v>0</v>
      </c>
      <c r="N40" s="24">
        <v>0</v>
      </c>
      <c r="O40" s="24">
        <v>38250</v>
      </c>
      <c r="P40" s="89">
        <v>0</v>
      </c>
      <c r="Q40" s="89">
        <v>0</v>
      </c>
      <c r="R40" s="89">
        <v>0</v>
      </c>
      <c r="S40" s="89">
        <f t="shared" si="109"/>
        <v>0</v>
      </c>
      <c r="T40" s="93" t="str">
        <f t="shared" si="110"/>
        <v>nebija plānots</v>
      </c>
      <c r="U40" s="89">
        <f t="shared" si="111"/>
        <v>0</v>
      </c>
      <c r="V40" s="93" t="str">
        <f t="shared" si="112"/>
        <v>nebija plānots</v>
      </c>
      <c r="W40" s="89">
        <v>138905.97</v>
      </c>
      <c r="X40" s="89">
        <v>51000</v>
      </c>
      <c r="Y40" s="89">
        <v>0</v>
      </c>
      <c r="Z40" s="89">
        <f t="shared" si="113"/>
        <v>51000</v>
      </c>
      <c r="AA40" s="93">
        <f t="shared" si="114"/>
        <v>0.36715484582844066</v>
      </c>
      <c r="AB40" s="89">
        <f t="shared" si="115"/>
        <v>-87905.97</v>
      </c>
      <c r="AC40" s="93">
        <f t="shared" si="116"/>
        <v>-0.6328451541715594</v>
      </c>
      <c r="AD40" s="89">
        <f t="shared" si="117"/>
        <v>138905.97</v>
      </c>
      <c r="AE40" s="89">
        <f t="shared" si="118"/>
        <v>51000</v>
      </c>
      <c r="AF40" s="89">
        <f t="shared" si="119"/>
        <v>0</v>
      </c>
      <c r="AG40" s="89">
        <f t="shared" si="120"/>
        <v>51000</v>
      </c>
      <c r="AH40" s="93">
        <f t="shared" si="121"/>
        <v>0.36715484582844066</v>
      </c>
      <c r="AI40" s="89">
        <f t="shared" si="122"/>
        <v>-87905.97</v>
      </c>
      <c r="AJ40" s="93">
        <f t="shared" si="123"/>
        <v>-0.6328451541715594</v>
      </c>
      <c r="AK40" s="89">
        <v>74795.520000000004</v>
      </c>
      <c r="AL40" s="89">
        <v>27344.62</v>
      </c>
      <c r="AM40" s="89">
        <v>0</v>
      </c>
      <c r="AN40" s="89">
        <f t="shared" si="124"/>
        <v>27344.62</v>
      </c>
      <c r="AO40" s="93">
        <f t="shared" si="125"/>
        <v>0.36559168249649171</v>
      </c>
      <c r="AP40" s="89">
        <f t="shared" si="126"/>
        <v>-47450.900000000009</v>
      </c>
      <c r="AQ40" s="93">
        <f t="shared" si="127"/>
        <v>-0.63440831750350835</v>
      </c>
      <c r="AR40" s="89">
        <f t="shared" si="128"/>
        <v>213701.49</v>
      </c>
      <c r="AS40" s="89">
        <f t="shared" si="129"/>
        <v>78344.62</v>
      </c>
      <c r="AT40" s="89">
        <f t="shared" si="130"/>
        <v>0</v>
      </c>
      <c r="AU40" s="89">
        <f t="shared" si="131"/>
        <v>78344.62</v>
      </c>
      <c r="AV40" s="93">
        <f t="shared" si="132"/>
        <v>0.3666077386732306</v>
      </c>
      <c r="AW40" s="89">
        <f t="shared" si="133"/>
        <v>-135356.87</v>
      </c>
      <c r="AX40" s="93">
        <f t="shared" si="134"/>
        <v>-0.6333922613267694</v>
      </c>
      <c r="AY40" s="89">
        <v>0</v>
      </c>
      <c r="AZ40" s="89">
        <v>32466.29</v>
      </c>
      <c r="BA40" s="89">
        <v>0</v>
      </c>
      <c r="BB40" s="89">
        <f t="shared" si="135"/>
        <v>32466.29</v>
      </c>
      <c r="BC40" s="93" t="str">
        <f t="shared" si="136"/>
        <v>nebija plānots</v>
      </c>
      <c r="BD40" s="89">
        <f t="shared" si="137"/>
        <v>32466.29</v>
      </c>
      <c r="BE40" s="93" t="str">
        <f t="shared" si="138"/>
        <v>nebija plānots</v>
      </c>
      <c r="BF40" s="89">
        <f t="shared" si="139"/>
        <v>213701.49</v>
      </c>
      <c r="BG40" s="89">
        <f t="shared" si="140"/>
        <v>110810.91</v>
      </c>
      <c r="BH40" s="89">
        <f t="shared" si="141"/>
        <v>0</v>
      </c>
      <c r="BI40" s="89">
        <f t="shared" si="142"/>
        <v>110810.91</v>
      </c>
      <c r="BJ40" s="93">
        <f t="shared" si="143"/>
        <v>0.51853129334755699</v>
      </c>
      <c r="BK40" s="89">
        <f t="shared" si="144"/>
        <v>-102890.57999999999</v>
      </c>
      <c r="BL40" s="93">
        <f t="shared" si="145"/>
        <v>-0.48146870665244307</v>
      </c>
      <c r="BM40" s="89">
        <v>0</v>
      </c>
      <c r="BN40" s="89">
        <v>0</v>
      </c>
      <c r="BO40" s="89">
        <v>0</v>
      </c>
      <c r="BP40" s="89">
        <f t="shared" si="146"/>
        <v>0</v>
      </c>
      <c r="BQ40" s="93" t="str">
        <f t="shared" si="147"/>
        <v>nebija plānots</v>
      </c>
      <c r="BR40" s="89">
        <f t="shared" si="148"/>
        <v>0</v>
      </c>
      <c r="BS40" s="93" t="str">
        <f t="shared" si="149"/>
        <v>nebija plānots</v>
      </c>
      <c r="BT40" s="89">
        <f t="shared" si="150"/>
        <v>213701.49</v>
      </c>
      <c r="BU40" s="89">
        <f t="shared" si="151"/>
        <v>110810.91</v>
      </c>
      <c r="BV40" s="89">
        <f t="shared" si="152"/>
        <v>0</v>
      </c>
      <c r="BW40" s="89">
        <f t="shared" si="153"/>
        <v>110810.91</v>
      </c>
      <c r="BX40" s="93">
        <f t="shared" si="154"/>
        <v>0.51853129334755699</v>
      </c>
      <c r="BY40" s="89">
        <f t="shared" si="155"/>
        <v>-102890.57999999999</v>
      </c>
      <c r="BZ40" s="93">
        <f t="shared" si="156"/>
        <v>-0.48146870665244307</v>
      </c>
      <c r="CA40" s="89">
        <v>0</v>
      </c>
      <c r="CB40" s="89">
        <v>0</v>
      </c>
      <c r="CC40" s="89">
        <v>163055.95000000001</v>
      </c>
      <c r="CD40" s="89">
        <v>102262.01</v>
      </c>
      <c r="CE40" s="89">
        <v>0</v>
      </c>
      <c r="CF40" s="89">
        <v>0</v>
      </c>
      <c r="CG40" s="89">
        <v>222142.25</v>
      </c>
      <c r="CH40" s="24">
        <f t="shared" si="108"/>
        <v>701161.7</v>
      </c>
    </row>
    <row r="41" spans="1:86" s="10" customFormat="1" ht="12" customHeight="1" x14ac:dyDescent="0.35">
      <c r="A41" s="9" t="s">
        <v>60</v>
      </c>
      <c r="B41" s="9" t="s">
        <v>60</v>
      </c>
      <c r="C41" s="25">
        <v>1</v>
      </c>
      <c r="D41" s="26" t="s">
        <v>53</v>
      </c>
      <c r="E41" s="27" t="s">
        <v>54</v>
      </c>
      <c r="F41" s="25" t="s">
        <v>55</v>
      </c>
      <c r="G41" s="27" t="s">
        <v>56</v>
      </c>
      <c r="H41" s="25" t="s">
        <v>57</v>
      </c>
      <c r="I41" s="27" t="s">
        <v>58</v>
      </c>
      <c r="J41" s="28">
        <v>2</v>
      </c>
      <c r="K41" s="29" t="s">
        <v>59</v>
      </c>
      <c r="L41" s="23" t="s">
        <v>10</v>
      </c>
      <c r="M41" s="24">
        <v>0</v>
      </c>
      <c r="N41" s="24">
        <v>0</v>
      </c>
      <c r="O41" s="24">
        <v>121549.76000000001</v>
      </c>
      <c r="P41" s="89">
        <v>25500.22</v>
      </c>
      <c r="Q41" s="89">
        <v>25500</v>
      </c>
      <c r="R41" s="89">
        <v>0</v>
      </c>
      <c r="S41" s="89">
        <f t="shared" si="109"/>
        <v>25500</v>
      </c>
      <c r="T41" s="93">
        <f t="shared" si="110"/>
        <v>0.99999137262345184</v>
      </c>
      <c r="U41" s="89">
        <f t="shared" si="111"/>
        <v>-0.22000000000116415</v>
      </c>
      <c r="V41" s="93">
        <f t="shared" si="112"/>
        <v>-8.6273765481695513E-6</v>
      </c>
      <c r="W41" s="89">
        <v>66843.25</v>
      </c>
      <c r="X41" s="89">
        <v>28274.04</v>
      </c>
      <c r="Y41" s="89">
        <v>0</v>
      </c>
      <c r="Z41" s="89">
        <f t="shared" si="113"/>
        <v>28274.04</v>
      </c>
      <c r="AA41" s="93">
        <f t="shared" si="114"/>
        <v>0.42299020469531329</v>
      </c>
      <c r="AB41" s="89">
        <f t="shared" si="115"/>
        <v>-38569.21</v>
      </c>
      <c r="AC41" s="93">
        <f t="shared" si="116"/>
        <v>-0.57700979530468666</v>
      </c>
      <c r="AD41" s="89">
        <f t="shared" si="117"/>
        <v>92343.47</v>
      </c>
      <c r="AE41" s="89">
        <f t="shared" si="118"/>
        <v>53774.04</v>
      </c>
      <c r="AF41" s="89">
        <f t="shared" si="119"/>
        <v>0</v>
      </c>
      <c r="AG41" s="89">
        <f t="shared" si="120"/>
        <v>53774.04</v>
      </c>
      <c r="AH41" s="93">
        <f t="shared" si="121"/>
        <v>0.58232639514196294</v>
      </c>
      <c r="AI41" s="89">
        <f t="shared" si="122"/>
        <v>-38569.43</v>
      </c>
      <c r="AJ41" s="93">
        <f t="shared" si="123"/>
        <v>-0.41767360485803706</v>
      </c>
      <c r="AK41" s="89">
        <v>0</v>
      </c>
      <c r="AL41" s="89">
        <v>0</v>
      </c>
      <c r="AM41" s="89">
        <v>0</v>
      </c>
      <c r="AN41" s="89">
        <f t="shared" si="124"/>
        <v>0</v>
      </c>
      <c r="AO41" s="93" t="str">
        <f t="shared" si="125"/>
        <v>nebija plānots</v>
      </c>
      <c r="AP41" s="89">
        <f t="shared" si="126"/>
        <v>0</v>
      </c>
      <c r="AQ41" s="93" t="str">
        <f t="shared" si="127"/>
        <v>nebija plānots</v>
      </c>
      <c r="AR41" s="89">
        <f t="shared" si="128"/>
        <v>92343.47</v>
      </c>
      <c r="AS41" s="89">
        <f t="shared" si="129"/>
        <v>53774.04</v>
      </c>
      <c r="AT41" s="89">
        <f t="shared" si="130"/>
        <v>0</v>
      </c>
      <c r="AU41" s="89">
        <f t="shared" si="131"/>
        <v>53774.04</v>
      </c>
      <c r="AV41" s="93">
        <f t="shared" si="132"/>
        <v>0.58232639514196294</v>
      </c>
      <c r="AW41" s="89">
        <f t="shared" si="133"/>
        <v>-38569.43</v>
      </c>
      <c r="AX41" s="93">
        <f t="shared" si="134"/>
        <v>-0.41767360485803706</v>
      </c>
      <c r="AY41" s="89">
        <v>32409.37</v>
      </c>
      <c r="AZ41" s="89">
        <v>0</v>
      </c>
      <c r="BA41" s="89">
        <v>0</v>
      </c>
      <c r="BB41" s="89">
        <f t="shared" si="135"/>
        <v>0</v>
      </c>
      <c r="BC41" s="93">
        <f t="shared" si="136"/>
        <v>0</v>
      </c>
      <c r="BD41" s="89">
        <f t="shared" si="137"/>
        <v>-32409.37</v>
      </c>
      <c r="BE41" s="93">
        <f t="shared" si="138"/>
        <v>-1</v>
      </c>
      <c r="BF41" s="89">
        <f t="shared" si="139"/>
        <v>124752.84</v>
      </c>
      <c r="BG41" s="89">
        <f t="shared" si="140"/>
        <v>53774.04</v>
      </c>
      <c r="BH41" s="89">
        <f t="shared" si="141"/>
        <v>0</v>
      </c>
      <c r="BI41" s="89">
        <f t="shared" si="142"/>
        <v>53774.04</v>
      </c>
      <c r="BJ41" s="93">
        <f t="shared" si="143"/>
        <v>0.43104461589812304</v>
      </c>
      <c r="BK41" s="89">
        <f t="shared" si="144"/>
        <v>-70978.799999999988</v>
      </c>
      <c r="BL41" s="93">
        <f t="shared" si="145"/>
        <v>-0.56895538410187685</v>
      </c>
      <c r="BM41" s="89">
        <v>81857.39</v>
      </c>
      <c r="BN41" s="89">
        <v>54081.97</v>
      </c>
      <c r="BO41" s="89">
        <v>0</v>
      </c>
      <c r="BP41" s="89">
        <f t="shared" si="146"/>
        <v>54081.97</v>
      </c>
      <c r="BQ41" s="93">
        <f t="shared" si="147"/>
        <v>0.66068524784384164</v>
      </c>
      <c r="BR41" s="89">
        <f t="shared" si="148"/>
        <v>-27775.42</v>
      </c>
      <c r="BS41" s="93">
        <f t="shared" si="149"/>
        <v>-0.33931475215615842</v>
      </c>
      <c r="BT41" s="89">
        <f t="shared" si="150"/>
        <v>206610.22999999998</v>
      </c>
      <c r="BU41" s="89">
        <f t="shared" si="151"/>
        <v>107856.01000000001</v>
      </c>
      <c r="BV41" s="89">
        <f t="shared" si="152"/>
        <v>0</v>
      </c>
      <c r="BW41" s="89">
        <f t="shared" si="153"/>
        <v>107856.01000000001</v>
      </c>
      <c r="BX41" s="93">
        <f t="shared" si="154"/>
        <v>0.52202647468133601</v>
      </c>
      <c r="BY41" s="89">
        <f t="shared" si="155"/>
        <v>-98754.219999999972</v>
      </c>
      <c r="BZ41" s="93">
        <f t="shared" si="156"/>
        <v>-0.47797352531866394</v>
      </c>
      <c r="CA41" s="89">
        <v>22143.75</v>
      </c>
      <c r="CB41" s="89">
        <v>47109.599999999999</v>
      </c>
      <c r="CC41" s="89">
        <v>211954.22</v>
      </c>
      <c r="CD41" s="89">
        <v>38070</v>
      </c>
      <c r="CE41" s="89">
        <v>205456.84999999998</v>
      </c>
      <c r="CF41" s="89">
        <v>152370.18</v>
      </c>
      <c r="CG41" s="89">
        <v>76140</v>
      </c>
      <c r="CH41" s="24">
        <f t="shared" si="108"/>
        <v>959854.82999999984</v>
      </c>
    </row>
    <row r="42" spans="1:86" s="10" customFormat="1" ht="12" customHeight="1" x14ac:dyDescent="0.35">
      <c r="A42" s="9" t="s">
        <v>61</v>
      </c>
      <c r="B42" s="9" t="s">
        <v>61</v>
      </c>
      <c r="C42" s="25">
        <v>1</v>
      </c>
      <c r="D42" s="26" t="s">
        <v>53</v>
      </c>
      <c r="E42" s="27" t="s">
        <v>54</v>
      </c>
      <c r="F42" s="25" t="s">
        <v>55</v>
      </c>
      <c r="G42" s="27" t="s">
        <v>56</v>
      </c>
      <c r="H42" s="25" t="s">
        <v>57</v>
      </c>
      <c r="I42" s="27" t="s">
        <v>58</v>
      </c>
      <c r="J42" s="28">
        <v>3</v>
      </c>
      <c r="K42" s="29" t="s">
        <v>59</v>
      </c>
      <c r="L42" s="23" t="s">
        <v>10</v>
      </c>
      <c r="M42" s="24">
        <v>0</v>
      </c>
      <c r="N42" s="24">
        <v>0</v>
      </c>
      <c r="O42" s="24">
        <v>2139962.37</v>
      </c>
      <c r="P42" s="89">
        <v>298369.78999999998</v>
      </c>
      <c r="Q42" s="89">
        <v>203669.82</v>
      </c>
      <c r="R42" s="89">
        <v>0</v>
      </c>
      <c r="S42" s="89">
        <f t="shared" si="109"/>
        <v>203669.82</v>
      </c>
      <c r="T42" s="93">
        <f t="shared" si="110"/>
        <v>0.68260871853011662</v>
      </c>
      <c r="U42" s="89">
        <f t="shared" si="111"/>
        <v>-94699.969999999972</v>
      </c>
      <c r="V42" s="93">
        <f t="shared" si="112"/>
        <v>-0.31739128146988332</v>
      </c>
      <c r="W42" s="89">
        <v>679235.35999999987</v>
      </c>
      <c r="X42" s="89">
        <f>126966.38-11512.44</f>
        <v>115453.94</v>
      </c>
      <c r="Y42" s="89">
        <v>0</v>
      </c>
      <c r="Z42" s="89">
        <f>X42-Y42</f>
        <v>115453.94</v>
      </c>
      <c r="AA42" s="93">
        <f t="shared" si="114"/>
        <v>0.16997633927656539</v>
      </c>
      <c r="AB42" s="89">
        <f t="shared" si="115"/>
        <v>-563781.41999999993</v>
      </c>
      <c r="AC42" s="93">
        <f t="shared" si="116"/>
        <v>-0.8300236607234347</v>
      </c>
      <c r="AD42" s="89">
        <f t="shared" si="117"/>
        <v>977605.14999999991</v>
      </c>
      <c r="AE42" s="89">
        <f t="shared" si="118"/>
        <v>319123.76</v>
      </c>
      <c r="AF42" s="89">
        <f t="shared" si="119"/>
        <v>0</v>
      </c>
      <c r="AG42" s="89">
        <f t="shared" si="120"/>
        <v>319123.76</v>
      </c>
      <c r="AH42" s="93">
        <f t="shared" si="121"/>
        <v>0.32643420505712356</v>
      </c>
      <c r="AI42" s="89">
        <f t="shared" si="122"/>
        <v>-658481.3899999999</v>
      </c>
      <c r="AJ42" s="93">
        <f t="shared" si="123"/>
        <v>-0.67356579494287638</v>
      </c>
      <c r="AK42" s="89">
        <v>502953.74000000005</v>
      </c>
      <c r="AL42" s="89">
        <v>199361.39</v>
      </c>
      <c r="AM42" s="89">
        <v>0</v>
      </c>
      <c r="AN42" s="89">
        <f>AL42-AM42</f>
        <v>199361.39</v>
      </c>
      <c r="AO42" s="93">
        <f t="shared" si="125"/>
        <v>0.39638116618836555</v>
      </c>
      <c r="AP42" s="89">
        <f t="shared" si="126"/>
        <v>-303592.35000000003</v>
      </c>
      <c r="AQ42" s="93">
        <f t="shared" si="127"/>
        <v>-0.6036188338116345</v>
      </c>
      <c r="AR42" s="89">
        <f t="shared" si="128"/>
        <v>1480558.89</v>
      </c>
      <c r="AS42" s="89">
        <f t="shared" si="129"/>
        <v>518485.15</v>
      </c>
      <c r="AT42" s="89">
        <f t="shared" si="130"/>
        <v>0</v>
      </c>
      <c r="AU42" s="89">
        <f t="shared" si="131"/>
        <v>518485.15</v>
      </c>
      <c r="AV42" s="93">
        <f t="shared" si="132"/>
        <v>0.35019556027251308</v>
      </c>
      <c r="AW42" s="89">
        <f t="shared" si="133"/>
        <v>-962073.73999999987</v>
      </c>
      <c r="AX42" s="93">
        <f t="shared" si="134"/>
        <v>-0.64980443972748692</v>
      </c>
      <c r="AY42" s="89">
        <v>699957.14</v>
      </c>
      <c r="AZ42" s="89">
        <v>661499.42000000004</v>
      </c>
      <c r="BA42" s="89">
        <v>0</v>
      </c>
      <c r="BB42" s="89">
        <f>AZ42-BA42</f>
        <v>661499.42000000004</v>
      </c>
      <c r="BC42" s="93">
        <f t="shared" si="136"/>
        <v>0.94505703592079937</v>
      </c>
      <c r="BD42" s="89">
        <f t="shared" si="137"/>
        <v>-38457.719999999972</v>
      </c>
      <c r="BE42" s="93">
        <f t="shared" si="138"/>
        <v>-5.4942964079200581E-2</v>
      </c>
      <c r="BF42" s="89">
        <f t="shared" si="139"/>
        <v>2180516.0299999998</v>
      </c>
      <c r="BG42" s="89">
        <f t="shared" si="140"/>
        <v>1179984.57</v>
      </c>
      <c r="BH42" s="89">
        <f t="shared" si="141"/>
        <v>0</v>
      </c>
      <c r="BI42" s="89">
        <f t="shared" si="142"/>
        <v>1179984.57</v>
      </c>
      <c r="BJ42" s="93">
        <f t="shared" si="143"/>
        <v>0.54114922970779544</v>
      </c>
      <c r="BK42" s="89">
        <f t="shared" si="144"/>
        <v>-1000531.4599999997</v>
      </c>
      <c r="BL42" s="93">
        <f t="shared" si="145"/>
        <v>-0.45885077029220456</v>
      </c>
      <c r="BM42" s="89">
        <v>518517.75</v>
      </c>
      <c r="BN42" s="89">
        <v>527720.50999999989</v>
      </c>
      <c r="BO42" s="89">
        <v>0</v>
      </c>
      <c r="BP42" s="89">
        <f>BN42-BO42</f>
        <v>527720.50999999989</v>
      </c>
      <c r="BQ42" s="93">
        <f t="shared" si="147"/>
        <v>1.0177482063053771</v>
      </c>
      <c r="BR42" s="89">
        <f t="shared" si="148"/>
        <v>9202.7599999998929</v>
      </c>
      <c r="BS42" s="93">
        <f t="shared" si="149"/>
        <v>1.7748206305376997E-2</v>
      </c>
      <c r="BT42" s="89">
        <f t="shared" si="150"/>
        <v>2699033.78</v>
      </c>
      <c r="BU42" s="89">
        <f t="shared" si="151"/>
        <v>1707705.08</v>
      </c>
      <c r="BV42" s="89">
        <f t="shared" si="152"/>
        <v>0</v>
      </c>
      <c r="BW42" s="89">
        <f t="shared" si="153"/>
        <v>1707705.08</v>
      </c>
      <c r="BX42" s="93">
        <f t="shared" si="154"/>
        <v>0.6327097840175977</v>
      </c>
      <c r="BY42" s="89">
        <f t="shared" si="155"/>
        <v>-991328.69999999972</v>
      </c>
      <c r="BZ42" s="93">
        <f t="shared" si="156"/>
        <v>-0.36729021598240236</v>
      </c>
      <c r="CA42" s="89">
        <v>339058.3</v>
      </c>
      <c r="CB42" s="89">
        <v>413701.36</v>
      </c>
      <c r="CC42" s="89">
        <v>1736249.23</v>
      </c>
      <c r="CD42" s="89">
        <v>112875</v>
      </c>
      <c r="CE42" s="89">
        <v>473311.89</v>
      </c>
      <c r="CF42" s="89">
        <v>1770684.8</v>
      </c>
      <c r="CG42" s="89">
        <v>141669.76000000001</v>
      </c>
      <c r="CH42" s="24">
        <f t="shared" si="108"/>
        <v>7686584.1199999992</v>
      </c>
    </row>
    <row r="43" spans="1:86" s="10" customFormat="1" ht="12" customHeight="1" x14ac:dyDescent="0.35">
      <c r="A43" s="9" t="s">
        <v>62</v>
      </c>
      <c r="B43" s="9" t="s">
        <v>661</v>
      </c>
      <c r="C43" s="25">
        <v>1</v>
      </c>
      <c r="D43" s="26" t="s">
        <v>53</v>
      </c>
      <c r="E43" s="27" t="s">
        <v>54</v>
      </c>
      <c r="F43" s="25" t="s">
        <v>649</v>
      </c>
      <c r="G43" s="27" t="s">
        <v>63</v>
      </c>
      <c r="H43" s="30" t="s">
        <v>64</v>
      </c>
      <c r="I43" s="27" t="s">
        <v>63</v>
      </c>
      <c r="J43" s="28" t="s">
        <v>21</v>
      </c>
      <c r="K43" s="29" t="s">
        <v>59</v>
      </c>
      <c r="L43" s="23" t="s">
        <v>10</v>
      </c>
      <c r="M43" s="24">
        <v>42994222.299999997</v>
      </c>
      <c r="N43" s="24">
        <v>30471264.609999999</v>
      </c>
      <c r="O43" s="24">
        <v>39205761.579999998</v>
      </c>
      <c r="P43" s="89">
        <v>0</v>
      </c>
      <c r="Q43" s="89">
        <v>12694964.310000001</v>
      </c>
      <c r="R43" s="89">
        <v>0</v>
      </c>
      <c r="S43" s="89">
        <f t="shared" si="109"/>
        <v>12694964.310000001</v>
      </c>
      <c r="T43" s="93" t="str">
        <f t="shared" si="110"/>
        <v>nebija plānots</v>
      </c>
      <c r="U43" s="89">
        <f t="shared" si="111"/>
        <v>12694964.310000001</v>
      </c>
      <c r="V43" s="93" t="str">
        <f t="shared" si="112"/>
        <v>nebija plānots</v>
      </c>
      <c r="W43" s="89">
        <v>14172033.33</v>
      </c>
      <c r="X43" s="89">
        <v>0</v>
      </c>
      <c r="Y43" s="89">
        <v>0</v>
      </c>
      <c r="Z43" s="89">
        <f t="shared" si="113"/>
        <v>0</v>
      </c>
      <c r="AA43" s="93">
        <f t="shared" si="114"/>
        <v>0</v>
      </c>
      <c r="AB43" s="89">
        <f t="shared" si="115"/>
        <v>-14172033.33</v>
      </c>
      <c r="AC43" s="93">
        <f t="shared" si="116"/>
        <v>-1</v>
      </c>
      <c r="AD43" s="89">
        <f t="shared" si="117"/>
        <v>14172033.33</v>
      </c>
      <c r="AE43" s="89">
        <f t="shared" si="118"/>
        <v>12694964.310000001</v>
      </c>
      <c r="AF43" s="89">
        <f t="shared" si="119"/>
        <v>0</v>
      </c>
      <c r="AG43" s="89">
        <f t="shared" si="120"/>
        <v>12694964.310000001</v>
      </c>
      <c r="AH43" s="93">
        <f t="shared" si="121"/>
        <v>0.89577578703027227</v>
      </c>
      <c r="AI43" s="89">
        <f t="shared" si="122"/>
        <v>-1477069.0199999996</v>
      </c>
      <c r="AJ43" s="93">
        <f t="shared" si="123"/>
        <v>-0.10422421296972773</v>
      </c>
      <c r="AK43" s="89">
        <v>0</v>
      </c>
      <c r="AL43" s="89">
        <v>0</v>
      </c>
      <c r="AM43" s="89">
        <v>0</v>
      </c>
      <c r="AN43" s="89">
        <f t="shared" ref="AN43:AN106" si="157">AL43-AM43</f>
        <v>0</v>
      </c>
      <c r="AO43" s="93" t="str">
        <f t="shared" si="125"/>
        <v>nebija plānots</v>
      </c>
      <c r="AP43" s="89">
        <f t="shared" si="126"/>
        <v>0</v>
      </c>
      <c r="AQ43" s="93" t="str">
        <f t="shared" si="127"/>
        <v>nebija plānots</v>
      </c>
      <c r="AR43" s="89">
        <f t="shared" si="128"/>
        <v>14172033.33</v>
      </c>
      <c r="AS43" s="89">
        <f t="shared" si="129"/>
        <v>12694964.310000001</v>
      </c>
      <c r="AT43" s="89">
        <f t="shared" si="130"/>
        <v>0</v>
      </c>
      <c r="AU43" s="89">
        <f t="shared" si="131"/>
        <v>12694964.310000001</v>
      </c>
      <c r="AV43" s="93">
        <f t="shared" si="132"/>
        <v>0.89577578703027227</v>
      </c>
      <c r="AW43" s="89">
        <f t="shared" si="133"/>
        <v>-1477069.0199999996</v>
      </c>
      <c r="AX43" s="93">
        <f t="shared" si="134"/>
        <v>-0.10422421296972773</v>
      </c>
      <c r="AY43" s="89">
        <v>0</v>
      </c>
      <c r="AZ43" s="89">
        <v>0</v>
      </c>
      <c r="BA43" s="89">
        <v>0</v>
      </c>
      <c r="BB43" s="89">
        <f t="shared" ref="BB43:BB106" si="158">AZ43-BA43</f>
        <v>0</v>
      </c>
      <c r="BC43" s="93" t="str">
        <f t="shared" si="136"/>
        <v>nebija plānots</v>
      </c>
      <c r="BD43" s="89">
        <f t="shared" si="137"/>
        <v>0</v>
      </c>
      <c r="BE43" s="93" t="str">
        <f t="shared" si="138"/>
        <v>nebija plānots</v>
      </c>
      <c r="BF43" s="89">
        <f t="shared" si="139"/>
        <v>14172033.33</v>
      </c>
      <c r="BG43" s="89">
        <f t="shared" si="140"/>
        <v>12694964.310000001</v>
      </c>
      <c r="BH43" s="89">
        <f t="shared" si="141"/>
        <v>0</v>
      </c>
      <c r="BI43" s="89">
        <f t="shared" si="142"/>
        <v>12694964.310000001</v>
      </c>
      <c r="BJ43" s="93">
        <f t="shared" si="143"/>
        <v>0.89577578703027227</v>
      </c>
      <c r="BK43" s="89">
        <f t="shared" si="144"/>
        <v>-1477069.0199999996</v>
      </c>
      <c r="BL43" s="93">
        <f t="shared" si="145"/>
        <v>-0.10422421296972773</v>
      </c>
      <c r="BM43" s="89">
        <v>7225000</v>
      </c>
      <c r="BN43" s="89">
        <v>1349777.91</v>
      </c>
      <c r="BO43" s="89">
        <v>0</v>
      </c>
      <c r="BP43" s="89">
        <f t="shared" ref="BP43:BP106" si="159">BN43-BO43</f>
        <v>1349777.91</v>
      </c>
      <c r="BQ43" s="93">
        <f t="shared" si="147"/>
        <v>0.18682047197231832</v>
      </c>
      <c r="BR43" s="89">
        <f t="shared" si="148"/>
        <v>-5875222.0899999999</v>
      </c>
      <c r="BS43" s="93">
        <f t="shared" si="149"/>
        <v>-0.81317952802768168</v>
      </c>
      <c r="BT43" s="89">
        <f t="shared" si="150"/>
        <v>21397033.329999998</v>
      </c>
      <c r="BU43" s="89">
        <f t="shared" si="151"/>
        <v>14044742.220000001</v>
      </c>
      <c r="BV43" s="89">
        <f t="shared" si="152"/>
        <v>0</v>
      </c>
      <c r="BW43" s="89">
        <f t="shared" si="153"/>
        <v>14044742.220000001</v>
      </c>
      <c r="BX43" s="93">
        <f t="shared" si="154"/>
        <v>0.65638736003221443</v>
      </c>
      <c r="BY43" s="89">
        <f t="shared" si="155"/>
        <v>-7352291.1099999975</v>
      </c>
      <c r="BZ43" s="93">
        <f t="shared" si="156"/>
        <v>-0.34361263996778557</v>
      </c>
      <c r="CA43" s="89">
        <v>0</v>
      </c>
      <c r="CB43" s="89">
        <v>0</v>
      </c>
      <c r="CC43" s="89">
        <v>0</v>
      </c>
      <c r="CD43" s="89">
        <v>0</v>
      </c>
      <c r="CE43" s="89">
        <v>14450000</v>
      </c>
      <c r="CF43" s="89">
        <v>0</v>
      </c>
      <c r="CG43" s="89">
        <v>0</v>
      </c>
      <c r="CH43" s="24">
        <f t="shared" si="108"/>
        <v>35847033.329999998</v>
      </c>
    </row>
    <row r="44" spans="1:86" s="10" customFormat="1" ht="12" customHeight="1" x14ac:dyDescent="0.35">
      <c r="A44" s="9" t="s">
        <v>65</v>
      </c>
      <c r="B44" s="9" t="s">
        <v>65</v>
      </c>
      <c r="C44" s="25">
        <v>1</v>
      </c>
      <c r="D44" s="26" t="s">
        <v>53</v>
      </c>
      <c r="E44" s="27" t="s">
        <v>54</v>
      </c>
      <c r="F44" s="25" t="s">
        <v>55</v>
      </c>
      <c r="G44" s="27" t="s">
        <v>56</v>
      </c>
      <c r="H44" s="25" t="s">
        <v>66</v>
      </c>
      <c r="I44" s="27" t="s">
        <v>67</v>
      </c>
      <c r="J44" s="28" t="s">
        <v>21</v>
      </c>
      <c r="K44" s="29" t="s">
        <v>59</v>
      </c>
      <c r="L44" s="23" t="s">
        <v>10</v>
      </c>
      <c r="M44" s="24">
        <v>0</v>
      </c>
      <c r="N44" s="24">
        <v>0</v>
      </c>
      <c r="O44" s="24">
        <v>121608.93</v>
      </c>
      <c r="P44" s="89">
        <v>0</v>
      </c>
      <c r="Q44" s="89">
        <v>0</v>
      </c>
      <c r="R44" s="89">
        <v>0</v>
      </c>
      <c r="S44" s="89">
        <f t="shared" si="109"/>
        <v>0</v>
      </c>
      <c r="T44" s="93" t="str">
        <f t="shared" si="110"/>
        <v>nebija plānots</v>
      </c>
      <c r="U44" s="89">
        <f t="shared" si="111"/>
        <v>0</v>
      </c>
      <c r="V44" s="93" t="str">
        <f t="shared" si="112"/>
        <v>nebija plānots</v>
      </c>
      <c r="W44" s="89">
        <v>0</v>
      </c>
      <c r="X44" s="89">
        <v>0</v>
      </c>
      <c r="Y44" s="89">
        <v>0</v>
      </c>
      <c r="Z44" s="89">
        <f t="shared" si="113"/>
        <v>0</v>
      </c>
      <c r="AA44" s="93" t="str">
        <f t="shared" si="114"/>
        <v>nebija plānots</v>
      </c>
      <c r="AB44" s="89">
        <f t="shared" si="115"/>
        <v>0</v>
      </c>
      <c r="AC44" s="93" t="str">
        <f t="shared" si="116"/>
        <v>nebija plānots</v>
      </c>
      <c r="AD44" s="89">
        <f t="shared" si="117"/>
        <v>0</v>
      </c>
      <c r="AE44" s="89">
        <f t="shared" si="118"/>
        <v>0</v>
      </c>
      <c r="AF44" s="89">
        <f t="shared" si="119"/>
        <v>0</v>
      </c>
      <c r="AG44" s="89">
        <f t="shared" si="120"/>
        <v>0</v>
      </c>
      <c r="AH44" s="93" t="str">
        <f t="shared" si="121"/>
        <v>nebija plānots</v>
      </c>
      <c r="AI44" s="89">
        <f t="shared" si="122"/>
        <v>0</v>
      </c>
      <c r="AJ44" s="93" t="str">
        <f t="shared" si="123"/>
        <v>nebija plānots</v>
      </c>
      <c r="AK44" s="89">
        <v>0</v>
      </c>
      <c r="AL44" s="89">
        <v>0</v>
      </c>
      <c r="AM44" s="89">
        <v>0</v>
      </c>
      <c r="AN44" s="89">
        <f t="shared" si="157"/>
        <v>0</v>
      </c>
      <c r="AO44" s="93" t="str">
        <f t="shared" si="125"/>
        <v>nebija plānots</v>
      </c>
      <c r="AP44" s="89">
        <f t="shared" si="126"/>
        <v>0</v>
      </c>
      <c r="AQ44" s="93" t="str">
        <f t="shared" si="127"/>
        <v>nebija plānots</v>
      </c>
      <c r="AR44" s="89">
        <f t="shared" si="128"/>
        <v>0</v>
      </c>
      <c r="AS44" s="89">
        <f t="shared" si="129"/>
        <v>0</v>
      </c>
      <c r="AT44" s="89">
        <f t="shared" si="130"/>
        <v>0</v>
      </c>
      <c r="AU44" s="89">
        <f t="shared" si="131"/>
        <v>0</v>
      </c>
      <c r="AV44" s="93" t="str">
        <f t="shared" si="132"/>
        <v>nebija plānots</v>
      </c>
      <c r="AW44" s="89">
        <f t="shared" si="133"/>
        <v>0</v>
      </c>
      <c r="AX44" s="93" t="str">
        <f t="shared" si="134"/>
        <v>nebija plānots</v>
      </c>
      <c r="AY44" s="89">
        <v>0</v>
      </c>
      <c r="AZ44" s="89">
        <v>0</v>
      </c>
      <c r="BA44" s="89">
        <v>0</v>
      </c>
      <c r="BB44" s="89">
        <f t="shared" si="158"/>
        <v>0</v>
      </c>
      <c r="BC44" s="93" t="str">
        <f t="shared" si="136"/>
        <v>nebija plānots</v>
      </c>
      <c r="BD44" s="89">
        <f t="shared" si="137"/>
        <v>0</v>
      </c>
      <c r="BE44" s="93" t="str">
        <f t="shared" si="138"/>
        <v>nebija plānots</v>
      </c>
      <c r="BF44" s="89">
        <f t="shared" si="139"/>
        <v>0</v>
      </c>
      <c r="BG44" s="89">
        <f t="shared" si="140"/>
        <v>0</v>
      </c>
      <c r="BH44" s="89">
        <f t="shared" si="141"/>
        <v>0</v>
      </c>
      <c r="BI44" s="89">
        <f t="shared" si="142"/>
        <v>0</v>
      </c>
      <c r="BJ44" s="93" t="str">
        <f t="shared" si="143"/>
        <v>nebija plānots</v>
      </c>
      <c r="BK44" s="89">
        <f t="shared" si="144"/>
        <v>0</v>
      </c>
      <c r="BL44" s="93" t="str">
        <f t="shared" si="145"/>
        <v>nebija plānots</v>
      </c>
      <c r="BM44" s="89">
        <v>0</v>
      </c>
      <c r="BN44" s="89">
        <v>0</v>
      </c>
      <c r="BO44" s="89">
        <v>0</v>
      </c>
      <c r="BP44" s="89">
        <f t="shared" si="159"/>
        <v>0</v>
      </c>
      <c r="BQ44" s="93" t="str">
        <f t="shared" si="147"/>
        <v>nebija plānots</v>
      </c>
      <c r="BR44" s="89">
        <f t="shared" si="148"/>
        <v>0</v>
      </c>
      <c r="BS44" s="93" t="str">
        <f t="shared" si="149"/>
        <v>nebija plānots</v>
      </c>
      <c r="BT44" s="89">
        <f t="shared" si="150"/>
        <v>0</v>
      </c>
      <c r="BU44" s="89">
        <f t="shared" si="151"/>
        <v>0</v>
      </c>
      <c r="BV44" s="89">
        <f t="shared" si="152"/>
        <v>0</v>
      </c>
      <c r="BW44" s="89">
        <f t="shared" si="153"/>
        <v>0</v>
      </c>
      <c r="BX44" s="93" t="str">
        <f t="shared" si="154"/>
        <v>nebija plānots</v>
      </c>
      <c r="BY44" s="89">
        <f t="shared" si="155"/>
        <v>0</v>
      </c>
      <c r="BZ44" s="93" t="str">
        <f t="shared" si="156"/>
        <v>nebija plānots</v>
      </c>
      <c r="CA44" s="89">
        <v>0</v>
      </c>
      <c r="CB44" s="89">
        <v>0</v>
      </c>
      <c r="CC44" s="89">
        <v>0</v>
      </c>
      <c r="CD44" s="89">
        <v>0</v>
      </c>
      <c r="CE44" s="89">
        <v>0</v>
      </c>
      <c r="CF44" s="89">
        <v>0</v>
      </c>
      <c r="CG44" s="89">
        <v>0</v>
      </c>
      <c r="CH44" s="24">
        <f t="shared" si="108"/>
        <v>0</v>
      </c>
    </row>
    <row r="45" spans="1:86" s="10" customFormat="1" ht="12" customHeight="1" x14ac:dyDescent="0.35">
      <c r="A45" s="9" t="s">
        <v>68</v>
      </c>
      <c r="B45" s="9" t="s">
        <v>68</v>
      </c>
      <c r="C45" s="25">
        <v>1</v>
      </c>
      <c r="D45" s="26" t="s">
        <v>53</v>
      </c>
      <c r="E45" s="27" t="s">
        <v>54</v>
      </c>
      <c r="F45" s="25" t="s">
        <v>55</v>
      </c>
      <c r="G45" s="27" t="s">
        <v>56</v>
      </c>
      <c r="H45" s="25" t="s">
        <v>69</v>
      </c>
      <c r="I45" s="27" t="s">
        <v>70</v>
      </c>
      <c r="J45" s="28" t="s">
        <v>21</v>
      </c>
      <c r="K45" s="29" t="s">
        <v>59</v>
      </c>
      <c r="L45" s="23" t="s">
        <v>10</v>
      </c>
      <c r="M45" s="24">
        <v>0</v>
      </c>
      <c r="N45" s="24">
        <v>145200.88</v>
      </c>
      <c r="O45" s="24">
        <v>1364836.0499999998</v>
      </c>
      <c r="P45" s="89">
        <v>0</v>
      </c>
      <c r="Q45" s="89">
        <v>0</v>
      </c>
      <c r="R45" s="89">
        <v>0</v>
      </c>
      <c r="S45" s="89">
        <f t="shared" si="109"/>
        <v>0</v>
      </c>
      <c r="T45" s="93" t="str">
        <f t="shared" si="110"/>
        <v>nebija plānots</v>
      </c>
      <c r="U45" s="89">
        <f t="shared" si="111"/>
        <v>0</v>
      </c>
      <c r="V45" s="93" t="str">
        <f t="shared" si="112"/>
        <v>nebija plānots</v>
      </c>
      <c r="W45" s="89">
        <v>0</v>
      </c>
      <c r="X45" s="89">
        <v>0</v>
      </c>
      <c r="Y45" s="89">
        <v>0</v>
      </c>
      <c r="Z45" s="89">
        <f t="shared" si="113"/>
        <v>0</v>
      </c>
      <c r="AA45" s="93" t="str">
        <f t="shared" si="114"/>
        <v>nebija plānots</v>
      </c>
      <c r="AB45" s="89">
        <f t="shared" si="115"/>
        <v>0</v>
      </c>
      <c r="AC45" s="93" t="str">
        <f t="shared" si="116"/>
        <v>nebija plānots</v>
      </c>
      <c r="AD45" s="89">
        <f t="shared" si="117"/>
        <v>0</v>
      </c>
      <c r="AE45" s="89">
        <f t="shared" si="118"/>
        <v>0</v>
      </c>
      <c r="AF45" s="89">
        <f t="shared" si="119"/>
        <v>0</v>
      </c>
      <c r="AG45" s="89">
        <f t="shared" si="120"/>
        <v>0</v>
      </c>
      <c r="AH45" s="93" t="str">
        <f t="shared" si="121"/>
        <v>nebija plānots</v>
      </c>
      <c r="AI45" s="89">
        <f t="shared" si="122"/>
        <v>0</v>
      </c>
      <c r="AJ45" s="93" t="str">
        <f t="shared" si="123"/>
        <v>nebija plānots</v>
      </c>
      <c r="AK45" s="89">
        <v>824224.29</v>
      </c>
      <c r="AL45" s="89">
        <v>822117.95</v>
      </c>
      <c r="AM45" s="89">
        <v>0</v>
      </c>
      <c r="AN45" s="89">
        <f t="shared" si="157"/>
        <v>822117.95</v>
      </c>
      <c r="AO45" s="93">
        <f t="shared" si="125"/>
        <v>0.9974444577458399</v>
      </c>
      <c r="AP45" s="89">
        <f t="shared" si="126"/>
        <v>-2106.3400000000838</v>
      </c>
      <c r="AQ45" s="93">
        <f t="shared" si="127"/>
        <v>-2.5555422541600707E-3</v>
      </c>
      <c r="AR45" s="89">
        <f t="shared" si="128"/>
        <v>824224.29</v>
      </c>
      <c r="AS45" s="89">
        <f t="shared" si="129"/>
        <v>822117.95</v>
      </c>
      <c r="AT45" s="89">
        <f t="shared" si="130"/>
        <v>0</v>
      </c>
      <c r="AU45" s="89">
        <f t="shared" si="131"/>
        <v>822117.95</v>
      </c>
      <c r="AV45" s="93">
        <f t="shared" si="132"/>
        <v>0.9974444577458399</v>
      </c>
      <c r="AW45" s="89">
        <f t="shared" si="133"/>
        <v>-2106.3400000000838</v>
      </c>
      <c r="AX45" s="93">
        <f t="shared" si="134"/>
        <v>-2.5555422541600707E-3</v>
      </c>
      <c r="AY45" s="89">
        <v>0</v>
      </c>
      <c r="AZ45" s="89">
        <v>0</v>
      </c>
      <c r="BA45" s="89">
        <v>0</v>
      </c>
      <c r="BB45" s="89">
        <f t="shared" si="158"/>
        <v>0</v>
      </c>
      <c r="BC45" s="93" t="str">
        <f t="shared" si="136"/>
        <v>nebija plānots</v>
      </c>
      <c r="BD45" s="89">
        <f t="shared" si="137"/>
        <v>0</v>
      </c>
      <c r="BE45" s="93" t="str">
        <f t="shared" si="138"/>
        <v>nebija plānots</v>
      </c>
      <c r="BF45" s="89">
        <f t="shared" si="139"/>
        <v>824224.29</v>
      </c>
      <c r="BG45" s="89">
        <f t="shared" si="140"/>
        <v>822117.95</v>
      </c>
      <c r="BH45" s="89">
        <f t="shared" si="141"/>
        <v>0</v>
      </c>
      <c r="BI45" s="89">
        <f t="shared" si="142"/>
        <v>822117.95</v>
      </c>
      <c r="BJ45" s="93">
        <f t="shared" si="143"/>
        <v>0.9974444577458399</v>
      </c>
      <c r="BK45" s="89">
        <f t="shared" si="144"/>
        <v>-2106.3400000000838</v>
      </c>
      <c r="BL45" s="93">
        <f t="shared" si="145"/>
        <v>-2.5555422541600707E-3</v>
      </c>
      <c r="BM45" s="89">
        <v>0</v>
      </c>
      <c r="BN45" s="89">
        <v>0</v>
      </c>
      <c r="BO45" s="89">
        <v>0</v>
      </c>
      <c r="BP45" s="89">
        <f t="shared" si="159"/>
        <v>0</v>
      </c>
      <c r="BQ45" s="93" t="str">
        <f t="shared" si="147"/>
        <v>nebija plānots</v>
      </c>
      <c r="BR45" s="89">
        <f t="shared" si="148"/>
        <v>0</v>
      </c>
      <c r="BS45" s="93" t="str">
        <f t="shared" si="149"/>
        <v>nebija plānots</v>
      </c>
      <c r="BT45" s="89">
        <f t="shared" si="150"/>
        <v>824224.29</v>
      </c>
      <c r="BU45" s="89">
        <f t="shared" si="151"/>
        <v>822117.95</v>
      </c>
      <c r="BV45" s="89">
        <f t="shared" si="152"/>
        <v>0</v>
      </c>
      <c r="BW45" s="89">
        <f t="shared" si="153"/>
        <v>822117.95</v>
      </c>
      <c r="BX45" s="93">
        <f t="shared" si="154"/>
        <v>0.9974444577458399</v>
      </c>
      <c r="BY45" s="89">
        <f t="shared" si="155"/>
        <v>-2106.3400000000838</v>
      </c>
      <c r="BZ45" s="93">
        <f t="shared" si="156"/>
        <v>-2.5555422541600707E-3</v>
      </c>
      <c r="CA45" s="89">
        <v>0</v>
      </c>
      <c r="CB45" s="89">
        <v>0</v>
      </c>
      <c r="CC45" s="89">
        <v>0</v>
      </c>
      <c r="CD45" s="89">
        <v>3112676.86</v>
      </c>
      <c r="CE45" s="89">
        <v>0</v>
      </c>
      <c r="CF45" s="89">
        <v>0</v>
      </c>
      <c r="CG45" s="89">
        <v>558919</v>
      </c>
      <c r="CH45" s="24">
        <f t="shared" si="108"/>
        <v>4495820.1500000004</v>
      </c>
    </row>
    <row r="46" spans="1:86" s="10" customFormat="1" ht="12" customHeight="1" x14ac:dyDescent="0.35">
      <c r="A46" s="9" t="s">
        <v>71</v>
      </c>
      <c r="B46" s="9" t="s">
        <v>71</v>
      </c>
      <c r="C46" s="25">
        <v>1</v>
      </c>
      <c r="D46" s="26" t="s">
        <v>53</v>
      </c>
      <c r="E46" s="27" t="s">
        <v>54</v>
      </c>
      <c r="F46" s="25" t="s">
        <v>72</v>
      </c>
      <c r="G46" s="27" t="s">
        <v>678</v>
      </c>
      <c r="H46" s="25" t="s">
        <v>73</v>
      </c>
      <c r="I46" s="27" t="s">
        <v>74</v>
      </c>
      <c r="J46" s="28" t="s">
        <v>21</v>
      </c>
      <c r="K46" s="29" t="s">
        <v>59</v>
      </c>
      <c r="L46" s="23" t="s">
        <v>10</v>
      </c>
      <c r="M46" s="24">
        <v>0</v>
      </c>
      <c r="N46" s="24">
        <v>0</v>
      </c>
      <c r="O46" s="24">
        <v>0</v>
      </c>
      <c r="P46" s="89">
        <v>0</v>
      </c>
      <c r="Q46" s="89">
        <v>0</v>
      </c>
      <c r="R46" s="89">
        <v>0</v>
      </c>
      <c r="S46" s="89">
        <f t="shared" si="109"/>
        <v>0</v>
      </c>
      <c r="T46" s="93" t="str">
        <f t="shared" si="110"/>
        <v>nebija plānots</v>
      </c>
      <c r="U46" s="89">
        <f t="shared" si="111"/>
        <v>0</v>
      </c>
      <c r="V46" s="93" t="str">
        <f t="shared" si="112"/>
        <v>nebija plānots</v>
      </c>
      <c r="W46" s="89">
        <v>198956.1</v>
      </c>
      <c r="X46" s="89">
        <v>0</v>
      </c>
      <c r="Y46" s="89">
        <v>0</v>
      </c>
      <c r="Z46" s="89">
        <f t="shared" si="113"/>
        <v>0</v>
      </c>
      <c r="AA46" s="93">
        <f t="shared" si="114"/>
        <v>0</v>
      </c>
      <c r="AB46" s="89">
        <f t="shared" si="115"/>
        <v>-198956.1</v>
      </c>
      <c r="AC46" s="93">
        <f t="shared" si="116"/>
        <v>-1</v>
      </c>
      <c r="AD46" s="89">
        <f t="shared" si="117"/>
        <v>198956.1</v>
      </c>
      <c r="AE46" s="89">
        <f t="shared" si="118"/>
        <v>0</v>
      </c>
      <c r="AF46" s="89">
        <f t="shared" si="119"/>
        <v>0</v>
      </c>
      <c r="AG46" s="89">
        <f t="shared" si="120"/>
        <v>0</v>
      </c>
      <c r="AH46" s="93">
        <f t="shared" si="121"/>
        <v>0</v>
      </c>
      <c r="AI46" s="89">
        <f t="shared" si="122"/>
        <v>-198956.1</v>
      </c>
      <c r="AJ46" s="93">
        <f t="shared" si="123"/>
        <v>-1</v>
      </c>
      <c r="AK46" s="89">
        <v>0</v>
      </c>
      <c r="AL46" s="89">
        <v>145706</v>
      </c>
      <c r="AM46" s="89">
        <v>0</v>
      </c>
      <c r="AN46" s="89">
        <f t="shared" si="157"/>
        <v>145706</v>
      </c>
      <c r="AO46" s="93" t="str">
        <f t="shared" si="125"/>
        <v>nebija plānots</v>
      </c>
      <c r="AP46" s="89">
        <f t="shared" si="126"/>
        <v>145706</v>
      </c>
      <c r="AQ46" s="93" t="str">
        <f t="shared" si="127"/>
        <v>nebija plānots</v>
      </c>
      <c r="AR46" s="89">
        <f t="shared" si="128"/>
        <v>198956.1</v>
      </c>
      <c r="AS46" s="89">
        <f t="shared" si="129"/>
        <v>145706</v>
      </c>
      <c r="AT46" s="89">
        <f t="shared" si="130"/>
        <v>0</v>
      </c>
      <c r="AU46" s="89">
        <f t="shared" si="131"/>
        <v>145706</v>
      </c>
      <c r="AV46" s="93">
        <f t="shared" si="132"/>
        <v>0.73235251394654399</v>
      </c>
      <c r="AW46" s="89">
        <f t="shared" si="133"/>
        <v>-53250.100000000006</v>
      </c>
      <c r="AX46" s="93">
        <f t="shared" si="134"/>
        <v>-0.26764748605345601</v>
      </c>
      <c r="AY46" s="89">
        <v>0</v>
      </c>
      <c r="AZ46" s="89">
        <v>0</v>
      </c>
      <c r="BA46" s="89">
        <v>0</v>
      </c>
      <c r="BB46" s="89">
        <f t="shared" si="158"/>
        <v>0</v>
      </c>
      <c r="BC46" s="93" t="str">
        <f t="shared" si="136"/>
        <v>nebija plānots</v>
      </c>
      <c r="BD46" s="89">
        <f t="shared" si="137"/>
        <v>0</v>
      </c>
      <c r="BE46" s="93" t="str">
        <f t="shared" si="138"/>
        <v>nebija plānots</v>
      </c>
      <c r="BF46" s="89">
        <f t="shared" si="139"/>
        <v>198956.1</v>
      </c>
      <c r="BG46" s="89">
        <f t="shared" si="140"/>
        <v>145706</v>
      </c>
      <c r="BH46" s="89">
        <f t="shared" si="141"/>
        <v>0</v>
      </c>
      <c r="BI46" s="89">
        <f t="shared" si="142"/>
        <v>145706</v>
      </c>
      <c r="BJ46" s="93">
        <f t="shared" si="143"/>
        <v>0.73235251394654399</v>
      </c>
      <c r="BK46" s="89">
        <f t="shared" si="144"/>
        <v>-53250.100000000006</v>
      </c>
      <c r="BL46" s="93">
        <f t="shared" si="145"/>
        <v>-0.26764748605345601</v>
      </c>
      <c r="BM46" s="89">
        <v>0</v>
      </c>
      <c r="BN46" s="89">
        <v>0</v>
      </c>
      <c r="BO46" s="89">
        <v>0</v>
      </c>
      <c r="BP46" s="89">
        <f t="shared" si="159"/>
        <v>0</v>
      </c>
      <c r="BQ46" s="93" t="str">
        <f t="shared" si="147"/>
        <v>nebija plānots</v>
      </c>
      <c r="BR46" s="89">
        <f t="shared" si="148"/>
        <v>0</v>
      </c>
      <c r="BS46" s="93" t="str">
        <f t="shared" si="149"/>
        <v>nebija plānots</v>
      </c>
      <c r="BT46" s="89">
        <f t="shared" si="150"/>
        <v>198956.1</v>
      </c>
      <c r="BU46" s="89">
        <f t="shared" si="151"/>
        <v>145706</v>
      </c>
      <c r="BV46" s="89">
        <f t="shared" si="152"/>
        <v>0</v>
      </c>
      <c r="BW46" s="89">
        <f t="shared" si="153"/>
        <v>145706</v>
      </c>
      <c r="BX46" s="93">
        <f t="shared" si="154"/>
        <v>0.73235251394654399</v>
      </c>
      <c r="BY46" s="89">
        <f t="shared" si="155"/>
        <v>-53250.100000000006</v>
      </c>
      <c r="BZ46" s="93">
        <f t="shared" si="156"/>
        <v>-0.26764748605345601</v>
      </c>
      <c r="CA46" s="89">
        <v>0</v>
      </c>
      <c r="CB46" s="89">
        <v>0</v>
      </c>
      <c r="CC46" s="89">
        <v>1078581.6599999999</v>
      </c>
      <c r="CD46" s="89">
        <v>0</v>
      </c>
      <c r="CE46" s="89">
        <v>0</v>
      </c>
      <c r="CF46" s="89">
        <v>0</v>
      </c>
      <c r="CG46" s="89">
        <v>0</v>
      </c>
      <c r="CH46" s="24">
        <f t="shared" si="108"/>
        <v>1277537.76</v>
      </c>
    </row>
    <row r="47" spans="1:86" s="10" customFormat="1" ht="12" customHeight="1" x14ac:dyDescent="0.35">
      <c r="A47" s="9" t="s">
        <v>75</v>
      </c>
      <c r="B47" s="9" t="s">
        <v>75</v>
      </c>
      <c r="C47" s="25">
        <v>1</v>
      </c>
      <c r="D47" s="26" t="s">
        <v>53</v>
      </c>
      <c r="E47" s="27" t="s">
        <v>54</v>
      </c>
      <c r="F47" s="25" t="s">
        <v>76</v>
      </c>
      <c r="G47" s="27" t="s">
        <v>77</v>
      </c>
      <c r="H47" s="25" t="s">
        <v>78</v>
      </c>
      <c r="I47" s="27" t="s">
        <v>79</v>
      </c>
      <c r="J47" s="28" t="s">
        <v>21</v>
      </c>
      <c r="K47" s="29" t="s">
        <v>59</v>
      </c>
      <c r="L47" s="23" t="s">
        <v>10</v>
      </c>
      <c r="M47" s="24">
        <v>0</v>
      </c>
      <c r="N47" s="24">
        <v>2287978.7199999997</v>
      </c>
      <c r="O47" s="24">
        <v>9460122.6199999992</v>
      </c>
      <c r="P47" s="89">
        <v>0</v>
      </c>
      <c r="Q47" s="89">
        <v>2640795.48</v>
      </c>
      <c r="R47" s="89">
        <v>0</v>
      </c>
      <c r="S47" s="89">
        <f t="shared" si="109"/>
        <v>2640795.48</v>
      </c>
      <c r="T47" s="93" t="str">
        <f t="shared" si="110"/>
        <v>nebija plānots</v>
      </c>
      <c r="U47" s="89">
        <f t="shared" si="111"/>
        <v>2640795.48</v>
      </c>
      <c r="V47" s="93" t="str">
        <f t="shared" si="112"/>
        <v>nebija plānots</v>
      </c>
      <c r="W47" s="89">
        <v>2657502.2799999998</v>
      </c>
      <c r="X47" s="89">
        <v>0</v>
      </c>
      <c r="Y47" s="89">
        <v>0</v>
      </c>
      <c r="Z47" s="89">
        <f t="shared" si="113"/>
        <v>0</v>
      </c>
      <c r="AA47" s="93">
        <f t="shared" si="114"/>
        <v>0</v>
      </c>
      <c r="AB47" s="89">
        <f t="shared" si="115"/>
        <v>-2657502.2799999998</v>
      </c>
      <c r="AC47" s="93">
        <f t="shared" si="116"/>
        <v>-1</v>
      </c>
      <c r="AD47" s="89">
        <f t="shared" si="117"/>
        <v>2657502.2799999998</v>
      </c>
      <c r="AE47" s="89">
        <f t="shared" si="118"/>
        <v>2640795.48</v>
      </c>
      <c r="AF47" s="89">
        <f t="shared" si="119"/>
        <v>0</v>
      </c>
      <c r="AG47" s="89">
        <f t="shared" si="120"/>
        <v>2640795.48</v>
      </c>
      <c r="AH47" s="93">
        <f t="shared" si="121"/>
        <v>0.99371334499852249</v>
      </c>
      <c r="AI47" s="89">
        <f t="shared" si="122"/>
        <v>-16706.799999999814</v>
      </c>
      <c r="AJ47" s="93">
        <f t="shared" si="123"/>
        <v>-6.2866550014774834E-3</v>
      </c>
      <c r="AK47" s="89">
        <v>0</v>
      </c>
      <c r="AL47" s="89">
        <v>0</v>
      </c>
      <c r="AM47" s="89">
        <v>0</v>
      </c>
      <c r="AN47" s="89">
        <f t="shared" si="157"/>
        <v>0</v>
      </c>
      <c r="AO47" s="93" t="str">
        <f t="shared" si="125"/>
        <v>nebija plānots</v>
      </c>
      <c r="AP47" s="89">
        <f t="shared" si="126"/>
        <v>0</v>
      </c>
      <c r="AQ47" s="93" t="str">
        <f t="shared" si="127"/>
        <v>nebija plānots</v>
      </c>
      <c r="AR47" s="89">
        <f t="shared" si="128"/>
        <v>2657502.2799999998</v>
      </c>
      <c r="AS47" s="89">
        <f t="shared" si="129"/>
        <v>2640795.48</v>
      </c>
      <c r="AT47" s="89">
        <f t="shared" si="130"/>
        <v>0</v>
      </c>
      <c r="AU47" s="89">
        <f t="shared" si="131"/>
        <v>2640795.48</v>
      </c>
      <c r="AV47" s="93">
        <f t="shared" si="132"/>
        <v>0.99371334499852249</v>
      </c>
      <c r="AW47" s="89">
        <f t="shared" si="133"/>
        <v>-16706.799999999814</v>
      </c>
      <c r="AX47" s="93">
        <f t="shared" si="134"/>
        <v>-6.2866550014774834E-3</v>
      </c>
      <c r="AY47" s="89">
        <v>0</v>
      </c>
      <c r="AZ47" s="89">
        <v>0</v>
      </c>
      <c r="BA47" s="89">
        <v>0</v>
      </c>
      <c r="BB47" s="89">
        <f t="shared" si="158"/>
        <v>0</v>
      </c>
      <c r="BC47" s="93" t="str">
        <f t="shared" si="136"/>
        <v>nebija plānots</v>
      </c>
      <c r="BD47" s="89">
        <f t="shared" si="137"/>
        <v>0</v>
      </c>
      <c r="BE47" s="93" t="str">
        <f t="shared" si="138"/>
        <v>nebija plānots</v>
      </c>
      <c r="BF47" s="89">
        <f t="shared" si="139"/>
        <v>2657502.2799999998</v>
      </c>
      <c r="BG47" s="89">
        <f t="shared" si="140"/>
        <v>2640795.48</v>
      </c>
      <c r="BH47" s="89">
        <f t="shared" si="141"/>
        <v>0</v>
      </c>
      <c r="BI47" s="89">
        <f t="shared" si="142"/>
        <v>2640795.48</v>
      </c>
      <c r="BJ47" s="93">
        <f t="shared" si="143"/>
        <v>0.99371334499852249</v>
      </c>
      <c r="BK47" s="89">
        <f t="shared" si="144"/>
        <v>-16706.799999999814</v>
      </c>
      <c r="BL47" s="93">
        <f t="shared" si="145"/>
        <v>-6.2866550014774834E-3</v>
      </c>
      <c r="BM47" s="89">
        <v>3440545</v>
      </c>
      <c r="BN47" s="89">
        <v>4258172.01</v>
      </c>
      <c r="BO47" s="89">
        <v>0</v>
      </c>
      <c r="BP47" s="89">
        <f t="shared" si="159"/>
        <v>4258172.01</v>
      </c>
      <c r="BQ47" s="93">
        <f t="shared" si="147"/>
        <v>1.2376446202563838</v>
      </c>
      <c r="BR47" s="89">
        <f t="shared" si="148"/>
        <v>817627.00999999978</v>
      </c>
      <c r="BS47" s="93">
        <f t="shared" si="149"/>
        <v>0.23764462025638375</v>
      </c>
      <c r="BT47" s="89">
        <f t="shared" si="150"/>
        <v>6098047.2799999993</v>
      </c>
      <c r="BU47" s="89">
        <f t="shared" si="151"/>
        <v>6898967.4900000002</v>
      </c>
      <c r="BV47" s="89">
        <f t="shared" si="152"/>
        <v>0</v>
      </c>
      <c r="BW47" s="89">
        <f t="shared" si="153"/>
        <v>6898967.4900000002</v>
      </c>
      <c r="BX47" s="93">
        <f t="shared" si="154"/>
        <v>1.1313404395250934</v>
      </c>
      <c r="BY47" s="89">
        <f t="shared" si="155"/>
        <v>800920.21000000089</v>
      </c>
      <c r="BZ47" s="93">
        <f t="shared" si="156"/>
        <v>0.1313404395250935</v>
      </c>
      <c r="CA47" s="89">
        <v>0</v>
      </c>
      <c r="CB47" s="89">
        <v>0</v>
      </c>
      <c r="CC47" s="89">
        <v>2167500</v>
      </c>
      <c r="CD47" s="89">
        <v>0</v>
      </c>
      <c r="CE47" s="89">
        <v>0</v>
      </c>
      <c r="CF47" s="89">
        <v>2601000</v>
      </c>
      <c r="CG47" s="89">
        <v>6025113</v>
      </c>
      <c r="CH47" s="24">
        <f t="shared" si="108"/>
        <v>16891660.280000001</v>
      </c>
    </row>
    <row r="48" spans="1:86" s="10" customFormat="1" ht="12" customHeight="1" x14ac:dyDescent="0.35">
      <c r="A48" s="9" t="s">
        <v>80</v>
      </c>
      <c r="B48" s="9" t="s">
        <v>80</v>
      </c>
      <c r="C48" s="25">
        <v>1</v>
      </c>
      <c r="D48" s="26" t="s">
        <v>53</v>
      </c>
      <c r="E48" s="27" t="s">
        <v>54</v>
      </c>
      <c r="F48" s="31" t="s">
        <v>76</v>
      </c>
      <c r="G48" s="27" t="s">
        <v>56</v>
      </c>
      <c r="H48" s="25" t="s">
        <v>81</v>
      </c>
      <c r="I48" s="27" t="s">
        <v>82</v>
      </c>
      <c r="J48" s="28">
        <v>1</v>
      </c>
      <c r="K48" s="29" t="s">
        <v>59</v>
      </c>
      <c r="L48" s="23" t="s">
        <v>10</v>
      </c>
      <c r="M48" s="24">
        <v>0</v>
      </c>
      <c r="N48" s="24">
        <v>0</v>
      </c>
      <c r="O48" s="24">
        <v>57569.85</v>
      </c>
      <c r="P48" s="89">
        <v>31681.63</v>
      </c>
      <c r="Q48" s="89">
        <v>31681.63</v>
      </c>
      <c r="R48" s="89">
        <v>0</v>
      </c>
      <c r="S48" s="89">
        <f t="shared" si="109"/>
        <v>31681.63</v>
      </c>
      <c r="T48" s="93">
        <f t="shared" si="110"/>
        <v>1</v>
      </c>
      <c r="U48" s="89">
        <f t="shared" si="111"/>
        <v>0</v>
      </c>
      <c r="V48" s="93">
        <f t="shared" si="112"/>
        <v>0</v>
      </c>
      <c r="W48" s="89">
        <v>0</v>
      </c>
      <c r="X48" s="89">
        <v>0</v>
      </c>
      <c r="Y48" s="89">
        <v>0</v>
      </c>
      <c r="Z48" s="89">
        <f t="shared" si="113"/>
        <v>0</v>
      </c>
      <c r="AA48" s="93" t="str">
        <f t="shared" si="114"/>
        <v>nebija plānots</v>
      </c>
      <c r="AB48" s="89">
        <f t="shared" si="115"/>
        <v>0</v>
      </c>
      <c r="AC48" s="93" t="str">
        <f t="shared" si="116"/>
        <v>nebija plānots</v>
      </c>
      <c r="AD48" s="89">
        <f t="shared" si="117"/>
        <v>31681.63</v>
      </c>
      <c r="AE48" s="89">
        <f t="shared" si="118"/>
        <v>31681.63</v>
      </c>
      <c r="AF48" s="89">
        <f t="shared" si="119"/>
        <v>0</v>
      </c>
      <c r="AG48" s="89">
        <f t="shared" si="120"/>
        <v>31681.63</v>
      </c>
      <c r="AH48" s="93">
        <f t="shared" si="121"/>
        <v>1</v>
      </c>
      <c r="AI48" s="89">
        <f t="shared" si="122"/>
        <v>0</v>
      </c>
      <c r="AJ48" s="93">
        <f t="shared" si="123"/>
        <v>0</v>
      </c>
      <c r="AK48" s="89">
        <v>0</v>
      </c>
      <c r="AL48" s="89">
        <v>0</v>
      </c>
      <c r="AM48" s="89">
        <v>0</v>
      </c>
      <c r="AN48" s="89">
        <f t="shared" si="157"/>
        <v>0</v>
      </c>
      <c r="AO48" s="93" t="str">
        <f t="shared" si="125"/>
        <v>nebija plānots</v>
      </c>
      <c r="AP48" s="89">
        <f t="shared" si="126"/>
        <v>0</v>
      </c>
      <c r="AQ48" s="93" t="str">
        <f t="shared" si="127"/>
        <v>nebija plānots</v>
      </c>
      <c r="AR48" s="89">
        <f t="shared" si="128"/>
        <v>31681.63</v>
      </c>
      <c r="AS48" s="89">
        <f t="shared" si="129"/>
        <v>31681.63</v>
      </c>
      <c r="AT48" s="89">
        <f t="shared" si="130"/>
        <v>0</v>
      </c>
      <c r="AU48" s="89">
        <f t="shared" si="131"/>
        <v>31681.63</v>
      </c>
      <c r="AV48" s="93">
        <f t="shared" si="132"/>
        <v>1</v>
      </c>
      <c r="AW48" s="89">
        <f t="shared" si="133"/>
        <v>0</v>
      </c>
      <c r="AX48" s="93">
        <f t="shared" si="134"/>
        <v>0</v>
      </c>
      <c r="AY48" s="89">
        <v>0</v>
      </c>
      <c r="AZ48" s="89">
        <v>0</v>
      </c>
      <c r="BA48" s="89">
        <v>0</v>
      </c>
      <c r="BB48" s="89">
        <f t="shared" si="158"/>
        <v>0</v>
      </c>
      <c r="BC48" s="93" t="str">
        <f t="shared" si="136"/>
        <v>nebija plānots</v>
      </c>
      <c r="BD48" s="89">
        <f t="shared" si="137"/>
        <v>0</v>
      </c>
      <c r="BE48" s="93" t="str">
        <f t="shared" si="138"/>
        <v>nebija plānots</v>
      </c>
      <c r="BF48" s="89">
        <f t="shared" si="139"/>
        <v>31681.63</v>
      </c>
      <c r="BG48" s="89">
        <f t="shared" si="140"/>
        <v>31681.63</v>
      </c>
      <c r="BH48" s="89">
        <f t="shared" si="141"/>
        <v>0</v>
      </c>
      <c r="BI48" s="89">
        <f t="shared" si="142"/>
        <v>31681.63</v>
      </c>
      <c r="BJ48" s="93">
        <f t="shared" si="143"/>
        <v>1</v>
      </c>
      <c r="BK48" s="89">
        <f t="shared" si="144"/>
        <v>0</v>
      </c>
      <c r="BL48" s="93">
        <f t="shared" si="145"/>
        <v>0</v>
      </c>
      <c r="BM48" s="89">
        <v>0</v>
      </c>
      <c r="BN48" s="89">
        <v>0</v>
      </c>
      <c r="BO48" s="89">
        <v>0</v>
      </c>
      <c r="BP48" s="89">
        <f t="shared" si="159"/>
        <v>0</v>
      </c>
      <c r="BQ48" s="93" t="str">
        <f t="shared" si="147"/>
        <v>nebija plānots</v>
      </c>
      <c r="BR48" s="89">
        <f t="shared" si="148"/>
        <v>0</v>
      </c>
      <c r="BS48" s="93" t="str">
        <f t="shared" si="149"/>
        <v>nebija plānots</v>
      </c>
      <c r="BT48" s="89">
        <f t="shared" si="150"/>
        <v>31681.63</v>
      </c>
      <c r="BU48" s="89">
        <f t="shared" si="151"/>
        <v>31681.63</v>
      </c>
      <c r="BV48" s="89">
        <f t="shared" si="152"/>
        <v>0</v>
      </c>
      <c r="BW48" s="89">
        <f t="shared" si="153"/>
        <v>31681.63</v>
      </c>
      <c r="BX48" s="93">
        <f t="shared" si="154"/>
        <v>1</v>
      </c>
      <c r="BY48" s="89">
        <f t="shared" si="155"/>
        <v>0</v>
      </c>
      <c r="BZ48" s="93">
        <f t="shared" si="156"/>
        <v>0</v>
      </c>
      <c r="CA48" s="89">
        <v>0</v>
      </c>
      <c r="CB48" s="89">
        <v>0</v>
      </c>
      <c r="CC48" s="89">
        <v>43350</v>
      </c>
      <c r="CD48" s="89">
        <v>0</v>
      </c>
      <c r="CE48" s="89">
        <v>0</v>
      </c>
      <c r="CF48" s="89">
        <v>0</v>
      </c>
      <c r="CG48" s="89">
        <v>0</v>
      </c>
      <c r="CH48" s="24">
        <f t="shared" si="108"/>
        <v>75031.63</v>
      </c>
    </row>
    <row r="49" spans="1:86" s="10" customFormat="1" ht="12" customHeight="1" x14ac:dyDescent="0.35">
      <c r="A49" s="9" t="s">
        <v>83</v>
      </c>
      <c r="B49" s="9" t="s">
        <v>83</v>
      </c>
      <c r="C49" s="25">
        <v>1</v>
      </c>
      <c r="D49" s="26" t="s">
        <v>53</v>
      </c>
      <c r="E49" s="27" t="s">
        <v>54</v>
      </c>
      <c r="F49" s="25" t="s">
        <v>76</v>
      </c>
      <c r="G49" s="27" t="s">
        <v>56</v>
      </c>
      <c r="H49" s="25" t="s">
        <v>81</v>
      </c>
      <c r="I49" s="27" t="s">
        <v>82</v>
      </c>
      <c r="J49" s="28">
        <v>2</v>
      </c>
      <c r="K49" s="29" t="s">
        <v>59</v>
      </c>
      <c r="L49" s="23" t="s">
        <v>10</v>
      </c>
      <c r="M49" s="24">
        <v>0</v>
      </c>
      <c r="N49" s="24">
        <v>285578.7</v>
      </c>
      <c r="O49" s="24">
        <v>1324923.3699999999</v>
      </c>
      <c r="P49" s="89">
        <v>29427.59</v>
      </c>
      <c r="Q49" s="89">
        <v>29427.59</v>
      </c>
      <c r="R49" s="89">
        <v>0</v>
      </c>
      <c r="S49" s="89">
        <f t="shared" si="109"/>
        <v>29427.59</v>
      </c>
      <c r="T49" s="93">
        <f t="shared" si="110"/>
        <v>1</v>
      </c>
      <c r="U49" s="89">
        <f t="shared" si="111"/>
        <v>0</v>
      </c>
      <c r="V49" s="93">
        <f t="shared" si="112"/>
        <v>0</v>
      </c>
      <c r="W49" s="89">
        <v>181457.7</v>
      </c>
      <c r="X49" s="89">
        <v>248797.57</v>
      </c>
      <c r="Y49" s="89">
        <v>0</v>
      </c>
      <c r="Z49" s="89">
        <f t="shared" si="113"/>
        <v>248797.57</v>
      </c>
      <c r="AA49" s="93">
        <f t="shared" si="114"/>
        <v>1.371105056440151</v>
      </c>
      <c r="AB49" s="89">
        <f t="shared" si="115"/>
        <v>67339.87</v>
      </c>
      <c r="AC49" s="93">
        <f t="shared" si="116"/>
        <v>0.37110505644015102</v>
      </c>
      <c r="AD49" s="89">
        <f t="shared" si="117"/>
        <v>210885.29</v>
      </c>
      <c r="AE49" s="89">
        <f t="shared" si="118"/>
        <v>278225.16000000003</v>
      </c>
      <c r="AF49" s="89">
        <f t="shared" si="119"/>
        <v>0</v>
      </c>
      <c r="AG49" s="89">
        <f t="shared" si="120"/>
        <v>278225.16000000003</v>
      </c>
      <c r="AH49" s="93">
        <f t="shared" si="121"/>
        <v>1.3193199013549026</v>
      </c>
      <c r="AI49" s="89">
        <f t="shared" si="122"/>
        <v>67339.870000000024</v>
      </c>
      <c r="AJ49" s="93">
        <f t="shared" si="123"/>
        <v>0.31931990135490257</v>
      </c>
      <c r="AK49" s="89">
        <v>74151.31</v>
      </c>
      <c r="AL49" s="89">
        <v>78502.5</v>
      </c>
      <c r="AM49" s="89">
        <v>0</v>
      </c>
      <c r="AN49" s="89">
        <f t="shared" si="157"/>
        <v>78502.5</v>
      </c>
      <c r="AO49" s="93">
        <f t="shared" si="125"/>
        <v>1.0586798803689375</v>
      </c>
      <c r="AP49" s="89">
        <f t="shared" si="126"/>
        <v>4351.1900000000023</v>
      </c>
      <c r="AQ49" s="93">
        <f t="shared" si="127"/>
        <v>5.8679880368937551E-2</v>
      </c>
      <c r="AR49" s="89">
        <f t="shared" si="128"/>
        <v>285036.59999999998</v>
      </c>
      <c r="AS49" s="89">
        <f t="shared" si="129"/>
        <v>356727.66000000003</v>
      </c>
      <c r="AT49" s="89">
        <f t="shared" si="130"/>
        <v>0</v>
      </c>
      <c r="AU49" s="89">
        <f t="shared" si="131"/>
        <v>356727.66000000003</v>
      </c>
      <c r="AV49" s="93">
        <f t="shared" si="132"/>
        <v>1.2515152790904749</v>
      </c>
      <c r="AW49" s="89">
        <f t="shared" si="133"/>
        <v>71691.060000000056</v>
      </c>
      <c r="AX49" s="93">
        <f t="shared" si="134"/>
        <v>0.25151527909047489</v>
      </c>
      <c r="AY49" s="89">
        <v>19426.509999999998</v>
      </c>
      <c r="AZ49" s="89">
        <v>76155.86</v>
      </c>
      <c r="BA49" s="89">
        <v>0</v>
      </c>
      <c r="BB49" s="89">
        <f t="shared" si="158"/>
        <v>76155.86</v>
      </c>
      <c r="BC49" s="93">
        <f t="shared" si="136"/>
        <v>3.9202028568178231</v>
      </c>
      <c r="BD49" s="89">
        <f t="shared" si="137"/>
        <v>56729.350000000006</v>
      </c>
      <c r="BE49" s="93">
        <f t="shared" si="138"/>
        <v>2.9202028568178231</v>
      </c>
      <c r="BF49" s="89">
        <f t="shared" si="139"/>
        <v>304463.11</v>
      </c>
      <c r="BG49" s="89">
        <f t="shared" si="140"/>
        <v>432883.52</v>
      </c>
      <c r="BH49" s="89">
        <f t="shared" si="141"/>
        <v>0</v>
      </c>
      <c r="BI49" s="89">
        <f t="shared" si="142"/>
        <v>432883.52</v>
      </c>
      <c r="BJ49" s="93">
        <f t="shared" si="143"/>
        <v>1.4217930047420195</v>
      </c>
      <c r="BK49" s="89">
        <f t="shared" si="144"/>
        <v>128420.41000000003</v>
      </c>
      <c r="BL49" s="93">
        <f t="shared" si="145"/>
        <v>0.42179300474201958</v>
      </c>
      <c r="BM49" s="89">
        <v>129433.39</v>
      </c>
      <c r="BN49" s="89">
        <v>257094.97</v>
      </c>
      <c r="BO49" s="89">
        <v>0</v>
      </c>
      <c r="BP49" s="89">
        <f t="shared" si="159"/>
        <v>257094.97</v>
      </c>
      <c r="BQ49" s="93">
        <f t="shared" si="147"/>
        <v>1.9863110283984682</v>
      </c>
      <c r="BR49" s="89">
        <f t="shared" si="148"/>
        <v>127661.58</v>
      </c>
      <c r="BS49" s="93">
        <f t="shared" si="149"/>
        <v>0.98631102839846818</v>
      </c>
      <c r="BT49" s="89">
        <f t="shared" si="150"/>
        <v>433896.5</v>
      </c>
      <c r="BU49" s="89">
        <f t="shared" si="151"/>
        <v>689978.49</v>
      </c>
      <c r="BV49" s="89">
        <f t="shared" si="152"/>
        <v>0</v>
      </c>
      <c r="BW49" s="89">
        <f t="shared" si="153"/>
        <v>689978.49</v>
      </c>
      <c r="BX49" s="93">
        <f t="shared" si="154"/>
        <v>1.5901914166166355</v>
      </c>
      <c r="BY49" s="89">
        <f t="shared" si="155"/>
        <v>256081.99</v>
      </c>
      <c r="BZ49" s="93">
        <f t="shared" si="156"/>
        <v>0.59019141661663554</v>
      </c>
      <c r="CA49" s="89">
        <v>0</v>
      </c>
      <c r="CB49" s="89">
        <v>146151.87</v>
      </c>
      <c r="CC49" s="89">
        <v>28900</v>
      </c>
      <c r="CD49" s="89">
        <v>28900</v>
      </c>
      <c r="CE49" s="89">
        <v>28900</v>
      </c>
      <c r="CF49" s="89">
        <v>43350</v>
      </c>
      <c r="CG49" s="89">
        <v>133429.82</v>
      </c>
      <c r="CH49" s="24">
        <f t="shared" si="108"/>
        <v>843528.19</v>
      </c>
    </row>
    <row r="50" spans="1:86" s="10" customFormat="1" ht="12" customHeight="1" x14ac:dyDescent="0.35">
      <c r="A50" s="9" t="s">
        <v>84</v>
      </c>
      <c r="B50" s="9" t="s">
        <v>84</v>
      </c>
      <c r="C50" s="25">
        <v>1</v>
      </c>
      <c r="D50" s="26" t="s">
        <v>85</v>
      </c>
      <c r="E50" s="27" t="s">
        <v>86</v>
      </c>
      <c r="F50" s="25" t="s">
        <v>87</v>
      </c>
      <c r="G50" s="27" t="s">
        <v>88</v>
      </c>
      <c r="H50" s="28" t="s">
        <v>89</v>
      </c>
      <c r="I50" s="27" t="s">
        <v>90</v>
      </c>
      <c r="J50" s="28" t="s">
        <v>21</v>
      </c>
      <c r="K50" s="32" t="s">
        <v>91</v>
      </c>
      <c r="L50" s="23" t="s">
        <v>10</v>
      </c>
      <c r="M50" s="24">
        <v>0</v>
      </c>
      <c r="N50" s="24">
        <v>0</v>
      </c>
      <c r="O50" s="24">
        <v>564326.47</v>
      </c>
      <c r="P50" s="89">
        <v>0</v>
      </c>
      <c r="Q50" s="89">
        <v>0</v>
      </c>
      <c r="R50" s="89">
        <v>0</v>
      </c>
      <c r="S50" s="89">
        <f t="shared" si="109"/>
        <v>0</v>
      </c>
      <c r="T50" s="93" t="str">
        <f t="shared" si="110"/>
        <v>nebija plānots</v>
      </c>
      <c r="U50" s="89">
        <f t="shared" si="111"/>
        <v>0</v>
      </c>
      <c r="V50" s="93" t="str">
        <f t="shared" si="112"/>
        <v>nebija plānots</v>
      </c>
      <c r="W50" s="89">
        <v>173096.76</v>
      </c>
      <c r="X50" s="89">
        <v>173096.76</v>
      </c>
      <c r="Y50" s="89">
        <v>0</v>
      </c>
      <c r="Z50" s="89">
        <f t="shared" si="113"/>
        <v>173096.76</v>
      </c>
      <c r="AA50" s="93">
        <f t="shared" si="114"/>
        <v>1</v>
      </c>
      <c r="AB50" s="89">
        <f t="shared" si="115"/>
        <v>0</v>
      </c>
      <c r="AC50" s="93">
        <f t="shared" si="116"/>
        <v>0</v>
      </c>
      <c r="AD50" s="89">
        <f t="shared" si="117"/>
        <v>173096.76</v>
      </c>
      <c r="AE50" s="89">
        <f t="shared" si="118"/>
        <v>173096.76</v>
      </c>
      <c r="AF50" s="89">
        <f t="shared" si="119"/>
        <v>0</v>
      </c>
      <c r="AG50" s="89">
        <f t="shared" si="120"/>
        <v>173096.76</v>
      </c>
      <c r="AH50" s="93">
        <f t="shared" si="121"/>
        <v>1</v>
      </c>
      <c r="AI50" s="89">
        <f t="shared" si="122"/>
        <v>0</v>
      </c>
      <c r="AJ50" s="93">
        <f t="shared" si="123"/>
        <v>0</v>
      </c>
      <c r="AK50" s="89">
        <v>0</v>
      </c>
      <c r="AL50" s="89">
        <v>0</v>
      </c>
      <c r="AM50" s="89">
        <v>0</v>
      </c>
      <c r="AN50" s="89">
        <f t="shared" si="157"/>
        <v>0</v>
      </c>
      <c r="AO50" s="93" t="str">
        <f t="shared" si="125"/>
        <v>nebija plānots</v>
      </c>
      <c r="AP50" s="89">
        <f t="shared" si="126"/>
        <v>0</v>
      </c>
      <c r="AQ50" s="93" t="str">
        <f t="shared" si="127"/>
        <v>nebija plānots</v>
      </c>
      <c r="AR50" s="89">
        <f t="shared" si="128"/>
        <v>173096.76</v>
      </c>
      <c r="AS50" s="89">
        <f t="shared" si="129"/>
        <v>173096.76</v>
      </c>
      <c r="AT50" s="89">
        <f t="shared" si="130"/>
        <v>0</v>
      </c>
      <c r="AU50" s="89">
        <f t="shared" si="131"/>
        <v>173096.76</v>
      </c>
      <c r="AV50" s="93">
        <f t="shared" si="132"/>
        <v>1</v>
      </c>
      <c r="AW50" s="89">
        <f t="shared" si="133"/>
        <v>0</v>
      </c>
      <c r="AX50" s="93">
        <f t="shared" si="134"/>
        <v>0</v>
      </c>
      <c r="AY50" s="89">
        <v>38397.9</v>
      </c>
      <c r="AZ50" s="89">
        <v>284439.51</v>
      </c>
      <c r="BA50" s="89">
        <v>0</v>
      </c>
      <c r="BB50" s="89">
        <f t="shared" si="158"/>
        <v>284439.51</v>
      </c>
      <c r="BC50" s="93">
        <f t="shared" si="136"/>
        <v>7.4076840139695141</v>
      </c>
      <c r="BD50" s="89">
        <f t="shared" si="137"/>
        <v>246041.61000000002</v>
      </c>
      <c r="BE50" s="93">
        <f t="shared" si="138"/>
        <v>6.4076840139695141</v>
      </c>
      <c r="BF50" s="89">
        <f t="shared" si="139"/>
        <v>211494.66</v>
      </c>
      <c r="BG50" s="89">
        <f t="shared" si="140"/>
        <v>457536.27</v>
      </c>
      <c r="BH50" s="89">
        <f t="shared" si="141"/>
        <v>0</v>
      </c>
      <c r="BI50" s="89">
        <f t="shared" si="142"/>
        <v>457536.27</v>
      </c>
      <c r="BJ50" s="93">
        <f t="shared" si="143"/>
        <v>2.1633466774054719</v>
      </c>
      <c r="BK50" s="89">
        <f t="shared" si="144"/>
        <v>246041.61000000002</v>
      </c>
      <c r="BL50" s="93">
        <f t="shared" si="145"/>
        <v>1.1633466774054722</v>
      </c>
      <c r="BM50" s="89">
        <v>66274.11</v>
      </c>
      <c r="BN50" s="89">
        <v>0</v>
      </c>
      <c r="BO50" s="89">
        <v>0</v>
      </c>
      <c r="BP50" s="89">
        <f t="shared" si="159"/>
        <v>0</v>
      </c>
      <c r="BQ50" s="93">
        <f t="shared" si="147"/>
        <v>0</v>
      </c>
      <c r="BR50" s="89">
        <f t="shared" si="148"/>
        <v>-66274.11</v>
      </c>
      <c r="BS50" s="93">
        <f t="shared" si="149"/>
        <v>-1</v>
      </c>
      <c r="BT50" s="89">
        <f t="shared" si="150"/>
        <v>277768.77</v>
      </c>
      <c r="BU50" s="89">
        <f t="shared" si="151"/>
        <v>457536.27</v>
      </c>
      <c r="BV50" s="89">
        <f t="shared" si="152"/>
        <v>0</v>
      </c>
      <c r="BW50" s="89">
        <f t="shared" si="153"/>
        <v>457536.27</v>
      </c>
      <c r="BX50" s="93">
        <f t="shared" si="154"/>
        <v>1.6471839868823266</v>
      </c>
      <c r="BY50" s="89">
        <f t="shared" si="155"/>
        <v>179767.5</v>
      </c>
      <c r="BZ50" s="93">
        <f t="shared" si="156"/>
        <v>0.64718398688232659</v>
      </c>
      <c r="CA50" s="89">
        <v>158325.28999999998</v>
      </c>
      <c r="CB50" s="89">
        <v>228953.24</v>
      </c>
      <c r="CC50" s="89">
        <v>164657.23000000001</v>
      </c>
      <c r="CD50" s="89">
        <v>612000</v>
      </c>
      <c r="CE50" s="89">
        <v>2512358.2400000002</v>
      </c>
      <c r="CF50" s="89">
        <v>80102.28</v>
      </c>
      <c r="CG50" s="89">
        <v>0</v>
      </c>
      <c r="CH50" s="24">
        <f t="shared" si="108"/>
        <v>4034165.0500000003</v>
      </c>
    </row>
    <row r="51" spans="1:86" s="10" customFormat="1" ht="12" customHeight="1" x14ac:dyDescent="0.35">
      <c r="A51" s="9" t="s">
        <v>92</v>
      </c>
      <c r="B51" s="9" t="s">
        <v>92</v>
      </c>
      <c r="C51" s="25">
        <v>1</v>
      </c>
      <c r="D51" s="26" t="s">
        <v>85</v>
      </c>
      <c r="E51" s="27" t="s">
        <v>86</v>
      </c>
      <c r="F51" s="25" t="s">
        <v>87</v>
      </c>
      <c r="G51" s="27" t="s">
        <v>88</v>
      </c>
      <c r="H51" s="28" t="s">
        <v>93</v>
      </c>
      <c r="I51" s="27" t="s">
        <v>94</v>
      </c>
      <c r="J51" s="28" t="s">
        <v>21</v>
      </c>
      <c r="K51" s="32" t="s">
        <v>95</v>
      </c>
      <c r="L51" s="23" t="s">
        <v>10</v>
      </c>
      <c r="M51" s="24">
        <v>0</v>
      </c>
      <c r="N51" s="24">
        <v>0</v>
      </c>
      <c r="O51" s="24">
        <v>225031.87</v>
      </c>
      <c r="P51" s="89">
        <v>0</v>
      </c>
      <c r="Q51" s="89">
        <v>192779.8</v>
      </c>
      <c r="R51" s="89">
        <v>0</v>
      </c>
      <c r="S51" s="89">
        <f t="shared" si="109"/>
        <v>192779.8</v>
      </c>
      <c r="T51" s="93" t="str">
        <f t="shared" si="110"/>
        <v>nebija plānots</v>
      </c>
      <c r="U51" s="89">
        <f t="shared" si="111"/>
        <v>192779.8</v>
      </c>
      <c r="V51" s="93" t="str">
        <f t="shared" si="112"/>
        <v>nebija plānots</v>
      </c>
      <c r="W51" s="89">
        <v>192779.8</v>
      </c>
      <c r="X51" s="89">
        <v>0</v>
      </c>
      <c r="Y51" s="89">
        <v>0</v>
      </c>
      <c r="Z51" s="89">
        <f t="shared" si="113"/>
        <v>0</v>
      </c>
      <c r="AA51" s="93">
        <f t="shared" si="114"/>
        <v>0</v>
      </c>
      <c r="AB51" s="89">
        <f t="shared" si="115"/>
        <v>-192779.8</v>
      </c>
      <c r="AC51" s="93">
        <f t="shared" si="116"/>
        <v>-1</v>
      </c>
      <c r="AD51" s="89">
        <f t="shared" si="117"/>
        <v>192779.8</v>
      </c>
      <c r="AE51" s="89">
        <f t="shared" si="118"/>
        <v>192779.8</v>
      </c>
      <c r="AF51" s="89">
        <f t="shared" si="119"/>
        <v>0</v>
      </c>
      <c r="AG51" s="89">
        <f t="shared" si="120"/>
        <v>192779.8</v>
      </c>
      <c r="AH51" s="93">
        <f t="shared" si="121"/>
        <v>1</v>
      </c>
      <c r="AI51" s="89">
        <f t="shared" si="122"/>
        <v>0</v>
      </c>
      <c r="AJ51" s="93">
        <f t="shared" si="123"/>
        <v>0</v>
      </c>
      <c r="AK51" s="89">
        <v>0</v>
      </c>
      <c r="AL51" s="89">
        <v>0</v>
      </c>
      <c r="AM51" s="89">
        <v>0</v>
      </c>
      <c r="AN51" s="89">
        <f t="shared" si="157"/>
        <v>0</v>
      </c>
      <c r="AO51" s="93" t="str">
        <f t="shared" si="125"/>
        <v>nebija plānots</v>
      </c>
      <c r="AP51" s="89">
        <f t="shared" si="126"/>
        <v>0</v>
      </c>
      <c r="AQ51" s="93" t="str">
        <f t="shared" si="127"/>
        <v>nebija plānots</v>
      </c>
      <c r="AR51" s="89">
        <f t="shared" si="128"/>
        <v>192779.8</v>
      </c>
      <c r="AS51" s="89">
        <f t="shared" si="129"/>
        <v>192779.8</v>
      </c>
      <c r="AT51" s="89">
        <f t="shared" si="130"/>
        <v>0</v>
      </c>
      <c r="AU51" s="89">
        <f t="shared" si="131"/>
        <v>192779.8</v>
      </c>
      <c r="AV51" s="93">
        <f t="shared" si="132"/>
        <v>1</v>
      </c>
      <c r="AW51" s="89">
        <f t="shared" si="133"/>
        <v>0</v>
      </c>
      <c r="AX51" s="93">
        <f t="shared" si="134"/>
        <v>0</v>
      </c>
      <c r="AY51" s="89">
        <v>0</v>
      </c>
      <c r="AZ51" s="89">
        <v>0</v>
      </c>
      <c r="BA51" s="89">
        <v>0</v>
      </c>
      <c r="BB51" s="89">
        <f t="shared" si="158"/>
        <v>0</v>
      </c>
      <c r="BC51" s="93" t="str">
        <f t="shared" si="136"/>
        <v>nebija plānots</v>
      </c>
      <c r="BD51" s="89">
        <f t="shared" si="137"/>
        <v>0</v>
      </c>
      <c r="BE51" s="93" t="str">
        <f t="shared" si="138"/>
        <v>nebija plānots</v>
      </c>
      <c r="BF51" s="89">
        <f t="shared" si="139"/>
        <v>192779.8</v>
      </c>
      <c r="BG51" s="89">
        <f t="shared" si="140"/>
        <v>192779.8</v>
      </c>
      <c r="BH51" s="89">
        <f t="shared" si="141"/>
        <v>0</v>
      </c>
      <c r="BI51" s="89">
        <f t="shared" si="142"/>
        <v>192779.8</v>
      </c>
      <c r="BJ51" s="93">
        <f t="shared" si="143"/>
        <v>1</v>
      </c>
      <c r="BK51" s="89">
        <f t="shared" si="144"/>
        <v>0</v>
      </c>
      <c r="BL51" s="93">
        <f t="shared" si="145"/>
        <v>0</v>
      </c>
      <c r="BM51" s="89">
        <v>0</v>
      </c>
      <c r="BN51" s="89">
        <v>0</v>
      </c>
      <c r="BO51" s="89">
        <v>0</v>
      </c>
      <c r="BP51" s="89">
        <f t="shared" si="159"/>
        <v>0</v>
      </c>
      <c r="BQ51" s="93" t="str">
        <f t="shared" si="147"/>
        <v>nebija plānots</v>
      </c>
      <c r="BR51" s="89">
        <f t="shared" si="148"/>
        <v>0</v>
      </c>
      <c r="BS51" s="93" t="str">
        <f t="shared" si="149"/>
        <v>nebija plānots</v>
      </c>
      <c r="BT51" s="89">
        <f t="shared" si="150"/>
        <v>192779.8</v>
      </c>
      <c r="BU51" s="89">
        <f t="shared" si="151"/>
        <v>192779.8</v>
      </c>
      <c r="BV51" s="89">
        <f t="shared" si="152"/>
        <v>0</v>
      </c>
      <c r="BW51" s="89">
        <f t="shared" si="153"/>
        <v>192779.8</v>
      </c>
      <c r="BX51" s="93">
        <f t="shared" si="154"/>
        <v>1</v>
      </c>
      <c r="BY51" s="89">
        <f t="shared" si="155"/>
        <v>0</v>
      </c>
      <c r="BZ51" s="93">
        <f t="shared" si="156"/>
        <v>0</v>
      </c>
      <c r="CA51" s="89">
        <v>0</v>
      </c>
      <c r="CB51" s="89">
        <v>59040.45</v>
      </c>
      <c r="CC51" s="89">
        <v>0</v>
      </c>
      <c r="CD51" s="89">
        <v>0</v>
      </c>
      <c r="CE51" s="89">
        <v>0</v>
      </c>
      <c r="CF51" s="89">
        <v>0</v>
      </c>
      <c r="CG51" s="89">
        <v>148058.29</v>
      </c>
      <c r="CH51" s="24">
        <f t="shared" si="108"/>
        <v>399878.54000000004</v>
      </c>
    </row>
    <row r="52" spans="1:86" s="10" customFormat="1" ht="12" customHeight="1" x14ac:dyDescent="0.35">
      <c r="A52" s="9" t="s">
        <v>96</v>
      </c>
      <c r="B52" s="9" t="s">
        <v>96</v>
      </c>
      <c r="C52" s="28">
        <v>1</v>
      </c>
      <c r="D52" s="33" t="s">
        <v>97</v>
      </c>
      <c r="E52" s="30" t="s">
        <v>98</v>
      </c>
      <c r="F52" s="34" t="s">
        <v>99</v>
      </c>
      <c r="G52" s="27" t="s">
        <v>100</v>
      </c>
      <c r="H52" s="35" t="s">
        <v>101</v>
      </c>
      <c r="I52" s="27" t="s">
        <v>102</v>
      </c>
      <c r="J52" s="28" t="s">
        <v>21</v>
      </c>
      <c r="K52" s="36" t="s">
        <v>103</v>
      </c>
      <c r="L52" s="23" t="s">
        <v>10</v>
      </c>
      <c r="M52" s="24">
        <v>0</v>
      </c>
      <c r="N52" s="24">
        <v>0</v>
      </c>
      <c r="O52" s="24">
        <v>1534319.5899999999</v>
      </c>
      <c r="P52" s="89">
        <v>0</v>
      </c>
      <c r="Q52" s="89">
        <v>0</v>
      </c>
      <c r="R52" s="89">
        <v>0</v>
      </c>
      <c r="S52" s="89">
        <f t="shared" si="109"/>
        <v>0</v>
      </c>
      <c r="T52" s="93" t="str">
        <f t="shared" si="110"/>
        <v>nebija plānots</v>
      </c>
      <c r="U52" s="89">
        <f t="shared" si="111"/>
        <v>0</v>
      </c>
      <c r="V52" s="93" t="str">
        <f t="shared" si="112"/>
        <v>nebija plānots</v>
      </c>
      <c r="W52" s="89">
        <v>0</v>
      </c>
      <c r="X52" s="89">
        <v>0</v>
      </c>
      <c r="Y52" s="89">
        <v>0</v>
      </c>
      <c r="Z52" s="89">
        <f t="shared" si="113"/>
        <v>0</v>
      </c>
      <c r="AA52" s="93" t="str">
        <f t="shared" si="114"/>
        <v>nebija plānots</v>
      </c>
      <c r="AB52" s="89">
        <f t="shared" si="115"/>
        <v>0</v>
      </c>
      <c r="AC52" s="93" t="str">
        <f t="shared" si="116"/>
        <v>nebija plānots</v>
      </c>
      <c r="AD52" s="89">
        <f t="shared" si="117"/>
        <v>0</v>
      </c>
      <c r="AE52" s="89">
        <f t="shared" si="118"/>
        <v>0</v>
      </c>
      <c r="AF52" s="89">
        <f t="shared" si="119"/>
        <v>0</v>
      </c>
      <c r="AG52" s="89">
        <f t="shared" si="120"/>
        <v>0</v>
      </c>
      <c r="AH52" s="93" t="str">
        <f t="shared" si="121"/>
        <v>nebija plānots</v>
      </c>
      <c r="AI52" s="89">
        <f t="shared" si="122"/>
        <v>0</v>
      </c>
      <c r="AJ52" s="93" t="str">
        <f t="shared" si="123"/>
        <v>nebija plānots</v>
      </c>
      <c r="AK52" s="89">
        <v>0</v>
      </c>
      <c r="AL52" s="89">
        <v>0</v>
      </c>
      <c r="AM52" s="89">
        <v>0</v>
      </c>
      <c r="AN52" s="89">
        <f t="shared" si="157"/>
        <v>0</v>
      </c>
      <c r="AO52" s="93" t="str">
        <f t="shared" si="125"/>
        <v>nebija plānots</v>
      </c>
      <c r="AP52" s="89">
        <f t="shared" si="126"/>
        <v>0</v>
      </c>
      <c r="AQ52" s="93" t="str">
        <f t="shared" si="127"/>
        <v>nebija plānots</v>
      </c>
      <c r="AR52" s="89">
        <f t="shared" si="128"/>
        <v>0</v>
      </c>
      <c r="AS52" s="89">
        <f t="shared" si="129"/>
        <v>0</v>
      </c>
      <c r="AT52" s="89">
        <f t="shared" si="130"/>
        <v>0</v>
      </c>
      <c r="AU52" s="89">
        <f t="shared" si="131"/>
        <v>0</v>
      </c>
      <c r="AV52" s="93" t="str">
        <f t="shared" si="132"/>
        <v>nebija plānots</v>
      </c>
      <c r="AW52" s="89">
        <f t="shared" si="133"/>
        <v>0</v>
      </c>
      <c r="AX52" s="93" t="str">
        <f t="shared" si="134"/>
        <v>nebija plānots</v>
      </c>
      <c r="AY52" s="89">
        <v>0</v>
      </c>
      <c r="AZ52" s="89">
        <v>0</v>
      </c>
      <c r="BA52" s="89">
        <v>0</v>
      </c>
      <c r="BB52" s="89">
        <f t="shared" si="158"/>
        <v>0</v>
      </c>
      <c r="BC52" s="93" t="str">
        <f t="shared" si="136"/>
        <v>nebija plānots</v>
      </c>
      <c r="BD52" s="89">
        <f t="shared" si="137"/>
        <v>0</v>
      </c>
      <c r="BE52" s="93" t="str">
        <f t="shared" si="138"/>
        <v>nebija plānots</v>
      </c>
      <c r="BF52" s="89">
        <f t="shared" si="139"/>
        <v>0</v>
      </c>
      <c r="BG52" s="89">
        <f t="shared" si="140"/>
        <v>0</v>
      </c>
      <c r="BH52" s="89">
        <f t="shared" si="141"/>
        <v>0</v>
      </c>
      <c r="BI52" s="89">
        <f t="shared" si="142"/>
        <v>0</v>
      </c>
      <c r="BJ52" s="93" t="str">
        <f t="shared" si="143"/>
        <v>nebija plānots</v>
      </c>
      <c r="BK52" s="89">
        <f t="shared" si="144"/>
        <v>0</v>
      </c>
      <c r="BL52" s="93" t="str">
        <f t="shared" si="145"/>
        <v>nebija plānots</v>
      </c>
      <c r="BM52" s="89">
        <v>0</v>
      </c>
      <c r="BN52" s="89">
        <v>0</v>
      </c>
      <c r="BO52" s="89">
        <v>0</v>
      </c>
      <c r="BP52" s="89">
        <f t="shared" si="159"/>
        <v>0</v>
      </c>
      <c r="BQ52" s="93" t="str">
        <f t="shared" si="147"/>
        <v>nebija plānots</v>
      </c>
      <c r="BR52" s="89">
        <f t="shared" si="148"/>
        <v>0</v>
      </c>
      <c r="BS52" s="93" t="str">
        <f t="shared" si="149"/>
        <v>nebija plānots</v>
      </c>
      <c r="BT52" s="89">
        <f t="shared" si="150"/>
        <v>0</v>
      </c>
      <c r="BU52" s="89">
        <f t="shared" si="151"/>
        <v>0</v>
      </c>
      <c r="BV52" s="89">
        <f t="shared" si="152"/>
        <v>0</v>
      </c>
      <c r="BW52" s="89">
        <f t="shared" si="153"/>
        <v>0</v>
      </c>
      <c r="BX52" s="93" t="str">
        <f t="shared" si="154"/>
        <v>nebija plānots</v>
      </c>
      <c r="BY52" s="89">
        <f t="shared" si="155"/>
        <v>0</v>
      </c>
      <c r="BZ52" s="93" t="str">
        <f t="shared" si="156"/>
        <v>nebija plānots</v>
      </c>
      <c r="CA52" s="89">
        <v>828750</v>
      </c>
      <c r="CB52" s="89">
        <v>0</v>
      </c>
      <c r="CC52" s="89">
        <v>0</v>
      </c>
      <c r="CD52" s="89">
        <v>0</v>
      </c>
      <c r="CE52" s="89">
        <v>0</v>
      </c>
      <c r="CF52" s="89">
        <v>78931.509999999995</v>
      </c>
      <c r="CG52" s="89">
        <v>0</v>
      </c>
      <c r="CH52" s="24">
        <f t="shared" si="108"/>
        <v>907681.51</v>
      </c>
    </row>
    <row r="53" spans="1:86" s="10" customFormat="1" ht="12" customHeight="1" x14ac:dyDescent="0.35">
      <c r="A53" s="9" t="s">
        <v>656</v>
      </c>
      <c r="B53" s="9" t="s">
        <v>656</v>
      </c>
      <c r="C53" s="28">
        <v>1</v>
      </c>
      <c r="D53" s="33" t="s">
        <v>104</v>
      </c>
      <c r="E53" s="30" t="s">
        <v>652</v>
      </c>
      <c r="F53" s="34" t="s">
        <v>105</v>
      </c>
      <c r="G53" s="27" t="s">
        <v>653</v>
      </c>
      <c r="H53" s="35" t="s">
        <v>654</v>
      </c>
      <c r="I53" s="27" t="s">
        <v>655</v>
      </c>
      <c r="J53" s="28">
        <v>1</v>
      </c>
      <c r="K53" s="36" t="s">
        <v>59</v>
      </c>
      <c r="L53" s="23" t="s">
        <v>10</v>
      </c>
      <c r="M53" s="24">
        <v>0</v>
      </c>
      <c r="N53" s="24">
        <v>0</v>
      </c>
      <c r="O53" s="24">
        <v>0</v>
      </c>
      <c r="P53" s="89">
        <v>0</v>
      </c>
      <c r="Q53" s="89">
        <v>0</v>
      </c>
      <c r="R53" s="89">
        <v>0</v>
      </c>
      <c r="S53" s="89">
        <f t="shared" si="109"/>
        <v>0</v>
      </c>
      <c r="T53" s="93" t="str">
        <f t="shared" si="110"/>
        <v>nebija plānots</v>
      </c>
      <c r="U53" s="89">
        <f t="shared" si="111"/>
        <v>0</v>
      </c>
      <c r="V53" s="93" t="str">
        <f t="shared" si="112"/>
        <v>nebija plānots</v>
      </c>
      <c r="W53" s="89">
        <v>0</v>
      </c>
      <c r="X53" s="89">
        <v>0</v>
      </c>
      <c r="Y53" s="89">
        <v>0</v>
      </c>
      <c r="Z53" s="89">
        <f t="shared" si="113"/>
        <v>0</v>
      </c>
      <c r="AA53" s="93" t="str">
        <f t="shared" si="114"/>
        <v>nebija plānots</v>
      </c>
      <c r="AB53" s="89">
        <f t="shared" si="115"/>
        <v>0</v>
      </c>
      <c r="AC53" s="93" t="str">
        <f t="shared" si="116"/>
        <v>nebija plānots</v>
      </c>
      <c r="AD53" s="89">
        <f t="shared" si="117"/>
        <v>0</v>
      </c>
      <c r="AE53" s="89">
        <f t="shared" si="118"/>
        <v>0</v>
      </c>
      <c r="AF53" s="89">
        <f t="shared" si="119"/>
        <v>0</v>
      </c>
      <c r="AG53" s="89">
        <f t="shared" si="120"/>
        <v>0</v>
      </c>
      <c r="AH53" s="93" t="str">
        <f t="shared" si="121"/>
        <v>nebija plānots</v>
      </c>
      <c r="AI53" s="89">
        <f t="shared" si="122"/>
        <v>0</v>
      </c>
      <c r="AJ53" s="93" t="str">
        <f t="shared" si="123"/>
        <v>nebija plānots</v>
      </c>
      <c r="AK53" s="89">
        <v>0</v>
      </c>
      <c r="AL53" s="89">
        <v>0</v>
      </c>
      <c r="AM53" s="89">
        <v>0</v>
      </c>
      <c r="AN53" s="89">
        <f t="shared" si="157"/>
        <v>0</v>
      </c>
      <c r="AO53" s="93" t="str">
        <f t="shared" si="125"/>
        <v>nebija plānots</v>
      </c>
      <c r="AP53" s="89">
        <f t="shared" si="126"/>
        <v>0</v>
      </c>
      <c r="AQ53" s="93" t="str">
        <f t="shared" si="127"/>
        <v>nebija plānots</v>
      </c>
      <c r="AR53" s="89">
        <f t="shared" si="128"/>
        <v>0</v>
      </c>
      <c r="AS53" s="89">
        <f t="shared" si="129"/>
        <v>0</v>
      </c>
      <c r="AT53" s="89">
        <f t="shared" si="130"/>
        <v>0</v>
      </c>
      <c r="AU53" s="89">
        <f t="shared" si="131"/>
        <v>0</v>
      </c>
      <c r="AV53" s="93" t="str">
        <f t="shared" si="132"/>
        <v>nebija plānots</v>
      </c>
      <c r="AW53" s="89">
        <f t="shared" si="133"/>
        <v>0</v>
      </c>
      <c r="AX53" s="93" t="str">
        <f t="shared" si="134"/>
        <v>nebija plānots</v>
      </c>
      <c r="AY53" s="89">
        <v>0</v>
      </c>
      <c r="AZ53" s="89">
        <v>0</v>
      </c>
      <c r="BA53" s="89">
        <v>0</v>
      </c>
      <c r="BB53" s="89">
        <f t="shared" si="158"/>
        <v>0</v>
      </c>
      <c r="BC53" s="93" t="str">
        <f t="shared" si="136"/>
        <v>nebija plānots</v>
      </c>
      <c r="BD53" s="89">
        <f t="shared" si="137"/>
        <v>0</v>
      </c>
      <c r="BE53" s="93" t="str">
        <f t="shared" si="138"/>
        <v>nebija plānots</v>
      </c>
      <c r="BF53" s="89">
        <f t="shared" si="139"/>
        <v>0</v>
      </c>
      <c r="BG53" s="89">
        <f t="shared" si="140"/>
        <v>0</v>
      </c>
      <c r="BH53" s="89">
        <f t="shared" si="141"/>
        <v>0</v>
      </c>
      <c r="BI53" s="89">
        <f t="shared" si="142"/>
        <v>0</v>
      </c>
      <c r="BJ53" s="93" t="str">
        <f t="shared" si="143"/>
        <v>nebija plānots</v>
      </c>
      <c r="BK53" s="89">
        <f t="shared" si="144"/>
        <v>0</v>
      </c>
      <c r="BL53" s="93" t="str">
        <f t="shared" si="145"/>
        <v>nebija plānots</v>
      </c>
      <c r="BM53" s="89">
        <v>0</v>
      </c>
      <c r="BN53" s="89">
        <v>0</v>
      </c>
      <c r="BO53" s="89">
        <v>0</v>
      </c>
      <c r="BP53" s="89">
        <f t="shared" si="159"/>
        <v>0</v>
      </c>
      <c r="BQ53" s="93" t="str">
        <f t="shared" si="147"/>
        <v>nebija plānots</v>
      </c>
      <c r="BR53" s="89">
        <f t="shared" si="148"/>
        <v>0</v>
      </c>
      <c r="BS53" s="93" t="str">
        <f t="shared" si="149"/>
        <v>nebija plānots</v>
      </c>
      <c r="BT53" s="89">
        <f t="shared" si="150"/>
        <v>0</v>
      </c>
      <c r="BU53" s="89">
        <f t="shared" si="151"/>
        <v>0</v>
      </c>
      <c r="BV53" s="89">
        <f t="shared" si="152"/>
        <v>0</v>
      </c>
      <c r="BW53" s="89">
        <f t="shared" si="153"/>
        <v>0</v>
      </c>
      <c r="BX53" s="93" t="str">
        <f t="shared" si="154"/>
        <v>nebija plānots</v>
      </c>
      <c r="BY53" s="89">
        <f t="shared" si="155"/>
        <v>0</v>
      </c>
      <c r="BZ53" s="93" t="str">
        <f t="shared" si="156"/>
        <v>nebija plānots</v>
      </c>
      <c r="CA53" s="89">
        <v>0</v>
      </c>
      <c r="CB53" s="89">
        <v>0</v>
      </c>
      <c r="CC53" s="89">
        <v>0</v>
      </c>
      <c r="CD53" s="89">
        <v>0</v>
      </c>
      <c r="CE53" s="89">
        <v>0</v>
      </c>
      <c r="CF53" s="89">
        <v>0</v>
      </c>
      <c r="CG53" s="89">
        <v>0</v>
      </c>
      <c r="CH53" s="24">
        <f t="shared" si="108"/>
        <v>0</v>
      </c>
    </row>
    <row r="54" spans="1:86" s="10" customFormat="1" ht="12" customHeight="1" x14ac:dyDescent="0.35">
      <c r="A54" s="9" t="s">
        <v>656</v>
      </c>
      <c r="B54" s="9" t="s">
        <v>662</v>
      </c>
      <c r="C54" s="28">
        <v>1</v>
      </c>
      <c r="D54" s="33" t="s">
        <v>104</v>
      </c>
      <c r="E54" s="30" t="s">
        <v>652</v>
      </c>
      <c r="F54" s="34" t="s">
        <v>105</v>
      </c>
      <c r="G54" s="27" t="s">
        <v>653</v>
      </c>
      <c r="H54" s="35" t="s">
        <v>654</v>
      </c>
      <c r="I54" s="27" t="s">
        <v>655</v>
      </c>
      <c r="J54" s="28">
        <v>2</v>
      </c>
      <c r="K54" s="36" t="s">
        <v>59</v>
      </c>
      <c r="L54" s="23" t="s">
        <v>10</v>
      </c>
      <c r="M54" s="24">
        <v>0</v>
      </c>
      <c r="N54" s="24">
        <v>0</v>
      </c>
      <c r="O54" s="24">
        <v>0</v>
      </c>
      <c r="P54" s="89">
        <v>0</v>
      </c>
      <c r="Q54" s="89">
        <v>0</v>
      </c>
      <c r="R54" s="89">
        <v>0</v>
      </c>
      <c r="S54" s="89">
        <f t="shared" si="109"/>
        <v>0</v>
      </c>
      <c r="T54" s="93" t="str">
        <f t="shared" si="110"/>
        <v>nebija plānots</v>
      </c>
      <c r="U54" s="89">
        <f t="shared" si="111"/>
        <v>0</v>
      </c>
      <c r="V54" s="93" t="str">
        <f t="shared" si="112"/>
        <v>nebija plānots</v>
      </c>
      <c r="W54" s="89">
        <v>0</v>
      </c>
      <c r="X54" s="89">
        <v>0</v>
      </c>
      <c r="Y54" s="89">
        <v>0</v>
      </c>
      <c r="Z54" s="89">
        <f t="shared" si="113"/>
        <v>0</v>
      </c>
      <c r="AA54" s="93" t="str">
        <f t="shared" si="114"/>
        <v>nebija plānots</v>
      </c>
      <c r="AB54" s="89">
        <f t="shared" si="115"/>
        <v>0</v>
      </c>
      <c r="AC54" s="93" t="str">
        <f t="shared" si="116"/>
        <v>nebija plānots</v>
      </c>
      <c r="AD54" s="89">
        <f t="shared" si="117"/>
        <v>0</v>
      </c>
      <c r="AE54" s="89">
        <f t="shared" si="118"/>
        <v>0</v>
      </c>
      <c r="AF54" s="89">
        <f t="shared" si="119"/>
        <v>0</v>
      </c>
      <c r="AG54" s="89">
        <f t="shared" si="120"/>
        <v>0</v>
      </c>
      <c r="AH54" s="93" t="str">
        <f t="shared" si="121"/>
        <v>nebija plānots</v>
      </c>
      <c r="AI54" s="89">
        <f t="shared" si="122"/>
        <v>0</v>
      </c>
      <c r="AJ54" s="93" t="str">
        <f t="shared" si="123"/>
        <v>nebija plānots</v>
      </c>
      <c r="AK54" s="89">
        <v>0</v>
      </c>
      <c r="AL54" s="89">
        <v>0</v>
      </c>
      <c r="AM54" s="89">
        <v>0</v>
      </c>
      <c r="AN54" s="89">
        <f t="shared" si="157"/>
        <v>0</v>
      </c>
      <c r="AO54" s="93" t="str">
        <f t="shared" si="125"/>
        <v>nebija plānots</v>
      </c>
      <c r="AP54" s="89">
        <f t="shared" si="126"/>
        <v>0</v>
      </c>
      <c r="AQ54" s="93" t="str">
        <f t="shared" si="127"/>
        <v>nebija plānots</v>
      </c>
      <c r="AR54" s="89">
        <f t="shared" si="128"/>
        <v>0</v>
      </c>
      <c r="AS54" s="89">
        <f t="shared" si="129"/>
        <v>0</v>
      </c>
      <c r="AT54" s="89">
        <f t="shared" si="130"/>
        <v>0</v>
      </c>
      <c r="AU54" s="89">
        <f t="shared" si="131"/>
        <v>0</v>
      </c>
      <c r="AV54" s="93" t="str">
        <f t="shared" si="132"/>
        <v>nebija plānots</v>
      </c>
      <c r="AW54" s="89">
        <f t="shared" si="133"/>
        <v>0</v>
      </c>
      <c r="AX54" s="93" t="str">
        <f t="shared" si="134"/>
        <v>nebija plānots</v>
      </c>
      <c r="AY54" s="89">
        <v>0</v>
      </c>
      <c r="AZ54" s="89">
        <v>0</v>
      </c>
      <c r="BA54" s="89">
        <v>0</v>
      </c>
      <c r="BB54" s="89">
        <f t="shared" si="158"/>
        <v>0</v>
      </c>
      <c r="BC54" s="93" t="str">
        <f t="shared" si="136"/>
        <v>nebija plānots</v>
      </c>
      <c r="BD54" s="89">
        <f t="shared" si="137"/>
        <v>0</v>
      </c>
      <c r="BE54" s="93" t="str">
        <f t="shared" si="138"/>
        <v>nebija plānots</v>
      </c>
      <c r="BF54" s="89">
        <f t="shared" si="139"/>
        <v>0</v>
      </c>
      <c r="BG54" s="89">
        <f t="shared" si="140"/>
        <v>0</v>
      </c>
      <c r="BH54" s="89">
        <f t="shared" si="141"/>
        <v>0</v>
      </c>
      <c r="BI54" s="89">
        <f t="shared" si="142"/>
        <v>0</v>
      </c>
      <c r="BJ54" s="93" t="str">
        <f t="shared" si="143"/>
        <v>nebija plānots</v>
      </c>
      <c r="BK54" s="89">
        <f t="shared" si="144"/>
        <v>0</v>
      </c>
      <c r="BL54" s="93" t="str">
        <f t="shared" si="145"/>
        <v>nebija plānots</v>
      </c>
      <c r="BM54" s="89">
        <v>0</v>
      </c>
      <c r="BN54" s="89">
        <v>0</v>
      </c>
      <c r="BO54" s="89">
        <v>0</v>
      </c>
      <c r="BP54" s="89">
        <f t="shared" si="159"/>
        <v>0</v>
      </c>
      <c r="BQ54" s="93" t="str">
        <f t="shared" si="147"/>
        <v>nebija plānots</v>
      </c>
      <c r="BR54" s="89">
        <f t="shared" si="148"/>
        <v>0</v>
      </c>
      <c r="BS54" s="93" t="str">
        <f t="shared" si="149"/>
        <v>nebija plānots</v>
      </c>
      <c r="BT54" s="89">
        <f t="shared" si="150"/>
        <v>0</v>
      </c>
      <c r="BU54" s="89">
        <f t="shared" si="151"/>
        <v>0</v>
      </c>
      <c r="BV54" s="89">
        <f t="shared" si="152"/>
        <v>0</v>
      </c>
      <c r="BW54" s="89">
        <f t="shared" si="153"/>
        <v>0</v>
      </c>
      <c r="BX54" s="93" t="str">
        <f t="shared" si="154"/>
        <v>nebija plānots</v>
      </c>
      <c r="BY54" s="89">
        <f t="shared" si="155"/>
        <v>0</v>
      </c>
      <c r="BZ54" s="93" t="str">
        <f t="shared" si="156"/>
        <v>nebija plānots</v>
      </c>
      <c r="CA54" s="89">
        <v>0</v>
      </c>
      <c r="CB54" s="89">
        <v>0</v>
      </c>
      <c r="CC54" s="89">
        <v>0</v>
      </c>
      <c r="CD54" s="89">
        <v>0</v>
      </c>
      <c r="CE54" s="89">
        <v>0</v>
      </c>
      <c r="CF54" s="89">
        <v>0</v>
      </c>
      <c r="CG54" s="89">
        <v>0</v>
      </c>
      <c r="CH54" s="24">
        <f t="shared" si="108"/>
        <v>0</v>
      </c>
    </row>
    <row r="55" spans="1:86" s="10" customFormat="1" ht="12" customHeight="1" x14ac:dyDescent="0.35">
      <c r="A55" s="9" t="s">
        <v>106</v>
      </c>
      <c r="B55" s="9" t="s">
        <v>106</v>
      </c>
      <c r="C55" s="28">
        <v>2</v>
      </c>
      <c r="D55" s="26" t="s">
        <v>107</v>
      </c>
      <c r="E55" s="27" t="s">
        <v>108</v>
      </c>
      <c r="F55" s="28" t="s">
        <v>109</v>
      </c>
      <c r="G55" s="27" t="s">
        <v>110</v>
      </c>
      <c r="H55" s="25" t="s">
        <v>111</v>
      </c>
      <c r="I55" s="27" t="s">
        <v>112</v>
      </c>
      <c r="J55" s="28">
        <v>1</v>
      </c>
      <c r="K55" s="32" t="s">
        <v>59</v>
      </c>
      <c r="L55" s="23" t="s">
        <v>10</v>
      </c>
      <c r="M55" s="24">
        <v>0</v>
      </c>
      <c r="N55" s="24">
        <v>494028.61</v>
      </c>
      <c r="O55" s="24">
        <v>318750</v>
      </c>
      <c r="P55" s="89">
        <v>0</v>
      </c>
      <c r="Q55" s="89">
        <v>0</v>
      </c>
      <c r="R55" s="89">
        <v>0</v>
      </c>
      <c r="S55" s="89">
        <f t="shared" si="109"/>
        <v>0</v>
      </c>
      <c r="T55" s="93" t="str">
        <f t="shared" si="110"/>
        <v>nebija plānots</v>
      </c>
      <c r="U55" s="89">
        <f t="shared" si="111"/>
        <v>0</v>
      </c>
      <c r="V55" s="93" t="str">
        <f t="shared" si="112"/>
        <v>nebija plānots</v>
      </c>
      <c r="W55" s="89">
        <v>204000</v>
      </c>
      <c r="X55" s="89">
        <v>0</v>
      </c>
      <c r="Y55" s="89">
        <v>0</v>
      </c>
      <c r="Z55" s="89">
        <f t="shared" si="113"/>
        <v>0</v>
      </c>
      <c r="AA55" s="93">
        <f t="shared" si="114"/>
        <v>0</v>
      </c>
      <c r="AB55" s="89">
        <f t="shared" si="115"/>
        <v>-204000</v>
      </c>
      <c r="AC55" s="93">
        <f t="shared" si="116"/>
        <v>-1</v>
      </c>
      <c r="AD55" s="89">
        <f t="shared" si="117"/>
        <v>204000</v>
      </c>
      <c r="AE55" s="89">
        <f t="shared" si="118"/>
        <v>0</v>
      </c>
      <c r="AF55" s="89">
        <f t="shared" si="119"/>
        <v>0</v>
      </c>
      <c r="AG55" s="89">
        <f t="shared" si="120"/>
        <v>0</v>
      </c>
      <c r="AH55" s="93">
        <f t="shared" si="121"/>
        <v>0</v>
      </c>
      <c r="AI55" s="89">
        <f t="shared" si="122"/>
        <v>-204000</v>
      </c>
      <c r="AJ55" s="93">
        <f t="shared" si="123"/>
        <v>-1</v>
      </c>
      <c r="AK55" s="89">
        <v>0</v>
      </c>
      <c r="AL55" s="89">
        <v>0</v>
      </c>
      <c r="AM55" s="89">
        <v>0</v>
      </c>
      <c r="AN55" s="89">
        <f t="shared" si="157"/>
        <v>0</v>
      </c>
      <c r="AO55" s="93" t="str">
        <f t="shared" si="125"/>
        <v>nebija plānots</v>
      </c>
      <c r="AP55" s="89">
        <f t="shared" si="126"/>
        <v>0</v>
      </c>
      <c r="AQ55" s="93" t="str">
        <f t="shared" si="127"/>
        <v>nebija plānots</v>
      </c>
      <c r="AR55" s="89">
        <f t="shared" si="128"/>
        <v>204000</v>
      </c>
      <c r="AS55" s="89">
        <f t="shared" si="129"/>
        <v>0</v>
      </c>
      <c r="AT55" s="89">
        <f t="shared" si="130"/>
        <v>0</v>
      </c>
      <c r="AU55" s="89">
        <f t="shared" si="131"/>
        <v>0</v>
      </c>
      <c r="AV55" s="93">
        <f t="shared" si="132"/>
        <v>0</v>
      </c>
      <c r="AW55" s="89">
        <f t="shared" si="133"/>
        <v>-204000</v>
      </c>
      <c r="AX55" s="93">
        <f t="shared" si="134"/>
        <v>-1</v>
      </c>
      <c r="AY55" s="89">
        <v>0</v>
      </c>
      <c r="AZ55" s="89">
        <v>0</v>
      </c>
      <c r="BA55" s="89">
        <v>0</v>
      </c>
      <c r="BB55" s="89">
        <f t="shared" si="158"/>
        <v>0</v>
      </c>
      <c r="BC55" s="93" t="str">
        <f t="shared" si="136"/>
        <v>nebija plānots</v>
      </c>
      <c r="BD55" s="89">
        <f t="shared" si="137"/>
        <v>0</v>
      </c>
      <c r="BE55" s="93" t="str">
        <f t="shared" si="138"/>
        <v>nebija plānots</v>
      </c>
      <c r="BF55" s="89">
        <f t="shared" si="139"/>
        <v>204000</v>
      </c>
      <c r="BG55" s="89">
        <f t="shared" si="140"/>
        <v>0</v>
      </c>
      <c r="BH55" s="89">
        <f t="shared" si="141"/>
        <v>0</v>
      </c>
      <c r="BI55" s="89">
        <f t="shared" si="142"/>
        <v>0</v>
      </c>
      <c r="BJ55" s="93">
        <f t="shared" si="143"/>
        <v>0</v>
      </c>
      <c r="BK55" s="89">
        <f t="shared" si="144"/>
        <v>-204000</v>
      </c>
      <c r="BL55" s="93">
        <f t="shared" si="145"/>
        <v>-1</v>
      </c>
      <c r="BM55" s="89">
        <v>0</v>
      </c>
      <c r="BN55" s="89">
        <v>0</v>
      </c>
      <c r="BO55" s="89">
        <v>0</v>
      </c>
      <c r="BP55" s="89">
        <f t="shared" si="159"/>
        <v>0</v>
      </c>
      <c r="BQ55" s="93" t="str">
        <f t="shared" si="147"/>
        <v>nebija plānots</v>
      </c>
      <c r="BR55" s="89">
        <f t="shared" si="148"/>
        <v>0</v>
      </c>
      <c r="BS55" s="93" t="str">
        <f t="shared" si="149"/>
        <v>nebija plānots</v>
      </c>
      <c r="BT55" s="89">
        <f t="shared" si="150"/>
        <v>204000</v>
      </c>
      <c r="BU55" s="89">
        <f t="shared" si="151"/>
        <v>0</v>
      </c>
      <c r="BV55" s="89">
        <f t="shared" si="152"/>
        <v>0</v>
      </c>
      <c r="BW55" s="89">
        <f t="shared" si="153"/>
        <v>0</v>
      </c>
      <c r="BX55" s="93">
        <f t="shared" si="154"/>
        <v>0</v>
      </c>
      <c r="BY55" s="89">
        <f t="shared" si="155"/>
        <v>-204000</v>
      </c>
      <c r="BZ55" s="93">
        <f t="shared" si="156"/>
        <v>-1</v>
      </c>
      <c r="CA55" s="89">
        <v>102000</v>
      </c>
      <c r="CB55" s="89">
        <v>0</v>
      </c>
      <c r="CC55" s="89">
        <v>0</v>
      </c>
      <c r="CD55" s="89">
        <v>0</v>
      </c>
      <c r="CE55" s="89">
        <v>0</v>
      </c>
      <c r="CF55" s="89">
        <v>293537.74000000005</v>
      </c>
      <c r="CG55" s="89">
        <v>0</v>
      </c>
      <c r="CH55" s="24">
        <f t="shared" si="108"/>
        <v>599537.74</v>
      </c>
    </row>
    <row r="56" spans="1:86" s="10" customFormat="1" ht="12" customHeight="1" x14ac:dyDescent="0.35">
      <c r="A56" s="9" t="s">
        <v>113</v>
      </c>
      <c r="B56" s="9" t="s">
        <v>663</v>
      </c>
      <c r="C56" s="28">
        <v>2</v>
      </c>
      <c r="D56" s="26" t="s">
        <v>107</v>
      </c>
      <c r="E56" s="27" t="s">
        <v>108</v>
      </c>
      <c r="F56" s="28" t="s">
        <v>109</v>
      </c>
      <c r="G56" s="27" t="s">
        <v>110</v>
      </c>
      <c r="H56" s="30" t="s">
        <v>114</v>
      </c>
      <c r="I56" s="27" t="s">
        <v>115</v>
      </c>
      <c r="J56" s="28" t="s">
        <v>21</v>
      </c>
      <c r="K56" s="32" t="s">
        <v>59</v>
      </c>
      <c r="L56" s="23" t="s">
        <v>10</v>
      </c>
      <c r="M56" s="24">
        <v>0</v>
      </c>
      <c r="N56" s="24">
        <v>0</v>
      </c>
      <c r="O56" s="24">
        <v>54416773.300000004</v>
      </c>
      <c r="P56" s="89">
        <v>0</v>
      </c>
      <c r="Q56" s="89">
        <v>672059.1</v>
      </c>
      <c r="R56" s="89">
        <v>0</v>
      </c>
      <c r="S56" s="89">
        <f t="shared" si="109"/>
        <v>672059.1</v>
      </c>
      <c r="T56" s="93" t="str">
        <f t="shared" si="110"/>
        <v>nebija plānots</v>
      </c>
      <c r="U56" s="89">
        <f t="shared" si="111"/>
        <v>672059.1</v>
      </c>
      <c r="V56" s="93" t="str">
        <f t="shared" si="112"/>
        <v>nebija plānots</v>
      </c>
      <c r="W56" s="89">
        <v>672059.1</v>
      </c>
      <c r="X56" s="89">
        <v>0</v>
      </c>
      <c r="Y56" s="89">
        <v>0</v>
      </c>
      <c r="Z56" s="89">
        <f t="shared" si="113"/>
        <v>0</v>
      </c>
      <c r="AA56" s="93">
        <f t="shared" si="114"/>
        <v>0</v>
      </c>
      <c r="AB56" s="89">
        <f t="shared" si="115"/>
        <v>-672059.1</v>
      </c>
      <c r="AC56" s="93">
        <f t="shared" si="116"/>
        <v>-1</v>
      </c>
      <c r="AD56" s="89">
        <f t="shared" si="117"/>
        <v>672059.1</v>
      </c>
      <c r="AE56" s="89">
        <f t="shared" si="118"/>
        <v>672059.1</v>
      </c>
      <c r="AF56" s="89">
        <f t="shared" si="119"/>
        <v>0</v>
      </c>
      <c r="AG56" s="89">
        <f t="shared" si="120"/>
        <v>672059.1</v>
      </c>
      <c r="AH56" s="93">
        <f t="shared" si="121"/>
        <v>1</v>
      </c>
      <c r="AI56" s="89">
        <f t="shared" si="122"/>
        <v>0</v>
      </c>
      <c r="AJ56" s="93">
        <f t="shared" si="123"/>
        <v>0</v>
      </c>
      <c r="AK56" s="89">
        <v>0</v>
      </c>
      <c r="AL56" s="89">
        <v>0</v>
      </c>
      <c r="AM56" s="89">
        <v>0</v>
      </c>
      <c r="AN56" s="89">
        <f t="shared" si="157"/>
        <v>0</v>
      </c>
      <c r="AO56" s="93" t="str">
        <f t="shared" si="125"/>
        <v>nebija plānots</v>
      </c>
      <c r="AP56" s="89">
        <f t="shared" si="126"/>
        <v>0</v>
      </c>
      <c r="AQ56" s="93" t="str">
        <f t="shared" si="127"/>
        <v>nebija plānots</v>
      </c>
      <c r="AR56" s="89">
        <f t="shared" si="128"/>
        <v>672059.1</v>
      </c>
      <c r="AS56" s="89">
        <f t="shared" si="129"/>
        <v>672059.1</v>
      </c>
      <c r="AT56" s="89">
        <f t="shared" si="130"/>
        <v>0</v>
      </c>
      <c r="AU56" s="89">
        <f t="shared" si="131"/>
        <v>672059.1</v>
      </c>
      <c r="AV56" s="93">
        <f t="shared" si="132"/>
        <v>1</v>
      </c>
      <c r="AW56" s="89">
        <f t="shared" si="133"/>
        <v>0</v>
      </c>
      <c r="AX56" s="93">
        <f t="shared" si="134"/>
        <v>0</v>
      </c>
      <c r="AY56" s="89">
        <v>0</v>
      </c>
      <c r="AZ56" s="89">
        <v>10226602.32</v>
      </c>
      <c r="BA56" s="89">
        <v>0</v>
      </c>
      <c r="BB56" s="89">
        <f t="shared" si="158"/>
        <v>10226602.32</v>
      </c>
      <c r="BC56" s="93" t="str">
        <f t="shared" si="136"/>
        <v>nebija plānots</v>
      </c>
      <c r="BD56" s="89">
        <f t="shared" si="137"/>
        <v>10226602.32</v>
      </c>
      <c r="BE56" s="93" t="str">
        <f t="shared" si="138"/>
        <v>nebija plānots</v>
      </c>
      <c r="BF56" s="89">
        <f t="shared" si="139"/>
        <v>672059.1</v>
      </c>
      <c r="BG56" s="89">
        <f t="shared" si="140"/>
        <v>10898661.42</v>
      </c>
      <c r="BH56" s="89">
        <f t="shared" si="141"/>
        <v>0</v>
      </c>
      <c r="BI56" s="89">
        <f t="shared" si="142"/>
        <v>10898661.42</v>
      </c>
      <c r="BJ56" s="93">
        <f t="shared" si="143"/>
        <v>16.216819949316957</v>
      </c>
      <c r="BK56" s="89">
        <f t="shared" si="144"/>
        <v>10226602.32</v>
      </c>
      <c r="BL56" s="93">
        <f t="shared" si="145"/>
        <v>15.216819949316958</v>
      </c>
      <c r="BM56" s="89">
        <v>3400000</v>
      </c>
      <c r="BN56" s="89">
        <v>0</v>
      </c>
      <c r="BO56" s="89">
        <v>0</v>
      </c>
      <c r="BP56" s="89">
        <f t="shared" si="159"/>
        <v>0</v>
      </c>
      <c r="BQ56" s="93">
        <f t="shared" si="147"/>
        <v>0</v>
      </c>
      <c r="BR56" s="89">
        <f t="shared" si="148"/>
        <v>-3400000</v>
      </c>
      <c r="BS56" s="93">
        <f t="shared" si="149"/>
        <v>-1</v>
      </c>
      <c r="BT56" s="89">
        <f t="shared" si="150"/>
        <v>4072059.1</v>
      </c>
      <c r="BU56" s="89">
        <f t="shared" si="151"/>
        <v>10898661.42</v>
      </c>
      <c r="BV56" s="89">
        <f t="shared" si="152"/>
        <v>0</v>
      </c>
      <c r="BW56" s="89">
        <f t="shared" si="153"/>
        <v>10898661.42</v>
      </c>
      <c r="BX56" s="93">
        <f t="shared" si="154"/>
        <v>2.6764497155751004</v>
      </c>
      <c r="BY56" s="89">
        <f t="shared" si="155"/>
        <v>6826602.3200000003</v>
      </c>
      <c r="BZ56" s="93">
        <f t="shared" si="156"/>
        <v>1.6764497155751006</v>
      </c>
      <c r="CA56" s="89">
        <v>0</v>
      </c>
      <c r="CB56" s="89">
        <v>0</v>
      </c>
      <c r="CC56" s="89">
        <v>0</v>
      </c>
      <c r="CD56" s="89">
        <v>0</v>
      </c>
      <c r="CE56" s="89">
        <v>8899375.0500000007</v>
      </c>
      <c r="CF56" s="89">
        <v>0</v>
      </c>
      <c r="CG56" s="89">
        <v>0</v>
      </c>
      <c r="CH56" s="24">
        <f t="shared" si="108"/>
        <v>12971434.15</v>
      </c>
    </row>
    <row r="57" spans="1:86" s="10" customFormat="1" ht="12" customHeight="1" x14ac:dyDescent="0.35">
      <c r="A57" s="9" t="s">
        <v>116</v>
      </c>
      <c r="B57" s="9" t="s">
        <v>116</v>
      </c>
      <c r="C57" s="28">
        <v>2</v>
      </c>
      <c r="D57" s="26" t="s">
        <v>107</v>
      </c>
      <c r="E57" s="27" t="s">
        <v>108</v>
      </c>
      <c r="F57" s="28" t="s">
        <v>109</v>
      </c>
      <c r="G57" s="27" t="s">
        <v>110</v>
      </c>
      <c r="H57" s="25" t="s">
        <v>117</v>
      </c>
      <c r="I57" s="27" t="s">
        <v>118</v>
      </c>
      <c r="J57" s="28">
        <v>1</v>
      </c>
      <c r="K57" s="32" t="s">
        <v>59</v>
      </c>
      <c r="L57" s="23" t="s">
        <v>10</v>
      </c>
      <c r="M57" s="24">
        <v>0</v>
      </c>
      <c r="N57" s="24">
        <v>250373.59</v>
      </c>
      <c r="O57" s="24">
        <v>0</v>
      </c>
      <c r="P57" s="89">
        <v>0</v>
      </c>
      <c r="Q57" s="89">
        <v>0</v>
      </c>
      <c r="R57" s="89">
        <v>0</v>
      </c>
      <c r="S57" s="89">
        <f t="shared" si="109"/>
        <v>0</v>
      </c>
      <c r="T57" s="93" t="str">
        <f t="shared" si="110"/>
        <v>nebija plānots</v>
      </c>
      <c r="U57" s="89">
        <f t="shared" si="111"/>
        <v>0</v>
      </c>
      <c r="V57" s="93" t="str">
        <f t="shared" si="112"/>
        <v>nebija plānots</v>
      </c>
      <c r="W57" s="89">
        <v>0</v>
      </c>
      <c r="X57" s="89">
        <v>0</v>
      </c>
      <c r="Y57" s="89">
        <v>0</v>
      </c>
      <c r="Z57" s="89">
        <f t="shared" si="113"/>
        <v>0</v>
      </c>
      <c r="AA57" s="93" t="str">
        <f t="shared" si="114"/>
        <v>nebija plānots</v>
      </c>
      <c r="AB57" s="89">
        <f t="shared" si="115"/>
        <v>0</v>
      </c>
      <c r="AC57" s="93" t="str">
        <f t="shared" si="116"/>
        <v>nebija plānots</v>
      </c>
      <c r="AD57" s="89">
        <f t="shared" si="117"/>
        <v>0</v>
      </c>
      <c r="AE57" s="89">
        <f t="shared" si="118"/>
        <v>0</v>
      </c>
      <c r="AF57" s="89">
        <f t="shared" si="119"/>
        <v>0</v>
      </c>
      <c r="AG57" s="89">
        <f t="shared" si="120"/>
        <v>0</v>
      </c>
      <c r="AH57" s="93" t="str">
        <f t="shared" si="121"/>
        <v>nebija plānots</v>
      </c>
      <c r="AI57" s="89">
        <f t="shared" si="122"/>
        <v>0</v>
      </c>
      <c r="AJ57" s="93" t="str">
        <f t="shared" si="123"/>
        <v>nebija plānots</v>
      </c>
      <c r="AK57" s="89">
        <v>0</v>
      </c>
      <c r="AL57" s="89">
        <v>0</v>
      </c>
      <c r="AM57" s="89">
        <v>0</v>
      </c>
      <c r="AN57" s="89">
        <f t="shared" si="157"/>
        <v>0</v>
      </c>
      <c r="AO57" s="93" t="str">
        <f t="shared" si="125"/>
        <v>nebija plānots</v>
      </c>
      <c r="AP57" s="89">
        <f t="shared" si="126"/>
        <v>0</v>
      </c>
      <c r="AQ57" s="93" t="str">
        <f t="shared" si="127"/>
        <v>nebija plānots</v>
      </c>
      <c r="AR57" s="89">
        <f t="shared" si="128"/>
        <v>0</v>
      </c>
      <c r="AS57" s="89">
        <f t="shared" si="129"/>
        <v>0</v>
      </c>
      <c r="AT57" s="89">
        <f t="shared" si="130"/>
        <v>0</v>
      </c>
      <c r="AU57" s="89">
        <f t="shared" si="131"/>
        <v>0</v>
      </c>
      <c r="AV57" s="93" t="str">
        <f t="shared" si="132"/>
        <v>nebija plānots</v>
      </c>
      <c r="AW57" s="89">
        <f t="shared" si="133"/>
        <v>0</v>
      </c>
      <c r="AX57" s="93" t="str">
        <f t="shared" si="134"/>
        <v>nebija plānots</v>
      </c>
      <c r="AY57" s="89">
        <v>0</v>
      </c>
      <c r="AZ57" s="89">
        <v>0</v>
      </c>
      <c r="BA57" s="89">
        <v>0</v>
      </c>
      <c r="BB57" s="89">
        <f t="shared" si="158"/>
        <v>0</v>
      </c>
      <c r="BC57" s="93" t="str">
        <f t="shared" si="136"/>
        <v>nebija plānots</v>
      </c>
      <c r="BD57" s="89">
        <f t="shared" si="137"/>
        <v>0</v>
      </c>
      <c r="BE57" s="93" t="str">
        <f t="shared" si="138"/>
        <v>nebija plānots</v>
      </c>
      <c r="BF57" s="89">
        <f t="shared" si="139"/>
        <v>0</v>
      </c>
      <c r="BG57" s="89">
        <f t="shared" si="140"/>
        <v>0</v>
      </c>
      <c r="BH57" s="89">
        <f t="shared" si="141"/>
        <v>0</v>
      </c>
      <c r="BI57" s="89">
        <f t="shared" si="142"/>
        <v>0</v>
      </c>
      <c r="BJ57" s="93" t="str">
        <f t="shared" si="143"/>
        <v>nebija plānots</v>
      </c>
      <c r="BK57" s="89">
        <f t="shared" si="144"/>
        <v>0</v>
      </c>
      <c r="BL57" s="93" t="str">
        <f t="shared" si="145"/>
        <v>nebija plānots</v>
      </c>
      <c r="BM57" s="89">
        <v>0</v>
      </c>
      <c r="BN57" s="89">
        <v>0</v>
      </c>
      <c r="BO57" s="89">
        <v>0</v>
      </c>
      <c r="BP57" s="89">
        <f t="shared" si="159"/>
        <v>0</v>
      </c>
      <c r="BQ57" s="93" t="str">
        <f t="shared" si="147"/>
        <v>nebija plānots</v>
      </c>
      <c r="BR57" s="89">
        <f t="shared" si="148"/>
        <v>0</v>
      </c>
      <c r="BS57" s="93" t="str">
        <f t="shared" si="149"/>
        <v>nebija plānots</v>
      </c>
      <c r="BT57" s="89">
        <f t="shared" si="150"/>
        <v>0</v>
      </c>
      <c r="BU57" s="89">
        <f t="shared" si="151"/>
        <v>0</v>
      </c>
      <c r="BV57" s="89">
        <f t="shared" si="152"/>
        <v>0</v>
      </c>
      <c r="BW57" s="89">
        <f t="shared" si="153"/>
        <v>0</v>
      </c>
      <c r="BX57" s="93" t="str">
        <f t="shared" si="154"/>
        <v>nebija plānots</v>
      </c>
      <c r="BY57" s="89">
        <f t="shared" si="155"/>
        <v>0</v>
      </c>
      <c r="BZ57" s="93" t="str">
        <f t="shared" si="156"/>
        <v>nebija plānots</v>
      </c>
      <c r="CA57" s="89">
        <v>0</v>
      </c>
      <c r="CB57" s="89">
        <v>0</v>
      </c>
      <c r="CC57" s="89">
        <v>0</v>
      </c>
      <c r="CD57" s="89">
        <v>0</v>
      </c>
      <c r="CE57" s="89">
        <v>0</v>
      </c>
      <c r="CF57" s="89">
        <v>0</v>
      </c>
      <c r="CG57" s="89">
        <v>0</v>
      </c>
      <c r="CH57" s="24">
        <f t="shared" si="108"/>
        <v>0</v>
      </c>
    </row>
    <row r="58" spans="1:86" s="10" customFormat="1" ht="12" customHeight="1" x14ac:dyDescent="0.35">
      <c r="A58" s="9" t="s">
        <v>119</v>
      </c>
      <c r="B58" s="9" t="s">
        <v>119</v>
      </c>
      <c r="C58" s="28">
        <v>2</v>
      </c>
      <c r="D58" s="26" t="s">
        <v>107</v>
      </c>
      <c r="E58" s="27" t="s">
        <v>108</v>
      </c>
      <c r="F58" s="28" t="s">
        <v>109</v>
      </c>
      <c r="G58" s="27" t="s">
        <v>110</v>
      </c>
      <c r="H58" s="25" t="s">
        <v>117</v>
      </c>
      <c r="I58" s="27" t="s">
        <v>118</v>
      </c>
      <c r="J58" s="28">
        <v>2</v>
      </c>
      <c r="K58" s="32" t="s">
        <v>120</v>
      </c>
      <c r="L58" s="23" t="s">
        <v>10</v>
      </c>
      <c r="M58" s="24">
        <v>0</v>
      </c>
      <c r="N58" s="24">
        <v>0</v>
      </c>
      <c r="O58" s="24">
        <v>14232030.68</v>
      </c>
      <c r="P58" s="89">
        <v>0</v>
      </c>
      <c r="Q58" s="89">
        <v>0</v>
      </c>
      <c r="R58" s="89">
        <v>0</v>
      </c>
      <c r="S58" s="89">
        <f t="shared" si="109"/>
        <v>0</v>
      </c>
      <c r="T58" s="93" t="str">
        <f t="shared" si="110"/>
        <v>nebija plānots</v>
      </c>
      <c r="U58" s="89">
        <f t="shared" si="111"/>
        <v>0</v>
      </c>
      <c r="V58" s="93" t="str">
        <f t="shared" si="112"/>
        <v>nebija plānots</v>
      </c>
      <c r="W58" s="89">
        <v>0</v>
      </c>
      <c r="X58" s="89">
        <v>0</v>
      </c>
      <c r="Y58" s="89">
        <v>0</v>
      </c>
      <c r="Z58" s="89">
        <f t="shared" si="113"/>
        <v>0</v>
      </c>
      <c r="AA58" s="93" t="str">
        <f t="shared" si="114"/>
        <v>nebija plānots</v>
      </c>
      <c r="AB58" s="89">
        <f t="shared" si="115"/>
        <v>0</v>
      </c>
      <c r="AC58" s="93" t="str">
        <f t="shared" si="116"/>
        <v>nebija plānots</v>
      </c>
      <c r="AD58" s="89">
        <f t="shared" si="117"/>
        <v>0</v>
      </c>
      <c r="AE58" s="89">
        <f t="shared" si="118"/>
        <v>0</v>
      </c>
      <c r="AF58" s="89">
        <f t="shared" si="119"/>
        <v>0</v>
      </c>
      <c r="AG58" s="89">
        <f t="shared" si="120"/>
        <v>0</v>
      </c>
      <c r="AH58" s="93" t="str">
        <f t="shared" si="121"/>
        <v>nebija plānots</v>
      </c>
      <c r="AI58" s="89">
        <f t="shared" si="122"/>
        <v>0</v>
      </c>
      <c r="AJ58" s="93" t="str">
        <f t="shared" si="123"/>
        <v>nebija plānots</v>
      </c>
      <c r="AK58" s="89">
        <v>0</v>
      </c>
      <c r="AL58" s="89">
        <v>0</v>
      </c>
      <c r="AM58" s="89">
        <v>0</v>
      </c>
      <c r="AN58" s="89">
        <f t="shared" si="157"/>
        <v>0</v>
      </c>
      <c r="AO58" s="93" t="str">
        <f t="shared" si="125"/>
        <v>nebija plānots</v>
      </c>
      <c r="AP58" s="89">
        <f t="shared" si="126"/>
        <v>0</v>
      </c>
      <c r="AQ58" s="93" t="str">
        <f t="shared" si="127"/>
        <v>nebija plānots</v>
      </c>
      <c r="AR58" s="89">
        <f t="shared" si="128"/>
        <v>0</v>
      </c>
      <c r="AS58" s="89">
        <f t="shared" si="129"/>
        <v>0</v>
      </c>
      <c r="AT58" s="89">
        <f t="shared" si="130"/>
        <v>0</v>
      </c>
      <c r="AU58" s="89">
        <f t="shared" si="131"/>
        <v>0</v>
      </c>
      <c r="AV58" s="93" t="str">
        <f t="shared" si="132"/>
        <v>nebija plānots</v>
      </c>
      <c r="AW58" s="89">
        <f t="shared" si="133"/>
        <v>0</v>
      </c>
      <c r="AX58" s="93" t="str">
        <f t="shared" si="134"/>
        <v>nebija plānots</v>
      </c>
      <c r="AY58" s="89">
        <v>0</v>
      </c>
      <c r="AZ58" s="89">
        <v>0</v>
      </c>
      <c r="BA58" s="89">
        <v>0</v>
      </c>
      <c r="BB58" s="89">
        <f t="shared" si="158"/>
        <v>0</v>
      </c>
      <c r="BC58" s="93" t="str">
        <f t="shared" si="136"/>
        <v>nebija plānots</v>
      </c>
      <c r="BD58" s="89">
        <f t="shared" si="137"/>
        <v>0</v>
      </c>
      <c r="BE58" s="93" t="str">
        <f t="shared" si="138"/>
        <v>nebija plānots</v>
      </c>
      <c r="BF58" s="89">
        <f t="shared" si="139"/>
        <v>0</v>
      </c>
      <c r="BG58" s="89">
        <f t="shared" si="140"/>
        <v>0</v>
      </c>
      <c r="BH58" s="89">
        <f t="shared" si="141"/>
        <v>0</v>
      </c>
      <c r="BI58" s="89">
        <f t="shared" si="142"/>
        <v>0</v>
      </c>
      <c r="BJ58" s="93" t="str">
        <f t="shared" si="143"/>
        <v>nebija plānots</v>
      </c>
      <c r="BK58" s="89">
        <f t="shared" si="144"/>
        <v>0</v>
      </c>
      <c r="BL58" s="93" t="str">
        <f t="shared" si="145"/>
        <v>nebija plānots</v>
      </c>
      <c r="BM58" s="89">
        <v>0</v>
      </c>
      <c r="BN58" s="89">
        <v>0</v>
      </c>
      <c r="BO58" s="89">
        <v>0</v>
      </c>
      <c r="BP58" s="89">
        <f t="shared" si="159"/>
        <v>0</v>
      </c>
      <c r="BQ58" s="93" t="str">
        <f t="shared" si="147"/>
        <v>nebija plānots</v>
      </c>
      <c r="BR58" s="89">
        <f t="shared" si="148"/>
        <v>0</v>
      </c>
      <c r="BS58" s="93" t="str">
        <f t="shared" si="149"/>
        <v>nebija plānots</v>
      </c>
      <c r="BT58" s="89">
        <f t="shared" si="150"/>
        <v>0</v>
      </c>
      <c r="BU58" s="89">
        <f t="shared" si="151"/>
        <v>0</v>
      </c>
      <c r="BV58" s="89">
        <f t="shared" si="152"/>
        <v>0</v>
      </c>
      <c r="BW58" s="89">
        <f t="shared" si="153"/>
        <v>0</v>
      </c>
      <c r="BX58" s="93" t="str">
        <f t="shared" si="154"/>
        <v>nebija plānots</v>
      </c>
      <c r="BY58" s="89">
        <f t="shared" si="155"/>
        <v>0</v>
      </c>
      <c r="BZ58" s="93" t="str">
        <f t="shared" si="156"/>
        <v>nebija plānots</v>
      </c>
      <c r="CA58" s="89">
        <v>0</v>
      </c>
      <c r="CB58" s="89">
        <v>0</v>
      </c>
      <c r="CC58" s="89">
        <v>0</v>
      </c>
      <c r="CD58" s="89">
        <v>0</v>
      </c>
      <c r="CE58" s="89">
        <v>3000624.95</v>
      </c>
      <c r="CF58" s="89">
        <v>0</v>
      </c>
      <c r="CG58" s="89">
        <v>0</v>
      </c>
      <c r="CH58" s="24">
        <f t="shared" si="108"/>
        <v>3000624.95</v>
      </c>
    </row>
    <row r="59" spans="1:86" s="10" customFormat="1" ht="12" customHeight="1" x14ac:dyDescent="0.35">
      <c r="A59" s="9" t="s">
        <v>121</v>
      </c>
      <c r="B59" s="9" t="s">
        <v>664</v>
      </c>
      <c r="C59" s="28">
        <v>2</v>
      </c>
      <c r="D59" s="26" t="s">
        <v>107</v>
      </c>
      <c r="E59" s="27" t="s">
        <v>108</v>
      </c>
      <c r="F59" s="28" t="s">
        <v>109</v>
      </c>
      <c r="G59" s="27" t="s">
        <v>110</v>
      </c>
      <c r="H59" s="25" t="s">
        <v>122</v>
      </c>
      <c r="I59" s="27" t="s">
        <v>123</v>
      </c>
      <c r="J59" s="28">
        <v>1</v>
      </c>
      <c r="K59" s="32" t="s">
        <v>59</v>
      </c>
      <c r="L59" s="23" t="s">
        <v>10</v>
      </c>
      <c r="M59" s="24">
        <v>0</v>
      </c>
      <c r="N59" s="24">
        <v>0</v>
      </c>
      <c r="O59" s="24">
        <v>0</v>
      </c>
      <c r="P59" s="89">
        <v>0</v>
      </c>
      <c r="Q59" s="89">
        <v>0</v>
      </c>
      <c r="R59" s="89">
        <v>0</v>
      </c>
      <c r="S59" s="89">
        <f t="shared" si="109"/>
        <v>0</v>
      </c>
      <c r="T59" s="93" t="str">
        <f t="shared" si="110"/>
        <v>nebija plānots</v>
      </c>
      <c r="U59" s="89">
        <f t="shared" si="111"/>
        <v>0</v>
      </c>
      <c r="V59" s="93" t="str">
        <f t="shared" si="112"/>
        <v>nebija plānots</v>
      </c>
      <c r="W59" s="89">
        <v>0</v>
      </c>
      <c r="X59" s="89">
        <v>0</v>
      </c>
      <c r="Y59" s="89">
        <v>0</v>
      </c>
      <c r="Z59" s="89">
        <f t="shared" si="113"/>
        <v>0</v>
      </c>
      <c r="AA59" s="93" t="str">
        <f t="shared" si="114"/>
        <v>nebija plānots</v>
      </c>
      <c r="AB59" s="89">
        <f t="shared" si="115"/>
        <v>0</v>
      </c>
      <c r="AC59" s="93" t="str">
        <f t="shared" si="116"/>
        <v>nebija plānots</v>
      </c>
      <c r="AD59" s="89">
        <f t="shared" si="117"/>
        <v>0</v>
      </c>
      <c r="AE59" s="89">
        <f t="shared" si="118"/>
        <v>0</v>
      </c>
      <c r="AF59" s="89">
        <f t="shared" si="119"/>
        <v>0</v>
      </c>
      <c r="AG59" s="89">
        <f t="shared" si="120"/>
        <v>0</v>
      </c>
      <c r="AH59" s="93" t="str">
        <f t="shared" si="121"/>
        <v>nebija plānots</v>
      </c>
      <c r="AI59" s="89">
        <f t="shared" si="122"/>
        <v>0</v>
      </c>
      <c r="AJ59" s="93" t="str">
        <f t="shared" si="123"/>
        <v>nebija plānots</v>
      </c>
      <c r="AK59" s="89">
        <v>0</v>
      </c>
      <c r="AL59" s="89">
        <v>0</v>
      </c>
      <c r="AM59" s="89">
        <v>0</v>
      </c>
      <c r="AN59" s="89">
        <f t="shared" si="157"/>
        <v>0</v>
      </c>
      <c r="AO59" s="93" t="str">
        <f t="shared" si="125"/>
        <v>nebija plānots</v>
      </c>
      <c r="AP59" s="89">
        <f t="shared" si="126"/>
        <v>0</v>
      </c>
      <c r="AQ59" s="93" t="str">
        <f t="shared" si="127"/>
        <v>nebija plānots</v>
      </c>
      <c r="AR59" s="89">
        <f t="shared" si="128"/>
        <v>0</v>
      </c>
      <c r="AS59" s="89">
        <f t="shared" si="129"/>
        <v>0</v>
      </c>
      <c r="AT59" s="89">
        <f t="shared" si="130"/>
        <v>0</v>
      </c>
      <c r="AU59" s="89">
        <f t="shared" si="131"/>
        <v>0</v>
      </c>
      <c r="AV59" s="93" t="str">
        <f t="shared" si="132"/>
        <v>nebija plānots</v>
      </c>
      <c r="AW59" s="89">
        <f t="shared" si="133"/>
        <v>0</v>
      </c>
      <c r="AX59" s="93" t="str">
        <f t="shared" si="134"/>
        <v>nebija plānots</v>
      </c>
      <c r="AY59" s="89">
        <v>76511.899999999994</v>
      </c>
      <c r="AZ59" s="89">
        <v>102000</v>
      </c>
      <c r="BA59" s="89">
        <v>0</v>
      </c>
      <c r="BB59" s="89">
        <f t="shared" si="158"/>
        <v>102000</v>
      </c>
      <c r="BC59" s="93">
        <f t="shared" si="136"/>
        <v>1.3331259581842825</v>
      </c>
      <c r="BD59" s="89">
        <f t="shared" si="137"/>
        <v>25488.100000000006</v>
      </c>
      <c r="BE59" s="93">
        <f t="shared" si="138"/>
        <v>0.33312595818428253</v>
      </c>
      <c r="BF59" s="89">
        <f t="shared" si="139"/>
        <v>76511.899999999994</v>
      </c>
      <c r="BG59" s="89">
        <f t="shared" si="140"/>
        <v>102000</v>
      </c>
      <c r="BH59" s="89">
        <f t="shared" si="141"/>
        <v>0</v>
      </c>
      <c r="BI59" s="89">
        <f t="shared" si="142"/>
        <v>102000</v>
      </c>
      <c r="BJ59" s="93">
        <f t="shared" si="143"/>
        <v>1.3331259581842825</v>
      </c>
      <c r="BK59" s="89">
        <f t="shared" si="144"/>
        <v>25488.100000000006</v>
      </c>
      <c r="BL59" s="93">
        <f t="shared" si="145"/>
        <v>0.33312595818428253</v>
      </c>
      <c r="BM59" s="89">
        <v>0</v>
      </c>
      <c r="BN59" s="89">
        <v>11847.4</v>
      </c>
      <c r="BO59" s="89">
        <v>0</v>
      </c>
      <c r="BP59" s="89">
        <f t="shared" si="159"/>
        <v>11847.4</v>
      </c>
      <c r="BQ59" s="93" t="str">
        <f t="shared" si="147"/>
        <v>nebija plānots</v>
      </c>
      <c r="BR59" s="89">
        <f t="shared" si="148"/>
        <v>11847.4</v>
      </c>
      <c r="BS59" s="93" t="str">
        <f t="shared" si="149"/>
        <v>nebija plānots</v>
      </c>
      <c r="BT59" s="89">
        <f t="shared" si="150"/>
        <v>76511.899999999994</v>
      </c>
      <c r="BU59" s="89">
        <f t="shared" si="151"/>
        <v>113847.4</v>
      </c>
      <c r="BV59" s="89">
        <f t="shared" si="152"/>
        <v>0</v>
      </c>
      <c r="BW59" s="89">
        <f t="shared" si="153"/>
        <v>113847.4</v>
      </c>
      <c r="BX59" s="93">
        <f t="shared" si="154"/>
        <v>1.4879698452136203</v>
      </c>
      <c r="BY59" s="89">
        <f t="shared" si="155"/>
        <v>37335.5</v>
      </c>
      <c r="BZ59" s="93">
        <f t="shared" si="156"/>
        <v>0.48796984521362041</v>
      </c>
      <c r="CA59" s="89">
        <v>0</v>
      </c>
      <c r="CB59" s="89">
        <v>3625324.58</v>
      </c>
      <c r="CC59" s="89">
        <v>7650</v>
      </c>
      <c r="CD59" s="89">
        <v>0</v>
      </c>
      <c r="CE59" s="89">
        <v>76512.899999999994</v>
      </c>
      <c r="CF59" s="89">
        <v>0</v>
      </c>
      <c r="CG59" s="89">
        <v>0</v>
      </c>
      <c r="CH59" s="24">
        <f t="shared" si="108"/>
        <v>3785999.38</v>
      </c>
    </row>
    <row r="60" spans="1:86" s="10" customFormat="1" ht="12" customHeight="1" x14ac:dyDescent="0.35">
      <c r="A60" s="9" t="s">
        <v>124</v>
      </c>
      <c r="B60" s="9" t="s">
        <v>124</v>
      </c>
      <c r="C60" s="28">
        <v>2</v>
      </c>
      <c r="D60" s="26" t="s">
        <v>107</v>
      </c>
      <c r="E60" s="27" t="s">
        <v>108</v>
      </c>
      <c r="F60" s="28" t="s">
        <v>109</v>
      </c>
      <c r="G60" s="27" t="s">
        <v>110</v>
      </c>
      <c r="H60" s="28" t="s">
        <v>125</v>
      </c>
      <c r="I60" s="27" t="s">
        <v>126</v>
      </c>
      <c r="J60" s="28" t="s">
        <v>21</v>
      </c>
      <c r="K60" s="36" t="s">
        <v>22</v>
      </c>
      <c r="L60" s="23" t="s">
        <v>10</v>
      </c>
      <c r="M60" s="24">
        <v>0</v>
      </c>
      <c r="N60" s="24">
        <v>0</v>
      </c>
      <c r="O60" s="24">
        <v>51356.42</v>
      </c>
      <c r="P60" s="89">
        <v>0</v>
      </c>
      <c r="Q60" s="89">
        <v>0</v>
      </c>
      <c r="R60" s="89">
        <v>0</v>
      </c>
      <c r="S60" s="89">
        <f t="shared" si="109"/>
        <v>0</v>
      </c>
      <c r="T60" s="93" t="str">
        <f t="shared" si="110"/>
        <v>nebija plānots</v>
      </c>
      <c r="U60" s="89">
        <f t="shared" si="111"/>
        <v>0</v>
      </c>
      <c r="V60" s="93" t="str">
        <f t="shared" si="112"/>
        <v>nebija plānots</v>
      </c>
      <c r="W60" s="89">
        <v>0</v>
      </c>
      <c r="X60" s="89">
        <v>0</v>
      </c>
      <c r="Y60" s="89">
        <v>0</v>
      </c>
      <c r="Z60" s="89">
        <f t="shared" si="113"/>
        <v>0</v>
      </c>
      <c r="AA60" s="93" t="str">
        <f t="shared" si="114"/>
        <v>nebija plānots</v>
      </c>
      <c r="AB60" s="89">
        <f t="shared" si="115"/>
        <v>0</v>
      </c>
      <c r="AC60" s="93" t="str">
        <f t="shared" si="116"/>
        <v>nebija plānots</v>
      </c>
      <c r="AD60" s="89">
        <f t="shared" si="117"/>
        <v>0</v>
      </c>
      <c r="AE60" s="89">
        <f t="shared" si="118"/>
        <v>0</v>
      </c>
      <c r="AF60" s="89">
        <f t="shared" si="119"/>
        <v>0</v>
      </c>
      <c r="AG60" s="89">
        <f t="shared" si="120"/>
        <v>0</v>
      </c>
      <c r="AH60" s="93" t="str">
        <f t="shared" si="121"/>
        <v>nebija plānots</v>
      </c>
      <c r="AI60" s="89">
        <f t="shared" si="122"/>
        <v>0</v>
      </c>
      <c r="AJ60" s="93" t="str">
        <f t="shared" si="123"/>
        <v>nebija plānots</v>
      </c>
      <c r="AK60" s="89">
        <v>0</v>
      </c>
      <c r="AL60" s="89">
        <v>43944.39</v>
      </c>
      <c r="AM60" s="89">
        <v>0</v>
      </c>
      <c r="AN60" s="89">
        <f t="shared" si="157"/>
        <v>43944.39</v>
      </c>
      <c r="AO60" s="93" t="str">
        <f t="shared" si="125"/>
        <v>nebija plānots</v>
      </c>
      <c r="AP60" s="89">
        <f t="shared" si="126"/>
        <v>43944.39</v>
      </c>
      <c r="AQ60" s="93" t="str">
        <f t="shared" si="127"/>
        <v>nebija plānots</v>
      </c>
      <c r="AR60" s="89">
        <f t="shared" si="128"/>
        <v>0</v>
      </c>
      <c r="AS60" s="89">
        <f t="shared" si="129"/>
        <v>43944.39</v>
      </c>
      <c r="AT60" s="89">
        <f t="shared" si="130"/>
        <v>0</v>
      </c>
      <c r="AU60" s="89">
        <f t="shared" si="131"/>
        <v>43944.39</v>
      </c>
      <c r="AV60" s="93" t="str">
        <f t="shared" si="132"/>
        <v>nebija plānots</v>
      </c>
      <c r="AW60" s="89">
        <f t="shared" si="133"/>
        <v>43944.39</v>
      </c>
      <c r="AX60" s="93" t="str">
        <f t="shared" si="134"/>
        <v>nebija plānots</v>
      </c>
      <c r="AY60" s="89">
        <v>57197.03</v>
      </c>
      <c r="AZ60" s="89">
        <v>0</v>
      </c>
      <c r="BA60" s="89">
        <v>0</v>
      </c>
      <c r="BB60" s="89">
        <f t="shared" si="158"/>
        <v>0</v>
      </c>
      <c r="BC60" s="93">
        <f t="shared" si="136"/>
        <v>0</v>
      </c>
      <c r="BD60" s="89">
        <f t="shared" si="137"/>
        <v>-57197.03</v>
      </c>
      <c r="BE60" s="93">
        <f t="shared" si="138"/>
        <v>-1</v>
      </c>
      <c r="BF60" s="89">
        <f t="shared" si="139"/>
        <v>57197.03</v>
      </c>
      <c r="BG60" s="89">
        <f t="shared" si="140"/>
        <v>43944.39</v>
      </c>
      <c r="BH60" s="89">
        <f t="shared" si="141"/>
        <v>0</v>
      </c>
      <c r="BI60" s="89">
        <f t="shared" si="142"/>
        <v>43944.39</v>
      </c>
      <c r="BJ60" s="93">
        <f t="shared" si="143"/>
        <v>0.76829845885354542</v>
      </c>
      <c r="BK60" s="89">
        <f t="shared" si="144"/>
        <v>-13252.64</v>
      </c>
      <c r="BL60" s="93">
        <f t="shared" si="145"/>
        <v>-0.23170154114645464</v>
      </c>
      <c r="BM60" s="89">
        <v>0</v>
      </c>
      <c r="BN60" s="89">
        <v>0</v>
      </c>
      <c r="BO60" s="89">
        <v>0</v>
      </c>
      <c r="BP60" s="89">
        <f t="shared" si="159"/>
        <v>0</v>
      </c>
      <c r="BQ60" s="93" t="str">
        <f t="shared" si="147"/>
        <v>nebija plānots</v>
      </c>
      <c r="BR60" s="89">
        <f t="shared" si="148"/>
        <v>0</v>
      </c>
      <c r="BS60" s="93" t="str">
        <f t="shared" si="149"/>
        <v>nebija plānots</v>
      </c>
      <c r="BT60" s="89">
        <f t="shared" si="150"/>
        <v>57197.03</v>
      </c>
      <c r="BU60" s="89">
        <f t="shared" si="151"/>
        <v>43944.39</v>
      </c>
      <c r="BV60" s="89">
        <f t="shared" si="152"/>
        <v>0</v>
      </c>
      <c r="BW60" s="89">
        <f t="shared" si="153"/>
        <v>43944.39</v>
      </c>
      <c r="BX60" s="93">
        <f t="shared" si="154"/>
        <v>0.76829845885354542</v>
      </c>
      <c r="BY60" s="89">
        <f t="shared" si="155"/>
        <v>-13252.64</v>
      </c>
      <c r="BZ60" s="93">
        <f t="shared" si="156"/>
        <v>-0.23170154114645464</v>
      </c>
      <c r="CA60" s="89">
        <v>0</v>
      </c>
      <c r="CB60" s="89">
        <v>0</v>
      </c>
      <c r="CC60" s="89">
        <v>0</v>
      </c>
      <c r="CD60" s="89">
        <v>0</v>
      </c>
      <c r="CE60" s="89">
        <v>369937.11</v>
      </c>
      <c r="CF60" s="89">
        <v>0</v>
      </c>
      <c r="CG60" s="89">
        <v>0</v>
      </c>
      <c r="CH60" s="24">
        <f t="shared" si="108"/>
        <v>427134.14</v>
      </c>
    </row>
    <row r="61" spans="1:86" s="10" customFormat="1" ht="12" customHeight="1" x14ac:dyDescent="0.35">
      <c r="A61" s="9" t="s">
        <v>127</v>
      </c>
      <c r="B61" s="9" t="s">
        <v>127</v>
      </c>
      <c r="C61" s="28">
        <v>2</v>
      </c>
      <c r="D61" s="26" t="s">
        <v>107</v>
      </c>
      <c r="E61" s="27" t="s">
        <v>108</v>
      </c>
      <c r="F61" s="28" t="s">
        <v>109</v>
      </c>
      <c r="G61" s="27" t="s">
        <v>110</v>
      </c>
      <c r="H61" s="25" t="s">
        <v>128</v>
      </c>
      <c r="I61" s="27" t="s">
        <v>129</v>
      </c>
      <c r="J61" s="28">
        <v>1</v>
      </c>
      <c r="K61" s="32" t="s">
        <v>91</v>
      </c>
      <c r="L61" s="23" t="s">
        <v>10</v>
      </c>
      <c r="M61" s="24">
        <v>0</v>
      </c>
      <c r="N61" s="24">
        <v>0</v>
      </c>
      <c r="O61" s="24">
        <v>1972744.23</v>
      </c>
      <c r="P61" s="89">
        <v>138328.20000000001</v>
      </c>
      <c r="Q61" s="89">
        <v>138328.20000000001</v>
      </c>
      <c r="R61" s="89">
        <v>0</v>
      </c>
      <c r="S61" s="89">
        <f t="shared" si="109"/>
        <v>138328.20000000001</v>
      </c>
      <c r="T61" s="93">
        <f t="shared" si="110"/>
        <v>1</v>
      </c>
      <c r="U61" s="89">
        <f t="shared" si="111"/>
        <v>0</v>
      </c>
      <c r="V61" s="93">
        <f t="shared" si="112"/>
        <v>0</v>
      </c>
      <c r="W61" s="89">
        <v>0</v>
      </c>
      <c r="X61" s="89">
        <v>0</v>
      </c>
      <c r="Y61" s="89">
        <v>0</v>
      </c>
      <c r="Z61" s="89">
        <f t="shared" si="113"/>
        <v>0</v>
      </c>
      <c r="AA61" s="93" t="str">
        <f t="shared" si="114"/>
        <v>nebija plānots</v>
      </c>
      <c r="AB61" s="89">
        <f t="shared" si="115"/>
        <v>0</v>
      </c>
      <c r="AC61" s="93" t="str">
        <f t="shared" si="116"/>
        <v>nebija plānots</v>
      </c>
      <c r="AD61" s="89">
        <f t="shared" si="117"/>
        <v>138328.20000000001</v>
      </c>
      <c r="AE61" s="89">
        <f t="shared" si="118"/>
        <v>138328.20000000001</v>
      </c>
      <c r="AF61" s="89">
        <f t="shared" si="119"/>
        <v>0</v>
      </c>
      <c r="AG61" s="89">
        <f t="shared" si="120"/>
        <v>138328.20000000001</v>
      </c>
      <c r="AH61" s="93">
        <f t="shared" si="121"/>
        <v>1</v>
      </c>
      <c r="AI61" s="89">
        <f t="shared" si="122"/>
        <v>0</v>
      </c>
      <c r="AJ61" s="93">
        <f t="shared" si="123"/>
        <v>0</v>
      </c>
      <c r="AK61" s="89">
        <v>86392.99</v>
      </c>
      <c r="AL61" s="89">
        <v>0</v>
      </c>
      <c r="AM61" s="89">
        <v>0</v>
      </c>
      <c r="AN61" s="89">
        <f t="shared" si="157"/>
        <v>0</v>
      </c>
      <c r="AO61" s="93">
        <f t="shared" si="125"/>
        <v>0</v>
      </c>
      <c r="AP61" s="89">
        <f t="shared" si="126"/>
        <v>-86392.99</v>
      </c>
      <c r="AQ61" s="93">
        <f t="shared" si="127"/>
        <v>-1</v>
      </c>
      <c r="AR61" s="89">
        <f t="shared" si="128"/>
        <v>224721.19</v>
      </c>
      <c r="AS61" s="89">
        <f t="shared" si="129"/>
        <v>138328.20000000001</v>
      </c>
      <c r="AT61" s="89">
        <f t="shared" si="130"/>
        <v>0</v>
      </c>
      <c r="AU61" s="89">
        <f t="shared" si="131"/>
        <v>138328.20000000001</v>
      </c>
      <c r="AV61" s="93">
        <f t="shared" si="132"/>
        <v>0.61555476811065313</v>
      </c>
      <c r="AW61" s="89">
        <f t="shared" si="133"/>
        <v>-86392.989999999991</v>
      </c>
      <c r="AX61" s="93">
        <f t="shared" si="134"/>
        <v>-0.38444523188934693</v>
      </c>
      <c r="AY61" s="89">
        <v>0</v>
      </c>
      <c r="AZ61" s="89">
        <v>117722.17</v>
      </c>
      <c r="BA61" s="89">
        <v>0</v>
      </c>
      <c r="BB61" s="89">
        <f t="shared" si="158"/>
        <v>117722.17</v>
      </c>
      <c r="BC61" s="93" t="str">
        <f t="shared" si="136"/>
        <v>nebija plānots</v>
      </c>
      <c r="BD61" s="89">
        <f t="shared" si="137"/>
        <v>117722.17</v>
      </c>
      <c r="BE61" s="93" t="str">
        <f t="shared" si="138"/>
        <v>nebija plānots</v>
      </c>
      <c r="BF61" s="89">
        <f t="shared" si="139"/>
        <v>224721.19</v>
      </c>
      <c r="BG61" s="89">
        <f t="shared" si="140"/>
        <v>256050.37</v>
      </c>
      <c r="BH61" s="89">
        <f t="shared" si="141"/>
        <v>0</v>
      </c>
      <c r="BI61" s="89">
        <f t="shared" si="142"/>
        <v>256050.37</v>
      </c>
      <c r="BJ61" s="93">
        <f t="shared" si="143"/>
        <v>1.1394135550812987</v>
      </c>
      <c r="BK61" s="89">
        <f t="shared" si="144"/>
        <v>31329.179999999993</v>
      </c>
      <c r="BL61" s="93">
        <f t="shared" si="145"/>
        <v>0.13941355508129871</v>
      </c>
      <c r="BM61" s="89">
        <v>16083.360000000026</v>
      </c>
      <c r="BN61" s="89">
        <v>0</v>
      </c>
      <c r="BO61" s="89">
        <v>0</v>
      </c>
      <c r="BP61" s="89">
        <f t="shared" si="159"/>
        <v>0</v>
      </c>
      <c r="BQ61" s="93">
        <f t="shared" si="147"/>
        <v>0</v>
      </c>
      <c r="BR61" s="89">
        <f t="shared" si="148"/>
        <v>-16083.360000000026</v>
      </c>
      <c r="BS61" s="93">
        <f t="shared" si="149"/>
        <v>-1</v>
      </c>
      <c r="BT61" s="89">
        <f t="shared" si="150"/>
        <v>240804.55000000002</v>
      </c>
      <c r="BU61" s="89">
        <f t="shared" si="151"/>
        <v>256050.37</v>
      </c>
      <c r="BV61" s="89">
        <f t="shared" si="152"/>
        <v>0</v>
      </c>
      <c r="BW61" s="89">
        <f t="shared" si="153"/>
        <v>256050.37</v>
      </c>
      <c r="BX61" s="93">
        <f t="shared" si="154"/>
        <v>1.0633120096775579</v>
      </c>
      <c r="BY61" s="89">
        <f t="shared" si="155"/>
        <v>15245.819999999978</v>
      </c>
      <c r="BZ61" s="93">
        <f t="shared" si="156"/>
        <v>6.3312009677557901E-2</v>
      </c>
      <c r="CA61" s="89">
        <v>0</v>
      </c>
      <c r="CB61" s="89">
        <v>23054.700000000012</v>
      </c>
      <c r="CC61" s="89">
        <v>0</v>
      </c>
      <c r="CD61" s="89">
        <v>0</v>
      </c>
      <c r="CE61" s="89">
        <v>0</v>
      </c>
      <c r="CF61" s="89">
        <v>0</v>
      </c>
      <c r="CG61" s="89">
        <v>0</v>
      </c>
      <c r="CH61" s="24">
        <f t="shared" si="108"/>
        <v>263859.25</v>
      </c>
    </row>
    <row r="62" spans="1:86" s="10" customFormat="1" ht="12" customHeight="1" x14ac:dyDescent="0.35">
      <c r="A62" s="9" t="s">
        <v>130</v>
      </c>
      <c r="B62" s="9" t="s">
        <v>130</v>
      </c>
      <c r="C62" s="28">
        <v>2</v>
      </c>
      <c r="D62" s="26" t="s">
        <v>107</v>
      </c>
      <c r="E62" s="27" t="s">
        <v>108</v>
      </c>
      <c r="F62" s="28" t="s">
        <v>109</v>
      </c>
      <c r="G62" s="27" t="s">
        <v>110</v>
      </c>
      <c r="H62" s="25" t="s">
        <v>128</v>
      </c>
      <c r="I62" s="27" t="s">
        <v>129</v>
      </c>
      <c r="J62" s="28">
        <v>2</v>
      </c>
      <c r="K62" s="32" t="s">
        <v>91</v>
      </c>
      <c r="L62" s="23" t="s">
        <v>10</v>
      </c>
      <c r="M62" s="24">
        <v>0</v>
      </c>
      <c r="N62" s="24">
        <v>0</v>
      </c>
      <c r="O62" s="24">
        <v>611636.56999999983</v>
      </c>
      <c r="P62" s="89">
        <v>2365.8199999999997</v>
      </c>
      <c r="Q62" s="89">
        <v>2249.66</v>
      </c>
      <c r="R62" s="89">
        <v>0</v>
      </c>
      <c r="S62" s="89">
        <f t="shared" si="109"/>
        <v>2249.66</v>
      </c>
      <c r="T62" s="93">
        <f t="shared" si="110"/>
        <v>0.95090074477348241</v>
      </c>
      <c r="U62" s="89">
        <f t="shared" si="111"/>
        <v>-116.15999999999985</v>
      </c>
      <c r="V62" s="93">
        <f t="shared" si="112"/>
        <v>-4.9099255226517598E-2</v>
      </c>
      <c r="W62" s="89">
        <v>21606.53</v>
      </c>
      <c r="X62" s="89">
        <v>28808.7</v>
      </c>
      <c r="Y62" s="89">
        <v>0</v>
      </c>
      <c r="Z62" s="89">
        <f t="shared" si="113"/>
        <v>28808.7</v>
      </c>
      <c r="AA62" s="93">
        <f t="shared" si="114"/>
        <v>1.3333330247846369</v>
      </c>
      <c r="AB62" s="89">
        <f t="shared" si="115"/>
        <v>7202.1700000000019</v>
      </c>
      <c r="AC62" s="93">
        <f t="shared" si="116"/>
        <v>0.333333024784637</v>
      </c>
      <c r="AD62" s="89">
        <f t="shared" si="117"/>
        <v>23972.35</v>
      </c>
      <c r="AE62" s="89">
        <f t="shared" si="118"/>
        <v>31058.36</v>
      </c>
      <c r="AF62" s="89">
        <f t="shared" si="119"/>
        <v>0</v>
      </c>
      <c r="AG62" s="89">
        <f t="shared" si="120"/>
        <v>31058.36</v>
      </c>
      <c r="AH62" s="93">
        <f t="shared" si="121"/>
        <v>1.2955909620875719</v>
      </c>
      <c r="AI62" s="89">
        <f t="shared" si="122"/>
        <v>7086.010000000002</v>
      </c>
      <c r="AJ62" s="93">
        <f t="shared" si="123"/>
        <v>0.29559096208757185</v>
      </c>
      <c r="AK62" s="89">
        <v>339013.71</v>
      </c>
      <c r="AL62" s="89">
        <v>62334.66</v>
      </c>
      <c r="AM62" s="89">
        <v>0</v>
      </c>
      <c r="AN62" s="89">
        <f t="shared" si="157"/>
        <v>62334.66</v>
      </c>
      <c r="AO62" s="93">
        <f t="shared" si="125"/>
        <v>0.18387061691398851</v>
      </c>
      <c r="AP62" s="89">
        <f t="shared" si="126"/>
        <v>-276679.05000000005</v>
      </c>
      <c r="AQ62" s="93">
        <f t="shared" si="127"/>
        <v>-0.81612938308601157</v>
      </c>
      <c r="AR62" s="89">
        <f t="shared" si="128"/>
        <v>362986.06</v>
      </c>
      <c r="AS62" s="89">
        <f t="shared" si="129"/>
        <v>93393.02</v>
      </c>
      <c r="AT62" s="89">
        <f t="shared" si="130"/>
        <v>0</v>
      </c>
      <c r="AU62" s="89">
        <f t="shared" si="131"/>
        <v>93393.02</v>
      </c>
      <c r="AV62" s="93">
        <f t="shared" si="132"/>
        <v>0.25729092737059933</v>
      </c>
      <c r="AW62" s="89">
        <f t="shared" si="133"/>
        <v>-269593.03999999998</v>
      </c>
      <c r="AX62" s="93">
        <f t="shared" si="134"/>
        <v>-0.74270907262940067</v>
      </c>
      <c r="AY62" s="89">
        <v>77342.170000000013</v>
      </c>
      <c r="AZ62" s="89">
        <v>50828.22</v>
      </c>
      <c r="BA62" s="89">
        <v>0</v>
      </c>
      <c r="BB62" s="89">
        <f t="shared" si="158"/>
        <v>50828.22</v>
      </c>
      <c r="BC62" s="93">
        <f t="shared" si="136"/>
        <v>0.65718637064359575</v>
      </c>
      <c r="BD62" s="89">
        <f t="shared" si="137"/>
        <v>-26513.950000000012</v>
      </c>
      <c r="BE62" s="93">
        <f t="shared" si="138"/>
        <v>-0.34281362935640425</v>
      </c>
      <c r="BF62" s="89">
        <f t="shared" si="139"/>
        <v>440328.23</v>
      </c>
      <c r="BG62" s="89">
        <f t="shared" si="140"/>
        <v>144221.24</v>
      </c>
      <c r="BH62" s="89">
        <f t="shared" si="141"/>
        <v>0</v>
      </c>
      <c r="BI62" s="89">
        <f t="shared" si="142"/>
        <v>144221.24</v>
      </c>
      <c r="BJ62" s="93">
        <f t="shared" si="143"/>
        <v>0.32753121461233586</v>
      </c>
      <c r="BK62" s="89">
        <f t="shared" si="144"/>
        <v>-296106.99</v>
      </c>
      <c r="BL62" s="93">
        <f t="shared" si="145"/>
        <v>-0.67246878538766408</v>
      </c>
      <c r="BM62" s="89">
        <v>36010.870000000003</v>
      </c>
      <c r="BN62" s="89">
        <v>0</v>
      </c>
      <c r="BO62" s="89">
        <v>0</v>
      </c>
      <c r="BP62" s="89">
        <f t="shared" si="159"/>
        <v>0</v>
      </c>
      <c r="BQ62" s="93">
        <f t="shared" si="147"/>
        <v>0</v>
      </c>
      <c r="BR62" s="89">
        <f t="shared" si="148"/>
        <v>-36010.870000000003</v>
      </c>
      <c r="BS62" s="93">
        <f t="shared" si="149"/>
        <v>-1</v>
      </c>
      <c r="BT62" s="89">
        <f t="shared" si="150"/>
        <v>476339.1</v>
      </c>
      <c r="BU62" s="89">
        <f t="shared" si="151"/>
        <v>144221.24</v>
      </c>
      <c r="BV62" s="89">
        <f t="shared" si="152"/>
        <v>0</v>
      </c>
      <c r="BW62" s="89">
        <f t="shared" si="153"/>
        <v>144221.24</v>
      </c>
      <c r="BX62" s="93">
        <f t="shared" si="154"/>
        <v>0.30277010642208457</v>
      </c>
      <c r="BY62" s="89">
        <f t="shared" si="155"/>
        <v>-332117.86</v>
      </c>
      <c r="BZ62" s="93">
        <f t="shared" si="156"/>
        <v>-0.69722989357791543</v>
      </c>
      <c r="CA62" s="89">
        <v>121875</v>
      </c>
      <c r="CB62" s="89">
        <v>136730.63</v>
      </c>
      <c r="CC62" s="89">
        <v>136500</v>
      </c>
      <c r="CD62" s="89">
        <v>0</v>
      </c>
      <c r="CE62" s="89">
        <v>68605.5</v>
      </c>
      <c r="CF62" s="89">
        <v>176245.18</v>
      </c>
      <c r="CG62" s="89">
        <v>0</v>
      </c>
      <c r="CH62" s="24">
        <f t="shared" si="108"/>
        <v>1116295.4099999999</v>
      </c>
    </row>
    <row r="63" spans="1:86" s="10" customFormat="1" ht="12" customHeight="1" x14ac:dyDescent="0.35">
      <c r="A63" s="9" t="s">
        <v>131</v>
      </c>
      <c r="B63" s="9" t="s">
        <v>131</v>
      </c>
      <c r="C63" s="28">
        <v>2</v>
      </c>
      <c r="D63" s="26" t="s">
        <v>107</v>
      </c>
      <c r="E63" s="27" t="s">
        <v>108</v>
      </c>
      <c r="F63" s="28" t="s">
        <v>109</v>
      </c>
      <c r="G63" s="27" t="s">
        <v>110</v>
      </c>
      <c r="H63" s="25" t="s">
        <v>128</v>
      </c>
      <c r="I63" s="27" t="s">
        <v>129</v>
      </c>
      <c r="J63" s="28">
        <v>3</v>
      </c>
      <c r="K63" s="32" t="s">
        <v>91</v>
      </c>
      <c r="L63" s="23" t="s">
        <v>10</v>
      </c>
      <c r="M63" s="24">
        <v>0</v>
      </c>
      <c r="N63" s="24">
        <v>0</v>
      </c>
      <c r="O63" s="24">
        <v>0</v>
      </c>
      <c r="P63" s="89">
        <v>0</v>
      </c>
      <c r="Q63" s="89">
        <v>0</v>
      </c>
      <c r="R63" s="89">
        <v>0</v>
      </c>
      <c r="S63" s="89">
        <f t="shared" si="109"/>
        <v>0</v>
      </c>
      <c r="T63" s="93" t="str">
        <f t="shared" si="110"/>
        <v>nebija plānots</v>
      </c>
      <c r="U63" s="89">
        <f t="shared" si="111"/>
        <v>0</v>
      </c>
      <c r="V63" s="93" t="str">
        <f t="shared" si="112"/>
        <v>nebija plānots</v>
      </c>
      <c r="W63" s="89">
        <v>0</v>
      </c>
      <c r="X63" s="89">
        <v>0</v>
      </c>
      <c r="Y63" s="89">
        <v>0</v>
      </c>
      <c r="Z63" s="89">
        <f t="shared" si="113"/>
        <v>0</v>
      </c>
      <c r="AA63" s="93" t="str">
        <f t="shared" si="114"/>
        <v>nebija plānots</v>
      </c>
      <c r="AB63" s="89">
        <f t="shared" si="115"/>
        <v>0</v>
      </c>
      <c r="AC63" s="93" t="str">
        <f t="shared" si="116"/>
        <v>nebija plānots</v>
      </c>
      <c r="AD63" s="89">
        <f t="shared" si="117"/>
        <v>0</v>
      </c>
      <c r="AE63" s="89">
        <f t="shared" si="118"/>
        <v>0</v>
      </c>
      <c r="AF63" s="89">
        <f t="shared" si="119"/>
        <v>0</v>
      </c>
      <c r="AG63" s="89">
        <f t="shared" si="120"/>
        <v>0</v>
      </c>
      <c r="AH63" s="93" t="str">
        <f t="shared" si="121"/>
        <v>nebija plānots</v>
      </c>
      <c r="AI63" s="89">
        <f t="shared" si="122"/>
        <v>0</v>
      </c>
      <c r="AJ63" s="93" t="str">
        <f t="shared" si="123"/>
        <v>nebija plānots</v>
      </c>
      <c r="AK63" s="89">
        <v>0</v>
      </c>
      <c r="AL63" s="89">
        <v>0</v>
      </c>
      <c r="AM63" s="89">
        <v>0</v>
      </c>
      <c r="AN63" s="89">
        <f t="shared" si="157"/>
        <v>0</v>
      </c>
      <c r="AO63" s="93" t="str">
        <f t="shared" si="125"/>
        <v>nebija plānots</v>
      </c>
      <c r="AP63" s="89">
        <f t="shared" si="126"/>
        <v>0</v>
      </c>
      <c r="AQ63" s="93" t="str">
        <f t="shared" si="127"/>
        <v>nebija plānots</v>
      </c>
      <c r="AR63" s="89">
        <f t="shared" si="128"/>
        <v>0</v>
      </c>
      <c r="AS63" s="89">
        <f t="shared" si="129"/>
        <v>0</v>
      </c>
      <c r="AT63" s="89">
        <f t="shared" si="130"/>
        <v>0</v>
      </c>
      <c r="AU63" s="89">
        <f t="shared" si="131"/>
        <v>0</v>
      </c>
      <c r="AV63" s="93" t="str">
        <f t="shared" si="132"/>
        <v>nebija plānots</v>
      </c>
      <c r="AW63" s="89">
        <f t="shared" si="133"/>
        <v>0</v>
      </c>
      <c r="AX63" s="93" t="str">
        <f t="shared" si="134"/>
        <v>nebija plānots</v>
      </c>
      <c r="AY63" s="89">
        <v>0</v>
      </c>
      <c r="AZ63" s="89">
        <v>0</v>
      </c>
      <c r="BA63" s="89">
        <v>0</v>
      </c>
      <c r="BB63" s="89">
        <f t="shared" si="158"/>
        <v>0</v>
      </c>
      <c r="BC63" s="93" t="str">
        <f t="shared" si="136"/>
        <v>nebija plānots</v>
      </c>
      <c r="BD63" s="89">
        <f t="shared" si="137"/>
        <v>0</v>
      </c>
      <c r="BE63" s="93" t="str">
        <f t="shared" si="138"/>
        <v>nebija plānots</v>
      </c>
      <c r="BF63" s="89">
        <f t="shared" si="139"/>
        <v>0</v>
      </c>
      <c r="BG63" s="89">
        <f t="shared" si="140"/>
        <v>0</v>
      </c>
      <c r="BH63" s="89">
        <f t="shared" si="141"/>
        <v>0</v>
      </c>
      <c r="BI63" s="89">
        <f t="shared" si="142"/>
        <v>0</v>
      </c>
      <c r="BJ63" s="93" t="str">
        <f t="shared" si="143"/>
        <v>nebija plānots</v>
      </c>
      <c r="BK63" s="89">
        <f t="shared" si="144"/>
        <v>0</v>
      </c>
      <c r="BL63" s="93" t="str">
        <f t="shared" si="145"/>
        <v>nebija plānots</v>
      </c>
      <c r="BM63" s="89">
        <v>0</v>
      </c>
      <c r="BN63" s="89">
        <v>0</v>
      </c>
      <c r="BO63" s="89">
        <v>0</v>
      </c>
      <c r="BP63" s="89">
        <f t="shared" si="159"/>
        <v>0</v>
      </c>
      <c r="BQ63" s="93" t="str">
        <f t="shared" si="147"/>
        <v>nebija plānots</v>
      </c>
      <c r="BR63" s="89">
        <f t="shared" si="148"/>
        <v>0</v>
      </c>
      <c r="BS63" s="93" t="str">
        <f t="shared" si="149"/>
        <v>nebija plānots</v>
      </c>
      <c r="BT63" s="89">
        <f t="shared" si="150"/>
        <v>0</v>
      </c>
      <c r="BU63" s="89">
        <f t="shared" si="151"/>
        <v>0</v>
      </c>
      <c r="BV63" s="89">
        <f t="shared" si="152"/>
        <v>0</v>
      </c>
      <c r="BW63" s="89">
        <f t="shared" si="153"/>
        <v>0</v>
      </c>
      <c r="BX63" s="93" t="str">
        <f t="shared" si="154"/>
        <v>nebija plānots</v>
      </c>
      <c r="BY63" s="89">
        <f t="shared" si="155"/>
        <v>0</v>
      </c>
      <c r="BZ63" s="93" t="str">
        <f t="shared" si="156"/>
        <v>nebija plānots</v>
      </c>
      <c r="CA63" s="89">
        <v>0</v>
      </c>
      <c r="CB63" s="89">
        <v>0</v>
      </c>
      <c r="CC63" s="89">
        <v>0</v>
      </c>
      <c r="CD63" s="89">
        <v>0</v>
      </c>
      <c r="CE63" s="89">
        <v>0</v>
      </c>
      <c r="CF63" s="89">
        <v>0</v>
      </c>
      <c r="CG63" s="89">
        <v>0</v>
      </c>
      <c r="CH63" s="24">
        <f t="shared" si="108"/>
        <v>0</v>
      </c>
    </row>
    <row r="64" spans="1:86" s="10" customFormat="1" ht="12" customHeight="1" x14ac:dyDescent="0.35">
      <c r="A64" s="9" t="s">
        <v>132</v>
      </c>
      <c r="B64" s="9" t="s">
        <v>132</v>
      </c>
      <c r="C64" s="28">
        <v>2</v>
      </c>
      <c r="D64" s="26" t="s">
        <v>107</v>
      </c>
      <c r="E64" s="27" t="s">
        <v>108</v>
      </c>
      <c r="F64" s="28" t="s">
        <v>109</v>
      </c>
      <c r="G64" s="27" t="s">
        <v>110</v>
      </c>
      <c r="H64" s="25" t="s">
        <v>133</v>
      </c>
      <c r="I64" s="27" t="s">
        <v>134</v>
      </c>
      <c r="J64" s="28" t="s">
        <v>21</v>
      </c>
      <c r="K64" s="32" t="s">
        <v>59</v>
      </c>
      <c r="L64" s="23" t="s">
        <v>10</v>
      </c>
      <c r="M64" s="24">
        <v>0</v>
      </c>
      <c r="N64" s="24">
        <v>0</v>
      </c>
      <c r="O64" s="24">
        <v>0</v>
      </c>
      <c r="P64" s="89">
        <v>0</v>
      </c>
      <c r="Q64" s="89">
        <v>0</v>
      </c>
      <c r="R64" s="89">
        <v>0</v>
      </c>
      <c r="S64" s="89">
        <f t="shared" si="109"/>
        <v>0</v>
      </c>
      <c r="T64" s="93" t="str">
        <f t="shared" si="110"/>
        <v>nebija plānots</v>
      </c>
      <c r="U64" s="89">
        <f t="shared" si="111"/>
        <v>0</v>
      </c>
      <c r="V64" s="93" t="str">
        <f t="shared" si="112"/>
        <v>nebija plānots</v>
      </c>
      <c r="W64" s="89">
        <v>0</v>
      </c>
      <c r="X64" s="89">
        <v>0</v>
      </c>
      <c r="Y64" s="89">
        <v>0</v>
      </c>
      <c r="Z64" s="89">
        <f t="shared" si="113"/>
        <v>0</v>
      </c>
      <c r="AA64" s="93" t="str">
        <f t="shared" si="114"/>
        <v>nebija plānots</v>
      </c>
      <c r="AB64" s="89">
        <f t="shared" si="115"/>
        <v>0</v>
      </c>
      <c r="AC64" s="93" t="str">
        <f t="shared" si="116"/>
        <v>nebija plānots</v>
      </c>
      <c r="AD64" s="89">
        <f t="shared" si="117"/>
        <v>0</v>
      </c>
      <c r="AE64" s="89">
        <f t="shared" si="118"/>
        <v>0</v>
      </c>
      <c r="AF64" s="89">
        <f t="shared" si="119"/>
        <v>0</v>
      </c>
      <c r="AG64" s="89">
        <f t="shared" si="120"/>
        <v>0</v>
      </c>
      <c r="AH64" s="93" t="str">
        <f t="shared" si="121"/>
        <v>nebija plānots</v>
      </c>
      <c r="AI64" s="89">
        <f t="shared" si="122"/>
        <v>0</v>
      </c>
      <c r="AJ64" s="93" t="str">
        <f t="shared" si="123"/>
        <v>nebija plānots</v>
      </c>
      <c r="AK64" s="89">
        <v>0</v>
      </c>
      <c r="AL64" s="89">
        <v>0</v>
      </c>
      <c r="AM64" s="89">
        <v>0</v>
      </c>
      <c r="AN64" s="89">
        <f t="shared" si="157"/>
        <v>0</v>
      </c>
      <c r="AO64" s="93" t="str">
        <f t="shared" si="125"/>
        <v>nebija plānots</v>
      </c>
      <c r="AP64" s="89">
        <f t="shared" si="126"/>
        <v>0</v>
      </c>
      <c r="AQ64" s="93" t="str">
        <f t="shared" si="127"/>
        <v>nebija plānots</v>
      </c>
      <c r="AR64" s="89">
        <f t="shared" si="128"/>
        <v>0</v>
      </c>
      <c r="AS64" s="89">
        <f t="shared" si="129"/>
        <v>0</v>
      </c>
      <c r="AT64" s="89">
        <f t="shared" si="130"/>
        <v>0</v>
      </c>
      <c r="AU64" s="89">
        <f t="shared" si="131"/>
        <v>0</v>
      </c>
      <c r="AV64" s="93" t="str">
        <f t="shared" si="132"/>
        <v>nebija plānots</v>
      </c>
      <c r="AW64" s="89">
        <f t="shared" si="133"/>
        <v>0</v>
      </c>
      <c r="AX64" s="93" t="str">
        <f t="shared" si="134"/>
        <v>nebija plānots</v>
      </c>
      <c r="AY64" s="89">
        <v>1109250</v>
      </c>
      <c r="AZ64" s="89">
        <v>0</v>
      </c>
      <c r="BA64" s="89">
        <v>0</v>
      </c>
      <c r="BB64" s="89">
        <f t="shared" si="158"/>
        <v>0</v>
      </c>
      <c r="BC64" s="93">
        <f t="shared" si="136"/>
        <v>0</v>
      </c>
      <c r="BD64" s="89">
        <f t="shared" si="137"/>
        <v>-1109250</v>
      </c>
      <c r="BE64" s="93">
        <f t="shared" si="138"/>
        <v>-1</v>
      </c>
      <c r="BF64" s="89">
        <f t="shared" si="139"/>
        <v>1109250</v>
      </c>
      <c r="BG64" s="89">
        <f t="shared" si="140"/>
        <v>0</v>
      </c>
      <c r="BH64" s="89">
        <f t="shared" si="141"/>
        <v>0</v>
      </c>
      <c r="BI64" s="89">
        <f t="shared" si="142"/>
        <v>0</v>
      </c>
      <c r="BJ64" s="93">
        <f t="shared" si="143"/>
        <v>0</v>
      </c>
      <c r="BK64" s="89">
        <f t="shared" si="144"/>
        <v>-1109250</v>
      </c>
      <c r="BL64" s="93">
        <f t="shared" si="145"/>
        <v>-1</v>
      </c>
      <c r="BM64" s="89">
        <v>0</v>
      </c>
      <c r="BN64" s="89">
        <v>0</v>
      </c>
      <c r="BO64" s="89">
        <v>0</v>
      </c>
      <c r="BP64" s="89">
        <f t="shared" si="159"/>
        <v>0</v>
      </c>
      <c r="BQ64" s="93" t="str">
        <f t="shared" si="147"/>
        <v>nebija plānots</v>
      </c>
      <c r="BR64" s="89">
        <f t="shared" si="148"/>
        <v>0</v>
      </c>
      <c r="BS64" s="93" t="str">
        <f t="shared" si="149"/>
        <v>nebija plānots</v>
      </c>
      <c r="BT64" s="89">
        <f t="shared" si="150"/>
        <v>1109250</v>
      </c>
      <c r="BU64" s="89">
        <f t="shared" si="151"/>
        <v>0</v>
      </c>
      <c r="BV64" s="89">
        <f t="shared" si="152"/>
        <v>0</v>
      </c>
      <c r="BW64" s="89">
        <f t="shared" si="153"/>
        <v>0</v>
      </c>
      <c r="BX64" s="93">
        <f t="shared" si="154"/>
        <v>0</v>
      </c>
      <c r="BY64" s="89">
        <f t="shared" si="155"/>
        <v>-1109250</v>
      </c>
      <c r="BZ64" s="93">
        <f t="shared" si="156"/>
        <v>-1</v>
      </c>
      <c r="CA64" s="89">
        <v>0</v>
      </c>
      <c r="CB64" s="89">
        <v>0</v>
      </c>
      <c r="CC64" s="89">
        <v>0</v>
      </c>
      <c r="CD64" s="89">
        <v>0</v>
      </c>
      <c r="CE64" s="89">
        <v>1109250</v>
      </c>
      <c r="CF64" s="89">
        <v>0</v>
      </c>
      <c r="CG64" s="89">
        <v>0</v>
      </c>
      <c r="CH64" s="24">
        <f t="shared" si="108"/>
        <v>2218500</v>
      </c>
    </row>
    <row r="65" spans="1:86" s="10" customFormat="1" ht="12" customHeight="1" x14ac:dyDescent="0.35">
      <c r="A65" s="9" t="s">
        <v>135</v>
      </c>
      <c r="B65" s="9" t="s">
        <v>135</v>
      </c>
      <c r="C65" s="28">
        <v>2</v>
      </c>
      <c r="D65" s="26" t="s">
        <v>107</v>
      </c>
      <c r="E65" s="27" t="s">
        <v>108</v>
      </c>
      <c r="F65" s="28" t="s">
        <v>109</v>
      </c>
      <c r="G65" s="27" t="s">
        <v>110</v>
      </c>
      <c r="H65" s="25" t="s">
        <v>136</v>
      </c>
      <c r="I65" s="27" t="s">
        <v>137</v>
      </c>
      <c r="J65" s="28" t="s">
        <v>21</v>
      </c>
      <c r="K65" s="32" t="s">
        <v>59</v>
      </c>
      <c r="L65" s="23" t="s">
        <v>10</v>
      </c>
      <c r="M65" s="24">
        <v>0</v>
      </c>
      <c r="N65" s="24">
        <v>0</v>
      </c>
      <c r="O65" s="24">
        <v>0</v>
      </c>
      <c r="P65" s="89">
        <v>80000</v>
      </c>
      <c r="Q65" s="89">
        <v>80000</v>
      </c>
      <c r="R65" s="89">
        <v>0</v>
      </c>
      <c r="S65" s="89">
        <f t="shared" si="109"/>
        <v>80000</v>
      </c>
      <c r="T65" s="93">
        <f t="shared" si="110"/>
        <v>1</v>
      </c>
      <c r="U65" s="89">
        <f t="shared" si="111"/>
        <v>0</v>
      </c>
      <c r="V65" s="93">
        <f t="shared" si="112"/>
        <v>0</v>
      </c>
      <c r="W65" s="89">
        <v>0</v>
      </c>
      <c r="X65" s="89">
        <v>0</v>
      </c>
      <c r="Y65" s="89">
        <v>0</v>
      </c>
      <c r="Z65" s="89">
        <f t="shared" si="113"/>
        <v>0</v>
      </c>
      <c r="AA65" s="93" t="str">
        <f t="shared" si="114"/>
        <v>nebija plānots</v>
      </c>
      <c r="AB65" s="89">
        <f t="shared" si="115"/>
        <v>0</v>
      </c>
      <c r="AC65" s="93" t="str">
        <f t="shared" si="116"/>
        <v>nebija plānots</v>
      </c>
      <c r="AD65" s="89">
        <f t="shared" si="117"/>
        <v>80000</v>
      </c>
      <c r="AE65" s="89">
        <f t="shared" si="118"/>
        <v>80000</v>
      </c>
      <c r="AF65" s="89">
        <f t="shared" si="119"/>
        <v>0</v>
      </c>
      <c r="AG65" s="89">
        <f t="shared" si="120"/>
        <v>80000</v>
      </c>
      <c r="AH65" s="93">
        <f t="shared" si="121"/>
        <v>1</v>
      </c>
      <c r="AI65" s="89">
        <f t="shared" si="122"/>
        <v>0</v>
      </c>
      <c r="AJ65" s="93">
        <f t="shared" si="123"/>
        <v>0</v>
      </c>
      <c r="AK65" s="89">
        <v>63750</v>
      </c>
      <c r="AL65" s="89">
        <v>19071.05</v>
      </c>
      <c r="AM65" s="89">
        <v>0</v>
      </c>
      <c r="AN65" s="89">
        <f t="shared" si="157"/>
        <v>19071.05</v>
      </c>
      <c r="AO65" s="93">
        <f t="shared" si="125"/>
        <v>0.29915372549019609</v>
      </c>
      <c r="AP65" s="89">
        <f t="shared" si="126"/>
        <v>-44678.95</v>
      </c>
      <c r="AQ65" s="93">
        <f t="shared" si="127"/>
        <v>-0.70084627450980386</v>
      </c>
      <c r="AR65" s="89">
        <f t="shared" si="128"/>
        <v>143750</v>
      </c>
      <c r="AS65" s="89">
        <f t="shared" si="129"/>
        <v>99071.05</v>
      </c>
      <c r="AT65" s="89">
        <f t="shared" si="130"/>
        <v>0</v>
      </c>
      <c r="AU65" s="89">
        <f t="shared" si="131"/>
        <v>99071.05</v>
      </c>
      <c r="AV65" s="93">
        <f t="shared" si="132"/>
        <v>0.68918991304347832</v>
      </c>
      <c r="AW65" s="89">
        <f t="shared" si="133"/>
        <v>-44678.95</v>
      </c>
      <c r="AX65" s="93">
        <f t="shared" si="134"/>
        <v>-0.31081008695652174</v>
      </c>
      <c r="AY65" s="89">
        <v>0</v>
      </c>
      <c r="AZ65" s="89">
        <v>0</v>
      </c>
      <c r="BA65" s="89">
        <v>0</v>
      </c>
      <c r="BB65" s="89">
        <f t="shared" si="158"/>
        <v>0</v>
      </c>
      <c r="BC65" s="93" t="str">
        <f t="shared" si="136"/>
        <v>nebija plānots</v>
      </c>
      <c r="BD65" s="89">
        <f t="shared" si="137"/>
        <v>0</v>
      </c>
      <c r="BE65" s="93" t="str">
        <f t="shared" si="138"/>
        <v>nebija plānots</v>
      </c>
      <c r="BF65" s="89">
        <f t="shared" si="139"/>
        <v>143750</v>
      </c>
      <c r="BG65" s="89">
        <f t="shared" si="140"/>
        <v>99071.05</v>
      </c>
      <c r="BH65" s="89">
        <f t="shared" si="141"/>
        <v>0</v>
      </c>
      <c r="BI65" s="89">
        <f t="shared" si="142"/>
        <v>99071.05</v>
      </c>
      <c r="BJ65" s="93">
        <f t="shared" si="143"/>
        <v>0.68918991304347832</v>
      </c>
      <c r="BK65" s="89">
        <f t="shared" si="144"/>
        <v>-44678.95</v>
      </c>
      <c r="BL65" s="93">
        <f t="shared" si="145"/>
        <v>-0.31081008695652174</v>
      </c>
      <c r="BM65" s="89">
        <v>2878000</v>
      </c>
      <c r="BN65" s="89">
        <v>0</v>
      </c>
      <c r="BO65" s="89">
        <v>0</v>
      </c>
      <c r="BP65" s="89">
        <f t="shared" si="159"/>
        <v>0</v>
      </c>
      <c r="BQ65" s="93">
        <f t="shared" si="147"/>
        <v>0</v>
      </c>
      <c r="BR65" s="89">
        <f t="shared" si="148"/>
        <v>-2878000</v>
      </c>
      <c r="BS65" s="93">
        <f t="shared" si="149"/>
        <v>-1</v>
      </c>
      <c r="BT65" s="89">
        <f t="shared" si="150"/>
        <v>3021750</v>
      </c>
      <c r="BU65" s="89">
        <f t="shared" si="151"/>
        <v>99071.05</v>
      </c>
      <c r="BV65" s="89">
        <f t="shared" si="152"/>
        <v>0</v>
      </c>
      <c r="BW65" s="89">
        <f t="shared" si="153"/>
        <v>99071.05</v>
      </c>
      <c r="BX65" s="93">
        <f t="shared" si="154"/>
        <v>3.2785984942500207E-2</v>
      </c>
      <c r="BY65" s="89">
        <f t="shared" si="155"/>
        <v>-2922678.95</v>
      </c>
      <c r="BZ65" s="93">
        <f t="shared" si="156"/>
        <v>-0.96721401505749982</v>
      </c>
      <c r="CA65" s="89">
        <v>63750</v>
      </c>
      <c r="CB65" s="89">
        <v>127500</v>
      </c>
      <c r="CC65" s="89">
        <v>127500</v>
      </c>
      <c r="CD65" s="89">
        <v>0</v>
      </c>
      <c r="CE65" s="89">
        <v>97500</v>
      </c>
      <c r="CF65" s="89">
        <v>2878000</v>
      </c>
      <c r="CG65" s="89">
        <v>0</v>
      </c>
      <c r="CH65" s="24">
        <f t="shared" si="108"/>
        <v>6316000</v>
      </c>
    </row>
    <row r="66" spans="1:86" s="10" customFormat="1" ht="12" customHeight="1" x14ac:dyDescent="0.35">
      <c r="A66" s="9" t="s">
        <v>138</v>
      </c>
      <c r="B66" s="9" t="s">
        <v>138</v>
      </c>
      <c r="C66" s="25">
        <v>2</v>
      </c>
      <c r="D66" s="33" t="s">
        <v>107</v>
      </c>
      <c r="E66" s="27" t="s">
        <v>108</v>
      </c>
      <c r="F66" s="25" t="s">
        <v>139</v>
      </c>
      <c r="G66" s="27" t="s">
        <v>140</v>
      </c>
      <c r="H66" s="28" t="s">
        <v>141</v>
      </c>
      <c r="I66" s="27" t="s">
        <v>140</v>
      </c>
      <c r="J66" s="28">
        <v>1</v>
      </c>
      <c r="K66" s="32" t="s">
        <v>120</v>
      </c>
      <c r="L66" s="23" t="s">
        <v>11</v>
      </c>
      <c r="M66" s="24">
        <v>0</v>
      </c>
      <c r="N66" s="24">
        <v>0</v>
      </c>
      <c r="O66" s="24">
        <v>5473858.0499999998</v>
      </c>
      <c r="P66" s="89">
        <v>0</v>
      </c>
      <c r="Q66" s="89">
        <v>0</v>
      </c>
      <c r="R66" s="89">
        <v>0</v>
      </c>
      <c r="S66" s="89">
        <f t="shared" si="109"/>
        <v>0</v>
      </c>
      <c r="T66" s="93" t="str">
        <f t="shared" si="110"/>
        <v>nebija plānots</v>
      </c>
      <c r="U66" s="89">
        <f t="shared" si="111"/>
        <v>0</v>
      </c>
      <c r="V66" s="93" t="str">
        <f t="shared" si="112"/>
        <v>nebija plānots</v>
      </c>
      <c r="W66" s="89">
        <v>0</v>
      </c>
      <c r="X66" s="89">
        <v>0</v>
      </c>
      <c r="Y66" s="89">
        <v>0</v>
      </c>
      <c r="Z66" s="89">
        <f t="shared" si="113"/>
        <v>0</v>
      </c>
      <c r="AA66" s="93" t="str">
        <f t="shared" si="114"/>
        <v>nebija plānots</v>
      </c>
      <c r="AB66" s="89">
        <f t="shared" si="115"/>
        <v>0</v>
      </c>
      <c r="AC66" s="93" t="str">
        <f t="shared" si="116"/>
        <v>nebija plānots</v>
      </c>
      <c r="AD66" s="89">
        <f t="shared" si="117"/>
        <v>0</v>
      </c>
      <c r="AE66" s="89">
        <f t="shared" si="118"/>
        <v>0</v>
      </c>
      <c r="AF66" s="89">
        <f t="shared" si="119"/>
        <v>0</v>
      </c>
      <c r="AG66" s="89">
        <f t="shared" si="120"/>
        <v>0</v>
      </c>
      <c r="AH66" s="93" t="str">
        <f t="shared" si="121"/>
        <v>nebija plānots</v>
      </c>
      <c r="AI66" s="89">
        <f t="shared" si="122"/>
        <v>0</v>
      </c>
      <c r="AJ66" s="93" t="str">
        <f t="shared" si="123"/>
        <v>nebija plānots</v>
      </c>
      <c r="AK66" s="89">
        <v>0</v>
      </c>
      <c r="AL66" s="89">
        <v>0</v>
      </c>
      <c r="AM66" s="89">
        <v>0</v>
      </c>
      <c r="AN66" s="89">
        <f t="shared" si="157"/>
        <v>0</v>
      </c>
      <c r="AO66" s="93" t="str">
        <f t="shared" si="125"/>
        <v>nebija plānots</v>
      </c>
      <c r="AP66" s="89">
        <f t="shared" si="126"/>
        <v>0</v>
      </c>
      <c r="AQ66" s="93" t="str">
        <f t="shared" si="127"/>
        <v>nebija plānots</v>
      </c>
      <c r="AR66" s="89">
        <f t="shared" si="128"/>
        <v>0</v>
      </c>
      <c r="AS66" s="89">
        <f t="shared" si="129"/>
        <v>0</v>
      </c>
      <c r="AT66" s="89">
        <f t="shared" si="130"/>
        <v>0</v>
      </c>
      <c r="AU66" s="89">
        <f t="shared" si="131"/>
        <v>0</v>
      </c>
      <c r="AV66" s="93" t="str">
        <f t="shared" si="132"/>
        <v>nebija plānots</v>
      </c>
      <c r="AW66" s="89">
        <f t="shared" si="133"/>
        <v>0</v>
      </c>
      <c r="AX66" s="93" t="str">
        <f t="shared" si="134"/>
        <v>nebija plānots</v>
      </c>
      <c r="AY66" s="89">
        <v>0</v>
      </c>
      <c r="AZ66" s="89">
        <v>0</v>
      </c>
      <c r="BA66" s="89">
        <v>0</v>
      </c>
      <c r="BB66" s="89">
        <f t="shared" si="158"/>
        <v>0</v>
      </c>
      <c r="BC66" s="93" t="str">
        <f t="shared" si="136"/>
        <v>nebija plānots</v>
      </c>
      <c r="BD66" s="89">
        <f t="shared" si="137"/>
        <v>0</v>
      </c>
      <c r="BE66" s="93" t="str">
        <f t="shared" si="138"/>
        <v>nebija plānots</v>
      </c>
      <c r="BF66" s="89">
        <f t="shared" si="139"/>
        <v>0</v>
      </c>
      <c r="BG66" s="89">
        <f t="shared" si="140"/>
        <v>0</v>
      </c>
      <c r="BH66" s="89">
        <f t="shared" si="141"/>
        <v>0</v>
      </c>
      <c r="BI66" s="89">
        <f t="shared" si="142"/>
        <v>0</v>
      </c>
      <c r="BJ66" s="93" t="str">
        <f t="shared" si="143"/>
        <v>nebija plānots</v>
      </c>
      <c r="BK66" s="89">
        <f t="shared" si="144"/>
        <v>0</v>
      </c>
      <c r="BL66" s="93" t="str">
        <f t="shared" si="145"/>
        <v>nebija plānots</v>
      </c>
      <c r="BM66" s="89">
        <v>0</v>
      </c>
      <c r="BN66" s="89">
        <v>0</v>
      </c>
      <c r="BO66" s="89">
        <v>0</v>
      </c>
      <c r="BP66" s="89">
        <f t="shared" si="159"/>
        <v>0</v>
      </c>
      <c r="BQ66" s="93" t="str">
        <f t="shared" si="147"/>
        <v>nebija plānots</v>
      </c>
      <c r="BR66" s="89">
        <f t="shared" si="148"/>
        <v>0</v>
      </c>
      <c r="BS66" s="93" t="str">
        <f t="shared" si="149"/>
        <v>nebija plānots</v>
      </c>
      <c r="BT66" s="89">
        <f t="shared" si="150"/>
        <v>0</v>
      </c>
      <c r="BU66" s="89">
        <f t="shared" si="151"/>
        <v>0</v>
      </c>
      <c r="BV66" s="89">
        <f t="shared" si="152"/>
        <v>0</v>
      </c>
      <c r="BW66" s="89">
        <f t="shared" si="153"/>
        <v>0</v>
      </c>
      <c r="BX66" s="93" t="str">
        <f t="shared" si="154"/>
        <v>nebija plānots</v>
      </c>
      <c r="BY66" s="89">
        <f t="shared" si="155"/>
        <v>0</v>
      </c>
      <c r="BZ66" s="93" t="str">
        <f t="shared" si="156"/>
        <v>nebija plānots</v>
      </c>
      <c r="CA66" s="89">
        <v>0</v>
      </c>
      <c r="CB66" s="89">
        <v>0</v>
      </c>
      <c r="CC66" s="89">
        <v>0</v>
      </c>
      <c r="CD66" s="89">
        <v>0</v>
      </c>
      <c r="CE66" s="89">
        <v>0</v>
      </c>
      <c r="CF66" s="89">
        <v>0</v>
      </c>
      <c r="CG66" s="89">
        <v>1700000</v>
      </c>
      <c r="CH66" s="24">
        <f t="shared" si="108"/>
        <v>1700000</v>
      </c>
    </row>
    <row r="67" spans="1:86" s="10" customFormat="1" ht="12" customHeight="1" x14ac:dyDescent="0.35">
      <c r="A67" s="9" t="s">
        <v>142</v>
      </c>
      <c r="B67" s="9" t="s">
        <v>142</v>
      </c>
      <c r="C67" s="25">
        <v>2</v>
      </c>
      <c r="D67" s="33" t="s">
        <v>107</v>
      </c>
      <c r="E67" s="27" t="s">
        <v>108</v>
      </c>
      <c r="F67" s="25" t="s">
        <v>143</v>
      </c>
      <c r="G67" s="27" t="s">
        <v>144</v>
      </c>
      <c r="H67" s="25" t="s">
        <v>145</v>
      </c>
      <c r="I67" s="27" t="s">
        <v>146</v>
      </c>
      <c r="J67" s="28">
        <v>1</v>
      </c>
      <c r="K67" s="32" t="s">
        <v>91</v>
      </c>
      <c r="L67" s="23" t="s">
        <v>10</v>
      </c>
      <c r="M67" s="24">
        <v>0</v>
      </c>
      <c r="N67" s="24">
        <v>0</v>
      </c>
      <c r="O67" s="24">
        <v>1494950.52</v>
      </c>
      <c r="P67" s="89">
        <v>372328.61</v>
      </c>
      <c r="Q67" s="89">
        <v>144577.32</v>
      </c>
      <c r="R67" s="89">
        <v>0</v>
      </c>
      <c r="S67" s="89">
        <f t="shared" si="109"/>
        <v>144577.32</v>
      </c>
      <c r="T67" s="93">
        <f t="shared" si="110"/>
        <v>0.38830569587440517</v>
      </c>
      <c r="U67" s="89">
        <f t="shared" si="111"/>
        <v>-227751.28999999998</v>
      </c>
      <c r="V67" s="93">
        <f t="shared" si="112"/>
        <v>-0.61169430412559478</v>
      </c>
      <c r="W67" s="89">
        <v>479127.85</v>
      </c>
      <c r="X67" s="89">
        <v>401596.24</v>
      </c>
      <c r="Y67" s="89">
        <v>0</v>
      </c>
      <c r="Z67" s="89">
        <f t="shared" si="113"/>
        <v>401596.24</v>
      </c>
      <c r="AA67" s="93">
        <f t="shared" si="114"/>
        <v>0.83818179218761757</v>
      </c>
      <c r="AB67" s="89">
        <f t="shared" si="115"/>
        <v>-77531.609999999986</v>
      </c>
      <c r="AC67" s="93">
        <f t="shared" si="116"/>
        <v>-0.1618182078123824</v>
      </c>
      <c r="AD67" s="89">
        <f t="shared" si="117"/>
        <v>851456.46</v>
      </c>
      <c r="AE67" s="89">
        <f t="shared" si="118"/>
        <v>546173.56000000006</v>
      </c>
      <c r="AF67" s="89">
        <f t="shared" si="119"/>
        <v>0</v>
      </c>
      <c r="AG67" s="89">
        <f t="shared" si="120"/>
        <v>546173.56000000006</v>
      </c>
      <c r="AH67" s="93">
        <f t="shared" si="121"/>
        <v>0.64145800244442341</v>
      </c>
      <c r="AI67" s="89">
        <f t="shared" si="122"/>
        <v>-305282.89999999991</v>
      </c>
      <c r="AJ67" s="93">
        <f t="shared" si="123"/>
        <v>-0.35854199755557664</v>
      </c>
      <c r="AK67" s="89">
        <v>1180151.44</v>
      </c>
      <c r="AL67" s="89">
        <v>813340.66</v>
      </c>
      <c r="AM67" s="89">
        <v>0</v>
      </c>
      <c r="AN67" s="89">
        <f t="shared" si="157"/>
        <v>813340.66</v>
      </c>
      <c r="AO67" s="93">
        <f t="shared" si="125"/>
        <v>0.68918329667928047</v>
      </c>
      <c r="AP67" s="89">
        <f t="shared" si="126"/>
        <v>-366810.77999999991</v>
      </c>
      <c r="AQ67" s="93">
        <f t="shared" si="127"/>
        <v>-0.31081670332071953</v>
      </c>
      <c r="AR67" s="89">
        <f t="shared" si="128"/>
        <v>2031607.9</v>
      </c>
      <c r="AS67" s="89">
        <f t="shared" si="129"/>
        <v>1359514.2200000002</v>
      </c>
      <c r="AT67" s="89">
        <f t="shared" si="130"/>
        <v>0</v>
      </c>
      <c r="AU67" s="89">
        <f t="shared" si="131"/>
        <v>1359514.2200000002</v>
      </c>
      <c r="AV67" s="93">
        <f t="shared" si="132"/>
        <v>0.66918140060392572</v>
      </c>
      <c r="AW67" s="89">
        <f t="shared" si="133"/>
        <v>-672093.6799999997</v>
      </c>
      <c r="AX67" s="93">
        <f t="shared" si="134"/>
        <v>-0.33081859939607428</v>
      </c>
      <c r="AY67" s="89">
        <v>536269.04749999999</v>
      </c>
      <c r="AZ67" s="89">
        <v>213787.14</v>
      </c>
      <c r="BA67" s="89">
        <v>0</v>
      </c>
      <c r="BB67" s="89">
        <f t="shared" si="158"/>
        <v>213787.14</v>
      </c>
      <c r="BC67" s="93">
        <f t="shared" si="136"/>
        <v>0.39865649713822054</v>
      </c>
      <c r="BD67" s="89">
        <f t="shared" si="137"/>
        <v>-322481.90749999997</v>
      </c>
      <c r="BE67" s="93">
        <f t="shared" si="138"/>
        <v>-0.6013435028617794</v>
      </c>
      <c r="BF67" s="89">
        <f t="shared" si="139"/>
        <v>2567876.9474999998</v>
      </c>
      <c r="BG67" s="89">
        <f t="shared" si="140"/>
        <v>1573301.3600000003</v>
      </c>
      <c r="BH67" s="89">
        <f t="shared" si="141"/>
        <v>0</v>
      </c>
      <c r="BI67" s="89">
        <f t="shared" si="142"/>
        <v>1573301.3600000003</v>
      </c>
      <c r="BJ67" s="93">
        <f t="shared" si="143"/>
        <v>0.61268565128547714</v>
      </c>
      <c r="BK67" s="89">
        <f t="shared" si="144"/>
        <v>-994575.58749999944</v>
      </c>
      <c r="BL67" s="93">
        <f t="shared" si="145"/>
        <v>-0.38731434871452286</v>
      </c>
      <c r="BM67" s="89">
        <v>203264.7</v>
      </c>
      <c r="BN67" s="89">
        <v>192673.06</v>
      </c>
      <c r="BO67" s="89">
        <v>0</v>
      </c>
      <c r="BP67" s="89">
        <f t="shared" si="159"/>
        <v>192673.06</v>
      </c>
      <c r="BQ67" s="93">
        <f t="shared" si="147"/>
        <v>0.94789237875538634</v>
      </c>
      <c r="BR67" s="89">
        <f t="shared" si="148"/>
        <v>-10591.640000000014</v>
      </c>
      <c r="BS67" s="93">
        <f t="shared" si="149"/>
        <v>-5.2107621244613614E-2</v>
      </c>
      <c r="BT67" s="89">
        <f t="shared" si="150"/>
        <v>2771141.6475</v>
      </c>
      <c r="BU67" s="89">
        <f t="shared" si="151"/>
        <v>1765974.4200000004</v>
      </c>
      <c r="BV67" s="89">
        <f t="shared" si="152"/>
        <v>0</v>
      </c>
      <c r="BW67" s="89">
        <f t="shared" si="153"/>
        <v>1765974.4200000004</v>
      </c>
      <c r="BX67" s="93">
        <f t="shared" si="154"/>
        <v>0.63727324137082042</v>
      </c>
      <c r="BY67" s="89">
        <f t="shared" si="155"/>
        <v>-1005167.2274999996</v>
      </c>
      <c r="BZ67" s="93">
        <f t="shared" si="156"/>
        <v>-0.36272675862917958</v>
      </c>
      <c r="CA67" s="89">
        <v>42307.03</v>
      </c>
      <c r="CB67" s="89">
        <v>1515477.09</v>
      </c>
      <c r="CC67" s="89">
        <v>990832.19</v>
      </c>
      <c r="CD67" s="89">
        <v>1773983.7599999998</v>
      </c>
      <c r="CE67" s="89">
        <v>421466.10749999998</v>
      </c>
      <c r="CF67" s="89">
        <v>95561.19</v>
      </c>
      <c r="CG67" s="89">
        <v>1047413.5599999999</v>
      </c>
      <c r="CH67" s="24">
        <f t="shared" si="108"/>
        <v>8658182.5749999993</v>
      </c>
    </row>
    <row r="68" spans="1:86" s="10" customFormat="1" ht="12" customHeight="1" x14ac:dyDescent="0.35">
      <c r="A68" s="9" t="s">
        <v>147</v>
      </c>
      <c r="B68" s="9" t="s">
        <v>147</v>
      </c>
      <c r="C68" s="25">
        <v>2</v>
      </c>
      <c r="D68" s="33" t="s">
        <v>107</v>
      </c>
      <c r="E68" s="27" t="s">
        <v>108</v>
      </c>
      <c r="F68" s="25" t="s">
        <v>143</v>
      </c>
      <c r="G68" s="27" t="s">
        <v>144</v>
      </c>
      <c r="H68" s="25" t="s">
        <v>145</v>
      </c>
      <c r="I68" s="27" t="s">
        <v>146</v>
      </c>
      <c r="J68" s="28">
        <v>2</v>
      </c>
      <c r="K68" s="32" t="s">
        <v>91</v>
      </c>
      <c r="L68" s="23" t="s">
        <v>10</v>
      </c>
      <c r="M68" s="24">
        <v>0</v>
      </c>
      <c r="N68" s="24">
        <v>0</v>
      </c>
      <c r="O68" s="24">
        <v>0</v>
      </c>
      <c r="P68" s="89">
        <v>0</v>
      </c>
      <c r="Q68" s="89">
        <v>0</v>
      </c>
      <c r="R68" s="89">
        <v>0</v>
      </c>
      <c r="S68" s="89">
        <f t="shared" si="109"/>
        <v>0</v>
      </c>
      <c r="T68" s="93" t="str">
        <f t="shared" si="110"/>
        <v>nebija plānots</v>
      </c>
      <c r="U68" s="89">
        <f t="shared" si="111"/>
        <v>0</v>
      </c>
      <c r="V68" s="93" t="str">
        <f t="shared" si="112"/>
        <v>nebija plānots</v>
      </c>
      <c r="W68" s="89">
        <v>0</v>
      </c>
      <c r="X68" s="89">
        <v>0</v>
      </c>
      <c r="Y68" s="89">
        <v>0</v>
      </c>
      <c r="Z68" s="89">
        <f t="shared" si="113"/>
        <v>0</v>
      </c>
      <c r="AA68" s="93" t="str">
        <f t="shared" si="114"/>
        <v>nebija plānots</v>
      </c>
      <c r="AB68" s="89">
        <f t="shared" si="115"/>
        <v>0</v>
      </c>
      <c r="AC68" s="93" t="str">
        <f t="shared" si="116"/>
        <v>nebija plānots</v>
      </c>
      <c r="AD68" s="89">
        <f t="shared" si="117"/>
        <v>0</v>
      </c>
      <c r="AE68" s="89">
        <f t="shared" si="118"/>
        <v>0</v>
      </c>
      <c r="AF68" s="89">
        <f t="shared" si="119"/>
        <v>0</v>
      </c>
      <c r="AG68" s="89">
        <f t="shared" si="120"/>
        <v>0</v>
      </c>
      <c r="AH68" s="93" t="str">
        <f t="shared" si="121"/>
        <v>nebija plānots</v>
      </c>
      <c r="AI68" s="89">
        <f t="shared" si="122"/>
        <v>0</v>
      </c>
      <c r="AJ68" s="93" t="str">
        <f t="shared" si="123"/>
        <v>nebija plānots</v>
      </c>
      <c r="AK68" s="89">
        <v>0</v>
      </c>
      <c r="AL68" s="89">
        <v>0</v>
      </c>
      <c r="AM68" s="89">
        <v>0</v>
      </c>
      <c r="AN68" s="89">
        <f t="shared" si="157"/>
        <v>0</v>
      </c>
      <c r="AO68" s="93" t="str">
        <f t="shared" si="125"/>
        <v>nebija plānots</v>
      </c>
      <c r="AP68" s="89">
        <f t="shared" si="126"/>
        <v>0</v>
      </c>
      <c r="AQ68" s="93" t="str">
        <f t="shared" si="127"/>
        <v>nebija plānots</v>
      </c>
      <c r="AR68" s="89">
        <f t="shared" si="128"/>
        <v>0</v>
      </c>
      <c r="AS68" s="89">
        <f t="shared" si="129"/>
        <v>0</v>
      </c>
      <c r="AT68" s="89">
        <f t="shared" si="130"/>
        <v>0</v>
      </c>
      <c r="AU68" s="89">
        <f t="shared" si="131"/>
        <v>0</v>
      </c>
      <c r="AV68" s="93" t="str">
        <f t="shared" si="132"/>
        <v>nebija plānots</v>
      </c>
      <c r="AW68" s="89">
        <f t="shared" si="133"/>
        <v>0</v>
      </c>
      <c r="AX68" s="93" t="str">
        <f t="shared" si="134"/>
        <v>nebija plānots</v>
      </c>
      <c r="AY68" s="89">
        <v>0</v>
      </c>
      <c r="AZ68" s="89">
        <v>0</v>
      </c>
      <c r="BA68" s="89">
        <v>0</v>
      </c>
      <c r="BB68" s="89">
        <f t="shared" si="158"/>
        <v>0</v>
      </c>
      <c r="BC68" s="93" t="str">
        <f t="shared" si="136"/>
        <v>nebija plānots</v>
      </c>
      <c r="BD68" s="89">
        <f t="shared" si="137"/>
        <v>0</v>
      </c>
      <c r="BE68" s="93" t="str">
        <f t="shared" si="138"/>
        <v>nebija plānots</v>
      </c>
      <c r="BF68" s="89">
        <f t="shared" si="139"/>
        <v>0</v>
      </c>
      <c r="BG68" s="89">
        <f t="shared" si="140"/>
        <v>0</v>
      </c>
      <c r="BH68" s="89">
        <f t="shared" si="141"/>
        <v>0</v>
      </c>
      <c r="BI68" s="89">
        <f t="shared" si="142"/>
        <v>0</v>
      </c>
      <c r="BJ68" s="93" t="str">
        <f t="shared" si="143"/>
        <v>nebija plānots</v>
      </c>
      <c r="BK68" s="89">
        <f t="shared" si="144"/>
        <v>0</v>
      </c>
      <c r="BL68" s="93" t="str">
        <f t="shared" si="145"/>
        <v>nebija plānots</v>
      </c>
      <c r="BM68" s="89">
        <v>0</v>
      </c>
      <c r="BN68" s="89">
        <v>0</v>
      </c>
      <c r="BO68" s="89">
        <v>0</v>
      </c>
      <c r="BP68" s="89">
        <f t="shared" si="159"/>
        <v>0</v>
      </c>
      <c r="BQ68" s="93" t="str">
        <f t="shared" si="147"/>
        <v>nebija plānots</v>
      </c>
      <c r="BR68" s="89">
        <f t="shared" si="148"/>
        <v>0</v>
      </c>
      <c r="BS68" s="93" t="str">
        <f t="shared" si="149"/>
        <v>nebija plānots</v>
      </c>
      <c r="BT68" s="89">
        <f t="shared" si="150"/>
        <v>0</v>
      </c>
      <c r="BU68" s="89">
        <f t="shared" si="151"/>
        <v>0</v>
      </c>
      <c r="BV68" s="89">
        <f t="shared" si="152"/>
        <v>0</v>
      </c>
      <c r="BW68" s="89">
        <f t="shared" si="153"/>
        <v>0</v>
      </c>
      <c r="BX68" s="93" t="str">
        <f t="shared" si="154"/>
        <v>nebija plānots</v>
      </c>
      <c r="BY68" s="89">
        <f t="shared" si="155"/>
        <v>0</v>
      </c>
      <c r="BZ68" s="93" t="str">
        <f t="shared" si="156"/>
        <v>nebija plānots</v>
      </c>
      <c r="CA68" s="89">
        <v>0</v>
      </c>
      <c r="CB68" s="89">
        <v>0</v>
      </c>
      <c r="CC68" s="89">
        <v>0</v>
      </c>
      <c r="CD68" s="89">
        <v>0</v>
      </c>
      <c r="CE68" s="89">
        <v>0</v>
      </c>
      <c r="CF68" s="89">
        <v>0</v>
      </c>
      <c r="CG68" s="89">
        <v>0</v>
      </c>
      <c r="CH68" s="24">
        <f t="shared" si="108"/>
        <v>0</v>
      </c>
    </row>
    <row r="69" spans="1:86" s="10" customFormat="1" ht="12" customHeight="1" x14ac:dyDescent="0.35">
      <c r="A69" s="9" t="s">
        <v>148</v>
      </c>
      <c r="B69" s="9" t="s">
        <v>148</v>
      </c>
      <c r="C69" s="25">
        <v>2</v>
      </c>
      <c r="D69" s="33" t="s">
        <v>107</v>
      </c>
      <c r="E69" s="27" t="s">
        <v>108</v>
      </c>
      <c r="F69" s="25" t="s">
        <v>143</v>
      </c>
      <c r="G69" s="27" t="s">
        <v>144</v>
      </c>
      <c r="H69" s="25" t="s">
        <v>149</v>
      </c>
      <c r="I69" s="27" t="s">
        <v>150</v>
      </c>
      <c r="J69" s="28">
        <v>1</v>
      </c>
      <c r="K69" s="29" t="s">
        <v>91</v>
      </c>
      <c r="L69" s="23" t="s">
        <v>10</v>
      </c>
      <c r="M69" s="24">
        <v>265045.21999999997</v>
      </c>
      <c r="N69" s="24">
        <v>11213582.619999999</v>
      </c>
      <c r="O69" s="24">
        <v>1473808.55</v>
      </c>
      <c r="P69" s="89">
        <v>0</v>
      </c>
      <c r="Q69" s="89">
        <v>0</v>
      </c>
      <c r="R69" s="89">
        <v>0</v>
      </c>
      <c r="S69" s="89">
        <f t="shared" si="109"/>
        <v>0</v>
      </c>
      <c r="T69" s="93" t="str">
        <f t="shared" si="110"/>
        <v>nebija plānots</v>
      </c>
      <c r="U69" s="89">
        <f t="shared" si="111"/>
        <v>0</v>
      </c>
      <c r="V69" s="93" t="str">
        <f t="shared" si="112"/>
        <v>nebija plānots</v>
      </c>
      <c r="W69" s="89">
        <v>0</v>
      </c>
      <c r="X69" s="89">
        <v>0</v>
      </c>
      <c r="Y69" s="89">
        <v>0</v>
      </c>
      <c r="Z69" s="89">
        <f t="shared" si="113"/>
        <v>0</v>
      </c>
      <c r="AA69" s="93" t="str">
        <f t="shared" si="114"/>
        <v>nebija plānots</v>
      </c>
      <c r="AB69" s="89">
        <f t="shared" si="115"/>
        <v>0</v>
      </c>
      <c r="AC69" s="93" t="str">
        <f t="shared" si="116"/>
        <v>nebija plānots</v>
      </c>
      <c r="AD69" s="89">
        <f t="shared" si="117"/>
        <v>0</v>
      </c>
      <c r="AE69" s="89">
        <f t="shared" si="118"/>
        <v>0</v>
      </c>
      <c r="AF69" s="89">
        <f t="shared" si="119"/>
        <v>0</v>
      </c>
      <c r="AG69" s="89">
        <f t="shared" si="120"/>
        <v>0</v>
      </c>
      <c r="AH69" s="93" t="str">
        <f t="shared" si="121"/>
        <v>nebija plānots</v>
      </c>
      <c r="AI69" s="89">
        <f t="shared" si="122"/>
        <v>0</v>
      </c>
      <c r="AJ69" s="93" t="str">
        <f t="shared" si="123"/>
        <v>nebija plānots</v>
      </c>
      <c r="AK69" s="89">
        <v>1439159.600000002</v>
      </c>
      <c r="AL69" s="89">
        <v>0</v>
      </c>
      <c r="AM69" s="89">
        <v>0</v>
      </c>
      <c r="AN69" s="89">
        <f t="shared" si="157"/>
        <v>0</v>
      </c>
      <c r="AO69" s="93">
        <f t="shared" si="125"/>
        <v>0</v>
      </c>
      <c r="AP69" s="89">
        <f t="shared" si="126"/>
        <v>-1439159.600000002</v>
      </c>
      <c r="AQ69" s="93">
        <f t="shared" si="127"/>
        <v>-1</v>
      </c>
      <c r="AR69" s="89">
        <f t="shared" si="128"/>
        <v>1439159.600000002</v>
      </c>
      <c r="AS69" s="89">
        <f t="shared" si="129"/>
        <v>0</v>
      </c>
      <c r="AT69" s="89">
        <f t="shared" si="130"/>
        <v>0</v>
      </c>
      <c r="AU69" s="89">
        <f t="shared" si="131"/>
        <v>0</v>
      </c>
      <c r="AV69" s="93">
        <f t="shared" si="132"/>
        <v>0</v>
      </c>
      <c r="AW69" s="89">
        <f t="shared" si="133"/>
        <v>-1439159.600000002</v>
      </c>
      <c r="AX69" s="93">
        <f t="shared" si="134"/>
        <v>-1</v>
      </c>
      <c r="AY69" s="89">
        <v>0</v>
      </c>
      <c r="AZ69" s="89">
        <v>0</v>
      </c>
      <c r="BA69" s="89">
        <v>0</v>
      </c>
      <c r="BB69" s="89">
        <f t="shared" si="158"/>
        <v>0</v>
      </c>
      <c r="BC69" s="93" t="str">
        <f t="shared" si="136"/>
        <v>nebija plānots</v>
      </c>
      <c r="BD69" s="89">
        <f t="shared" si="137"/>
        <v>0</v>
      </c>
      <c r="BE69" s="93" t="str">
        <f t="shared" si="138"/>
        <v>nebija plānots</v>
      </c>
      <c r="BF69" s="89">
        <f t="shared" si="139"/>
        <v>1439159.600000002</v>
      </c>
      <c r="BG69" s="89">
        <f t="shared" si="140"/>
        <v>0</v>
      </c>
      <c r="BH69" s="89">
        <f t="shared" si="141"/>
        <v>0</v>
      </c>
      <c r="BI69" s="89">
        <f t="shared" si="142"/>
        <v>0</v>
      </c>
      <c r="BJ69" s="93">
        <f t="shared" si="143"/>
        <v>0</v>
      </c>
      <c r="BK69" s="89">
        <f t="shared" si="144"/>
        <v>-1439159.600000002</v>
      </c>
      <c r="BL69" s="93">
        <f t="shared" si="145"/>
        <v>-1</v>
      </c>
      <c r="BM69" s="89">
        <v>0</v>
      </c>
      <c r="BN69" s="89">
        <v>555139.1</v>
      </c>
      <c r="BO69" s="89">
        <v>0</v>
      </c>
      <c r="BP69" s="89">
        <f t="shared" si="159"/>
        <v>555139.1</v>
      </c>
      <c r="BQ69" s="93" t="str">
        <f t="shared" si="147"/>
        <v>nebija plānots</v>
      </c>
      <c r="BR69" s="89">
        <f t="shared" si="148"/>
        <v>555139.1</v>
      </c>
      <c r="BS69" s="93" t="str">
        <f t="shared" si="149"/>
        <v>nebija plānots</v>
      </c>
      <c r="BT69" s="89">
        <f t="shared" si="150"/>
        <v>1439159.600000002</v>
      </c>
      <c r="BU69" s="89">
        <f t="shared" si="151"/>
        <v>555139.1</v>
      </c>
      <c r="BV69" s="89">
        <f t="shared" si="152"/>
        <v>0</v>
      </c>
      <c r="BW69" s="89">
        <f t="shared" si="153"/>
        <v>555139.1</v>
      </c>
      <c r="BX69" s="93">
        <f t="shared" si="154"/>
        <v>0.38573838509641267</v>
      </c>
      <c r="BY69" s="89">
        <f t="shared" si="155"/>
        <v>-884020.50000000198</v>
      </c>
      <c r="BZ69" s="93">
        <f t="shared" si="156"/>
        <v>-0.61426161490358733</v>
      </c>
      <c r="CA69" s="89">
        <v>0</v>
      </c>
      <c r="CB69" s="89">
        <v>0</v>
      </c>
      <c r="CC69" s="89">
        <v>0</v>
      </c>
      <c r="CD69" s="89">
        <v>0</v>
      </c>
      <c r="CE69" s="89">
        <v>0</v>
      </c>
      <c r="CF69" s="89">
        <v>0</v>
      </c>
      <c r="CG69" s="89">
        <v>0</v>
      </c>
      <c r="CH69" s="24">
        <f t="shared" si="108"/>
        <v>1439159.600000002</v>
      </c>
    </row>
    <row r="70" spans="1:86" s="10" customFormat="1" ht="12" customHeight="1" x14ac:dyDescent="0.35">
      <c r="A70" s="9" t="s">
        <v>151</v>
      </c>
      <c r="B70" s="9" t="s">
        <v>151</v>
      </c>
      <c r="C70" s="25">
        <v>2</v>
      </c>
      <c r="D70" s="33" t="s">
        <v>107</v>
      </c>
      <c r="E70" s="27" t="s">
        <v>108</v>
      </c>
      <c r="F70" s="25" t="s">
        <v>143</v>
      </c>
      <c r="G70" s="27" t="s">
        <v>144</v>
      </c>
      <c r="H70" s="25" t="s">
        <v>149</v>
      </c>
      <c r="I70" s="27" t="s">
        <v>150</v>
      </c>
      <c r="J70" s="28">
        <v>2</v>
      </c>
      <c r="K70" s="29" t="s">
        <v>91</v>
      </c>
      <c r="L70" s="23" t="s">
        <v>10</v>
      </c>
      <c r="M70" s="24">
        <v>0</v>
      </c>
      <c r="N70" s="24">
        <v>0</v>
      </c>
      <c r="O70" s="24">
        <v>1447087.3</v>
      </c>
      <c r="P70" s="89">
        <v>0</v>
      </c>
      <c r="Q70" s="89">
        <v>0</v>
      </c>
      <c r="R70" s="89">
        <v>0</v>
      </c>
      <c r="S70" s="89">
        <f t="shared" si="109"/>
        <v>0</v>
      </c>
      <c r="T70" s="93" t="str">
        <f t="shared" si="110"/>
        <v>nebija plānots</v>
      </c>
      <c r="U70" s="89">
        <f t="shared" si="111"/>
        <v>0</v>
      </c>
      <c r="V70" s="93" t="str">
        <f t="shared" si="112"/>
        <v>nebija plānots</v>
      </c>
      <c r="W70" s="89">
        <v>0</v>
      </c>
      <c r="X70" s="89">
        <v>92700.48000000001</v>
      </c>
      <c r="Y70" s="89">
        <v>0</v>
      </c>
      <c r="Z70" s="89">
        <f t="shared" si="113"/>
        <v>92700.48000000001</v>
      </c>
      <c r="AA70" s="93" t="str">
        <f t="shared" si="114"/>
        <v>nebija plānots</v>
      </c>
      <c r="AB70" s="89">
        <f t="shared" si="115"/>
        <v>92700.48000000001</v>
      </c>
      <c r="AC70" s="93" t="str">
        <f t="shared" si="116"/>
        <v>nebija plānots</v>
      </c>
      <c r="AD70" s="89">
        <f t="shared" si="117"/>
        <v>0</v>
      </c>
      <c r="AE70" s="89">
        <f t="shared" si="118"/>
        <v>92700.48000000001</v>
      </c>
      <c r="AF70" s="89">
        <f t="shared" si="119"/>
        <v>0</v>
      </c>
      <c r="AG70" s="89">
        <f t="shared" si="120"/>
        <v>92700.48000000001</v>
      </c>
      <c r="AH70" s="93" t="str">
        <f t="shared" si="121"/>
        <v>nebija plānots</v>
      </c>
      <c r="AI70" s="89">
        <f t="shared" si="122"/>
        <v>92700.48000000001</v>
      </c>
      <c r="AJ70" s="93" t="str">
        <f t="shared" si="123"/>
        <v>nebija plānots</v>
      </c>
      <c r="AK70" s="89">
        <v>0</v>
      </c>
      <c r="AL70" s="89">
        <v>0</v>
      </c>
      <c r="AM70" s="89">
        <v>0</v>
      </c>
      <c r="AN70" s="89">
        <f t="shared" si="157"/>
        <v>0</v>
      </c>
      <c r="AO70" s="93" t="str">
        <f t="shared" si="125"/>
        <v>nebija plānots</v>
      </c>
      <c r="AP70" s="89">
        <f t="shared" si="126"/>
        <v>0</v>
      </c>
      <c r="AQ70" s="93" t="str">
        <f t="shared" si="127"/>
        <v>nebija plānots</v>
      </c>
      <c r="AR70" s="89">
        <f t="shared" si="128"/>
        <v>0</v>
      </c>
      <c r="AS70" s="89">
        <f t="shared" si="129"/>
        <v>92700.48000000001</v>
      </c>
      <c r="AT70" s="89">
        <f t="shared" si="130"/>
        <v>0</v>
      </c>
      <c r="AU70" s="89">
        <f t="shared" si="131"/>
        <v>92700.48000000001</v>
      </c>
      <c r="AV70" s="93" t="str">
        <f t="shared" si="132"/>
        <v>nebija plānots</v>
      </c>
      <c r="AW70" s="89">
        <f t="shared" si="133"/>
        <v>92700.48000000001</v>
      </c>
      <c r="AX70" s="93" t="str">
        <f t="shared" si="134"/>
        <v>nebija plānots</v>
      </c>
      <c r="AY70" s="89">
        <v>235160.44999999984</v>
      </c>
      <c r="AZ70" s="89">
        <v>0</v>
      </c>
      <c r="BA70" s="89">
        <v>0</v>
      </c>
      <c r="BB70" s="89">
        <f t="shared" si="158"/>
        <v>0</v>
      </c>
      <c r="BC70" s="93">
        <f t="shared" si="136"/>
        <v>0</v>
      </c>
      <c r="BD70" s="89">
        <f t="shared" si="137"/>
        <v>-235160.44999999984</v>
      </c>
      <c r="BE70" s="93">
        <f t="shared" si="138"/>
        <v>-1</v>
      </c>
      <c r="BF70" s="89">
        <f t="shared" si="139"/>
        <v>235160.44999999984</v>
      </c>
      <c r="BG70" s="89">
        <f t="shared" si="140"/>
        <v>92700.48000000001</v>
      </c>
      <c r="BH70" s="89">
        <f t="shared" si="141"/>
        <v>0</v>
      </c>
      <c r="BI70" s="89">
        <f t="shared" si="142"/>
        <v>92700.48000000001</v>
      </c>
      <c r="BJ70" s="93">
        <f t="shared" si="143"/>
        <v>0.39420098064959508</v>
      </c>
      <c r="BK70" s="89">
        <f t="shared" si="144"/>
        <v>-142459.96999999983</v>
      </c>
      <c r="BL70" s="93">
        <f t="shared" si="145"/>
        <v>-0.60579901935040492</v>
      </c>
      <c r="BM70" s="89">
        <v>0</v>
      </c>
      <c r="BN70" s="89">
        <v>126845.84</v>
      </c>
      <c r="BO70" s="89">
        <v>0</v>
      </c>
      <c r="BP70" s="89">
        <f t="shared" si="159"/>
        <v>126845.84</v>
      </c>
      <c r="BQ70" s="93" t="str">
        <f t="shared" si="147"/>
        <v>nebija plānots</v>
      </c>
      <c r="BR70" s="89">
        <f t="shared" si="148"/>
        <v>126845.84</v>
      </c>
      <c r="BS70" s="93" t="str">
        <f t="shared" si="149"/>
        <v>nebija plānots</v>
      </c>
      <c r="BT70" s="89">
        <f t="shared" si="150"/>
        <v>235160.44999999984</v>
      </c>
      <c r="BU70" s="89">
        <f t="shared" si="151"/>
        <v>219546.32</v>
      </c>
      <c r="BV70" s="89">
        <f t="shared" si="152"/>
        <v>0</v>
      </c>
      <c r="BW70" s="89">
        <f t="shared" si="153"/>
        <v>219546.32</v>
      </c>
      <c r="BX70" s="93">
        <f t="shared" si="154"/>
        <v>0.93360222775556079</v>
      </c>
      <c r="BY70" s="89">
        <f t="shared" si="155"/>
        <v>-15614.12999999983</v>
      </c>
      <c r="BZ70" s="93">
        <f t="shared" si="156"/>
        <v>-6.639777224443924E-2</v>
      </c>
      <c r="CA70" s="89">
        <v>0</v>
      </c>
      <c r="CB70" s="89">
        <v>460889.88</v>
      </c>
      <c r="CC70" s="89">
        <v>2533667.5550000002</v>
      </c>
      <c r="CD70" s="89">
        <v>0</v>
      </c>
      <c r="CE70" s="89">
        <v>0</v>
      </c>
      <c r="CF70" s="89">
        <v>0</v>
      </c>
      <c r="CG70" s="89">
        <v>0</v>
      </c>
      <c r="CH70" s="24">
        <f t="shared" si="108"/>
        <v>3229717.8849999998</v>
      </c>
    </row>
    <row r="71" spans="1:86" s="10" customFormat="1" ht="12" customHeight="1" x14ac:dyDescent="0.35">
      <c r="A71" s="9" t="s">
        <v>152</v>
      </c>
      <c r="B71" s="9" t="s">
        <v>152</v>
      </c>
      <c r="C71" s="25">
        <v>2</v>
      </c>
      <c r="D71" s="33" t="s">
        <v>107</v>
      </c>
      <c r="E71" s="27" t="s">
        <v>108</v>
      </c>
      <c r="F71" s="25" t="s">
        <v>143</v>
      </c>
      <c r="G71" s="27" t="s">
        <v>144</v>
      </c>
      <c r="H71" s="25" t="s">
        <v>153</v>
      </c>
      <c r="I71" s="27" t="s">
        <v>154</v>
      </c>
      <c r="J71" s="28">
        <v>1</v>
      </c>
      <c r="K71" s="29" t="s">
        <v>155</v>
      </c>
      <c r="L71" s="23" t="s">
        <v>10</v>
      </c>
      <c r="M71" s="24">
        <v>0</v>
      </c>
      <c r="N71" s="24">
        <v>0</v>
      </c>
      <c r="O71" s="24">
        <v>2918429</v>
      </c>
      <c r="P71" s="89">
        <v>0</v>
      </c>
      <c r="Q71" s="89">
        <v>0</v>
      </c>
      <c r="R71" s="89">
        <v>0</v>
      </c>
      <c r="S71" s="89">
        <f t="shared" si="109"/>
        <v>0</v>
      </c>
      <c r="T71" s="93" t="str">
        <f t="shared" si="110"/>
        <v>nebija plānots</v>
      </c>
      <c r="U71" s="89">
        <f t="shared" si="111"/>
        <v>0</v>
      </c>
      <c r="V71" s="93" t="str">
        <f t="shared" si="112"/>
        <v>nebija plānots</v>
      </c>
      <c r="W71" s="89">
        <v>0</v>
      </c>
      <c r="X71" s="89">
        <v>0</v>
      </c>
      <c r="Y71" s="89">
        <v>0</v>
      </c>
      <c r="Z71" s="89">
        <f t="shared" si="113"/>
        <v>0</v>
      </c>
      <c r="AA71" s="93" t="str">
        <f t="shared" si="114"/>
        <v>nebija plānots</v>
      </c>
      <c r="AB71" s="89">
        <f t="shared" si="115"/>
        <v>0</v>
      </c>
      <c r="AC71" s="93" t="str">
        <f t="shared" si="116"/>
        <v>nebija plānots</v>
      </c>
      <c r="AD71" s="89">
        <f t="shared" si="117"/>
        <v>0</v>
      </c>
      <c r="AE71" s="89">
        <f t="shared" si="118"/>
        <v>0</v>
      </c>
      <c r="AF71" s="89">
        <f t="shared" si="119"/>
        <v>0</v>
      </c>
      <c r="AG71" s="89">
        <f t="shared" si="120"/>
        <v>0</v>
      </c>
      <c r="AH71" s="93" t="str">
        <f t="shared" si="121"/>
        <v>nebija plānots</v>
      </c>
      <c r="AI71" s="89">
        <f t="shared" si="122"/>
        <v>0</v>
      </c>
      <c r="AJ71" s="93" t="str">
        <f t="shared" si="123"/>
        <v>nebija plānots</v>
      </c>
      <c r="AK71" s="89">
        <v>0</v>
      </c>
      <c r="AL71" s="89">
        <v>0</v>
      </c>
      <c r="AM71" s="89">
        <v>0</v>
      </c>
      <c r="AN71" s="89">
        <f t="shared" si="157"/>
        <v>0</v>
      </c>
      <c r="AO71" s="93" t="str">
        <f t="shared" si="125"/>
        <v>nebija plānots</v>
      </c>
      <c r="AP71" s="89">
        <f t="shared" si="126"/>
        <v>0</v>
      </c>
      <c r="AQ71" s="93" t="str">
        <f t="shared" si="127"/>
        <v>nebija plānots</v>
      </c>
      <c r="AR71" s="89">
        <f t="shared" si="128"/>
        <v>0</v>
      </c>
      <c r="AS71" s="89">
        <f t="shared" si="129"/>
        <v>0</v>
      </c>
      <c r="AT71" s="89">
        <f t="shared" si="130"/>
        <v>0</v>
      </c>
      <c r="AU71" s="89">
        <f t="shared" si="131"/>
        <v>0</v>
      </c>
      <c r="AV71" s="93" t="str">
        <f t="shared" si="132"/>
        <v>nebija plānots</v>
      </c>
      <c r="AW71" s="89">
        <f t="shared" si="133"/>
        <v>0</v>
      </c>
      <c r="AX71" s="93" t="str">
        <f t="shared" si="134"/>
        <v>nebija plānots</v>
      </c>
      <c r="AY71" s="89">
        <v>0</v>
      </c>
      <c r="AZ71" s="89">
        <v>0</v>
      </c>
      <c r="BA71" s="89">
        <v>0</v>
      </c>
      <c r="BB71" s="89">
        <f t="shared" si="158"/>
        <v>0</v>
      </c>
      <c r="BC71" s="93" t="str">
        <f t="shared" si="136"/>
        <v>nebija plānots</v>
      </c>
      <c r="BD71" s="89">
        <f t="shared" si="137"/>
        <v>0</v>
      </c>
      <c r="BE71" s="93" t="str">
        <f t="shared" si="138"/>
        <v>nebija plānots</v>
      </c>
      <c r="BF71" s="89">
        <f t="shared" si="139"/>
        <v>0</v>
      </c>
      <c r="BG71" s="89">
        <f t="shared" si="140"/>
        <v>0</v>
      </c>
      <c r="BH71" s="89">
        <f t="shared" si="141"/>
        <v>0</v>
      </c>
      <c r="BI71" s="89">
        <f t="shared" si="142"/>
        <v>0</v>
      </c>
      <c r="BJ71" s="93" t="str">
        <f t="shared" si="143"/>
        <v>nebija plānots</v>
      </c>
      <c r="BK71" s="89">
        <f t="shared" si="144"/>
        <v>0</v>
      </c>
      <c r="BL71" s="93" t="str">
        <f t="shared" si="145"/>
        <v>nebija plānots</v>
      </c>
      <c r="BM71" s="89">
        <v>0</v>
      </c>
      <c r="BN71" s="89">
        <v>0</v>
      </c>
      <c r="BO71" s="89">
        <v>0</v>
      </c>
      <c r="BP71" s="89">
        <f t="shared" si="159"/>
        <v>0</v>
      </c>
      <c r="BQ71" s="93" t="str">
        <f t="shared" si="147"/>
        <v>nebija plānots</v>
      </c>
      <c r="BR71" s="89">
        <f t="shared" si="148"/>
        <v>0</v>
      </c>
      <c r="BS71" s="93" t="str">
        <f t="shared" si="149"/>
        <v>nebija plānots</v>
      </c>
      <c r="BT71" s="89">
        <f t="shared" si="150"/>
        <v>0</v>
      </c>
      <c r="BU71" s="89">
        <f t="shared" si="151"/>
        <v>0</v>
      </c>
      <c r="BV71" s="89">
        <f t="shared" si="152"/>
        <v>0</v>
      </c>
      <c r="BW71" s="89">
        <f t="shared" si="153"/>
        <v>0</v>
      </c>
      <c r="BX71" s="93" t="str">
        <f t="shared" si="154"/>
        <v>nebija plānots</v>
      </c>
      <c r="BY71" s="89">
        <f t="shared" si="155"/>
        <v>0</v>
      </c>
      <c r="BZ71" s="93" t="str">
        <f t="shared" si="156"/>
        <v>nebija plānots</v>
      </c>
      <c r="CA71" s="89">
        <v>0</v>
      </c>
      <c r="CB71" s="89">
        <v>0</v>
      </c>
      <c r="CC71" s="89">
        <v>0</v>
      </c>
      <c r="CD71" s="89">
        <v>0</v>
      </c>
      <c r="CE71" s="89">
        <v>0</v>
      </c>
      <c r="CF71" s="89">
        <v>0</v>
      </c>
      <c r="CG71" s="89">
        <v>0</v>
      </c>
      <c r="CH71" s="24">
        <f t="shared" si="108"/>
        <v>0</v>
      </c>
    </row>
    <row r="72" spans="1:86" s="10" customFormat="1" ht="12" customHeight="1" x14ac:dyDescent="0.35">
      <c r="A72" s="9" t="s">
        <v>156</v>
      </c>
      <c r="B72" s="9" t="s">
        <v>156</v>
      </c>
      <c r="C72" s="25">
        <v>2</v>
      </c>
      <c r="D72" s="33" t="s">
        <v>107</v>
      </c>
      <c r="E72" s="27" t="s">
        <v>108</v>
      </c>
      <c r="F72" s="25" t="s">
        <v>143</v>
      </c>
      <c r="G72" s="27" t="s">
        <v>144</v>
      </c>
      <c r="H72" s="25" t="s">
        <v>153</v>
      </c>
      <c r="I72" s="27" t="s">
        <v>154</v>
      </c>
      <c r="J72" s="28">
        <v>2</v>
      </c>
      <c r="K72" s="29" t="s">
        <v>155</v>
      </c>
      <c r="L72" s="23" t="s">
        <v>10</v>
      </c>
      <c r="M72" s="24">
        <v>0</v>
      </c>
      <c r="N72" s="24">
        <v>0</v>
      </c>
      <c r="O72" s="24">
        <v>70795456.849999994</v>
      </c>
      <c r="P72" s="89">
        <v>0</v>
      </c>
      <c r="Q72" s="89">
        <v>0</v>
      </c>
      <c r="R72" s="89">
        <v>0</v>
      </c>
      <c r="S72" s="89">
        <f t="shared" si="109"/>
        <v>0</v>
      </c>
      <c r="T72" s="93" t="str">
        <f t="shared" si="110"/>
        <v>nebija plānots</v>
      </c>
      <c r="U72" s="89">
        <f t="shared" si="111"/>
        <v>0</v>
      </c>
      <c r="V72" s="93" t="str">
        <f t="shared" si="112"/>
        <v>nebija plānots</v>
      </c>
      <c r="W72" s="89">
        <v>0</v>
      </c>
      <c r="X72" s="89">
        <v>0</v>
      </c>
      <c r="Y72" s="89">
        <v>0</v>
      </c>
      <c r="Z72" s="89">
        <f t="shared" si="113"/>
        <v>0</v>
      </c>
      <c r="AA72" s="93" t="str">
        <f t="shared" si="114"/>
        <v>nebija plānots</v>
      </c>
      <c r="AB72" s="89">
        <f t="shared" si="115"/>
        <v>0</v>
      </c>
      <c r="AC72" s="93" t="str">
        <f t="shared" si="116"/>
        <v>nebija plānots</v>
      </c>
      <c r="AD72" s="89">
        <f t="shared" si="117"/>
        <v>0</v>
      </c>
      <c r="AE72" s="89">
        <f t="shared" si="118"/>
        <v>0</v>
      </c>
      <c r="AF72" s="89">
        <f t="shared" si="119"/>
        <v>0</v>
      </c>
      <c r="AG72" s="89">
        <f t="shared" si="120"/>
        <v>0</v>
      </c>
      <c r="AH72" s="93" t="str">
        <f t="shared" si="121"/>
        <v>nebija plānots</v>
      </c>
      <c r="AI72" s="89">
        <f t="shared" si="122"/>
        <v>0</v>
      </c>
      <c r="AJ72" s="93" t="str">
        <f t="shared" si="123"/>
        <v>nebija plānots</v>
      </c>
      <c r="AK72" s="89">
        <v>0</v>
      </c>
      <c r="AL72" s="89">
        <v>0</v>
      </c>
      <c r="AM72" s="89">
        <v>0</v>
      </c>
      <c r="AN72" s="89">
        <f t="shared" si="157"/>
        <v>0</v>
      </c>
      <c r="AO72" s="93" t="str">
        <f t="shared" si="125"/>
        <v>nebija plānots</v>
      </c>
      <c r="AP72" s="89">
        <f t="shared" si="126"/>
        <v>0</v>
      </c>
      <c r="AQ72" s="93" t="str">
        <f t="shared" si="127"/>
        <v>nebija plānots</v>
      </c>
      <c r="AR72" s="89">
        <f t="shared" si="128"/>
        <v>0</v>
      </c>
      <c r="AS72" s="89">
        <f t="shared" si="129"/>
        <v>0</v>
      </c>
      <c r="AT72" s="89">
        <f t="shared" si="130"/>
        <v>0</v>
      </c>
      <c r="AU72" s="89">
        <f t="shared" si="131"/>
        <v>0</v>
      </c>
      <c r="AV72" s="93" t="str">
        <f t="shared" si="132"/>
        <v>nebija plānots</v>
      </c>
      <c r="AW72" s="89">
        <f t="shared" si="133"/>
        <v>0</v>
      </c>
      <c r="AX72" s="93" t="str">
        <f t="shared" si="134"/>
        <v>nebija plānots</v>
      </c>
      <c r="AY72" s="89">
        <v>0</v>
      </c>
      <c r="AZ72" s="89">
        <v>8743673.8399999999</v>
      </c>
      <c r="BA72" s="89">
        <v>0</v>
      </c>
      <c r="BB72" s="89">
        <f t="shared" si="158"/>
        <v>8743673.8399999999</v>
      </c>
      <c r="BC72" s="93" t="str">
        <f t="shared" si="136"/>
        <v>nebija plānots</v>
      </c>
      <c r="BD72" s="89">
        <f t="shared" si="137"/>
        <v>8743673.8399999999</v>
      </c>
      <c r="BE72" s="93" t="str">
        <f t="shared" si="138"/>
        <v>nebija plānots</v>
      </c>
      <c r="BF72" s="89">
        <f t="shared" si="139"/>
        <v>0</v>
      </c>
      <c r="BG72" s="89">
        <f t="shared" si="140"/>
        <v>8743673.8399999999</v>
      </c>
      <c r="BH72" s="89">
        <f t="shared" si="141"/>
        <v>0</v>
      </c>
      <c r="BI72" s="89">
        <f t="shared" si="142"/>
        <v>8743673.8399999999</v>
      </c>
      <c r="BJ72" s="93" t="str">
        <f t="shared" si="143"/>
        <v>nebija plānots</v>
      </c>
      <c r="BK72" s="89">
        <f t="shared" si="144"/>
        <v>8743673.8399999999</v>
      </c>
      <c r="BL72" s="93" t="str">
        <f t="shared" si="145"/>
        <v>nebija plānots</v>
      </c>
      <c r="BM72" s="89">
        <v>7225000</v>
      </c>
      <c r="BN72" s="89">
        <v>0</v>
      </c>
      <c r="BO72" s="89">
        <v>0</v>
      </c>
      <c r="BP72" s="89">
        <f t="shared" si="159"/>
        <v>0</v>
      </c>
      <c r="BQ72" s="93">
        <f t="shared" si="147"/>
        <v>0</v>
      </c>
      <c r="BR72" s="89">
        <f t="shared" si="148"/>
        <v>-7225000</v>
      </c>
      <c r="BS72" s="93">
        <f t="shared" si="149"/>
        <v>-1</v>
      </c>
      <c r="BT72" s="89">
        <f t="shared" si="150"/>
        <v>7225000</v>
      </c>
      <c r="BU72" s="89">
        <f t="shared" si="151"/>
        <v>8743673.8399999999</v>
      </c>
      <c r="BV72" s="89">
        <f t="shared" si="152"/>
        <v>0</v>
      </c>
      <c r="BW72" s="89">
        <f t="shared" si="153"/>
        <v>8743673.8399999999</v>
      </c>
      <c r="BX72" s="93">
        <f t="shared" si="154"/>
        <v>1.2101970712802768</v>
      </c>
      <c r="BY72" s="89">
        <f t="shared" si="155"/>
        <v>1518673.8399999999</v>
      </c>
      <c r="BZ72" s="93">
        <f t="shared" si="156"/>
        <v>0.21019707128027679</v>
      </c>
      <c r="CA72" s="89">
        <v>0</v>
      </c>
      <c r="CB72" s="89">
        <v>0</v>
      </c>
      <c r="CC72" s="89">
        <v>0</v>
      </c>
      <c r="CD72" s="89">
        <v>0</v>
      </c>
      <c r="CE72" s="89">
        <v>0</v>
      </c>
      <c r="CF72" s="89">
        <v>0</v>
      </c>
      <c r="CG72" s="89">
        <v>9429023.1499999985</v>
      </c>
      <c r="CH72" s="24">
        <f t="shared" si="108"/>
        <v>16654023.149999999</v>
      </c>
    </row>
    <row r="73" spans="1:86" s="10" customFormat="1" ht="12" customHeight="1" x14ac:dyDescent="0.35">
      <c r="A73" s="9" t="s">
        <v>157</v>
      </c>
      <c r="B73" s="9" t="s">
        <v>157</v>
      </c>
      <c r="C73" s="25">
        <v>2</v>
      </c>
      <c r="D73" s="33" t="s">
        <v>107</v>
      </c>
      <c r="E73" s="27" t="s">
        <v>108</v>
      </c>
      <c r="F73" s="25" t="s">
        <v>143</v>
      </c>
      <c r="G73" s="27" t="s">
        <v>144</v>
      </c>
      <c r="H73" s="25" t="s">
        <v>153</v>
      </c>
      <c r="I73" s="27" t="s">
        <v>154</v>
      </c>
      <c r="J73" s="28">
        <v>3</v>
      </c>
      <c r="K73" s="29" t="s">
        <v>155</v>
      </c>
      <c r="L73" s="23" t="s">
        <v>10</v>
      </c>
      <c r="M73" s="24">
        <v>0</v>
      </c>
      <c r="N73" s="24">
        <v>0</v>
      </c>
      <c r="O73" s="24">
        <v>0</v>
      </c>
      <c r="P73" s="89">
        <v>0</v>
      </c>
      <c r="Q73" s="89">
        <v>0</v>
      </c>
      <c r="R73" s="89">
        <v>0</v>
      </c>
      <c r="S73" s="89">
        <f t="shared" si="109"/>
        <v>0</v>
      </c>
      <c r="T73" s="93" t="str">
        <f t="shared" si="110"/>
        <v>nebija plānots</v>
      </c>
      <c r="U73" s="89">
        <f t="shared" si="111"/>
        <v>0</v>
      </c>
      <c r="V73" s="93" t="str">
        <f t="shared" si="112"/>
        <v>nebija plānots</v>
      </c>
      <c r="W73" s="89">
        <v>0</v>
      </c>
      <c r="X73" s="89">
        <v>0</v>
      </c>
      <c r="Y73" s="89">
        <v>0</v>
      </c>
      <c r="Z73" s="89">
        <f t="shared" si="113"/>
        <v>0</v>
      </c>
      <c r="AA73" s="93" t="str">
        <f t="shared" si="114"/>
        <v>nebija plānots</v>
      </c>
      <c r="AB73" s="89">
        <f t="shared" si="115"/>
        <v>0</v>
      </c>
      <c r="AC73" s="93" t="str">
        <f t="shared" si="116"/>
        <v>nebija plānots</v>
      </c>
      <c r="AD73" s="89">
        <f t="shared" si="117"/>
        <v>0</v>
      </c>
      <c r="AE73" s="89">
        <f t="shared" si="118"/>
        <v>0</v>
      </c>
      <c r="AF73" s="89">
        <f t="shared" si="119"/>
        <v>0</v>
      </c>
      <c r="AG73" s="89">
        <f t="shared" si="120"/>
        <v>0</v>
      </c>
      <c r="AH73" s="93" t="str">
        <f t="shared" si="121"/>
        <v>nebija plānots</v>
      </c>
      <c r="AI73" s="89">
        <f t="shared" si="122"/>
        <v>0</v>
      </c>
      <c r="AJ73" s="93" t="str">
        <f t="shared" si="123"/>
        <v>nebija plānots</v>
      </c>
      <c r="AK73" s="89">
        <v>0</v>
      </c>
      <c r="AL73" s="89">
        <v>0</v>
      </c>
      <c r="AM73" s="89">
        <v>0</v>
      </c>
      <c r="AN73" s="89">
        <f t="shared" si="157"/>
        <v>0</v>
      </c>
      <c r="AO73" s="93" t="str">
        <f t="shared" si="125"/>
        <v>nebija plānots</v>
      </c>
      <c r="AP73" s="89">
        <f t="shared" si="126"/>
        <v>0</v>
      </c>
      <c r="AQ73" s="93" t="str">
        <f t="shared" si="127"/>
        <v>nebija plānots</v>
      </c>
      <c r="AR73" s="89">
        <f t="shared" si="128"/>
        <v>0</v>
      </c>
      <c r="AS73" s="89">
        <f t="shared" si="129"/>
        <v>0</v>
      </c>
      <c r="AT73" s="89">
        <f t="shared" si="130"/>
        <v>0</v>
      </c>
      <c r="AU73" s="89">
        <f t="shared" si="131"/>
        <v>0</v>
      </c>
      <c r="AV73" s="93" t="str">
        <f t="shared" si="132"/>
        <v>nebija plānots</v>
      </c>
      <c r="AW73" s="89">
        <f t="shared" si="133"/>
        <v>0</v>
      </c>
      <c r="AX73" s="93" t="str">
        <f t="shared" si="134"/>
        <v>nebija plānots</v>
      </c>
      <c r="AY73" s="89">
        <v>0</v>
      </c>
      <c r="AZ73" s="89">
        <v>0</v>
      </c>
      <c r="BA73" s="89">
        <v>0</v>
      </c>
      <c r="BB73" s="89">
        <f t="shared" si="158"/>
        <v>0</v>
      </c>
      <c r="BC73" s="93" t="str">
        <f t="shared" si="136"/>
        <v>nebija plānots</v>
      </c>
      <c r="BD73" s="89">
        <f t="shared" si="137"/>
        <v>0</v>
      </c>
      <c r="BE73" s="93" t="str">
        <f t="shared" si="138"/>
        <v>nebija plānots</v>
      </c>
      <c r="BF73" s="89">
        <f t="shared" si="139"/>
        <v>0</v>
      </c>
      <c r="BG73" s="89">
        <f t="shared" si="140"/>
        <v>0</v>
      </c>
      <c r="BH73" s="89">
        <f t="shared" si="141"/>
        <v>0</v>
      </c>
      <c r="BI73" s="89">
        <f t="shared" si="142"/>
        <v>0</v>
      </c>
      <c r="BJ73" s="93" t="str">
        <f t="shared" si="143"/>
        <v>nebija plānots</v>
      </c>
      <c r="BK73" s="89">
        <f t="shared" si="144"/>
        <v>0</v>
      </c>
      <c r="BL73" s="93" t="str">
        <f t="shared" si="145"/>
        <v>nebija plānots</v>
      </c>
      <c r="BM73" s="89">
        <v>0</v>
      </c>
      <c r="BN73" s="89">
        <v>0</v>
      </c>
      <c r="BO73" s="89">
        <v>0</v>
      </c>
      <c r="BP73" s="89">
        <f t="shared" si="159"/>
        <v>0</v>
      </c>
      <c r="BQ73" s="93" t="str">
        <f t="shared" si="147"/>
        <v>nebija plānots</v>
      </c>
      <c r="BR73" s="89">
        <f t="shared" si="148"/>
        <v>0</v>
      </c>
      <c r="BS73" s="93" t="str">
        <f t="shared" si="149"/>
        <v>nebija plānots</v>
      </c>
      <c r="BT73" s="89">
        <f t="shared" si="150"/>
        <v>0</v>
      </c>
      <c r="BU73" s="89">
        <f t="shared" si="151"/>
        <v>0</v>
      </c>
      <c r="BV73" s="89">
        <f t="shared" si="152"/>
        <v>0</v>
      </c>
      <c r="BW73" s="89">
        <f t="shared" si="153"/>
        <v>0</v>
      </c>
      <c r="BX73" s="93" t="str">
        <f t="shared" si="154"/>
        <v>nebija plānots</v>
      </c>
      <c r="BY73" s="89">
        <f t="shared" si="155"/>
        <v>0</v>
      </c>
      <c r="BZ73" s="93" t="str">
        <f t="shared" si="156"/>
        <v>nebija plānots</v>
      </c>
      <c r="CA73" s="89">
        <v>3304464.38</v>
      </c>
      <c r="CB73" s="89">
        <v>0</v>
      </c>
      <c r="CC73" s="89">
        <v>0</v>
      </c>
      <c r="CD73" s="89">
        <v>0</v>
      </c>
      <c r="CE73" s="89">
        <v>0</v>
      </c>
      <c r="CF73" s="89">
        <v>0</v>
      </c>
      <c r="CG73" s="89">
        <v>3776530.72</v>
      </c>
      <c r="CH73" s="24">
        <f t="shared" si="108"/>
        <v>7080995.0999999996</v>
      </c>
    </row>
    <row r="74" spans="1:86" s="10" customFormat="1" ht="12" customHeight="1" x14ac:dyDescent="0.35">
      <c r="A74" s="9" t="s">
        <v>158</v>
      </c>
      <c r="B74" s="9" t="s">
        <v>158</v>
      </c>
      <c r="C74" s="25">
        <v>2</v>
      </c>
      <c r="D74" s="33" t="s">
        <v>159</v>
      </c>
      <c r="E74" s="27" t="s">
        <v>160</v>
      </c>
      <c r="F74" s="25" t="s">
        <v>161</v>
      </c>
      <c r="G74" s="27" t="s">
        <v>162</v>
      </c>
      <c r="H74" s="25" t="s">
        <v>163</v>
      </c>
      <c r="I74" s="27" t="s">
        <v>164</v>
      </c>
      <c r="J74" s="28">
        <v>1</v>
      </c>
      <c r="K74" s="32" t="s">
        <v>91</v>
      </c>
      <c r="L74" s="23" t="s">
        <v>10</v>
      </c>
      <c r="M74" s="24">
        <v>0</v>
      </c>
      <c r="N74" s="24">
        <v>0</v>
      </c>
      <c r="O74" s="24">
        <v>1485948.67</v>
      </c>
      <c r="P74" s="89">
        <v>497834.54</v>
      </c>
      <c r="Q74" s="89">
        <v>497834.54</v>
      </c>
      <c r="R74" s="89">
        <v>0</v>
      </c>
      <c r="S74" s="89">
        <f t="shared" si="109"/>
        <v>497834.54</v>
      </c>
      <c r="T74" s="93">
        <f t="shared" si="110"/>
        <v>1</v>
      </c>
      <c r="U74" s="89">
        <f t="shared" si="111"/>
        <v>0</v>
      </c>
      <c r="V74" s="93">
        <f t="shared" si="112"/>
        <v>0</v>
      </c>
      <c r="W74" s="89">
        <v>133339.1</v>
      </c>
      <c r="X74" s="89">
        <v>0</v>
      </c>
      <c r="Y74" s="89">
        <v>0</v>
      </c>
      <c r="Z74" s="89">
        <f t="shared" si="113"/>
        <v>0</v>
      </c>
      <c r="AA74" s="93">
        <f t="shared" si="114"/>
        <v>0</v>
      </c>
      <c r="AB74" s="89">
        <f t="shared" si="115"/>
        <v>-133339.1</v>
      </c>
      <c r="AC74" s="93">
        <f t="shared" si="116"/>
        <v>-1</v>
      </c>
      <c r="AD74" s="89">
        <f t="shared" si="117"/>
        <v>631173.64</v>
      </c>
      <c r="AE74" s="89">
        <f t="shared" si="118"/>
        <v>497834.54</v>
      </c>
      <c r="AF74" s="89">
        <f t="shared" si="119"/>
        <v>0</v>
      </c>
      <c r="AG74" s="89">
        <f t="shared" si="120"/>
        <v>497834.54</v>
      </c>
      <c r="AH74" s="93">
        <f t="shared" si="121"/>
        <v>0.78874418773255484</v>
      </c>
      <c r="AI74" s="89">
        <f t="shared" si="122"/>
        <v>-133339.10000000003</v>
      </c>
      <c r="AJ74" s="93">
        <f t="shared" si="123"/>
        <v>-0.21125581226744519</v>
      </c>
      <c r="AK74" s="89">
        <v>206138.16999999998</v>
      </c>
      <c r="AL74" s="89">
        <v>237132.01</v>
      </c>
      <c r="AM74" s="89">
        <v>0</v>
      </c>
      <c r="AN74" s="89">
        <f t="shared" si="157"/>
        <v>237132.01</v>
      </c>
      <c r="AO74" s="93">
        <f t="shared" si="125"/>
        <v>1.1503546868588193</v>
      </c>
      <c r="AP74" s="89">
        <f t="shared" si="126"/>
        <v>30993.840000000026</v>
      </c>
      <c r="AQ74" s="93">
        <f t="shared" si="127"/>
        <v>0.15035468685881914</v>
      </c>
      <c r="AR74" s="89">
        <f t="shared" si="128"/>
        <v>837311.81</v>
      </c>
      <c r="AS74" s="89">
        <f t="shared" si="129"/>
        <v>734966.55</v>
      </c>
      <c r="AT74" s="89">
        <f t="shared" si="130"/>
        <v>0</v>
      </c>
      <c r="AU74" s="89">
        <f t="shared" si="131"/>
        <v>734966.55</v>
      </c>
      <c r="AV74" s="93">
        <f t="shared" si="132"/>
        <v>0.87776923867824097</v>
      </c>
      <c r="AW74" s="89">
        <f t="shared" si="133"/>
        <v>-102345.26000000001</v>
      </c>
      <c r="AX74" s="93">
        <f t="shared" si="134"/>
        <v>-0.12223076132175897</v>
      </c>
      <c r="AY74" s="89">
        <v>1050431.8900000001</v>
      </c>
      <c r="AZ74" s="89">
        <v>0</v>
      </c>
      <c r="BA74" s="89">
        <v>0</v>
      </c>
      <c r="BB74" s="89">
        <f t="shared" si="158"/>
        <v>0</v>
      </c>
      <c r="BC74" s="93">
        <f t="shared" si="136"/>
        <v>0</v>
      </c>
      <c r="BD74" s="89">
        <f t="shared" si="137"/>
        <v>-1050431.8900000001</v>
      </c>
      <c r="BE74" s="93">
        <f t="shared" si="138"/>
        <v>-1</v>
      </c>
      <c r="BF74" s="89">
        <f t="shared" si="139"/>
        <v>1887743.7000000002</v>
      </c>
      <c r="BG74" s="89">
        <f t="shared" si="140"/>
        <v>734966.55</v>
      </c>
      <c r="BH74" s="89">
        <f t="shared" si="141"/>
        <v>0</v>
      </c>
      <c r="BI74" s="89">
        <f t="shared" si="142"/>
        <v>734966.55</v>
      </c>
      <c r="BJ74" s="93">
        <f t="shared" si="143"/>
        <v>0.38933598348123211</v>
      </c>
      <c r="BK74" s="89">
        <f t="shared" si="144"/>
        <v>-1152777.1500000001</v>
      </c>
      <c r="BL74" s="93">
        <f t="shared" si="145"/>
        <v>-0.61066401651876789</v>
      </c>
      <c r="BM74" s="89">
        <v>354661.81</v>
      </c>
      <c r="BN74" s="89">
        <v>734812.49000000011</v>
      </c>
      <c r="BO74" s="89">
        <v>0</v>
      </c>
      <c r="BP74" s="89">
        <f t="shared" si="159"/>
        <v>734812.49000000011</v>
      </c>
      <c r="BQ74" s="93">
        <f t="shared" si="147"/>
        <v>2.0718680987953007</v>
      </c>
      <c r="BR74" s="89">
        <f t="shared" si="148"/>
        <v>380150.68000000011</v>
      </c>
      <c r="BS74" s="93">
        <f t="shared" si="149"/>
        <v>1.0718680987953007</v>
      </c>
      <c r="BT74" s="89">
        <f t="shared" si="150"/>
        <v>2242405.5100000002</v>
      </c>
      <c r="BU74" s="89">
        <f t="shared" si="151"/>
        <v>1469779.04</v>
      </c>
      <c r="BV74" s="89">
        <f t="shared" si="152"/>
        <v>0</v>
      </c>
      <c r="BW74" s="89">
        <f t="shared" si="153"/>
        <v>1469779.04</v>
      </c>
      <c r="BX74" s="93">
        <f t="shared" si="154"/>
        <v>0.65544747970227735</v>
      </c>
      <c r="BY74" s="89">
        <f t="shared" si="155"/>
        <v>-772626.4700000002</v>
      </c>
      <c r="BZ74" s="93">
        <f t="shared" si="156"/>
        <v>-0.34455252029772265</v>
      </c>
      <c r="CA74" s="89">
        <v>1115240.5499999998</v>
      </c>
      <c r="CB74" s="89">
        <v>423835.65</v>
      </c>
      <c r="CC74" s="89">
        <v>1051405.1499999999</v>
      </c>
      <c r="CD74" s="89">
        <v>1540034.26</v>
      </c>
      <c r="CE74" s="89">
        <v>273231.69</v>
      </c>
      <c r="CF74" s="89">
        <v>558030.59</v>
      </c>
      <c r="CG74" s="89">
        <v>874216.65999999992</v>
      </c>
      <c r="CH74" s="24">
        <f t="shared" si="108"/>
        <v>8078400.0599999996</v>
      </c>
    </row>
    <row r="75" spans="1:86" s="10" customFormat="1" ht="12" customHeight="1" x14ac:dyDescent="0.35">
      <c r="A75" s="9" t="s">
        <v>165</v>
      </c>
      <c r="B75" s="9" t="s">
        <v>165</v>
      </c>
      <c r="C75" s="25">
        <v>2</v>
      </c>
      <c r="D75" s="33" t="s">
        <v>159</v>
      </c>
      <c r="E75" s="27" t="s">
        <v>160</v>
      </c>
      <c r="F75" s="25" t="s">
        <v>161</v>
      </c>
      <c r="G75" s="27" t="s">
        <v>162</v>
      </c>
      <c r="H75" s="25" t="s">
        <v>163</v>
      </c>
      <c r="I75" s="27" t="s">
        <v>164</v>
      </c>
      <c r="J75" s="28">
        <v>2</v>
      </c>
      <c r="K75" s="32" t="s">
        <v>91</v>
      </c>
      <c r="L75" s="23" t="s">
        <v>10</v>
      </c>
      <c r="M75" s="24">
        <v>0</v>
      </c>
      <c r="N75" s="24">
        <v>0</v>
      </c>
      <c r="O75" s="24">
        <v>1893244.66</v>
      </c>
      <c r="P75" s="89">
        <v>1101267.8999999999</v>
      </c>
      <c r="Q75" s="89">
        <v>1101267.8999999999</v>
      </c>
      <c r="R75" s="89">
        <v>0</v>
      </c>
      <c r="S75" s="89">
        <f t="shared" si="109"/>
        <v>1101267.8999999999</v>
      </c>
      <c r="T75" s="93">
        <f t="shared" si="110"/>
        <v>1</v>
      </c>
      <c r="U75" s="89">
        <f t="shared" si="111"/>
        <v>0</v>
      </c>
      <c r="V75" s="93">
        <f t="shared" si="112"/>
        <v>0</v>
      </c>
      <c r="W75" s="89">
        <v>0</v>
      </c>
      <c r="X75" s="89">
        <v>0</v>
      </c>
      <c r="Y75" s="89">
        <v>0</v>
      </c>
      <c r="Z75" s="89">
        <f t="shared" si="113"/>
        <v>0</v>
      </c>
      <c r="AA75" s="93" t="str">
        <f t="shared" si="114"/>
        <v>nebija plānots</v>
      </c>
      <c r="AB75" s="89">
        <f t="shared" si="115"/>
        <v>0</v>
      </c>
      <c r="AC75" s="93" t="str">
        <f t="shared" si="116"/>
        <v>nebija plānots</v>
      </c>
      <c r="AD75" s="89">
        <f t="shared" si="117"/>
        <v>1101267.8999999999</v>
      </c>
      <c r="AE75" s="89">
        <f t="shared" si="118"/>
        <v>1101267.8999999999</v>
      </c>
      <c r="AF75" s="89">
        <f t="shared" si="119"/>
        <v>0</v>
      </c>
      <c r="AG75" s="89">
        <f t="shared" si="120"/>
        <v>1101267.8999999999</v>
      </c>
      <c r="AH75" s="93">
        <f t="shared" si="121"/>
        <v>1</v>
      </c>
      <c r="AI75" s="89">
        <f t="shared" si="122"/>
        <v>0</v>
      </c>
      <c r="AJ75" s="93">
        <f t="shared" si="123"/>
        <v>0</v>
      </c>
      <c r="AK75" s="89">
        <v>0</v>
      </c>
      <c r="AL75" s="89">
        <v>0</v>
      </c>
      <c r="AM75" s="89">
        <v>0</v>
      </c>
      <c r="AN75" s="89">
        <f t="shared" si="157"/>
        <v>0</v>
      </c>
      <c r="AO75" s="93" t="str">
        <f t="shared" si="125"/>
        <v>nebija plānots</v>
      </c>
      <c r="AP75" s="89">
        <f t="shared" si="126"/>
        <v>0</v>
      </c>
      <c r="AQ75" s="93" t="str">
        <f t="shared" si="127"/>
        <v>nebija plānots</v>
      </c>
      <c r="AR75" s="89">
        <f t="shared" si="128"/>
        <v>1101267.8999999999</v>
      </c>
      <c r="AS75" s="89">
        <f t="shared" si="129"/>
        <v>1101267.8999999999</v>
      </c>
      <c r="AT75" s="89">
        <f t="shared" si="130"/>
        <v>0</v>
      </c>
      <c r="AU75" s="89">
        <f t="shared" si="131"/>
        <v>1101267.8999999999</v>
      </c>
      <c r="AV75" s="93">
        <f t="shared" si="132"/>
        <v>1</v>
      </c>
      <c r="AW75" s="89">
        <f t="shared" si="133"/>
        <v>0</v>
      </c>
      <c r="AX75" s="93">
        <f t="shared" si="134"/>
        <v>0</v>
      </c>
      <c r="AY75" s="89">
        <v>0</v>
      </c>
      <c r="AZ75" s="89">
        <v>0</v>
      </c>
      <c r="BA75" s="89">
        <v>0</v>
      </c>
      <c r="BB75" s="89">
        <f t="shared" si="158"/>
        <v>0</v>
      </c>
      <c r="BC75" s="93" t="str">
        <f t="shared" si="136"/>
        <v>nebija plānots</v>
      </c>
      <c r="BD75" s="89">
        <f t="shared" si="137"/>
        <v>0</v>
      </c>
      <c r="BE75" s="93" t="str">
        <f t="shared" si="138"/>
        <v>nebija plānots</v>
      </c>
      <c r="BF75" s="89">
        <f t="shared" si="139"/>
        <v>1101267.8999999999</v>
      </c>
      <c r="BG75" s="89">
        <f t="shared" si="140"/>
        <v>1101267.8999999999</v>
      </c>
      <c r="BH75" s="89">
        <f t="shared" si="141"/>
        <v>0</v>
      </c>
      <c r="BI75" s="89">
        <f t="shared" si="142"/>
        <v>1101267.8999999999</v>
      </c>
      <c r="BJ75" s="93">
        <f t="shared" si="143"/>
        <v>1</v>
      </c>
      <c r="BK75" s="89">
        <f t="shared" si="144"/>
        <v>0</v>
      </c>
      <c r="BL75" s="93">
        <f t="shared" si="145"/>
        <v>0</v>
      </c>
      <c r="BM75" s="89">
        <v>0</v>
      </c>
      <c r="BN75" s="89">
        <v>0</v>
      </c>
      <c r="BO75" s="89">
        <v>0</v>
      </c>
      <c r="BP75" s="89">
        <f t="shared" si="159"/>
        <v>0</v>
      </c>
      <c r="BQ75" s="93" t="str">
        <f t="shared" si="147"/>
        <v>nebija plānots</v>
      </c>
      <c r="BR75" s="89">
        <f t="shared" si="148"/>
        <v>0</v>
      </c>
      <c r="BS75" s="93" t="str">
        <f t="shared" si="149"/>
        <v>nebija plānots</v>
      </c>
      <c r="BT75" s="89">
        <f t="shared" si="150"/>
        <v>1101267.8999999999</v>
      </c>
      <c r="BU75" s="89">
        <f t="shared" si="151"/>
        <v>1101267.8999999999</v>
      </c>
      <c r="BV75" s="89">
        <f t="shared" si="152"/>
        <v>0</v>
      </c>
      <c r="BW75" s="89">
        <f t="shared" si="153"/>
        <v>1101267.8999999999</v>
      </c>
      <c r="BX75" s="93">
        <f t="shared" si="154"/>
        <v>1</v>
      </c>
      <c r="BY75" s="89">
        <f t="shared" si="155"/>
        <v>0</v>
      </c>
      <c r="BZ75" s="93">
        <f t="shared" si="156"/>
        <v>0</v>
      </c>
      <c r="CA75" s="89">
        <v>0</v>
      </c>
      <c r="CB75" s="89">
        <v>308320.73</v>
      </c>
      <c r="CC75" s="89">
        <v>0</v>
      </c>
      <c r="CD75" s="89">
        <v>0</v>
      </c>
      <c r="CE75" s="89">
        <v>0</v>
      </c>
      <c r="CF75" s="89">
        <v>0</v>
      </c>
      <c r="CG75" s="89">
        <v>284396.61</v>
      </c>
      <c r="CH75" s="24">
        <f t="shared" si="108"/>
        <v>1693985.2399999998</v>
      </c>
    </row>
    <row r="76" spans="1:86" s="10" customFormat="1" ht="12" customHeight="1" x14ac:dyDescent="0.35">
      <c r="A76" s="9" t="s">
        <v>166</v>
      </c>
      <c r="B76" s="9" t="s">
        <v>166</v>
      </c>
      <c r="C76" s="25">
        <v>2</v>
      </c>
      <c r="D76" s="33" t="s">
        <v>159</v>
      </c>
      <c r="E76" s="27" t="s">
        <v>160</v>
      </c>
      <c r="F76" s="25" t="s">
        <v>161</v>
      </c>
      <c r="G76" s="27" t="s">
        <v>162</v>
      </c>
      <c r="H76" s="25" t="s">
        <v>163</v>
      </c>
      <c r="I76" s="27" t="s">
        <v>164</v>
      </c>
      <c r="J76" s="28">
        <v>3</v>
      </c>
      <c r="K76" s="32" t="s">
        <v>91</v>
      </c>
      <c r="L76" s="23" t="s">
        <v>10</v>
      </c>
      <c r="M76" s="24">
        <v>0</v>
      </c>
      <c r="N76" s="24">
        <v>0</v>
      </c>
      <c r="O76" s="24">
        <v>0</v>
      </c>
      <c r="P76" s="89">
        <v>0</v>
      </c>
      <c r="Q76" s="89">
        <v>0</v>
      </c>
      <c r="R76" s="89">
        <v>0</v>
      </c>
      <c r="S76" s="89">
        <f t="shared" si="109"/>
        <v>0</v>
      </c>
      <c r="T76" s="93" t="str">
        <f t="shared" si="110"/>
        <v>nebija plānots</v>
      </c>
      <c r="U76" s="89">
        <f t="shared" si="111"/>
        <v>0</v>
      </c>
      <c r="V76" s="93" t="str">
        <f t="shared" si="112"/>
        <v>nebija plānots</v>
      </c>
      <c r="W76" s="89">
        <v>0</v>
      </c>
      <c r="X76" s="89">
        <v>0</v>
      </c>
      <c r="Y76" s="89">
        <v>0</v>
      </c>
      <c r="Z76" s="89">
        <f t="shared" si="113"/>
        <v>0</v>
      </c>
      <c r="AA76" s="93" t="str">
        <f t="shared" si="114"/>
        <v>nebija plānots</v>
      </c>
      <c r="AB76" s="89">
        <f t="shared" si="115"/>
        <v>0</v>
      </c>
      <c r="AC76" s="93" t="str">
        <f t="shared" si="116"/>
        <v>nebija plānots</v>
      </c>
      <c r="AD76" s="89">
        <f t="shared" si="117"/>
        <v>0</v>
      </c>
      <c r="AE76" s="89">
        <f t="shared" si="118"/>
        <v>0</v>
      </c>
      <c r="AF76" s="89">
        <f t="shared" si="119"/>
        <v>0</v>
      </c>
      <c r="AG76" s="89">
        <f t="shared" si="120"/>
        <v>0</v>
      </c>
      <c r="AH76" s="93" t="str">
        <f t="shared" si="121"/>
        <v>nebija plānots</v>
      </c>
      <c r="AI76" s="89">
        <f t="shared" si="122"/>
        <v>0</v>
      </c>
      <c r="AJ76" s="93" t="str">
        <f t="shared" si="123"/>
        <v>nebija plānots</v>
      </c>
      <c r="AK76" s="89">
        <v>0</v>
      </c>
      <c r="AL76" s="89">
        <v>0</v>
      </c>
      <c r="AM76" s="89">
        <v>0</v>
      </c>
      <c r="AN76" s="89">
        <f t="shared" si="157"/>
        <v>0</v>
      </c>
      <c r="AO76" s="93" t="str">
        <f t="shared" si="125"/>
        <v>nebija plānots</v>
      </c>
      <c r="AP76" s="89">
        <f t="shared" si="126"/>
        <v>0</v>
      </c>
      <c r="AQ76" s="93" t="str">
        <f t="shared" si="127"/>
        <v>nebija plānots</v>
      </c>
      <c r="AR76" s="89">
        <f t="shared" si="128"/>
        <v>0</v>
      </c>
      <c r="AS76" s="89">
        <f t="shared" si="129"/>
        <v>0</v>
      </c>
      <c r="AT76" s="89">
        <f t="shared" si="130"/>
        <v>0</v>
      </c>
      <c r="AU76" s="89">
        <f t="shared" si="131"/>
        <v>0</v>
      </c>
      <c r="AV76" s="93" t="str">
        <f t="shared" si="132"/>
        <v>nebija plānots</v>
      </c>
      <c r="AW76" s="89">
        <f t="shared" si="133"/>
        <v>0</v>
      </c>
      <c r="AX76" s="93" t="str">
        <f t="shared" si="134"/>
        <v>nebija plānots</v>
      </c>
      <c r="AY76" s="89">
        <v>0</v>
      </c>
      <c r="AZ76" s="89">
        <v>0</v>
      </c>
      <c r="BA76" s="89">
        <v>0</v>
      </c>
      <c r="BB76" s="89">
        <f t="shared" si="158"/>
        <v>0</v>
      </c>
      <c r="BC76" s="93" t="str">
        <f t="shared" si="136"/>
        <v>nebija plānots</v>
      </c>
      <c r="BD76" s="89">
        <f t="shared" si="137"/>
        <v>0</v>
      </c>
      <c r="BE76" s="93" t="str">
        <f t="shared" si="138"/>
        <v>nebija plānots</v>
      </c>
      <c r="BF76" s="89">
        <f t="shared" si="139"/>
        <v>0</v>
      </c>
      <c r="BG76" s="89">
        <f t="shared" si="140"/>
        <v>0</v>
      </c>
      <c r="BH76" s="89">
        <f t="shared" si="141"/>
        <v>0</v>
      </c>
      <c r="BI76" s="89">
        <f t="shared" si="142"/>
        <v>0</v>
      </c>
      <c r="BJ76" s="93" t="str">
        <f t="shared" si="143"/>
        <v>nebija plānots</v>
      </c>
      <c r="BK76" s="89">
        <f t="shared" si="144"/>
        <v>0</v>
      </c>
      <c r="BL76" s="93" t="str">
        <f t="shared" si="145"/>
        <v>nebija plānots</v>
      </c>
      <c r="BM76" s="89">
        <v>0</v>
      </c>
      <c r="BN76" s="89">
        <v>0</v>
      </c>
      <c r="BO76" s="89">
        <v>0</v>
      </c>
      <c r="BP76" s="89">
        <f t="shared" si="159"/>
        <v>0</v>
      </c>
      <c r="BQ76" s="93" t="str">
        <f t="shared" si="147"/>
        <v>nebija plānots</v>
      </c>
      <c r="BR76" s="89">
        <f t="shared" si="148"/>
        <v>0</v>
      </c>
      <c r="BS76" s="93" t="str">
        <f t="shared" si="149"/>
        <v>nebija plānots</v>
      </c>
      <c r="BT76" s="89">
        <f t="shared" si="150"/>
        <v>0</v>
      </c>
      <c r="BU76" s="89">
        <f t="shared" si="151"/>
        <v>0</v>
      </c>
      <c r="BV76" s="89">
        <f t="shared" si="152"/>
        <v>0</v>
      </c>
      <c r="BW76" s="89">
        <f t="shared" si="153"/>
        <v>0</v>
      </c>
      <c r="BX76" s="93" t="str">
        <f t="shared" si="154"/>
        <v>nebija plānots</v>
      </c>
      <c r="BY76" s="89">
        <f t="shared" si="155"/>
        <v>0</v>
      </c>
      <c r="BZ76" s="93" t="str">
        <f t="shared" si="156"/>
        <v>nebija plānots</v>
      </c>
      <c r="CA76" s="89">
        <v>0</v>
      </c>
      <c r="CB76" s="89">
        <v>0</v>
      </c>
      <c r="CC76" s="89">
        <v>0</v>
      </c>
      <c r="CD76" s="89">
        <v>2145590.6</v>
      </c>
      <c r="CE76" s="89">
        <v>0</v>
      </c>
      <c r="CF76" s="89">
        <v>0</v>
      </c>
      <c r="CG76" s="89">
        <v>0</v>
      </c>
      <c r="CH76" s="24">
        <f t="shared" si="108"/>
        <v>2145590.6</v>
      </c>
    </row>
    <row r="77" spans="1:86" s="10" customFormat="1" ht="12" customHeight="1" x14ac:dyDescent="0.35">
      <c r="A77" s="9" t="s">
        <v>167</v>
      </c>
      <c r="B77" s="9" t="s">
        <v>167</v>
      </c>
      <c r="C77" s="25">
        <v>2</v>
      </c>
      <c r="D77" s="33" t="s">
        <v>159</v>
      </c>
      <c r="E77" s="27" t="s">
        <v>160</v>
      </c>
      <c r="F77" s="25" t="s">
        <v>168</v>
      </c>
      <c r="G77" s="27" t="s">
        <v>169</v>
      </c>
      <c r="H77" s="34" t="s">
        <v>170</v>
      </c>
      <c r="I77" s="27" t="s">
        <v>171</v>
      </c>
      <c r="J77" s="28">
        <v>1</v>
      </c>
      <c r="K77" s="29" t="s">
        <v>91</v>
      </c>
      <c r="L77" s="23" t="s">
        <v>11</v>
      </c>
      <c r="M77" s="24">
        <v>0</v>
      </c>
      <c r="N77" s="24">
        <v>0</v>
      </c>
      <c r="O77" s="24">
        <v>8923838.2100000009</v>
      </c>
      <c r="P77" s="89">
        <v>1250476.99</v>
      </c>
      <c r="Q77" s="89">
        <v>809986.47</v>
      </c>
      <c r="R77" s="89">
        <v>0</v>
      </c>
      <c r="S77" s="89">
        <f t="shared" si="109"/>
        <v>809986.47</v>
      </c>
      <c r="T77" s="93">
        <f t="shared" si="110"/>
        <v>0.64774200283365468</v>
      </c>
      <c r="U77" s="89">
        <f t="shared" si="111"/>
        <v>-440490.52</v>
      </c>
      <c r="V77" s="93">
        <f t="shared" si="112"/>
        <v>-0.35225799716634532</v>
      </c>
      <c r="W77" s="89">
        <v>196162.97</v>
      </c>
      <c r="X77" s="89">
        <v>0</v>
      </c>
      <c r="Y77" s="89">
        <v>0</v>
      </c>
      <c r="Z77" s="89">
        <f t="shared" si="113"/>
        <v>0</v>
      </c>
      <c r="AA77" s="93">
        <f t="shared" si="114"/>
        <v>0</v>
      </c>
      <c r="AB77" s="89">
        <f t="shared" si="115"/>
        <v>-196162.97</v>
      </c>
      <c r="AC77" s="93">
        <f t="shared" si="116"/>
        <v>-1</v>
      </c>
      <c r="AD77" s="89">
        <f t="shared" si="117"/>
        <v>1446639.96</v>
      </c>
      <c r="AE77" s="89">
        <f t="shared" si="118"/>
        <v>809986.47</v>
      </c>
      <c r="AF77" s="89">
        <f t="shared" si="119"/>
        <v>0</v>
      </c>
      <c r="AG77" s="89">
        <f t="shared" si="120"/>
        <v>809986.47</v>
      </c>
      <c r="AH77" s="93">
        <f t="shared" si="121"/>
        <v>0.55990881794804004</v>
      </c>
      <c r="AI77" s="89">
        <f t="shared" si="122"/>
        <v>-636653.49</v>
      </c>
      <c r="AJ77" s="93">
        <f t="shared" si="123"/>
        <v>-0.44009118205195991</v>
      </c>
      <c r="AK77" s="89">
        <v>233044.5</v>
      </c>
      <c r="AL77" s="89">
        <v>840602.49</v>
      </c>
      <c r="AM77" s="89">
        <v>0</v>
      </c>
      <c r="AN77" s="89">
        <f t="shared" si="157"/>
        <v>840602.49</v>
      </c>
      <c r="AO77" s="93">
        <f t="shared" si="125"/>
        <v>3.607047109028533</v>
      </c>
      <c r="AP77" s="89">
        <f t="shared" si="126"/>
        <v>607557.99</v>
      </c>
      <c r="AQ77" s="93">
        <f t="shared" si="127"/>
        <v>2.607047109028533</v>
      </c>
      <c r="AR77" s="89">
        <f t="shared" si="128"/>
        <v>1679684.46</v>
      </c>
      <c r="AS77" s="89">
        <f t="shared" si="129"/>
        <v>1650588.96</v>
      </c>
      <c r="AT77" s="89">
        <f t="shared" si="130"/>
        <v>0</v>
      </c>
      <c r="AU77" s="89">
        <f t="shared" si="131"/>
        <v>1650588.96</v>
      </c>
      <c r="AV77" s="93">
        <f t="shared" si="132"/>
        <v>0.98267799655656751</v>
      </c>
      <c r="AW77" s="89">
        <f t="shared" si="133"/>
        <v>-29095.5</v>
      </c>
      <c r="AX77" s="93">
        <f t="shared" si="134"/>
        <v>-1.7322003443432463E-2</v>
      </c>
      <c r="AY77" s="89">
        <v>497099.36</v>
      </c>
      <c r="AZ77" s="89">
        <v>555714.51</v>
      </c>
      <c r="BA77" s="89">
        <v>0</v>
      </c>
      <c r="BB77" s="89">
        <f t="shared" si="158"/>
        <v>555714.51</v>
      </c>
      <c r="BC77" s="93">
        <f t="shared" si="136"/>
        <v>1.1179143541846444</v>
      </c>
      <c r="BD77" s="89">
        <f t="shared" si="137"/>
        <v>58615.150000000023</v>
      </c>
      <c r="BE77" s="93">
        <f t="shared" si="138"/>
        <v>0.11791435418464434</v>
      </c>
      <c r="BF77" s="89">
        <f t="shared" si="139"/>
        <v>2176783.8199999998</v>
      </c>
      <c r="BG77" s="89">
        <f t="shared" si="140"/>
        <v>2206303.4699999997</v>
      </c>
      <c r="BH77" s="89">
        <f t="shared" si="141"/>
        <v>0</v>
      </c>
      <c r="BI77" s="89">
        <f t="shared" si="142"/>
        <v>2206303.4699999997</v>
      </c>
      <c r="BJ77" s="93">
        <f t="shared" si="143"/>
        <v>1.0135611307511463</v>
      </c>
      <c r="BK77" s="89">
        <f t="shared" si="144"/>
        <v>29519.649999999907</v>
      </c>
      <c r="BL77" s="93">
        <f t="shared" si="145"/>
        <v>1.3561130751146391E-2</v>
      </c>
      <c r="BM77" s="89">
        <v>2409346.41</v>
      </c>
      <c r="BN77" s="89">
        <v>294690</v>
      </c>
      <c r="BO77" s="89">
        <v>0</v>
      </c>
      <c r="BP77" s="89">
        <f t="shared" si="159"/>
        <v>294690</v>
      </c>
      <c r="BQ77" s="93">
        <f t="shared" si="147"/>
        <v>0.12231117898899393</v>
      </c>
      <c r="BR77" s="89">
        <f t="shared" si="148"/>
        <v>-2114656.41</v>
      </c>
      <c r="BS77" s="93">
        <f t="shared" si="149"/>
        <v>-0.87768882101100609</v>
      </c>
      <c r="BT77" s="89">
        <f t="shared" si="150"/>
        <v>4586130.2300000004</v>
      </c>
      <c r="BU77" s="89">
        <f t="shared" si="151"/>
        <v>2500993.4699999997</v>
      </c>
      <c r="BV77" s="89">
        <f t="shared" si="152"/>
        <v>0</v>
      </c>
      <c r="BW77" s="89">
        <f t="shared" si="153"/>
        <v>2500993.4699999997</v>
      </c>
      <c r="BX77" s="93">
        <f t="shared" si="154"/>
        <v>0.54533851953000456</v>
      </c>
      <c r="BY77" s="89">
        <f t="shared" si="155"/>
        <v>-2085136.7600000007</v>
      </c>
      <c r="BZ77" s="93">
        <f t="shared" si="156"/>
        <v>-0.45466148046999538</v>
      </c>
      <c r="CA77" s="89">
        <v>499001.81</v>
      </c>
      <c r="CB77" s="89">
        <v>467990.53</v>
      </c>
      <c r="CC77" s="89">
        <v>179249.16</v>
      </c>
      <c r="CD77" s="89">
        <v>625758.80000000005</v>
      </c>
      <c r="CE77" s="89">
        <v>0</v>
      </c>
      <c r="CF77" s="89">
        <v>613810.35</v>
      </c>
      <c r="CG77" s="89">
        <v>16405.999999999989</v>
      </c>
      <c r="CH77" s="24">
        <f t="shared" si="108"/>
        <v>6988346.8799999999</v>
      </c>
    </row>
    <row r="78" spans="1:86" s="10" customFormat="1" ht="12" customHeight="1" x14ac:dyDescent="0.35">
      <c r="A78" s="9" t="s">
        <v>172</v>
      </c>
      <c r="B78" s="9" t="s">
        <v>172</v>
      </c>
      <c r="C78" s="25">
        <v>2</v>
      </c>
      <c r="D78" s="33" t="s">
        <v>159</v>
      </c>
      <c r="E78" s="27" t="s">
        <v>160</v>
      </c>
      <c r="F78" s="25" t="s">
        <v>168</v>
      </c>
      <c r="G78" s="27" t="s">
        <v>169</v>
      </c>
      <c r="H78" s="34" t="s">
        <v>170</v>
      </c>
      <c r="I78" s="27" t="s">
        <v>171</v>
      </c>
      <c r="J78" s="28">
        <v>2</v>
      </c>
      <c r="K78" s="29" t="s">
        <v>91</v>
      </c>
      <c r="L78" s="23" t="s">
        <v>11</v>
      </c>
      <c r="M78" s="24">
        <v>0</v>
      </c>
      <c r="N78" s="24">
        <v>0</v>
      </c>
      <c r="O78" s="24">
        <v>607128.82999999996</v>
      </c>
      <c r="P78" s="89">
        <v>199636.85</v>
      </c>
      <c r="Q78" s="89">
        <v>192573.5</v>
      </c>
      <c r="R78" s="89">
        <v>0</v>
      </c>
      <c r="S78" s="89">
        <f t="shared" si="109"/>
        <v>192573.5</v>
      </c>
      <c r="T78" s="93">
        <f t="shared" si="110"/>
        <v>0.96461900696189107</v>
      </c>
      <c r="U78" s="89">
        <f t="shared" si="111"/>
        <v>-7063.3500000000058</v>
      </c>
      <c r="V78" s="93">
        <f t="shared" si="112"/>
        <v>-3.5380993038108974E-2</v>
      </c>
      <c r="W78" s="89">
        <v>0</v>
      </c>
      <c r="X78" s="89">
        <v>0</v>
      </c>
      <c r="Y78" s="89">
        <v>0</v>
      </c>
      <c r="Z78" s="89">
        <f t="shared" si="113"/>
        <v>0</v>
      </c>
      <c r="AA78" s="93" t="str">
        <f t="shared" si="114"/>
        <v>nebija plānots</v>
      </c>
      <c r="AB78" s="89">
        <f t="shared" si="115"/>
        <v>0</v>
      </c>
      <c r="AC78" s="93" t="str">
        <f t="shared" si="116"/>
        <v>nebija plānots</v>
      </c>
      <c r="AD78" s="89">
        <f t="shared" si="117"/>
        <v>199636.85</v>
      </c>
      <c r="AE78" s="89">
        <f t="shared" si="118"/>
        <v>192573.5</v>
      </c>
      <c r="AF78" s="89">
        <f t="shared" si="119"/>
        <v>0</v>
      </c>
      <c r="AG78" s="89">
        <f t="shared" si="120"/>
        <v>192573.5</v>
      </c>
      <c r="AH78" s="93">
        <f t="shared" si="121"/>
        <v>0.96461900696189107</v>
      </c>
      <c r="AI78" s="89">
        <f t="shared" si="122"/>
        <v>-7063.3500000000058</v>
      </c>
      <c r="AJ78" s="93">
        <f t="shared" si="123"/>
        <v>-3.5380993038108974E-2</v>
      </c>
      <c r="AK78" s="89">
        <v>27160.5</v>
      </c>
      <c r="AL78" s="89">
        <v>0</v>
      </c>
      <c r="AM78" s="89">
        <v>0</v>
      </c>
      <c r="AN78" s="89">
        <f t="shared" si="157"/>
        <v>0</v>
      </c>
      <c r="AO78" s="93">
        <f t="shared" si="125"/>
        <v>0</v>
      </c>
      <c r="AP78" s="89">
        <f t="shared" si="126"/>
        <v>-27160.5</v>
      </c>
      <c r="AQ78" s="93">
        <f t="shared" si="127"/>
        <v>-1</v>
      </c>
      <c r="AR78" s="89">
        <f t="shared" si="128"/>
        <v>226797.35</v>
      </c>
      <c r="AS78" s="89">
        <f t="shared" si="129"/>
        <v>192573.5</v>
      </c>
      <c r="AT78" s="89">
        <f t="shared" si="130"/>
        <v>0</v>
      </c>
      <c r="AU78" s="89">
        <f t="shared" si="131"/>
        <v>192573.5</v>
      </c>
      <c r="AV78" s="93">
        <f t="shared" si="132"/>
        <v>0.84909942730812327</v>
      </c>
      <c r="AW78" s="89">
        <f t="shared" si="133"/>
        <v>-34223.850000000006</v>
      </c>
      <c r="AX78" s="93">
        <f t="shared" si="134"/>
        <v>-0.15090057269187671</v>
      </c>
      <c r="AY78" s="89">
        <v>615845.4</v>
      </c>
      <c r="AZ78" s="89">
        <v>0</v>
      </c>
      <c r="BA78" s="89">
        <v>0</v>
      </c>
      <c r="BB78" s="89">
        <f t="shared" si="158"/>
        <v>0</v>
      </c>
      <c r="BC78" s="93">
        <f t="shared" si="136"/>
        <v>0</v>
      </c>
      <c r="BD78" s="89">
        <f t="shared" si="137"/>
        <v>-615845.4</v>
      </c>
      <c r="BE78" s="93">
        <f t="shared" si="138"/>
        <v>-1</v>
      </c>
      <c r="BF78" s="89">
        <f t="shared" si="139"/>
        <v>842642.75</v>
      </c>
      <c r="BG78" s="89">
        <f t="shared" si="140"/>
        <v>192573.5</v>
      </c>
      <c r="BH78" s="89">
        <f t="shared" si="141"/>
        <v>0</v>
      </c>
      <c r="BI78" s="89">
        <f t="shared" si="142"/>
        <v>192573.5</v>
      </c>
      <c r="BJ78" s="93">
        <f t="shared" si="143"/>
        <v>0.22853516511000657</v>
      </c>
      <c r="BK78" s="89">
        <f t="shared" si="144"/>
        <v>-650069.25</v>
      </c>
      <c r="BL78" s="93">
        <f t="shared" si="145"/>
        <v>-0.7714648348899934</v>
      </c>
      <c r="BM78" s="89">
        <v>904146.5</v>
      </c>
      <c r="BN78" s="89">
        <v>0</v>
      </c>
      <c r="BO78" s="89">
        <v>0</v>
      </c>
      <c r="BP78" s="89">
        <f t="shared" si="159"/>
        <v>0</v>
      </c>
      <c r="BQ78" s="93">
        <f t="shared" si="147"/>
        <v>0</v>
      </c>
      <c r="BR78" s="89">
        <f t="shared" si="148"/>
        <v>-904146.5</v>
      </c>
      <c r="BS78" s="93">
        <f t="shared" si="149"/>
        <v>-1</v>
      </c>
      <c r="BT78" s="89">
        <f t="shared" si="150"/>
        <v>1746789.25</v>
      </c>
      <c r="BU78" s="89">
        <f t="shared" si="151"/>
        <v>192573.5</v>
      </c>
      <c r="BV78" s="89">
        <f t="shared" si="152"/>
        <v>0</v>
      </c>
      <c r="BW78" s="89">
        <f t="shared" si="153"/>
        <v>192573.5</v>
      </c>
      <c r="BX78" s="93">
        <f t="shared" si="154"/>
        <v>0.11024426673108963</v>
      </c>
      <c r="BY78" s="89">
        <f t="shared" si="155"/>
        <v>-1554215.75</v>
      </c>
      <c r="BZ78" s="93">
        <f t="shared" si="156"/>
        <v>-0.88975573326891033</v>
      </c>
      <c r="CA78" s="89">
        <v>198387.53</v>
      </c>
      <c r="CB78" s="89">
        <v>1110130.8019999999</v>
      </c>
      <c r="CC78" s="89">
        <v>41702.720000000001</v>
      </c>
      <c r="CD78" s="89">
        <v>72250.13</v>
      </c>
      <c r="CE78" s="89">
        <v>263122.5</v>
      </c>
      <c r="CF78" s="89">
        <v>278675.67999999993</v>
      </c>
      <c r="CG78" s="89">
        <v>808862.02</v>
      </c>
      <c r="CH78" s="24">
        <f t="shared" si="108"/>
        <v>4519920.6319999993</v>
      </c>
    </row>
    <row r="79" spans="1:86" s="10" customFormat="1" ht="12" customHeight="1" x14ac:dyDescent="0.35">
      <c r="A79" s="9" t="s">
        <v>173</v>
      </c>
      <c r="B79" s="9" t="s">
        <v>173</v>
      </c>
      <c r="C79" s="25">
        <v>2</v>
      </c>
      <c r="D79" s="33" t="s">
        <v>159</v>
      </c>
      <c r="E79" s="27" t="s">
        <v>160</v>
      </c>
      <c r="F79" s="25" t="s">
        <v>168</v>
      </c>
      <c r="G79" s="27" t="s">
        <v>169</v>
      </c>
      <c r="H79" s="34" t="s">
        <v>170</v>
      </c>
      <c r="I79" s="27" t="s">
        <v>171</v>
      </c>
      <c r="J79" s="28">
        <v>3</v>
      </c>
      <c r="K79" s="29" t="s">
        <v>91</v>
      </c>
      <c r="L79" s="23" t="s">
        <v>11</v>
      </c>
      <c r="M79" s="24">
        <v>0</v>
      </c>
      <c r="N79" s="24">
        <v>0</v>
      </c>
      <c r="O79" s="24">
        <v>0</v>
      </c>
      <c r="P79" s="89">
        <v>100000</v>
      </c>
      <c r="Q79" s="89">
        <v>16095</v>
      </c>
      <c r="R79" s="89">
        <v>0</v>
      </c>
      <c r="S79" s="89">
        <f t="shared" si="109"/>
        <v>16095</v>
      </c>
      <c r="T79" s="93">
        <f t="shared" si="110"/>
        <v>0.16095000000000001</v>
      </c>
      <c r="U79" s="89">
        <f t="shared" si="111"/>
        <v>-83905</v>
      </c>
      <c r="V79" s="93">
        <f t="shared" si="112"/>
        <v>-0.83904999999999996</v>
      </c>
      <c r="W79" s="89">
        <v>0</v>
      </c>
      <c r="X79" s="89">
        <v>0</v>
      </c>
      <c r="Y79" s="89">
        <v>0</v>
      </c>
      <c r="Z79" s="89">
        <f t="shared" si="113"/>
        <v>0</v>
      </c>
      <c r="AA79" s="93" t="str">
        <f t="shared" si="114"/>
        <v>nebija plānots</v>
      </c>
      <c r="AB79" s="89">
        <f t="shared" si="115"/>
        <v>0</v>
      </c>
      <c r="AC79" s="93" t="str">
        <f t="shared" si="116"/>
        <v>nebija plānots</v>
      </c>
      <c r="AD79" s="89">
        <f t="shared" si="117"/>
        <v>100000</v>
      </c>
      <c r="AE79" s="89">
        <f t="shared" si="118"/>
        <v>16095</v>
      </c>
      <c r="AF79" s="89">
        <f t="shared" si="119"/>
        <v>0</v>
      </c>
      <c r="AG79" s="89">
        <f t="shared" si="120"/>
        <v>16095</v>
      </c>
      <c r="AH79" s="93">
        <f t="shared" si="121"/>
        <v>0.16095000000000001</v>
      </c>
      <c r="AI79" s="89">
        <f t="shared" si="122"/>
        <v>-83905</v>
      </c>
      <c r="AJ79" s="93">
        <f t="shared" si="123"/>
        <v>-0.83904999999999996</v>
      </c>
      <c r="AK79" s="89">
        <v>225000</v>
      </c>
      <c r="AL79" s="89">
        <v>0</v>
      </c>
      <c r="AM79" s="89">
        <v>0</v>
      </c>
      <c r="AN79" s="89">
        <f t="shared" si="157"/>
        <v>0</v>
      </c>
      <c r="AO79" s="93">
        <f t="shared" si="125"/>
        <v>0</v>
      </c>
      <c r="AP79" s="89">
        <f t="shared" si="126"/>
        <v>-225000</v>
      </c>
      <c r="AQ79" s="93">
        <f t="shared" si="127"/>
        <v>-1</v>
      </c>
      <c r="AR79" s="89">
        <f t="shared" si="128"/>
        <v>325000</v>
      </c>
      <c r="AS79" s="89">
        <f t="shared" si="129"/>
        <v>16095</v>
      </c>
      <c r="AT79" s="89">
        <f t="shared" si="130"/>
        <v>0</v>
      </c>
      <c r="AU79" s="89">
        <f t="shared" si="131"/>
        <v>16095</v>
      </c>
      <c r="AV79" s="93">
        <f t="shared" si="132"/>
        <v>4.952307692307692E-2</v>
      </c>
      <c r="AW79" s="89">
        <f t="shared" si="133"/>
        <v>-308905</v>
      </c>
      <c r="AX79" s="93">
        <f t="shared" si="134"/>
        <v>-0.95047692307692311</v>
      </c>
      <c r="AY79" s="89">
        <v>21352.67</v>
      </c>
      <c r="AZ79" s="89">
        <v>0</v>
      </c>
      <c r="BA79" s="89">
        <v>0</v>
      </c>
      <c r="BB79" s="89">
        <f t="shared" si="158"/>
        <v>0</v>
      </c>
      <c r="BC79" s="93">
        <f t="shared" si="136"/>
        <v>0</v>
      </c>
      <c r="BD79" s="89">
        <f t="shared" si="137"/>
        <v>-21352.67</v>
      </c>
      <c r="BE79" s="93">
        <f t="shared" si="138"/>
        <v>-1</v>
      </c>
      <c r="BF79" s="89">
        <f t="shared" si="139"/>
        <v>346352.67</v>
      </c>
      <c r="BG79" s="89">
        <f t="shared" si="140"/>
        <v>16095</v>
      </c>
      <c r="BH79" s="89">
        <f t="shared" si="141"/>
        <v>0</v>
      </c>
      <c r="BI79" s="89">
        <f t="shared" si="142"/>
        <v>16095</v>
      </c>
      <c r="BJ79" s="93">
        <f t="shared" si="143"/>
        <v>4.6469975242287007E-2</v>
      </c>
      <c r="BK79" s="89">
        <f t="shared" si="144"/>
        <v>-330257.67</v>
      </c>
      <c r="BL79" s="93">
        <f t="shared" si="145"/>
        <v>-0.95353002475771298</v>
      </c>
      <c r="BM79" s="89">
        <v>840910.52600000007</v>
      </c>
      <c r="BN79" s="89">
        <v>0</v>
      </c>
      <c r="BO79" s="89">
        <v>0</v>
      </c>
      <c r="BP79" s="89">
        <f t="shared" si="159"/>
        <v>0</v>
      </c>
      <c r="BQ79" s="93">
        <f t="shared" si="147"/>
        <v>0</v>
      </c>
      <c r="BR79" s="89">
        <f t="shared" si="148"/>
        <v>-840910.52600000007</v>
      </c>
      <c r="BS79" s="93">
        <f t="shared" si="149"/>
        <v>-1</v>
      </c>
      <c r="BT79" s="89">
        <f t="shared" si="150"/>
        <v>1187263.196</v>
      </c>
      <c r="BU79" s="89">
        <f t="shared" si="151"/>
        <v>16095</v>
      </c>
      <c r="BV79" s="89">
        <f t="shared" si="152"/>
        <v>0</v>
      </c>
      <c r="BW79" s="89">
        <f t="shared" si="153"/>
        <v>16095</v>
      </c>
      <c r="BX79" s="93">
        <f t="shared" si="154"/>
        <v>1.3556387542564741E-2</v>
      </c>
      <c r="BY79" s="89">
        <f t="shared" si="155"/>
        <v>-1171168.196</v>
      </c>
      <c r="BZ79" s="93">
        <f t="shared" si="156"/>
        <v>-0.98644361245743528</v>
      </c>
      <c r="CA79" s="89">
        <v>738750</v>
      </c>
      <c r="CB79" s="89">
        <v>1188877.3500000001</v>
      </c>
      <c r="CC79" s="89">
        <v>828750</v>
      </c>
      <c r="CD79" s="89">
        <v>675000</v>
      </c>
      <c r="CE79" s="89">
        <v>37500</v>
      </c>
      <c r="CF79" s="89">
        <v>840910.52600000007</v>
      </c>
      <c r="CG79" s="89">
        <v>35733.040000000001</v>
      </c>
      <c r="CH79" s="24">
        <f t="shared" si="108"/>
        <v>5532784.1120000007</v>
      </c>
    </row>
    <row r="80" spans="1:86" s="10" customFormat="1" ht="12" customHeight="1" x14ac:dyDescent="0.35">
      <c r="A80" s="9" t="s">
        <v>174</v>
      </c>
      <c r="B80" s="9" t="s">
        <v>174</v>
      </c>
      <c r="C80" s="25">
        <v>2</v>
      </c>
      <c r="D80" s="33" t="s">
        <v>159</v>
      </c>
      <c r="E80" s="27" t="s">
        <v>160</v>
      </c>
      <c r="F80" s="25" t="s">
        <v>168</v>
      </c>
      <c r="G80" s="27" t="s">
        <v>169</v>
      </c>
      <c r="H80" s="34" t="s">
        <v>175</v>
      </c>
      <c r="I80" s="27" t="s">
        <v>176</v>
      </c>
      <c r="J80" s="28">
        <v>1</v>
      </c>
      <c r="K80" s="29" t="s">
        <v>91</v>
      </c>
      <c r="L80" s="23" t="s">
        <v>11</v>
      </c>
      <c r="M80" s="24">
        <v>0</v>
      </c>
      <c r="N80" s="24">
        <v>0</v>
      </c>
      <c r="O80" s="24">
        <v>212076.97999999998</v>
      </c>
      <c r="P80" s="89">
        <v>352570.72</v>
      </c>
      <c r="Q80" s="89">
        <v>352570.72</v>
      </c>
      <c r="R80" s="89">
        <v>0</v>
      </c>
      <c r="S80" s="89">
        <f t="shared" si="109"/>
        <v>352570.72</v>
      </c>
      <c r="T80" s="93">
        <f t="shared" si="110"/>
        <v>1</v>
      </c>
      <c r="U80" s="89">
        <f t="shared" si="111"/>
        <v>0</v>
      </c>
      <c r="V80" s="93">
        <f t="shared" si="112"/>
        <v>0</v>
      </c>
      <c r="W80" s="89">
        <v>254968.77</v>
      </c>
      <c r="X80" s="89">
        <v>344870.35</v>
      </c>
      <c r="Y80" s="89">
        <v>0</v>
      </c>
      <c r="Z80" s="89">
        <f t="shared" si="113"/>
        <v>344870.35</v>
      </c>
      <c r="AA80" s="93">
        <f t="shared" si="114"/>
        <v>1.3525983986195642</v>
      </c>
      <c r="AB80" s="89">
        <f t="shared" si="115"/>
        <v>89901.579999999987</v>
      </c>
      <c r="AC80" s="93">
        <f t="shared" si="116"/>
        <v>0.35259839861956421</v>
      </c>
      <c r="AD80" s="89">
        <f t="shared" si="117"/>
        <v>607539.49</v>
      </c>
      <c r="AE80" s="89">
        <f t="shared" si="118"/>
        <v>697441.07</v>
      </c>
      <c r="AF80" s="89">
        <f t="shared" si="119"/>
        <v>0</v>
      </c>
      <c r="AG80" s="89">
        <f t="shared" si="120"/>
        <v>697441.07</v>
      </c>
      <c r="AH80" s="93">
        <f t="shared" si="121"/>
        <v>1.1479765208348842</v>
      </c>
      <c r="AI80" s="89">
        <f t="shared" si="122"/>
        <v>89901.579999999958</v>
      </c>
      <c r="AJ80" s="93">
        <f t="shared" si="123"/>
        <v>0.14797652083488427</v>
      </c>
      <c r="AK80" s="89">
        <v>344870.35</v>
      </c>
      <c r="AL80" s="89">
        <v>66022.59</v>
      </c>
      <c r="AM80" s="89">
        <v>0</v>
      </c>
      <c r="AN80" s="89">
        <f t="shared" si="157"/>
        <v>66022.59</v>
      </c>
      <c r="AO80" s="93">
        <f t="shared" si="125"/>
        <v>0.19144176934897419</v>
      </c>
      <c r="AP80" s="89">
        <f t="shared" si="126"/>
        <v>-278847.76</v>
      </c>
      <c r="AQ80" s="93">
        <f t="shared" si="127"/>
        <v>-0.80855823065102594</v>
      </c>
      <c r="AR80" s="89">
        <f t="shared" si="128"/>
        <v>952409.84</v>
      </c>
      <c r="AS80" s="89">
        <f t="shared" si="129"/>
        <v>763463.65999999992</v>
      </c>
      <c r="AT80" s="89">
        <f t="shared" si="130"/>
        <v>0</v>
      </c>
      <c r="AU80" s="89">
        <f t="shared" si="131"/>
        <v>763463.65999999992</v>
      </c>
      <c r="AV80" s="93">
        <f t="shared" si="132"/>
        <v>0.80161252848878584</v>
      </c>
      <c r="AW80" s="89">
        <f t="shared" si="133"/>
        <v>-188946.18000000005</v>
      </c>
      <c r="AX80" s="93">
        <f t="shared" si="134"/>
        <v>-0.19838747151121419</v>
      </c>
      <c r="AY80" s="89">
        <v>433861.93</v>
      </c>
      <c r="AZ80" s="89">
        <v>281848.79000000004</v>
      </c>
      <c r="BA80" s="89">
        <v>0</v>
      </c>
      <c r="BB80" s="89">
        <f t="shared" si="158"/>
        <v>281848.79000000004</v>
      </c>
      <c r="BC80" s="93">
        <f t="shared" si="136"/>
        <v>0.64962784358609216</v>
      </c>
      <c r="BD80" s="89">
        <f t="shared" si="137"/>
        <v>-152013.13999999996</v>
      </c>
      <c r="BE80" s="93">
        <f t="shared" si="138"/>
        <v>-0.3503721564139079</v>
      </c>
      <c r="BF80" s="89">
        <f t="shared" si="139"/>
        <v>1386271.77</v>
      </c>
      <c r="BG80" s="89">
        <f t="shared" si="140"/>
        <v>1045312.45</v>
      </c>
      <c r="BH80" s="89">
        <f t="shared" si="141"/>
        <v>0</v>
      </c>
      <c r="BI80" s="89">
        <f t="shared" si="142"/>
        <v>1045312.45</v>
      </c>
      <c r="BJ80" s="93">
        <f t="shared" si="143"/>
        <v>0.75404583186455565</v>
      </c>
      <c r="BK80" s="89">
        <f t="shared" si="144"/>
        <v>-340959.32000000007</v>
      </c>
      <c r="BL80" s="93">
        <f t="shared" si="145"/>
        <v>-0.24595416813544438</v>
      </c>
      <c r="BM80" s="89">
        <v>0</v>
      </c>
      <c r="BN80" s="89">
        <v>0</v>
      </c>
      <c r="BO80" s="89">
        <v>0</v>
      </c>
      <c r="BP80" s="89">
        <f t="shared" si="159"/>
        <v>0</v>
      </c>
      <c r="BQ80" s="93" t="str">
        <f t="shared" si="147"/>
        <v>nebija plānots</v>
      </c>
      <c r="BR80" s="89">
        <f t="shared" si="148"/>
        <v>0</v>
      </c>
      <c r="BS80" s="93" t="str">
        <f t="shared" si="149"/>
        <v>nebija plānots</v>
      </c>
      <c r="BT80" s="89">
        <f t="shared" si="150"/>
        <v>1386271.77</v>
      </c>
      <c r="BU80" s="89">
        <f t="shared" si="151"/>
        <v>1045312.45</v>
      </c>
      <c r="BV80" s="89">
        <f t="shared" si="152"/>
        <v>0</v>
      </c>
      <c r="BW80" s="89">
        <f t="shared" si="153"/>
        <v>1045312.45</v>
      </c>
      <c r="BX80" s="93">
        <f t="shared" si="154"/>
        <v>0.75404583186455565</v>
      </c>
      <c r="BY80" s="89">
        <f t="shared" si="155"/>
        <v>-340959.32000000007</v>
      </c>
      <c r="BZ80" s="93">
        <f t="shared" si="156"/>
        <v>-0.24595416813544438</v>
      </c>
      <c r="CA80" s="89">
        <v>0</v>
      </c>
      <c r="CB80" s="89">
        <v>0</v>
      </c>
      <c r="CC80" s="89">
        <v>0</v>
      </c>
      <c r="CD80" s="89">
        <v>0</v>
      </c>
      <c r="CE80" s="89">
        <v>0</v>
      </c>
      <c r="CF80" s="89">
        <v>0</v>
      </c>
      <c r="CG80" s="89">
        <v>0</v>
      </c>
      <c r="CH80" s="24">
        <f t="shared" si="108"/>
        <v>1386271.77</v>
      </c>
    </row>
    <row r="81" spans="1:89" s="10" customFormat="1" ht="12" customHeight="1" x14ac:dyDescent="0.35">
      <c r="A81" s="9" t="s">
        <v>177</v>
      </c>
      <c r="B81" s="9" t="s">
        <v>177</v>
      </c>
      <c r="C81" s="25">
        <v>2</v>
      </c>
      <c r="D81" s="33" t="s">
        <v>159</v>
      </c>
      <c r="E81" s="27" t="s">
        <v>160</v>
      </c>
      <c r="F81" s="25" t="s">
        <v>168</v>
      </c>
      <c r="G81" s="27" t="s">
        <v>169</v>
      </c>
      <c r="H81" s="34" t="s">
        <v>175</v>
      </c>
      <c r="I81" s="27" t="s">
        <v>176</v>
      </c>
      <c r="J81" s="28">
        <v>2</v>
      </c>
      <c r="K81" s="29" t="s">
        <v>91</v>
      </c>
      <c r="L81" s="23" t="s">
        <v>11</v>
      </c>
      <c r="M81" s="24">
        <v>0</v>
      </c>
      <c r="N81" s="24">
        <v>0</v>
      </c>
      <c r="O81" s="24">
        <v>299570.23</v>
      </c>
      <c r="P81" s="89">
        <v>117043.83</v>
      </c>
      <c r="Q81" s="89">
        <v>113993.83</v>
      </c>
      <c r="R81" s="89">
        <v>0</v>
      </c>
      <c r="S81" s="89">
        <f t="shared" si="109"/>
        <v>113993.83</v>
      </c>
      <c r="T81" s="93">
        <f t="shared" si="110"/>
        <v>0.97394138588937151</v>
      </c>
      <c r="U81" s="89">
        <f t="shared" si="111"/>
        <v>-3050</v>
      </c>
      <c r="V81" s="93">
        <f t="shared" si="112"/>
        <v>-2.6058614110628472E-2</v>
      </c>
      <c r="W81" s="89">
        <v>29671.74</v>
      </c>
      <c r="X81" s="89">
        <v>33862.589999999997</v>
      </c>
      <c r="Y81" s="89">
        <v>0</v>
      </c>
      <c r="Z81" s="89">
        <f t="shared" si="113"/>
        <v>33862.589999999997</v>
      </c>
      <c r="AA81" s="93">
        <f t="shared" si="114"/>
        <v>1.1412404530371321</v>
      </c>
      <c r="AB81" s="89">
        <f t="shared" si="115"/>
        <v>4190.8499999999949</v>
      </c>
      <c r="AC81" s="93">
        <f t="shared" si="116"/>
        <v>0.14124045303713212</v>
      </c>
      <c r="AD81" s="89">
        <f t="shared" si="117"/>
        <v>146715.57</v>
      </c>
      <c r="AE81" s="89">
        <f t="shared" si="118"/>
        <v>147856.41999999998</v>
      </c>
      <c r="AF81" s="89">
        <f t="shared" si="119"/>
        <v>0</v>
      </c>
      <c r="AG81" s="89">
        <f t="shared" si="120"/>
        <v>147856.41999999998</v>
      </c>
      <c r="AH81" s="93">
        <f t="shared" si="121"/>
        <v>1.0077759299847997</v>
      </c>
      <c r="AI81" s="89">
        <f t="shared" si="122"/>
        <v>1140.8499999999767</v>
      </c>
      <c r="AJ81" s="93">
        <f t="shared" si="123"/>
        <v>7.7759299847996819E-3</v>
      </c>
      <c r="AK81" s="89">
        <v>103678.52</v>
      </c>
      <c r="AL81" s="89">
        <v>98865.75</v>
      </c>
      <c r="AM81" s="89">
        <v>0</v>
      </c>
      <c r="AN81" s="89">
        <f t="shared" si="157"/>
        <v>98865.75</v>
      </c>
      <c r="AO81" s="93">
        <f t="shared" si="125"/>
        <v>0.95357987363245533</v>
      </c>
      <c r="AP81" s="89">
        <f t="shared" si="126"/>
        <v>-4812.7700000000041</v>
      </c>
      <c r="AQ81" s="93">
        <f t="shared" si="127"/>
        <v>-4.6420126367544633E-2</v>
      </c>
      <c r="AR81" s="89">
        <f t="shared" si="128"/>
        <v>250394.09000000003</v>
      </c>
      <c r="AS81" s="89">
        <f t="shared" si="129"/>
        <v>246722.16999999998</v>
      </c>
      <c r="AT81" s="89">
        <f t="shared" si="130"/>
        <v>0</v>
      </c>
      <c r="AU81" s="89">
        <f t="shared" si="131"/>
        <v>246722.16999999998</v>
      </c>
      <c r="AV81" s="93">
        <f t="shared" si="132"/>
        <v>0.985335436631112</v>
      </c>
      <c r="AW81" s="89">
        <f t="shared" si="133"/>
        <v>-3671.9200000000419</v>
      </c>
      <c r="AX81" s="93">
        <f t="shared" si="134"/>
        <v>-1.4664563368887986E-2</v>
      </c>
      <c r="AY81" s="89">
        <v>104631.33000000002</v>
      </c>
      <c r="AZ81" s="89">
        <v>119481.17</v>
      </c>
      <c r="BA81" s="89">
        <v>0</v>
      </c>
      <c r="BB81" s="89">
        <f t="shared" si="158"/>
        <v>119481.17</v>
      </c>
      <c r="BC81" s="93">
        <f t="shared" si="136"/>
        <v>1.1419253678606587</v>
      </c>
      <c r="BD81" s="89">
        <f t="shared" si="137"/>
        <v>14849.839999999982</v>
      </c>
      <c r="BE81" s="93">
        <f t="shared" si="138"/>
        <v>0.14192536786065876</v>
      </c>
      <c r="BF81" s="89">
        <f t="shared" si="139"/>
        <v>355025.42000000004</v>
      </c>
      <c r="BG81" s="89">
        <f t="shared" si="140"/>
        <v>366203.33999999997</v>
      </c>
      <c r="BH81" s="89">
        <f t="shared" si="141"/>
        <v>0</v>
      </c>
      <c r="BI81" s="89">
        <f t="shared" si="142"/>
        <v>366203.33999999997</v>
      </c>
      <c r="BJ81" s="93">
        <f t="shared" si="143"/>
        <v>1.0314848440993323</v>
      </c>
      <c r="BK81" s="89">
        <f t="shared" si="144"/>
        <v>11177.919999999925</v>
      </c>
      <c r="BL81" s="93">
        <f t="shared" si="145"/>
        <v>3.1484844099332165E-2</v>
      </c>
      <c r="BM81" s="89">
        <v>208223.55</v>
      </c>
      <c r="BN81" s="89">
        <v>0</v>
      </c>
      <c r="BO81" s="89">
        <v>0</v>
      </c>
      <c r="BP81" s="89">
        <f t="shared" si="159"/>
        <v>0</v>
      </c>
      <c r="BQ81" s="93">
        <f t="shared" si="147"/>
        <v>0</v>
      </c>
      <c r="BR81" s="89">
        <f t="shared" si="148"/>
        <v>-208223.55</v>
      </c>
      <c r="BS81" s="93">
        <f t="shared" si="149"/>
        <v>-1</v>
      </c>
      <c r="BT81" s="89">
        <f t="shared" si="150"/>
        <v>563248.97</v>
      </c>
      <c r="BU81" s="89">
        <f t="shared" si="151"/>
        <v>366203.33999999997</v>
      </c>
      <c r="BV81" s="89">
        <f t="shared" si="152"/>
        <v>0</v>
      </c>
      <c r="BW81" s="89">
        <f t="shared" si="153"/>
        <v>366203.33999999997</v>
      </c>
      <c r="BX81" s="93">
        <f t="shared" si="154"/>
        <v>0.65016246723007765</v>
      </c>
      <c r="BY81" s="89">
        <f t="shared" si="155"/>
        <v>-197045.63</v>
      </c>
      <c r="BZ81" s="93">
        <f t="shared" si="156"/>
        <v>-0.34983753276992235</v>
      </c>
      <c r="CA81" s="89">
        <v>161154</v>
      </c>
      <c r="CB81" s="89">
        <v>20570.3</v>
      </c>
      <c r="CC81" s="89">
        <v>200845.93000000002</v>
      </c>
      <c r="CD81" s="89">
        <v>108538.21</v>
      </c>
      <c r="CE81" s="89">
        <v>212003.77999999997</v>
      </c>
      <c r="CF81" s="89">
        <v>49604.359999999986</v>
      </c>
      <c r="CG81" s="89">
        <v>153630.44999999998</v>
      </c>
      <c r="CH81" s="24">
        <f t="shared" si="108"/>
        <v>1469596.0000000002</v>
      </c>
    </row>
    <row r="82" spans="1:89" s="10" customFormat="1" ht="12" customHeight="1" x14ac:dyDescent="0.35">
      <c r="A82" s="9" t="s">
        <v>178</v>
      </c>
      <c r="B82" s="9" t="s">
        <v>178</v>
      </c>
      <c r="C82" s="25">
        <v>2</v>
      </c>
      <c r="D82" s="33" t="s">
        <v>159</v>
      </c>
      <c r="E82" s="37" t="s">
        <v>160</v>
      </c>
      <c r="F82" s="25" t="s">
        <v>168</v>
      </c>
      <c r="G82" s="27" t="s">
        <v>169</v>
      </c>
      <c r="H82" s="34" t="s">
        <v>179</v>
      </c>
      <c r="I82" s="27" t="s">
        <v>180</v>
      </c>
      <c r="J82" s="28" t="s">
        <v>21</v>
      </c>
      <c r="K82" s="29" t="s">
        <v>120</v>
      </c>
      <c r="L82" s="23" t="s">
        <v>11</v>
      </c>
      <c r="M82" s="24">
        <v>0</v>
      </c>
      <c r="N82" s="24">
        <v>0</v>
      </c>
      <c r="O82" s="24">
        <v>0</v>
      </c>
      <c r="P82" s="89">
        <v>0</v>
      </c>
      <c r="Q82" s="89">
        <v>0</v>
      </c>
      <c r="R82" s="89">
        <v>0</v>
      </c>
      <c r="S82" s="89">
        <f t="shared" si="109"/>
        <v>0</v>
      </c>
      <c r="T82" s="93" t="str">
        <f t="shared" si="110"/>
        <v>nebija plānots</v>
      </c>
      <c r="U82" s="89">
        <f t="shared" si="111"/>
        <v>0</v>
      </c>
      <c r="V82" s="93" t="str">
        <f t="shared" si="112"/>
        <v>nebija plānots</v>
      </c>
      <c r="W82" s="89">
        <v>0</v>
      </c>
      <c r="X82" s="89">
        <v>0</v>
      </c>
      <c r="Y82" s="89">
        <v>0</v>
      </c>
      <c r="Z82" s="89">
        <f t="shared" si="113"/>
        <v>0</v>
      </c>
      <c r="AA82" s="93" t="str">
        <f t="shared" si="114"/>
        <v>nebija plānots</v>
      </c>
      <c r="AB82" s="89">
        <f t="shared" si="115"/>
        <v>0</v>
      </c>
      <c r="AC82" s="93" t="str">
        <f t="shared" si="116"/>
        <v>nebija plānots</v>
      </c>
      <c r="AD82" s="89">
        <f t="shared" si="117"/>
        <v>0</v>
      </c>
      <c r="AE82" s="89">
        <f t="shared" si="118"/>
        <v>0</v>
      </c>
      <c r="AF82" s="89">
        <f t="shared" si="119"/>
        <v>0</v>
      </c>
      <c r="AG82" s="89">
        <f t="shared" si="120"/>
        <v>0</v>
      </c>
      <c r="AH82" s="93" t="str">
        <f t="shared" si="121"/>
        <v>nebija plānots</v>
      </c>
      <c r="AI82" s="89">
        <f t="shared" si="122"/>
        <v>0</v>
      </c>
      <c r="AJ82" s="93" t="str">
        <f t="shared" si="123"/>
        <v>nebija plānots</v>
      </c>
      <c r="AK82" s="89">
        <v>0</v>
      </c>
      <c r="AL82" s="89">
        <v>0</v>
      </c>
      <c r="AM82" s="89">
        <v>0</v>
      </c>
      <c r="AN82" s="89">
        <f t="shared" si="157"/>
        <v>0</v>
      </c>
      <c r="AO82" s="93" t="str">
        <f t="shared" si="125"/>
        <v>nebija plānots</v>
      </c>
      <c r="AP82" s="89">
        <f t="shared" si="126"/>
        <v>0</v>
      </c>
      <c r="AQ82" s="93" t="str">
        <f t="shared" si="127"/>
        <v>nebija plānots</v>
      </c>
      <c r="AR82" s="89">
        <f t="shared" si="128"/>
        <v>0</v>
      </c>
      <c r="AS82" s="89">
        <f t="shared" si="129"/>
        <v>0</v>
      </c>
      <c r="AT82" s="89">
        <f t="shared" si="130"/>
        <v>0</v>
      </c>
      <c r="AU82" s="89">
        <f t="shared" si="131"/>
        <v>0</v>
      </c>
      <c r="AV82" s="93" t="str">
        <f t="shared" si="132"/>
        <v>nebija plānots</v>
      </c>
      <c r="AW82" s="89">
        <f t="shared" si="133"/>
        <v>0</v>
      </c>
      <c r="AX82" s="93" t="str">
        <f t="shared" si="134"/>
        <v>nebija plānots</v>
      </c>
      <c r="AY82" s="89">
        <v>0</v>
      </c>
      <c r="AZ82" s="89">
        <v>0</v>
      </c>
      <c r="BA82" s="89">
        <v>0</v>
      </c>
      <c r="BB82" s="89">
        <f t="shared" si="158"/>
        <v>0</v>
      </c>
      <c r="BC82" s="93" t="str">
        <f t="shared" si="136"/>
        <v>nebija plānots</v>
      </c>
      <c r="BD82" s="89">
        <f t="shared" si="137"/>
        <v>0</v>
      </c>
      <c r="BE82" s="93" t="str">
        <f t="shared" si="138"/>
        <v>nebija plānots</v>
      </c>
      <c r="BF82" s="89">
        <f t="shared" si="139"/>
        <v>0</v>
      </c>
      <c r="BG82" s="89">
        <f t="shared" si="140"/>
        <v>0</v>
      </c>
      <c r="BH82" s="89">
        <f t="shared" si="141"/>
        <v>0</v>
      </c>
      <c r="BI82" s="89">
        <f t="shared" si="142"/>
        <v>0</v>
      </c>
      <c r="BJ82" s="93" t="str">
        <f t="shared" si="143"/>
        <v>nebija plānots</v>
      </c>
      <c r="BK82" s="89">
        <f t="shared" si="144"/>
        <v>0</v>
      </c>
      <c r="BL82" s="93" t="str">
        <f t="shared" si="145"/>
        <v>nebija plānots</v>
      </c>
      <c r="BM82" s="89">
        <v>0</v>
      </c>
      <c r="BN82" s="89">
        <v>0</v>
      </c>
      <c r="BO82" s="89">
        <v>0</v>
      </c>
      <c r="BP82" s="89">
        <f t="shared" si="159"/>
        <v>0</v>
      </c>
      <c r="BQ82" s="93" t="str">
        <f t="shared" si="147"/>
        <v>nebija plānots</v>
      </c>
      <c r="BR82" s="89">
        <f t="shared" si="148"/>
        <v>0</v>
      </c>
      <c r="BS82" s="93" t="str">
        <f t="shared" si="149"/>
        <v>nebija plānots</v>
      </c>
      <c r="BT82" s="89">
        <f t="shared" si="150"/>
        <v>0</v>
      </c>
      <c r="BU82" s="89">
        <f t="shared" si="151"/>
        <v>0</v>
      </c>
      <c r="BV82" s="89">
        <f t="shared" si="152"/>
        <v>0</v>
      </c>
      <c r="BW82" s="89">
        <f t="shared" si="153"/>
        <v>0</v>
      </c>
      <c r="BX82" s="93" t="str">
        <f t="shared" si="154"/>
        <v>nebija plānots</v>
      </c>
      <c r="BY82" s="89">
        <f t="shared" si="155"/>
        <v>0</v>
      </c>
      <c r="BZ82" s="93" t="str">
        <f t="shared" si="156"/>
        <v>nebija plānots</v>
      </c>
      <c r="CA82" s="89">
        <v>0</v>
      </c>
      <c r="CB82" s="89">
        <v>0</v>
      </c>
      <c r="CC82" s="89">
        <v>0</v>
      </c>
      <c r="CD82" s="89">
        <v>0</v>
      </c>
      <c r="CE82" s="89">
        <v>0</v>
      </c>
      <c r="CF82" s="89">
        <v>0</v>
      </c>
      <c r="CG82" s="89">
        <v>0</v>
      </c>
      <c r="CH82" s="24">
        <f t="shared" si="108"/>
        <v>0</v>
      </c>
    </row>
    <row r="83" spans="1:89" s="10" customFormat="1" ht="12" customHeight="1" x14ac:dyDescent="0.35">
      <c r="A83" s="9" t="s">
        <v>181</v>
      </c>
      <c r="B83" s="9" t="s">
        <v>181</v>
      </c>
      <c r="C83" s="25">
        <v>2</v>
      </c>
      <c r="D83" s="33" t="s">
        <v>159</v>
      </c>
      <c r="E83" s="27" t="s">
        <v>160</v>
      </c>
      <c r="F83" s="25" t="s">
        <v>182</v>
      </c>
      <c r="G83" s="27" t="s">
        <v>183</v>
      </c>
      <c r="H83" s="34" t="s">
        <v>184</v>
      </c>
      <c r="I83" s="27" t="s">
        <v>185</v>
      </c>
      <c r="J83" s="28" t="s">
        <v>21</v>
      </c>
      <c r="K83" s="32" t="s">
        <v>91</v>
      </c>
      <c r="L83" s="23" t="s">
        <v>10</v>
      </c>
      <c r="M83" s="24">
        <v>0</v>
      </c>
      <c r="N83" s="24">
        <v>0</v>
      </c>
      <c r="O83" s="24">
        <v>1440804.35</v>
      </c>
      <c r="P83" s="89">
        <v>0</v>
      </c>
      <c r="Q83" s="89">
        <v>0</v>
      </c>
      <c r="R83" s="89">
        <v>0</v>
      </c>
      <c r="S83" s="89">
        <f t="shared" si="109"/>
        <v>0</v>
      </c>
      <c r="T83" s="93" t="str">
        <f t="shared" si="110"/>
        <v>nebija plānots</v>
      </c>
      <c r="U83" s="89">
        <f t="shared" si="111"/>
        <v>0</v>
      </c>
      <c r="V83" s="93" t="str">
        <f t="shared" si="112"/>
        <v>nebija plānots</v>
      </c>
      <c r="W83" s="89">
        <v>2971.25</v>
      </c>
      <c r="X83" s="89">
        <v>1740.51</v>
      </c>
      <c r="Y83" s="89">
        <v>0</v>
      </c>
      <c r="Z83" s="89">
        <f t="shared" si="113"/>
        <v>1740.51</v>
      </c>
      <c r="AA83" s="93">
        <f t="shared" si="114"/>
        <v>0.58578376104333196</v>
      </c>
      <c r="AB83" s="89">
        <f t="shared" si="115"/>
        <v>-1230.74</v>
      </c>
      <c r="AC83" s="93">
        <f t="shared" si="116"/>
        <v>-0.41421623895666809</v>
      </c>
      <c r="AD83" s="89">
        <f t="shared" si="117"/>
        <v>2971.25</v>
      </c>
      <c r="AE83" s="89">
        <f t="shared" si="118"/>
        <v>1740.51</v>
      </c>
      <c r="AF83" s="89">
        <f t="shared" si="119"/>
        <v>0</v>
      </c>
      <c r="AG83" s="89">
        <f t="shared" si="120"/>
        <v>1740.51</v>
      </c>
      <c r="AH83" s="93">
        <f t="shared" si="121"/>
        <v>0.58578376104333196</v>
      </c>
      <c r="AI83" s="89">
        <f t="shared" si="122"/>
        <v>-1230.74</v>
      </c>
      <c r="AJ83" s="93">
        <f t="shared" si="123"/>
        <v>-0.41421623895666809</v>
      </c>
      <c r="AK83" s="89">
        <v>0</v>
      </c>
      <c r="AL83" s="89">
        <v>0</v>
      </c>
      <c r="AM83" s="89">
        <v>0</v>
      </c>
      <c r="AN83" s="89">
        <f t="shared" si="157"/>
        <v>0</v>
      </c>
      <c r="AO83" s="93" t="str">
        <f t="shared" si="125"/>
        <v>nebija plānots</v>
      </c>
      <c r="AP83" s="89">
        <f t="shared" si="126"/>
        <v>0</v>
      </c>
      <c r="AQ83" s="93" t="str">
        <f t="shared" si="127"/>
        <v>nebija plānots</v>
      </c>
      <c r="AR83" s="89">
        <f t="shared" si="128"/>
        <v>2971.25</v>
      </c>
      <c r="AS83" s="89">
        <f t="shared" si="129"/>
        <v>1740.51</v>
      </c>
      <c r="AT83" s="89">
        <f t="shared" si="130"/>
        <v>0</v>
      </c>
      <c r="AU83" s="89">
        <f t="shared" si="131"/>
        <v>1740.51</v>
      </c>
      <c r="AV83" s="93">
        <f t="shared" si="132"/>
        <v>0.58578376104333196</v>
      </c>
      <c r="AW83" s="89">
        <f t="shared" si="133"/>
        <v>-1230.74</v>
      </c>
      <c r="AX83" s="93">
        <f t="shared" si="134"/>
        <v>-0.41421623895666809</v>
      </c>
      <c r="AY83" s="89">
        <v>0</v>
      </c>
      <c r="AZ83" s="89">
        <v>0</v>
      </c>
      <c r="BA83" s="89">
        <v>0</v>
      </c>
      <c r="BB83" s="89">
        <f t="shared" si="158"/>
        <v>0</v>
      </c>
      <c r="BC83" s="93" t="str">
        <f t="shared" si="136"/>
        <v>nebija plānots</v>
      </c>
      <c r="BD83" s="89">
        <f t="shared" si="137"/>
        <v>0</v>
      </c>
      <c r="BE83" s="93" t="str">
        <f t="shared" si="138"/>
        <v>nebija plānots</v>
      </c>
      <c r="BF83" s="89">
        <f t="shared" si="139"/>
        <v>2971.25</v>
      </c>
      <c r="BG83" s="89">
        <f t="shared" si="140"/>
        <v>1740.51</v>
      </c>
      <c r="BH83" s="89">
        <f t="shared" si="141"/>
        <v>0</v>
      </c>
      <c r="BI83" s="89">
        <f t="shared" si="142"/>
        <v>1740.51</v>
      </c>
      <c r="BJ83" s="93">
        <f t="shared" si="143"/>
        <v>0.58578376104333196</v>
      </c>
      <c r="BK83" s="89">
        <f t="shared" si="144"/>
        <v>-1230.74</v>
      </c>
      <c r="BL83" s="93">
        <f t="shared" si="145"/>
        <v>-0.41421623895666809</v>
      </c>
      <c r="BM83" s="89">
        <v>0</v>
      </c>
      <c r="BN83" s="89">
        <v>0</v>
      </c>
      <c r="BO83" s="89">
        <v>0</v>
      </c>
      <c r="BP83" s="89">
        <f t="shared" si="159"/>
        <v>0</v>
      </c>
      <c r="BQ83" s="93" t="str">
        <f t="shared" si="147"/>
        <v>nebija plānots</v>
      </c>
      <c r="BR83" s="89">
        <f t="shared" si="148"/>
        <v>0</v>
      </c>
      <c r="BS83" s="93" t="str">
        <f t="shared" si="149"/>
        <v>nebija plānots</v>
      </c>
      <c r="BT83" s="89">
        <f t="shared" si="150"/>
        <v>2971.25</v>
      </c>
      <c r="BU83" s="89">
        <f t="shared" si="151"/>
        <v>1740.51</v>
      </c>
      <c r="BV83" s="89">
        <f t="shared" si="152"/>
        <v>0</v>
      </c>
      <c r="BW83" s="89">
        <f t="shared" si="153"/>
        <v>1740.51</v>
      </c>
      <c r="BX83" s="93">
        <f t="shared" si="154"/>
        <v>0.58578376104333196</v>
      </c>
      <c r="BY83" s="89">
        <f t="shared" si="155"/>
        <v>-1230.74</v>
      </c>
      <c r="BZ83" s="93">
        <f t="shared" si="156"/>
        <v>-0.41421623895666809</v>
      </c>
      <c r="CA83" s="89">
        <v>1029328.33</v>
      </c>
      <c r="CB83" s="89">
        <v>0</v>
      </c>
      <c r="CC83" s="89">
        <v>70688.740000000005</v>
      </c>
      <c r="CD83" s="89">
        <v>0</v>
      </c>
      <c r="CE83" s="89">
        <v>0</v>
      </c>
      <c r="CF83" s="89">
        <v>0</v>
      </c>
      <c r="CG83" s="89">
        <v>258394.43600000002</v>
      </c>
      <c r="CH83" s="24">
        <f t="shared" si="108"/>
        <v>1361382.7560000001</v>
      </c>
    </row>
    <row r="84" spans="1:89" s="10" customFormat="1" ht="12" customHeight="1" x14ac:dyDescent="0.35">
      <c r="A84" s="9" t="s">
        <v>186</v>
      </c>
      <c r="B84" s="9" t="s">
        <v>186</v>
      </c>
      <c r="C84" s="25">
        <v>2</v>
      </c>
      <c r="D84" s="33" t="s">
        <v>159</v>
      </c>
      <c r="E84" s="27" t="s">
        <v>160</v>
      </c>
      <c r="F84" s="25" t="s">
        <v>182</v>
      </c>
      <c r="G84" s="27" t="s">
        <v>183</v>
      </c>
      <c r="H84" s="34" t="s">
        <v>187</v>
      </c>
      <c r="I84" s="27" t="s">
        <v>188</v>
      </c>
      <c r="J84" s="28">
        <v>1</v>
      </c>
      <c r="K84" s="32" t="s">
        <v>91</v>
      </c>
      <c r="L84" s="23" t="s">
        <v>10</v>
      </c>
      <c r="M84" s="24">
        <v>0</v>
      </c>
      <c r="N84" s="24">
        <v>5476.86</v>
      </c>
      <c r="O84" s="24">
        <v>347416.89</v>
      </c>
      <c r="P84" s="89">
        <v>0</v>
      </c>
      <c r="Q84" s="89">
        <v>0</v>
      </c>
      <c r="R84" s="89">
        <v>0</v>
      </c>
      <c r="S84" s="89">
        <f t="shared" si="109"/>
        <v>0</v>
      </c>
      <c r="T84" s="93" t="str">
        <f t="shared" si="110"/>
        <v>nebija plānots</v>
      </c>
      <c r="U84" s="89">
        <f t="shared" si="111"/>
        <v>0</v>
      </c>
      <c r="V84" s="93" t="str">
        <f t="shared" si="112"/>
        <v>nebija plānots</v>
      </c>
      <c r="W84" s="89">
        <v>0</v>
      </c>
      <c r="X84" s="89">
        <v>0</v>
      </c>
      <c r="Y84" s="89">
        <v>0</v>
      </c>
      <c r="Z84" s="89">
        <f t="shared" si="113"/>
        <v>0</v>
      </c>
      <c r="AA84" s="93" t="str">
        <f t="shared" si="114"/>
        <v>nebija plānots</v>
      </c>
      <c r="AB84" s="89">
        <f t="shared" si="115"/>
        <v>0</v>
      </c>
      <c r="AC84" s="93" t="str">
        <f t="shared" si="116"/>
        <v>nebija plānots</v>
      </c>
      <c r="AD84" s="89">
        <f t="shared" si="117"/>
        <v>0</v>
      </c>
      <c r="AE84" s="89">
        <f t="shared" si="118"/>
        <v>0</v>
      </c>
      <c r="AF84" s="89">
        <f t="shared" si="119"/>
        <v>0</v>
      </c>
      <c r="AG84" s="89">
        <f t="shared" si="120"/>
        <v>0</v>
      </c>
      <c r="AH84" s="93" t="str">
        <f t="shared" si="121"/>
        <v>nebija plānots</v>
      </c>
      <c r="AI84" s="89">
        <f t="shared" si="122"/>
        <v>0</v>
      </c>
      <c r="AJ84" s="93" t="str">
        <f t="shared" si="123"/>
        <v>nebija plānots</v>
      </c>
      <c r="AK84" s="89">
        <v>0</v>
      </c>
      <c r="AL84" s="89">
        <v>0</v>
      </c>
      <c r="AM84" s="89">
        <v>0</v>
      </c>
      <c r="AN84" s="89">
        <f t="shared" si="157"/>
        <v>0</v>
      </c>
      <c r="AO84" s="93" t="str">
        <f t="shared" si="125"/>
        <v>nebija plānots</v>
      </c>
      <c r="AP84" s="89">
        <f t="shared" si="126"/>
        <v>0</v>
      </c>
      <c r="AQ84" s="93" t="str">
        <f t="shared" si="127"/>
        <v>nebija plānots</v>
      </c>
      <c r="AR84" s="89">
        <f t="shared" si="128"/>
        <v>0</v>
      </c>
      <c r="AS84" s="89">
        <f t="shared" si="129"/>
        <v>0</v>
      </c>
      <c r="AT84" s="89">
        <f t="shared" si="130"/>
        <v>0</v>
      </c>
      <c r="AU84" s="89">
        <f t="shared" si="131"/>
        <v>0</v>
      </c>
      <c r="AV84" s="93" t="str">
        <f t="shared" si="132"/>
        <v>nebija plānots</v>
      </c>
      <c r="AW84" s="89">
        <f t="shared" si="133"/>
        <v>0</v>
      </c>
      <c r="AX84" s="93" t="str">
        <f t="shared" si="134"/>
        <v>nebija plānots</v>
      </c>
      <c r="AY84" s="89">
        <v>108375</v>
      </c>
      <c r="AZ84" s="89">
        <v>20017.080000000002</v>
      </c>
      <c r="BA84" s="89">
        <v>0</v>
      </c>
      <c r="BB84" s="89">
        <f t="shared" si="158"/>
        <v>20017.080000000002</v>
      </c>
      <c r="BC84" s="93">
        <f t="shared" si="136"/>
        <v>0.18470200692041525</v>
      </c>
      <c r="BD84" s="89">
        <f t="shared" si="137"/>
        <v>-88357.92</v>
      </c>
      <c r="BE84" s="93">
        <f t="shared" si="138"/>
        <v>-0.81529799307958473</v>
      </c>
      <c r="BF84" s="89">
        <f t="shared" si="139"/>
        <v>108375</v>
      </c>
      <c r="BG84" s="89">
        <f t="shared" si="140"/>
        <v>20017.080000000002</v>
      </c>
      <c r="BH84" s="89">
        <f t="shared" si="141"/>
        <v>0</v>
      </c>
      <c r="BI84" s="89">
        <f t="shared" si="142"/>
        <v>20017.080000000002</v>
      </c>
      <c r="BJ84" s="93">
        <f t="shared" si="143"/>
        <v>0.18470200692041525</v>
      </c>
      <c r="BK84" s="89">
        <f t="shared" si="144"/>
        <v>-88357.92</v>
      </c>
      <c r="BL84" s="93">
        <f t="shared" si="145"/>
        <v>-0.81529799307958473</v>
      </c>
      <c r="BM84" s="89">
        <v>0</v>
      </c>
      <c r="BN84" s="89">
        <v>0</v>
      </c>
      <c r="BO84" s="89">
        <v>0</v>
      </c>
      <c r="BP84" s="89">
        <f t="shared" si="159"/>
        <v>0</v>
      </c>
      <c r="BQ84" s="93" t="str">
        <f t="shared" si="147"/>
        <v>nebija plānots</v>
      </c>
      <c r="BR84" s="89">
        <f t="shared" si="148"/>
        <v>0</v>
      </c>
      <c r="BS84" s="93" t="str">
        <f t="shared" si="149"/>
        <v>nebija plānots</v>
      </c>
      <c r="BT84" s="89">
        <f t="shared" si="150"/>
        <v>108375</v>
      </c>
      <c r="BU84" s="89">
        <f t="shared" si="151"/>
        <v>20017.080000000002</v>
      </c>
      <c r="BV84" s="89">
        <f t="shared" si="152"/>
        <v>0</v>
      </c>
      <c r="BW84" s="89">
        <f t="shared" si="153"/>
        <v>20017.080000000002</v>
      </c>
      <c r="BX84" s="93">
        <f t="shared" si="154"/>
        <v>0.18470200692041525</v>
      </c>
      <c r="BY84" s="89">
        <f t="shared" si="155"/>
        <v>-88357.92</v>
      </c>
      <c r="BZ84" s="93">
        <f t="shared" si="156"/>
        <v>-0.81529799307958473</v>
      </c>
      <c r="CA84" s="89">
        <v>0</v>
      </c>
      <c r="CB84" s="89">
        <v>0</v>
      </c>
      <c r="CC84" s="89">
        <v>0</v>
      </c>
      <c r="CD84" s="89">
        <v>0</v>
      </c>
      <c r="CE84" s="89">
        <v>270937.5</v>
      </c>
      <c r="CF84" s="89">
        <v>0</v>
      </c>
      <c r="CG84" s="89">
        <v>270937.5</v>
      </c>
      <c r="CH84" s="24">
        <f t="shared" si="108"/>
        <v>650250</v>
      </c>
    </row>
    <row r="85" spans="1:89" s="11" customFormat="1" ht="12" customHeight="1" x14ac:dyDescent="0.35">
      <c r="A85" s="9" t="s">
        <v>189</v>
      </c>
      <c r="B85" s="9" t="s">
        <v>189</v>
      </c>
      <c r="C85" s="25">
        <v>2</v>
      </c>
      <c r="D85" s="33" t="s">
        <v>159</v>
      </c>
      <c r="E85" s="27" t="s">
        <v>160</v>
      </c>
      <c r="F85" s="25" t="s">
        <v>182</v>
      </c>
      <c r="G85" s="27" t="s">
        <v>183</v>
      </c>
      <c r="H85" s="34" t="s">
        <v>187</v>
      </c>
      <c r="I85" s="27" t="s">
        <v>188</v>
      </c>
      <c r="J85" s="28">
        <v>2</v>
      </c>
      <c r="K85" s="32" t="s">
        <v>91</v>
      </c>
      <c r="L85" s="23" t="s">
        <v>10</v>
      </c>
      <c r="M85" s="24">
        <v>0</v>
      </c>
      <c r="N85" s="24">
        <v>0</v>
      </c>
      <c r="O85" s="24">
        <v>239192.47999999998</v>
      </c>
      <c r="P85" s="89">
        <v>118806.03</v>
      </c>
      <c r="Q85" s="89">
        <v>105309.22</v>
      </c>
      <c r="R85" s="89">
        <v>0</v>
      </c>
      <c r="S85" s="89">
        <f t="shared" si="109"/>
        <v>105309.22</v>
      </c>
      <c r="T85" s="93">
        <f t="shared" si="110"/>
        <v>0.88639625446620851</v>
      </c>
      <c r="U85" s="89">
        <f t="shared" si="111"/>
        <v>-13496.809999999998</v>
      </c>
      <c r="V85" s="93">
        <f t="shared" si="112"/>
        <v>-0.11360374553379149</v>
      </c>
      <c r="W85" s="89">
        <v>0</v>
      </c>
      <c r="X85" s="89">
        <v>16162.22</v>
      </c>
      <c r="Y85" s="89">
        <v>0</v>
      </c>
      <c r="Z85" s="89">
        <f t="shared" si="113"/>
        <v>16162.22</v>
      </c>
      <c r="AA85" s="93" t="str">
        <f t="shared" si="114"/>
        <v>nebija plānots</v>
      </c>
      <c r="AB85" s="89">
        <f t="shared" si="115"/>
        <v>16162.22</v>
      </c>
      <c r="AC85" s="93" t="str">
        <f t="shared" si="116"/>
        <v>nebija plānots</v>
      </c>
      <c r="AD85" s="89">
        <f t="shared" si="117"/>
        <v>118806.03</v>
      </c>
      <c r="AE85" s="89">
        <f t="shared" si="118"/>
        <v>121471.44</v>
      </c>
      <c r="AF85" s="89">
        <f t="shared" si="119"/>
        <v>0</v>
      </c>
      <c r="AG85" s="89">
        <f t="shared" si="120"/>
        <v>121471.44</v>
      </c>
      <c r="AH85" s="93">
        <f t="shared" si="121"/>
        <v>1.0224349723663015</v>
      </c>
      <c r="AI85" s="89">
        <f t="shared" si="122"/>
        <v>2665.4100000000035</v>
      </c>
      <c r="AJ85" s="93">
        <f t="shared" si="123"/>
        <v>2.2434972366301639E-2</v>
      </c>
      <c r="AK85" s="89">
        <v>86754.89</v>
      </c>
      <c r="AL85" s="89">
        <v>35673.18</v>
      </c>
      <c r="AM85" s="89">
        <v>0</v>
      </c>
      <c r="AN85" s="89">
        <f t="shared" si="157"/>
        <v>35673.18</v>
      </c>
      <c r="AO85" s="93">
        <f t="shared" si="125"/>
        <v>0.41119503465453072</v>
      </c>
      <c r="AP85" s="89">
        <f t="shared" si="126"/>
        <v>-51081.71</v>
      </c>
      <c r="AQ85" s="93">
        <f t="shared" si="127"/>
        <v>-0.58880496534546933</v>
      </c>
      <c r="AR85" s="89">
        <f t="shared" si="128"/>
        <v>205560.91999999998</v>
      </c>
      <c r="AS85" s="89">
        <f t="shared" si="129"/>
        <v>157144.62</v>
      </c>
      <c r="AT85" s="89">
        <f t="shared" si="130"/>
        <v>0</v>
      </c>
      <c r="AU85" s="89">
        <f t="shared" si="131"/>
        <v>157144.62</v>
      </c>
      <c r="AV85" s="93">
        <f t="shared" si="132"/>
        <v>0.7644673900077894</v>
      </c>
      <c r="AW85" s="89">
        <f t="shared" si="133"/>
        <v>-48416.299999999988</v>
      </c>
      <c r="AX85" s="93">
        <f t="shared" si="134"/>
        <v>-0.23553260999221054</v>
      </c>
      <c r="AY85" s="89">
        <v>0</v>
      </c>
      <c r="AZ85" s="89">
        <v>0</v>
      </c>
      <c r="BA85" s="89">
        <v>0</v>
      </c>
      <c r="BB85" s="89">
        <f t="shared" si="158"/>
        <v>0</v>
      </c>
      <c r="BC85" s="93" t="str">
        <f t="shared" si="136"/>
        <v>nebija plānots</v>
      </c>
      <c r="BD85" s="89">
        <f t="shared" si="137"/>
        <v>0</v>
      </c>
      <c r="BE85" s="93" t="str">
        <f t="shared" si="138"/>
        <v>nebija plānots</v>
      </c>
      <c r="BF85" s="89">
        <f t="shared" si="139"/>
        <v>205560.91999999998</v>
      </c>
      <c r="BG85" s="89">
        <f t="shared" si="140"/>
        <v>157144.62</v>
      </c>
      <c r="BH85" s="89">
        <f t="shared" si="141"/>
        <v>0</v>
      </c>
      <c r="BI85" s="89">
        <f t="shared" si="142"/>
        <v>157144.62</v>
      </c>
      <c r="BJ85" s="93">
        <f t="shared" si="143"/>
        <v>0.7644673900077894</v>
      </c>
      <c r="BK85" s="89">
        <f t="shared" si="144"/>
        <v>-48416.299999999988</v>
      </c>
      <c r="BL85" s="93">
        <f t="shared" si="145"/>
        <v>-0.23553260999221054</v>
      </c>
      <c r="BM85" s="89">
        <v>0</v>
      </c>
      <c r="BN85" s="89">
        <v>0</v>
      </c>
      <c r="BO85" s="89">
        <v>0</v>
      </c>
      <c r="BP85" s="89">
        <f t="shared" si="159"/>
        <v>0</v>
      </c>
      <c r="BQ85" s="93" t="str">
        <f t="shared" si="147"/>
        <v>nebija plānots</v>
      </c>
      <c r="BR85" s="89">
        <f t="shared" si="148"/>
        <v>0</v>
      </c>
      <c r="BS85" s="93" t="str">
        <f t="shared" si="149"/>
        <v>nebija plānots</v>
      </c>
      <c r="BT85" s="89">
        <f t="shared" si="150"/>
        <v>205560.91999999998</v>
      </c>
      <c r="BU85" s="89">
        <f t="shared" si="151"/>
        <v>157144.62</v>
      </c>
      <c r="BV85" s="89">
        <f t="shared" si="152"/>
        <v>0</v>
      </c>
      <c r="BW85" s="89">
        <f t="shared" si="153"/>
        <v>157144.62</v>
      </c>
      <c r="BX85" s="93">
        <f t="shared" si="154"/>
        <v>0.7644673900077894</v>
      </c>
      <c r="BY85" s="89">
        <f t="shared" si="155"/>
        <v>-48416.299999999988</v>
      </c>
      <c r="BZ85" s="93">
        <f t="shared" si="156"/>
        <v>-0.23553260999221054</v>
      </c>
      <c r="CA85" s="89">
        <v>637.5</v>
      </c>
      <c r="CB85" s="89">
        <v>95239.02</v>
      </c>
      <c r="CC85" s="89">
        <v>26754.89</v>
      </c>
      <c r="CD85" s="89">
        <v>91800</v>
      </c>
      <c r="CE85" s="89">
        <v>27250</v>
      </c>
      <c r="CF85" s="89">
        <v>0</v>
      </c>
      <c r="CG85" s="89">
        <v>61179.89</v>
      </c>
      <c r="CH85" s="24">
        <f t="shared" si="108"/>
        <v>508422.22000000003</v>
      </c>
      <c r="CJ85" s="10"/>
      <c r="CK85" s="10"/>
    </row>
    <row r="86" spans="1:89" s="12" customFormat="1" ht="12" customHeight="1" x14ac:dyDescent="0.25">
      <c r="A86" s="9" t="s">
        <v>190</v>
      </c>
      <c r="B86" s="9" t="s">
        <v>190</v>
      </c>
      <c r="C86" s="25">
        <v>2</v>
      </c>
      <c r="D86" s="33" t="s">
        <v>159</v>
      </c>
      <c r="E86" s="27" t="s">
        <v>160</v>
      </c>
      <c r="F86" s="25" t="s">
        <v>182</v>
      </c>
      <c r="G86" s="27" t="s">
        <v>183</v>
      </c>
      <c r="H86" s="34" t="s">
        <v>187</v>
      </c>
      <c r="I86" s="27" t="s">
        <v>188</v>
      </c>
      <c r="J86" s="28">
        <v>3</v>
      </c>
      <c r="K86" s="32" t="s">
        <v>91</v>
      </c>
      <c r="L86" s="23" t="s">
        <v>10</v>
      </c>
      <c r="M86" s="24">
        <v>0</v>
      </c>
      <c r="N86" s="24">
        <v>0</v>
      </c>
      <c r="O86" s="24">
        <v>21599.51</v>
      </c>
      <c r="P86" s="89">
        <v>0</v>
      </c>
      <c r="Q86" s="89">
        <v>0</v>
      </c>
      <c r="R86" s="89">
        <v>0</v>
      </c>
      <c r="S86" s="89">
        <f t="shared" si="109"/>
        <v>0</v>
      </c>
      <c r="T86" s="93" t="str">
        <f t="shared" si="110"/>
        <v>nebija plānots</v>
      </c>
      <c r="U86" s="89">
        <f t="shared" si="111"/>
        <v>0</v>
      </c>
      <c r="V86" s="93" t="str">
        <f t="shared" si="112"/>
        <v>nebija plānots</v>
      </c>
      <c r="W86" s="89">
        <v>0</v>
      </c>
      <c r="X86" s="89">
        <v>0</v>
      </c>
      <c r="Y86" s="89">
        <v>0</v>
      </c>
      <c r="Z86" s="89">
        <f t="shared" si="113"/>
        <v>0</v>
      </c>
      <c r="AA86" s="93" t="str">
        <f t="shared" si="114"/>
        <v>nebija plānots</v>
      </c>
      <c r="AB86" s="89">
        <f t="shared" si="115"/>
        <v>0</v>
      </c>
      <c r="AC86" s="93" t="str">
        <f t="shared" si="116"/>
        <v>nebija plānots</v>
      </c>
      <c r="AD86" s="89">
        <f t="shared" si="117"/>
        <v>0</v>
      </c>
      <c r="AE86" s="89">
        <f t="shared" si="118"/>
        <v>0</v>
      </c>
      <c r="AF86" s="89">
        <f t="shared" si="119"/>
        <v>0</v>
      </c>
      <c r="AG86" s="89">
        <f t="shared" si="120"/>
        <v>0</v>
      </c>
      <c r="AH86" s="93" t="str">
        <f t="shared" si="121"/>
        <v>nebija plānots</v>
      </c>
      <c r="AI86" s="89">
        <f t="shared" si="122"/>
        <v>0</v>
      </c>
      <c r="AJ86" s="93" t="str">
        <f t="shared" si="123"/>
        <v>nebija plānots</v>
      </c>
      <c r="AK86" s="89">
        <v>0</v>
      </c>
      <c r="AL86" s="89">
        <v>0</v>
      </c>
      <c r="AM86" s="89">
        <v>0</v>
      </c>
      <c r="AN86" s="89">
        <f t="shared" si="157"/>
        <v>0</v>
      </c>
      <c r="AO86" s="93" t="str">
        <f t="shared" si="125"/>
        <v>nebija plānots</v>
      </c>
      <c r="AP86" s="89">
        <f t="shared" si="126"/>
        <v>0</v>
      </c>
      <c r="AQ86" s="93" t="str">
        <f t="shared" si="127"/>
        <v>nebija plānots</v>
      </c>
      <c r="AR86" s="89">
        <f t="shared" si="128"/>
        <v>0</v>
      </c>
      <c r="AS86" s="89">
        <f t="shared" si="129"/>
        <v>0</v>
      </c>
      <c r="AT86" s="89">
        <f t="shared" si="130"/>
        <v>0</v>
      </c>
      <c r="AU86" s="89">
        <f t="shared" si="131"/>
        <v>0</v>
      </c>
      <c r="AV86" s="93" t="str">
        <f t="shared" si="132"/>
        <v>nebija plānots</v>
      </c>
      <c r="AW86" s="89">
        <f t="shared" si="133"/>
        <v>0</v>
      </c>
      <c r="AX86" s="93" t="str">
        <f t="shared" si="134"/>
        <v>nebija plānots</v>
      </c>
      <c r="AY86" s="89">
        <v>0</v>
      </c>
      <c r="AZ86" s="89">
        <v>0</v>
      </c>
      <c r="BA86" s="89">
        <v>0</v>
      </c>
      <c r="BB86" s="89">
        <f t="shared" si="158"/>
        <v>0</v>
      </c>
      <c r="BC86" s="93" t="str">
        <f t="shared" si="136"/>
        <v>nebija plānots</v>
      </c>
      <c r="BD86" s="89">
        <f t="shared" si="137"/>
        <v>0</v>
      </c>
      <c r="BE86" s="93" t="str">
        <f t="shared" si="138"/>
        <v>nebija plānots</v>
      </c>
      <c r="BF86" s="89">
        <f t="shared" si="139"/>
        <v>0</v>
      </c>
      <c r="BG86" s="89">
        <f t="shared" si="140"/>
        <v>0</v>
      </c>
      <c r="BH86" s="89">
        <f t="shared" si="141"/>
        <v>0</v>
      </c>
      <c r="BI86" s="89">
        <f t="shared" si="142"/>
        <v>0</v>
      </c>
      <c r="BJ86" s="93" t="str">
        <f t="shared" si="143"/>
        <v>nebija plānots</v>
      </c>
      <c r="BK86" s="89">
        <f t="shared" si="144"/>
        <v>0</v>
      </c>
      <c r="BL86" s="93" t="str">
        <f t="shared" si="145"/>
        <v>nebija plānots</v>
      </c>
      <c r="BM86" s="89">
        <v>80246.210000000006</v>
      </c>
      <c r="BN86" s="89">
        <v>80780.37</v>
      </c>
      <c r="BO86" s="89">
        <v>0</v>
      </c>
      <c r="BP86" s="89">
        <f t="shared" si="159"/>
        <v>80780.37</v>
      </c>
      <c r="BQ86" s="93">
        <f t="shared" si="147"/>
        <v>1.0066565137468797</v>
      </c>
      <c r="BR86" s="89">
        <f t="shared" si="148"/>
        <v>534.15999999998894</v>
      </c>
      <c r="BS86" s="93">
        <f t="shared" si="149"/>
        <v>6.6565137468796208E-3</v>
      </c>
      <c r="BT86" s="89">
        <f t="shared" si="150"/>
        <v>80246.210000000006</v>
      </c>
      <c r="BU86" s="89">
        <f t="shared" si="151"/>
        <v>80780.37</v>
      </c>
      <c r="BV86" s="89">
        <f t="shared" si="152"/>
        <v>0</v>
      </c>
      <c r="BW86" s="89">
        <f t="shared" si="153"/>
        <v>80780.37</v>
      </c>
      <c r="BX86" s="93">
        <f t="shared" si="154"/>
        <v>1.0066565137468797</v>
      </c>
      <c r="BY86" s="89">
        <f t="shared" si="155"/>
        <v>534.15999999998894</v>
      </c>
      <c r="BZ86" s="93">
        <f t="shared" si="156"/>
        <v>6.6565137468796208E-3</v>
      </c>
      <c r="CA86" s="89">
        <v>0</v>
      </c>
      <c r="CB86" s="89">
        <v>0</v>
      </c>
      <c r="CC86" s="89">
        <v>0</v>
      </c>
      <c r="CD86" s="89">
        <v>0</v>
      </c>
      <c r="CE86" s="89">
        <v>172125</v>
      </c>
      <c r="CF86" s="89">
        <v>0</v>
      </c>
      <c r="CG86" s="89">
        <v>0</v>
      </c>
      <c r="CH86" s="24">
        <f t="shared" si="108"/>
        <v>252371.21000000002</v>
      </c>
      <c r="CJ86" s="10"/>
      <c r="CK86" s="10"/>
    </row>
    <row r="87" spans="1:89" s="12" customFormat="1" ht="12" customHeight="1" x14ac:dyDescent="0.25">
      <c r="A87" s="9" t="s">
        <v>191</v>
      </c>
      <c r="B87" s="9" t="s">
        <v>191</v>
      </c>
      <c r="C87" s="25">
        <v>2</v>
      </c>
      <c r="D87" s="33" t="s">
        <v>159</v>
      </c>
      <c r="E87" s="27" t="s">
        <v>160</v>
      </c>
      <c r="F87" s="25" t="s">
        <v>182</v>
      </c>
      <c r="G87" s="27" t="s">
        <v>183</v>
      </c>
      <c r="H87" s="34" t="s">
        <v>187</v>
      </c>
      <c r="I87" s="27" t="s">
        <v>188</v>
      </c>
      <c r="J87" s="28">
        <v>4</v>
      </c>
      <c r="K87" s="32" t="s">
        <v>91</v>
      </c>
      <c r="L87" s="23" t="s">
        <v>10</v>
      </c>
      <c r="M87" s="24">
        <v>0</v>
      </c>
      <c r="N87" s="24">
        <v>0</v>
      </c>
      <c r="O87" s="24">
        <v>0</v>
      </c>
      <c r="P87" s="89">
        <v>0</v>
      </c>
      <c r="Q87" s="89">
        <v>0</v>
      </c>
      <c r="R87" s="89">
        <v>0</v>
      </c>
      <c r="S87" s="89">
        <f t="shared" si="109"/>
        <v>0</v>
      </c>
      <c r="T87" s="93" t="str">
        <f t="shared" si="110"/>
        <v>nebija plānots</v>
      </c>
      <c r="U87" s="89">
        <f t="shared" si="111"/>
        <v>0</v>
      </c>
      <c r="V87" s="93" t="str">
        <f t="shared" si="112"/>
        <v>nebija plānots</v>
      </c>
      <c r="W87" s="89">
        <v>0</v>
      </c>
      <c r="X87" s="89">
        <v>0</v>
      </c>
      <c r="Y87" s="89">
        <v>0</v>
      </c>
      <c r="Z87" s="89">
        <f t="shared" si="113"/>
        <v>0</v>
      </c>
      <c r="AA87" s="93" t="str">
        <f t="shared" si="114"/>
        <v>nebija plānots</v>
      </c>
      <c r="AB87" s="89">
        <f t="shared" si="115"/>
        <v>0</v>
      </c>
      <c r="AC87" s="93" t="str">
        <f t="shared" si="116"/>
        <v>nebija plānots</v>
      </c>
      <c r="AD87" s="89">
        <f t="shared" si="117"/>
        <v>0</v>
      </c>
      <c r="AE87" s="89">
        <f t="shared" si="118"/>
        <v>0</v>
      </c>
      <c r="AF87" s="89">
        <f t="shared" si="119"/>
        <v>0</v>
      </c>
      <c r="AG87" s="89">
        <f t="shared" si="120"/>
        <v>0</v>
      </c>
      <c r="AH87" s="93" t="str">
        <f t="shared" si="121"/>
        <v>nebija plānots</v>
      </c>
      <c r="AI87" s="89">
        <f t="shared" si="122"/>
        <v>0</v>
      </c>
      <c r="AJ87" s="93" t="str">
        <f t="shared" si="123"/>
        <v>nebija plānots</v>
      </c>
      <c r="AK87" s="89">
        <v>0</v>
      </c>
      <c r="AL87" s="89">
        <v>0</v>
      </c>
      <c r="AM87" s="89">
        <v>0</v>
      </c>
      <c r="AN87" s="89">
        <f t="shared" si="157"/>
        <v>0</v>
      </c>
      <c r="AO87" s="93" t="str">
        <f t="shared" si="125"/>
        <v>nebija plānots</v>
      </c>
      <c r="AP87" s="89">
        <f t="shared" si="126"/>
        <v>0</v>
      </c>
      <c r="AQ87" s="93" t="str">
        <f t="shared" si="127"/>
        <v>nebija plānots</v>
      </c>
      <c r="AR87" s="89">
        <f t="shared" si="128"/>
        <v>0</v>
      </c>
      <c r="AS87" s="89">
        <f t="shared" si="129"/>
        <v>0</v>
      </c>
      <c r="AT87" s="89">
        <f t="shared" si="130"/>
        <v>0</v>
      </c>
      <c r="AU87" s="89">
        <f t="shared" si="131"/>
        <v>0</v>
      </c>
      <c r="AV87" s="93" t="str">
        <f t="shared" si="132"/>
        <v>nebija plānots</v>
      </c>
      <c r="AW87" s="89">
        <f t="shared" si="133"/>
        <v>0</v>
      </c>
      <c r="AX87" s="93" t="str">
        <f t="shared" si="134"/>
        <v>nebija plānots</v>
      </c>
      <c r="AY87" s="89">
        <v>454161.9</v>
      </c>
      <c r="AZ87" s="89">
        <v>0</v>
      </c>
      <c r="BA87" s="89">
        <v>0</v>
      </c>
      <c r="BB87" s="89">
        <f t="shared" si="158"/>
        <v>0</v>
      </c>
      <c r="BC87" s="93">
        <f t="shared" si="136"/>
        <v>0</v>
      </c>
      <c r="BD87" s="89">
        <f t="shared" si="137"/>
        <v>-454161.9</v>
      </c>
      <c r="BE87" s="93">
        <f t="shared" si="138"/>
        <v>-1</v>
      </c>
      <c r="BF87" s="89">
        <f t="shared" si="139"/>
        <v>454161.9</v>
      </c>
      <c r="BG87" s="89">
        <f t="shared" si="140"/>
        <v>0</v>
      </c>
      <c r="BH87" s="89">
        <f t="shared" si="141"/>
        <v>0</v>
      </c>
      <c r="BI87" s="89">
        <f t="shared" si="142"/>
        <v>0</v>
      </c>
      <c r="BJ87" s="93">
        <f t="shared" si="143"/>
        <v>0</v>
      </c>
      <c r="BK87" s="89">
        <f t="shared" si="144"/>
        <v>-454161.9</v>
      </c>
      <c r="BL87" s="93">
        <f t="shared" si="145"/>
        <v>-1</v>
      </c>
      <c r="BM87" s="89">
        <v>0</v>
      </c>
      <c r="BN87" s="89">
        <v>7139</v>
      </c>
      <c r="BO87" s="89">
        <v>0</v>
      </c>
      <c r="BP87" s="89">
        <f t="shared" si="159"/>
        <v>7139</v>
      </c>
      <c r="BQ87" s="93" t="str">
        <f t="shared" si="147"/>
        <v>nebija plānots</v>
      </c>
      <c r="BR87" s="89">
        <f t="shared" si="148"/>
        <v>7139</v>
      </c>
      <c r="BS87" s="93" t="str">
        <f t="shared" si="149"/>
        <v>nebija plānots</v>
      </c>
      <c r="BT87" s="89">
        <f t="shared" si="150"/>
        <v>454161.9</v>
      </c>
      <c r="BU87" s="89">
        <f t="shared" si="151"/>
        <v>7139</v>
      </c>
      <c r="BV87" s="89">
        <f t="shared" si="152"/>
        <v>0</v>
      </c>
      <c r="BW87" s="89">
        <f t="shared" si="153"/>
        <v>7139</v>
      </c>
      <c r="BX87" s="93">
        <f t="shared" si="154"/>
        <v>1.5719064060635644E-2</v>
      </c>
      <c r="BY87" s="89">
        <f t="shared" si="155"/>
        <v>-447022.9</v>
      </c>
      <c r="BZ87" s="93">
        <f t="shared" si="156"/>
        <v>-0.98428093593936439</v>
      </c>
      <c r="CA87" s="89">
        <v>0</v>
      </c>
      <c r="CB87" s="89">
        <v>0</v>
      </c>
      <c r="CC87" s="89">
        <v>0</v>
      </c>
      <c r="CD87" s="89">
        <v>0</v>
      </c>
      <c r="CE87" s="89">
        <v>454161.9</v>
      </c>
      <c r="CF87" s="89">
        <v>0</v>
      </c>
      <c r="CG87" s="89">
        <v>0</v>
      </c>
      <c r="CH87" s="24">
        <f t="shared" si="108"/>
        <v>908323.8</v>
      </c>
      <c r="CJ87" s="10"/>
      <c r="CK87" s="10"/>
    </row>
    <row r="88" spans="1:89" ht="12" customHeight="1" x14ac:dyDescent="0.25">
      <c r="A88" s="9" t="s">
        <v>192</v>
      </c>
      <c r="B88" s="9" t="s">
        <v>192</v>
      </c>
      <c r="C88" s="25">
        <v>2</v>
      </c>
      <c r="D88" s="33" t="s">
        <v>159</v>
      </c>
      <c r="E88" s="27" t="s">
        <v>160</v>
      </c>
      <c r="F88" s="25" t="s">
        <v>182</v>
      </c>
      <c r="G88" s="27" t="s">
        <v>183</v>
      </c>
      <c r="H88" s="34" t="s">
        <v>193</v>
      </c>
      <c r="I88" s="27" t="s">
        <v>194</v>
      </c>
      <c r="J88" s="28">
        <v>1</v>
      </c>
      <c r="K88" s="32" t="s">
        <v>91</v>
      </c>
      <c r="L88" s="25" t="s">
        <v>10</v>
      </c>
      <c r="M88" s="24">
        <v>0</v>
      </c>
      <c r="N88" s="24">
        <v>1038171.2400000001</v>
      </c>
      <c r="O88" s="24">
        <v>400411.46</v>
      </c>
      <c r="P88" s="89">
        <v>0</v>
      </c>
      <c r="Q88" s="89">
        <v>0</v>
      </c>
      <c r="R88" s="89">
        <v>0</v>
      </c>
      <c r="S88" s="89">
        <f t="shared" si="109"/>
        <v>0</v>
      </c>
      <c r="T88" s="93" t="str">
        <f t="shared" si="110"/>
        <v>nebija plānots</v>
      </c>
      <c r="U88" s="89">
        <f t="shared" si="111"/>
        <v>0</v>
      </c>
      <c r="V88" s="93" t="str">
        <f t="shared" si="112"/>
        <v>nebija plānots</v>
      </c>
      <c r="W88" s="89">
        <v>0</v>
      </c>
      <c r="X88" s="89">
        <v>0</v>
      </c>
      <c r="Y88" s="89">
        <v>0</v>
      </c>
      <c r="Z88" s="89">
        <f t="shared" si="113"/>
        <v>0</v>
      </c>
      <c r="AA88" s="93" t="str">
        <f t="shared" si="114"/>
        <v>nebija plānots</v>
      </c>
      <c r="AB88" s="89">
        <f t="shared" si="115"/>
        <v>0</v>
      </c>
      <c r="AC88" s="93" t="str">
        <f t="shared" si="116"/>
        <v>nebija plānots</v>
      </c>
      <c r="AD88" s="89">
        <f t="shared" si="117"/>
        <v>0</v>
      </c>
      <c r="AE88" s="89">
        <f t="shared" si="118"/>
        <v>0</v>
      </c>
      <c r="AF88" s="89">
        <f t="shared" si="119"/>
        <v>0</v>
      </c>
      <c r="AG88" s="89">
        <f t="shared" si="120"/>
        <v>0</v>
      </c>
      <c r="AH88" s="93" t="str">
        <f t="shared" si="121"/>
        <v>nebija plānots</v>
      </c>
      <c r="AI88" s="89">
        <f t="shared" si="122"/>
        <v>0</v>
      </c>
      <c r="AJ88" s="93" t="str">
        <f t="shared" si="123"/>
        <v>nebija plānots</v>
      </c>
      <c r="AK88" s="89">
        <v>0</v>
      </c>
      <c r="AL88" s="89">
        <v>110460.93</v>
      </c>
      <c r="AM88" s="89">
        <v>0</v>
      </c>
      <c r="AN88" s="89">
        <f t="shared" si="157"/>
        <v>110460.93</v>
      </c>
      <c r="AO88" s="93" t="str">
        <f t="shared" si="125"/>
        <v>nebija plānots</v>
      </c>
      <c r="AP88" s="89">
        <f t="shared" si="126"/>
        <v>110460.93</v>
      </c>
      <c r="AQ88" s="93" t="str">
        <f t="shared" si="127"/>
        <v>nebija plānots</v>
      </c>
      <c r="AR88" s="89">
        <f t="shared" si="128"/>
        <v>0</v>
      </c>
      <c r="AS88" s="89">
        <f t="shared" si="129"/>
        <v>110460.93</v>
      </c>
      <c r="AT88" s="89">
        <f t="shared" si="130"/>
        <v>0</v>
      </c>
      <c r="AU88" s="89">
        <f t="shared" si="131"/>
        <v>110460.93</v>
      </c>
      <c r="AV88" s="93" t="str">
        <f t="shared" si="132"/>
        <v>nebija plānots</v>
      </c>
      <c r="AW88" s="89">
        <f t="shared" si="133"/>
        <v>110460.93</v>
      </c>
      <c r="AX88" s="93" t="str">
        <f t="shared" si="134"/>
        <v>nebija plānots</v>
      </c>
      <c r="AY88" s="89">
        <v>0</v>
      </c>
      <c r="AZ88" s="89">
        <v>0</v>
      </c>
      <c r="BA88" s="89">
        <v>0</v>
      </c>
      <c r="BB88" s="89">
        <f t="shared" si="158"/>
        <v>0</v>
      </c>
      <c r="BC88" s="93" t="str">
        <f t="shared" si="136"/>
        <v>nebija plānots</v>
      </c>
      <c r="BD88" s="89">
        <f t="shared" si="137"/>
        <v>0</v>
      </c>
      <c r="BE88" s="93" t="str">
        <f t="shared" si="138"/>
        <v>nebija plānots</v>
      </c>
      <c r="BF88" s="89">
        <f t="shared" si="139"/>
        <v>0</v>
      </c>
      <c r="BG88" s="89">
        <f t="shared" si="140"/>
        <v>110460.93</v>
      </c>
      <c r="BH88" s="89">
        <f t="shared" si="141"/>
        <v>0</v>
      </c>
      <c r="BI88" s="89">
        <f t="shared" si="142"/>
        <v>110460.93</v>
      </c>
      <c r="BJ88" s="93" t="str">
        <f t="shared" si="143"/>
        <v>nebija plānots</v>
      </c>
      <c r="BK88" s="89">
        <f t="shared" si="144"/>
        <v>110460.93</v>
      </c>
      <c r="BL88" s="93" t="str">
        <f t="shared" si="145"/>
        <v>nebija plānots</v>
      </c>
      <c r="BM88" s="89">
        <v>758504.77</v>
      </c>
      <c r="BN88" s="89">
        <v>1064007.44</v>
      </c>
      <c r="BO88" s="89">
        <v>0</v>
      </c>
      <c r="BP88" s="89">
        <f t="shared" si="159"/>
        <v>1064007.44</v>
      </c>
      <c r="BQ88" s="93">
        <f t="shared" si="147"/>
        <v>1.4027696094778679</v>
      </c>
      <c r="BR88" s="89">
        <f t="shared" si="148"/>
        <v>305502.66999999993</v>
      </c>
      <c r="BS88" s="93">
        <f t="shared" si="149"/>
        <v>0.40276960947786777</v>
      </c>
      <c r="BT88" s="89">
        <f t="shared" si="150"/>
        <v>758504.77</v>
      </c>
      <c r="BU88" s="89">
        <f t="shared" si="151"/>
        <v>1174468.3699999999</v>
      </c>
      <c r="BV88" s="89">
        <f t="shared" si="152"/>
        <v>0</v>
      </c>
      <c r="BW88" s="89">
        <f t="shared" si="153"/>
        <v>1174468.3699999999</v>
      </c>
      <c r="BX88" s="93">
        <f t="shared" si="154"/>
        <v>1.5483994517265856</v>
      </c>
      <c r="BY88" s="89">
        <f t="shared" si="155"/>
        <v>415963.59999999986</v>
      </c>
      <c r="BZ88" s="93">
        <f t="shared" si="156"/>
        <v>0.54839945172658555</v>
      </c>
      <c r="CA88" s="89">
        <v>247520.35</v>
      </c>
      <c r="CB88" s="89">
        <v>0</v>
      </c>
      <c r="CC88" s="89">
        <v>0</v>
      </c>
      <c r="CD88" s="89">
        <v>0</v>
      </c>
      <c r="CE88" s="89">
        <v>59658.6</v>
      </c>
      <c r="CF88" s="89">
        <v>0</v>
      </c>
      <c r="CG88" s="89">
        <v>59828.29</v>
      </c>
      <c r="CH88" s="24">
        <f t="shared" si="108"/>
        <v>1125512.01</v>
      </c>
      <c r="CJ88" s="10"/>
      <c r="CK88" s="10"/>
    </row>
    <row r="89" spans="1:89" ht="12" customHeight="1" x14ac:dyDescent="0.25">
      <c r="A89" s="9" t="s">
        <v>195</v>
      </c>
      <c r="B89" s="9" t="s">
        <v>195</v>
      </c>
      <c r="C89" s="25">
        <v>2</v>
      </c>
      <c r="D89" s="33" t="s">
        <v>159</v>
      </c>
      <c r="E89" s="27" t="s">
        <v>160</v>
      </c>
      <c r="F89" s="25" t="s">
        <v>182</v>
      </c>
      <c r="G89" s="27" t="s">
        <v>183</v>
      </c>
      <c r="H89" s="25" t="s">
        <v>196</v>
      </c>
      <c r="I89" s="27" t="s">
        <v>197</v>
      </c>
      <c r="J89" s="28">
        <v>1</v>
      </c>
      <c r="K89" s="29" t="s">
        <v>91</v>
      </c>
      <c r="L89" s="25" t="s">
        <v>10</v>
      </c>
      <c r="M89" s="24">
        <v>0</v>
      </c>
      <c r="N89" s="24">
        <v>1015058.72</v>
      </c>
      <c r="O89" s="24">
        <v>1080467.77</v>
      </c>
      <c r="P89" s="89">
        <v>0</v>
      </c>
      <c r="Q89" s="89">
        <v>0</v>
      </c>
      <c r="R89" s="89">
        <v>0</v>
      </c>
      <c r="S89" s="89">
        <f t="shared" si="109"/>
        <v>0</v>
      </c>
      <c r="T89" s="93" t="str">
        <f t="shared" si="110"/>
        <v>nebija plānots</v>
      </c>
      <c r="U89" s="89">
        <f t="shared" si="111"/>
        <v>0</v>
      </c>
      <c r="V89" s="93" t="str">
        <f t="shared" si="112"/>
        <v>nebija plānots</v>
      </c>
      <c r="W89" s="89">
        <v>36000</v>
      </c>
      <c r="X89" s="89">
        <v>0</v>
      </c>
      <c r="Y89" s="89">
        <v>0</v>
      </c>
      <c r="Z89" s="89">
        <f t="shared" si="113"/>
        <v>0</v>
      </c>
      <c r="AA89" s="93">
        <f t="shared" si="114"/>
        <v>0</v>
      </c>
      <c r="AB89" s="89">
        <f t="shared" si="115"/>
        <v>-36000</v>
      </c>
      <c r="AC89" s="93">
        <f t="shared" si="116"/>
        <v>-1</v>
      </c>
      <c r="AD89" s="89">
        <f t="shared" si="117"/>
        <v>36000</v>
      </c>
      <c r="AE89" s="89">
        <f t="shared" si="118"/>
        <v>0</v>
      </c>
      <c r="AF89" s="89">
        <f t="shared" si="119"/>
        <v>0</v>
      </c>
      <c r="AG89" s="89">
        <f t="shared" si="120"/>
        <v>0</v>
      </c>
      <c r="AH89" s="93">
        <f t="shared" si="121"/>
        <v>0</v>
      </c>
      <c r="AI89" s="89">
        <f t="shared" si="122"/>
        <v>-36000</v>
      </c>
      <c r="AJ89" s="93">
        <f t="shared" si="123"/>
        <v>-1</v>
      </c>
      <c r="AK89" s="89">
        <v>0</v>
      </c>
      <c r="AL89" s="89">
        <v>0</v>
      </c>
      <c r="AM89" s="89">
        <v>0</v>
      </c>
      <c r="AN89" s="89">
        <f t="shared" si="157"/>
        <v>0</v>
      </c>
      <c r="AO89" s="93" t="str">
        <f t="shared" si="125"/>
        <v>nebija plānots</v>
      </c>
      <c r="AP89" s="89">
        <f t="shared" si="126"/>
        <v>0</v>
      </c>
      <c r="AQ89" s="93" t="str">
        <f t="shared" si="127"/>
        <v>nebija plānots</v>
      </c>
      <c r="AR89" s="89">
        <f t="shared" si="128"/>
        <v>36000</v>
      </c>
      <c r="AS89" s="89">
        <f t="shared" si="129"/>
        <v>0</v>
      </c>
      <c r="AT89" s="89">
        <f t="shared" si="130"/>
        <v>0</v>
      </c>
      <c r="AU89" s="89">
        <f t="shared" si="131"/>
        <v>0</v>
      </c>
      <c r="AV89" s="93">
        <f t="shared" si="132"/>
        <v>0</v>
      </c>
      <c r="AW89" s="89">
        <f t="shared" si="133"/>
        <v>-36000</v>
      </c>
      <c r="AX89" s="93">
        <f t="shared" si="134"/>
        <v>-1</v>
      </c>
      <c r="AY89" s="89">
        <v>30600</v>
      </c>
      <c r="AZ89" s="89">
        <v>25000</v>
      </c>
      <c r="BA89" s="89">
        <v>0</v>
      </c>
      <c r="BB89" s="89">
        <f t="shared" si="158"/>
        <v>25000</v>
      </c>
      <c r="BC89" s="93">
        <f t="shared" si="136"/>
        <v>0.81699346405228757</v>
      </c>
      <c r="BD89" s="89">
        <f t="shared" si="137"/>
        <v>-5600</v>
      </c>
      <c r="BE89" s="93">
        <f t="shared" si="138"/>
        <v>-0.18300653594771241</v>
      </c>
      <c r="BF89" s="89">
        <f t="shared" si="139"/>
        <v>66600</v>
      </c>
      <c r="BG89" s="89">
        <f t="shared" si="140"/>
        <v>25000</v>
      </c>
      <c r="BH89" s="89">
        <f t="shared" si="141"/>
        <v>0</v>
      </c>
      <c r="BI89" s="89">
        <f t="shared" si="142"/>
        <v>25000</v>
      </c>
      <c r="BJ89" s="93">
        <f t="shared" si="143"/>
        <v>0.37537537537537535</v>
      </c>
      <c r="BK89" s="89">
        <f t="shared" si="144"/>
        <v>-41600</v>
      </c>
      <c r="BL89" s="93">
        <f t="shared" si="145"/>
        <v>-0.62462462462462465</v>
      </c>
      <c r="BM89" s="89">
        <v>207944.14</v>
      </c>
      <c r="BN89" s="89">
        <v>79844.570000000007</v>
      </c>
      <c r="BO89" s="89">
        <v>0</v>
      </c>
      <c r="BP89" s="89">
        <f t="shared" si="159"/>
        <v>79844.570000000007</v>
      </c>
      <c r="BQ89" s="93">
        <f t="shared" si="147"/>
        <v>0.38397124343104838</v>
      </c>
      <c r="BR89" s="89">
        <f t="shared" si="148"/>
        <v>-128099.57</v>
      </c>
      <c r="BS89" s="93">
        <f t="shared" si="149"/>
        <v>-0.61602875656895162</v>
      </c>
      <c r="BT89" s="89">
        <f t="shared" si="150"/>
        <v>274544.14</v>
      </c>
      <c r="BU89" s="89">
        <f t="shared" si="151"/>
        <v>104844.57</v>
      </c>
      <c r="BV89" s="89">
        <f t="shared" si="152"/>
        <v>0</v>
      </c>
      <c r="BW89" s="89">
        <f t="shared" si="153"/>
        <v>104844.57</v>
      </c>
      <c r="BX89" s="93">
        <f t="shared" si="154"/>
        <v>0.38188602386486925</v>
      </c>
      <c r="BY89" s="89">
        <f t="shared" si="155"/>
        <v>-169699.57</v>
      </c>
      <c r="BZ89" s="93">
        <f t="shared" si="156"/>
        <v>-0.61811397613513075</v>
      </c>
      <c r="CA89" s="89">
        <v>0</v>
      </c>
      <c r="CB89" s="89">
        <v>0</v>
      </c>
      <c r="CC89" s="89">
        <v>255000</v>
      </c>
      <c r="CD89" s="89">
        <v>290239.02000000019</v>
      </c>
      <c r="CE89" s="89">
        <v>220925.1</v>
      </c>
      <c r="CF89" s="89">
        <v>0</v>
      </c>
      <c r="CG89" s="89">
        <v>0</v>
      </c>
      <c r="CH89" s="24">
        <f t="shared" si="108"/>
        <v>1040708.2600000001</v>
      </c>
      <c r="CJ89" s="10"/>
      <c r="CK89" s="10"/>
    </row>
    <row r="90" spans="1:89" ht="12" customHeight="1" x14ac:dyDescent="0.25">
      <c r="A90" s="9" t="s">
        <v>198</v>
      </c>
      <c r="B90" s="9" t="s">
        <v>198</v>
      </c>
      <c r="C90" s="25">
        <v>2</v>
      </c>
      <c r="D90" s="33" t="s">
        <v>159</v>
      </c>
      <c r="E90" s="27" t="s">
        <v>160</v>
      </c>
      <c r="F90" s="25" t="s">
        <v>182</v>
      </c>
      <c r="G90" s="27" t="s">
        <v>183</v>
      </c>
      <c r="H90" s="25" t="s">
        <v>196</v>
      </c>
      <c r="I90" s="27" t="s">
        <v>197</v>
      </c>
      <c r="J90" s="28">
        <v>2</v>
      </c>
      <c r="K90" s="29" t="s">
        <v>91</v>
      </c>
      <c r="L90" s="25" t="s">
        <v>10</v>
      </c>
      <c r="M90" s="24">
        <v>0</v>
      </c>
      <c r="N90" s="24">
        <v>0</v>
      </c>
      <c r="O90" s="24">
        <v>0</v>
      </c>
      <c r="P90" s="89">
        <v>0</v>
      </c>
      <c r="Q90" s="89">
        <v>0</v>
      </c>
      <c r="R90" s="89">
        <v>0</v>
      </c>
      <c r="S90" s="89">
        <f t="shared" si="109"/>
        <v>0</v>
      </c>
      <c r="T90" s="93" t="str">
        <f t="shared" si="110"/>
        <v>nebija plānots</v>
      </c>
      <c r="U90" s="89">
        <f t="shared" si="111"/>
        <v>0</v>
      </c>
      <c r="V90" s="93" t="str">
        <f t="shared" si="112"/>
        <v>nebija plānots</v>
      </c>
      <c r="W90" s="89">
        <v>0</v>
      </c>
      <c r="X90" s="89">
        <v>0</v>
      </c>
      <c r="Y90" s="89">
        <v>0</v>
      </c>
      <c r="Z90" s="89">
        <f t="shared" si="113"/>
        <v>0</v>
      </c>
      <c r="AA90" s="93" t="str">
        <f t="shared" si="114"/>
        <v>nebija plānots</v>
      </c>
      <c r="AB90" s="89">
        <f t="shared" si="115"/>
        <v>0</v>
      </c>
      <c r="AC90" s="93" t="str">
        <f t="shared" si="116"/>
        <v>nebija plānots</v>
      </c>
      <c r="AD90" s="89">
        <f t="shared" si="117"/>
        <v>0</v>
      </c>
      <c r="AE90" s="89">
        <f t="shared" si="118"/>
        <v>0</v>
      </c>
      <c r="AF90" s="89">
        <f t="shared" si="119"/>
        <v>0</v>
      </c>
      <c r="AG90" s="89">
        <f t="shared" si="120"/>
        <v>0</v>
      </c>
      <c r="AH90" s="93" t="str">
        <f t="shared" si="121"/>
        <v>nebija plānots</v>
      </c>
      <c r="AI90" s="89">
        <f t="shared" si="122"/>
        <v>0</v>
      </c>
      <c r="AJ90" s="93" t="str">
        <f t="shared" si="123"/>
        <v>nebija plānots</v>
      </c>
      <c r="AK90" s="89">
        <v>0</v>
      </c>
      <c r="AL90" s="89">
        <v>0</v>
      </c>
      <c r="AM90" s="89">
        <v>0</v>
      </c>
      <c r="AN90" s="89">
        <f t="shared" si="157"/>
        <v>0</v>
      </c>
      <c r="AO90" s="93" t="str">
        <f t="shared" si="125"/>
        <v>nebija plānots</v>
      </c>
      <c r="AP90" s="89">
        <f t="shared" si="126"/>
        <v>0</v>
      </c>
      <c r="AQ90" s="93" t="str">
        <f t="shared" si="127"/>
        <v>nebija plānots</v>
      </c>
      <c r="AR90" s="89">
        <f t="shared" si="128"/>
        <v>0</v>
      </c>
      <c r="AS90" s="89">
        <f t="shared" si="129"/>
        <v>0</v>
      </c>
      <c r="AT90" s="89">
        <f t="shared" si="130"/>
        <v>0</v>
      </c>
      <c r="AU90" s="89">
        <f t="shared" si="131"/>
        <v>0</v>
      </c>
      <c r="AV90" s="93" t="str">
        <f t="shared" si="132"/>
        <v>nebija plānots</v>
      </c>
      <c r="AW90" s="89">
        <f t="shared" si="133"/>
        <v>0</v>
      </c>
      <c r="AX90" s="93" t="str">
        <f t="shared" si="134"/>
        <v>nebija plānots</v>
      </c>
      <c r="AY90" s="89">
        <v>0</v>
      </c>
      <c r="AZ90" s="89">
        <v>0</v>
      </c>
      <c r="BA90" s="89">
        <v>0</v>
      </c>
      <c r="BB90" s="89">
        <f t="shared" si="158"/>
        <v>0</v>
      </c>
      <c r="BC90" s="93" t="str">
        <f t="shared" si="136"/>
        <v>nebija plānots</v>
      </c>
      <c r="BD90" s="89">
        <f t="shared" si="137"/>
        <v>0</v>
      </c>
      <c r="BE90" s="93" t="str">
        <f t="shared" si="138"/>
        <v>nebija plānots</v>
      </c>
      <c r="BF90" s="89">
        <f t="shared" si="139"/>
        <v>0</v>
      </c>
      <c r="BG90" s="89">
        <f t="shared" si="140"/>
        <v>0</v>
      </c>
      <c r="BH90" s="89">
        <f t="shared" si="141"/>
        <v>0</v>
      </c>
      <c r="BI90" s="89">
        <f t="shared" si="142"/>
        <v>0</v>
      </c>
      <c r="BJ90" s="93" t="str">
        <f t="shared" si="143"/>
        <v>nebija plānots</v>
      </c>
      <c r="BK90" s="89">
        <f t="shared" si="144"/>
        <v>0</v>
      </c>
      <c r="BL90" s="93" t="str">
        <f t="shared" si="145"/>
        <v>nebija plānots</v>
      </c>
      <c r="BM90" s="89">
        <v>0</v>
      </c>
      <c r="BN90" s="89">
        <v>0</v>
      </c>
      <c r="BO90" s="89">
        <v>0</v>
      </c>
      <c r="BP90" s="89">
        <f t="shared" si="159"/>
        <v>0</v>
      </c>
      <c r="BQ90" s="93" t="str">
        <f t="shared" si="147"/>
        <v>nebija plānots</v>
      </c>
      <c r="BR90" s="89">
        <f t="shared" si="148"/>
        <v>0</v>
      </c>
      <c r="BS90" s="93" t="str">
        <f t="shared" si="149"/>
        <v>nebija plānots</v>
      </c>
      <c r="BT90" s="89">
        <f t="shared" si="150"/>
        <v>0</v>
      </c>
      <c r="BU90" s="89">
        <f t="shared" si="151"/>
        <v>0</v>
      </c>
      <c r="BV90" s="89">
        <f t="shared" si="152"/>
        <v>0</v>
      </c>
      <c r="BW90" s="89">
        <f t="shared" si="153"/>
        <v>0</v>
      </c>
      <c r="BX90" s="93" t="str">
        <f t="shared" si="154"/>
        <v>nebija plānots</v>
      </c>
      <c r="BY90" s="89">
        <f t="shared" si="155"/>
        <v>0</v>
      </c>
      <c r="BZ90" s="93" t="str">
        <f t="shared" si="156"/>
        <v>nebija plānots</v>
      </c>
      <c r="CA90" s="89">
        <v>0</v>
      </c>
      <c r="CB90" s="89">
        <v>0</v>
      </c>
      <c r="CC90" s="89">
        <v>0</v>
      </c>
      <c r="CD90" s="89">
        <v>0</v>
      </c>
      <c r="CE90" s="89">
        <v>105000</v>
      </c>
      <c r="CF90" s="89">
        <v>0</v>
      </c>
      <c r="CG90" s="89">
        <v>0</v>
      </c>
      <c r="CH90" s="24">
        <f t="shared" si="108"/>
        <v>105000</v>
      </c>
      <c r="CJ90" s="10"/>
      <c r="CK90" s="10"/>
    </row>
    <row r="91" spans="1:89" ht="12" customHeight="1" x14ac:dyDescent="0.25">
      <c r="A91" s="9" t="s">
        <v>199</v>
      </c>
      <c r="B91" s="9" t="s">
        <v>199</v>
      </c>
      <c r="C91" s="25">
        <v>2</v>
      </c>
      <c r="D91" s="33" t="s">
        <v>159</v>
      </c>
      <c r="E91" s="27" t="s">
        <v>160</v>
      </c>
      <c r="F91" s="25" t="s">
        <v>182</v>
      </c>
      <c r="G91" s="27" t="s">
        <v>183</v>
      </c>
      <c r="H91" s="34" t="s">
        <v>200</v>
      </c>
      <c r="I91" s="27" t="s">
        <v>201</v>
      </c>
      <c r="J91" s="28">
        <v>1</v>
      </c>
      <c r="K91" s="29" t="s">
        <v>91</v>
      </c>
      <c r="L91" s="25" t="s">
        <v>10</v>
      </c>
      <c r="M91" s="24">
        <v>0</v>
      </c>
      <c r="N91" s="24">
        <v>0</v>
      </c>
      <c r="O91" s="24">
        <v>15029</v>
      </c>
      <c r="P91" s="89">
        <v>37143</v>
      </c>
      <c r="Q91" s="89">
        <v>37143</v>
      </c>
      <c r="R91" s="89">
        <v>0</v>
      </c>
      <c r="S91" s="89">
        <f t="shared" si="109"/>
        <v>37143</v>
      </c>
      <c r="T91" s="93">
        <f t="shared" si="110"/>
        <v>1</v>
      </c>
      <c r="U91" s="89">
        <f t="shared" si="111"/>
        <v>0</v>
      </c>
      <c r="V91" s="93">
        <f t="shared" si="112"/>
        <v>0</v>
      </c>
      <c r="W91" s="89">
        <v>8700.1</v>
      </c>
      <c r="X91" s="89">
        <v>8700.1</v>
      </c>
      <c r="Y91" s="89">
        <v>0</v>
      </c>
      <c r="Z91" s="89">
        <f t="shared" si="113"/>
        <v>8700.1</v>
      </c>
      <c r="AA91" s="93">
        <f t="shared" si="114"/>
        <v>1</v>
      </c>
      <c r="AB91" s="89">
        <f t="shared" si="115"/>
        <v>0</v>
      </c>
      <c r="AC91" s="93">
        <f t="shared" si="116"/>
        <v>0</v>
      </c>
      <c r="AD91" s="89">
        <f t="shared" si="117"/>
        <v>45843.1</v>
      </c>
      <c r="AE91" s="89">
        <f t="shared" si="118"/>
        <v>45843.1</v>
      </c>
      <c r="AF91" s="89">
        <f t="shared" si="119"/>
        <v>0</v>
      </c>
      <c r="AG91" s="89">
        <f t="shared" si="120"/>
        <v>45843.1</v>
      </c>
      <c r="AH91" s="93">
        <f t="shared" si="121"/>
        <v>1</v>
      </c>
      <c r="AI91" s="89">
        <f t="shared" si="122"/>
        <v>0</v>
      </c>
      <c r="AJ91" s="93">
        <f t="shared" si="123"/>
        <v>0</v>
      </c>
      <c r="AK91" s="89">
        <v>0</v>
      </c>
      <c r="AL91" s="89">
        <v>0</v>
      </c>
      <c r="AM91" s="89">
        <v>0</v>
      </c>
      <c r="AN91" s="89">
        <f t="shared" si="157"/>
        <v>0</v>
      </c>
      <c r="AO91" s="93" t="str">
        <f t="shared" si="125"/>
        <v>nebija plānots</v>
      </c>
      <c r="AP91" s="89">
        <f t="shared" si="126"/>
        <v>0</v>
      </c>
      <c r="AQ91" s="93" t="str">
        <f t="shared" si="127"/>
        <v>nebija plānots</v>
      </c>
      <c r="AR91" s="89">
        <f t="shared" si="128"/>
        <v>45843.1</v>
      </c>
      <c r="AS91" s="89">
        <f t="shared" si="129"/>
        <v>45843.1</v>
      </c>
      <c r="AT91" s="89">
        <f t="shared" si="130"/>
        <v>0</v>
      </c>
      <c r="AU91" s="89">
        <f t="shared" si="131"/>
        <v>45843.1</v>
      </c>
      <c r="AV91" s="93">
        <f t="shared" si="132"/>
        <v>1</v>
      </c>
      <c r="AW91" s="89">
        <f t="shared" si="133"/>
        <v>0</v>
      </c>
      <c r="AX91" s="93">
        <f t="shared" si="134"/>
        <v>0</v>
      </c>
      <c r="AY91" s="89">
        <v>0</v>
      </c>
      <c r="AZ91" s="89">
        <v>0</v>
      </c>
      <c r="BA91" s="89">
        <v>0</v>
      </c>
      <c r="BB91" s="89">
        <f t="shared" si="158"/>
        <v>0</v>
      </c>
      <c r="BC91" s="93" t="str">
        <f t="shared" si="136"/>
        <v>nebija plānots</v>
      </c>
      <c r="BD91" s="89">
        <f t="shared" si="137"/>
        <v>0</v>
      </c>
      <c r="BE91" s="93" t="str">
        <f t="shared" si="138"/>
        <v>nebija plānots</v>
      </c>
      <c r="BF91" s="89">
        <f t="shared" si="139"/>
        <v>45843.1</v>
      </c>
      <c r="BG91" s="89">
        <f t="shared" si="140"/>
        <v>45843.1</v>
      </c>
      <c r="BH91" s="89">
        <f t="shared" si="141"/>
        <v>0</v>
      </c>
      <c r="BI91" s="89">
        <f t="shared" si="142"/>
        <v>45843.1</v>
      </c>
      <c r="BJ91" s="93">
        <f t="shared" si="143"/>
        <v>1</v>
      </c>
      <c r="BK91" s="89">
        <f t="shared" si="144"/>
        <v>0</v>
      </c>
      <c r="BL91" s="93">
        <f t="shared" si="145"/>
        <v>0</v>
      </c>
      <c r="BM91" s="89">
        <v>0</v>
      </c>
      <c r="BN91" s="89">
        <v>0</v>
      </c>
      <c r="BO91" s="89">
        <v>0</v>
      </c>
      <c r="BP91" s="89">
        <f t="shared" si="159"/>
        <v>0</v>
      </c>
      <c r="BQ91" s="93" t="str">
        <f t="shared" si="147"/>
        <v>nebija plānots</v>
      </c>
      <c r="BR91" s="89">
        <f t="shared" si="148"/>
        <v>0</v>
      </c>
      <c r="BS91" s="93" t="str">
        <f t="shared" si="149"/>
        <v>nebija plānots</v>
      </c>
      <c r="BT91" s="89">
        <f t="shared" si="150"/>
        <v>45843.1</v>
      </c>
      <c r="BU91" s="89">
        <f t="shared" si="151"/>
        <v>45843.1</v>
      </c>
      <c r="BV91" s="89">
        <f t="shared" si="152"/>
        <v>0</v>
      </c>
      <c r="BW91" s="89">
        <f t="shared" si="153"/>
        <v>45843.1</v>
      </c>
      <c r="BX91" s="93">
        <f t="shared" si="154"/>
        <v>1</v>
      </c>
      <c r="BY91" s="89">
        <f t="shared" si="155"/>
        <v>0</v>
      </c>
      <c r="BZ91" s="93">
        <f t="shared" si="156"/>
        <v>0</v>
      </c>
      <c r="CA91" s="89">
        <v>0</v>
      </c>
      <c r="CB91" s="89">
        <v>0</v>
      </c>
      <c r="CC91" s="89">
        <v>0</v>
      </c>
      <c r="CD91" s="89">
        <v>0</v>
      </c>
      <c r="CE91" s="89">
        <v>0</v>
      </c>
      <c r="CF91" s="89">
        <v>0</v>
      </c>
      <c r="CG91" s="89">
        <v>13939.35</v>
      </c>
      <c r="CH91" s="24">
        <f t="shared" si="108"/>
        <v>59782.45</v>
      </c>
      <c r="CJ91" s="10"/>
      <c r="CK91" s="10"/>
    </row>
    <row r="92" spans="1:89" ht="12" customHeight="1" x14ac:dyDescent="0.25">
      <c r="A92" s="9" t="s">
        <v>202</v>
      </c>
      <c r="B92" s="9" t="s">
        <v>202</v>
      </c>
      <c r="C92" s="25">
        <v>2</v>
      </c>
      <c r="D92" s="33" t="s">
        <v>159</v>
      </c>
      <c r="E92" s="27" t="s">
        <v>160</v>
      </c>
      <c r="F92" s="25" t="s">
        <v>182</v>
      </c>
      <c r="G92" s="27" t="s">
        <v>183</v>
      </c>
      <c r="H92" s="34" t="s">
        <v>200</v>
      </c>
      <c r="I92" s="27" t="s">
        <v>201</v>
      </c>
      <c r="J92" s="28">
        <v>2</v>
      </c>
      <c r="K92" s="29" t="s">
        <v>91</v>
      </c>
      <c r="L92" s="25" t="s">
        <v>10</v>
      </c>
      <c r="M92" s="24">
        <v>0</v>
      </c>
      <c r="N92" s="24">
        <v>1167177.9200000002</v>
      </c>
      <c r="O92" s="24">
        <v>491875.35</v>
      </c>
      <c r="P92" s="89">
        <v>31470.03</v>
      </c>
      <c r="Q92" s="89">
        <v>31470.03</v>
      </c>
      <c r="R92" s="89">
        <v>0</v>
      </c>
      <c r="S92" s="89">
        <f t="shared" si="109"/>
        <v>31470.03</v>
      </c>
      <c r="T92" s="93">
        <f t="shared" si="110"/>
        <v>1</v>
      </c>
      <c r="U92" s="89">
        <f t="shared" si="111"/>
        <v>0</v>
      </c>
      <c r="V92" s="93">
        <f t="shared" si="112"/>
        <v>0</v>
      </c>
      <c r="W92" s="89">
        <v>13200</v>
      </c>
      <c r="X92" s="89">
        <v>0</v>
      </c>
      <c r="Y92" s="89">
        <v>0</v>
      </c>
      <c r="Z92" s="89">
        <f t="shared" si="113"/>
        <v>0</v>
      </c>
      <c r="AA92" s="93">
        <f t="shared" si="114"/>
        <v>0</v>
      </c>
      <c r="AB92" s="89">
        <f t="shared" si="115"/>
        <v>-13200</v>
      </c>
      <c r="AC92" s="93">
        <f t="shared" si="116"/>
        <v>-1</v>
      </c>
      <c r="AD92" s="89">
        <f t="shared" si="117"/>
        <v>44670.03</v>
      </c>
      <c r="AE92" s="89">
        <f t="shared" si="118"/>
        <v>31470.03</v>
      </c>
      <c r="AF92" s="89">
        <f t="shared" si="119"/>
        <v>0</v>
      </c>
      <c r="AG92" s="89">
        <f t="shared" si="120"/>
        <v>31470.03</v>
      </c>
      <c r="AH92" s="93">
        <f t="shared" si="121"/>
        <v>0.7044998626595953</v>
      </c>
      <c r="AI92" s="89">
        <f t="shared" si="122"/>
        <v>-13200</v>
      </c>
      <c r="AJ92" s="93">
        <f t="shared" si="123"/>
        <v>-0.29550013734040476</v>
      </c>
      <c r="AK92" s="89">
        <v>48171.57</v>
      </c>
      <c r="AL92" s="89">
        <v>0</v>
      </c>
      <c r="AM92" s="89">
        <v>0</v>
      </c>
      <c r="AN92" s="89">
        <f t="shared" si="157"/>
        <v>0</v>
      </c>
      <c r="AO92" s="93">
        <f t="shared" si="125"/>
        <v>0</v>
      </c>
      <c r="AP92" s="89">
        <f t="shared" si="126"/>
        <v>-48171.57</v>
      </c>
      <c r="AQ92" s="93">
        <f t="shared" si="127"/>
        <v>-1</v>
      </c>
      <c r="AR92" s="89">
        <f t="shared" si="128"/>
        <v>92841.600000000006</v>
      </c>
      <c r="AS92" s="89">
        <f t="shared" si="129"/>
        <v>31470.03</v>
      </c>
      <c r="AT92" s="89">
        <f t="shared" si="130"/>
        <v>0</v>
      </c>
      <c r="AU92" s="89">
        <f t="shared" si="131"/>
        <v>31470.03</v>
      </c>
      <c r="AV92" s="93">
        <f t="shared" si="132"/>
        <v>0.33896475286940336</v>
      </c>
      <c r="AW92" s="89">
        <f t="shared" si="133"/>
        <v>-61371.570000000007</v>
      </c>
      <c r="AX92" s="93">
        <f t="shared" si="134"/>
        <v>-0.66103524713059669</v>
      </c>
      <c r="AY92" s="89">
        <v>14091.7</v>
      </c>
      <c r="AZ92" s="89">
        <v>0</v>
      </c>
      <c r="BA92" s="89">
        <v>0</v>
      </c>
      <c r="BB92" s="89">
        <f t="shared" si="158"/>
        <v>0</v>
      </c>
      <c r="BC92" s="93">
        <f t="shared" si="136"/>
        <v>0</v>
      </c>
      <c r="BD92" s="89">
        <f t="shared" si="137"/>
        <v>-14091.7</v>
      </c>
      <c r="BE92" s="93">
        <f t="shared" si="138"/>
        <v>-1</v>
      </c>
      <c r="BF92" s="89">
        <f t="shared" si="139"/>
        <v>106933.3</v>
      </c>
      <c r="BG92" s="89">
        <f t="shared" si="140"/>
        <v>31470.03</v>
      </c>
      <c r="BH92" s="89">
        <f t="shared" si="141"/>
        <v>0</v>
      </c>
      <c r="BI92" s="89">
        <f t="shared" si="142"/>
        <v>31470.03</v>
      </c>
      <c r="BJ92" s="93">
        <f t="shared" si="143"/>
        <v>0.29429588350869185</v>
      </c>
      <c r="BK92" s="89">
        <f t="shared" si="144"/>
        <v>-75463.27</v>
      </c>
      <c r="BL92" s="93">
        <f t="shared" si="145"/>
        <v>-0.70570411649130815</v>
      </c>
      <c r="BM92" s="89">
        <v>0</v>
      </c>
      <c r="BN92" s="89">
        <v>0</v>
      </c>
      <c r="BO92" s="89">
        <v>0</v>
      </c>
      <c r="BP92" s="89">
        <f t="shared" si="159"/>
        <v>0</v>
      </c>
      <c r="BQ92" s="93" t="str">
        <f t="shared" si="147"/>
        <v>nebija plānots</v>
      </c>
      <c r="BR92" s="89">
        <f t="shared" si="148"/>
        <v>0</v>
      </c>
      <c r="BS92" s="93" t="str">
        <f t="shared" si="149"/>
        <v>nebija plānots</v>
      </c>
      <c r="BT92" s="89">
        <f t="shared" si="150"/>
        <v>106933.3</v>
      </c>
      <c r="BU92" s="89">
        <f t="shared" si="151"/>
        <v>31470.03</v>
      </c>
      <c r="BV92" s="89">
        <f t="shared" si="152"/>
        <v>0</v>
      </c>
      <c r="BW92" s="89">
        <f t="shared" si="153"/>
        <v>31470.03</v>
      </c>
      <c r="BX92" s="93">
        <f t="shared" si="154"/>
        <v>0.29429588350869185</v>
      </c>
      <c r="BY92" s="89">
        <f t="shared" si="155"/>
        <v>-75463.27</v>
      </c>
      <c r="BZ92" s="93">
        <f t="shared" si="156"/>
        <v>-0.70570411649130815</v>
      </c>
      <c r="CA92" s="89">
        <v>0</v>
      </c>
      <c r="CB92" s="89">
        <v>0</v>
      </c>
      <c r="CC92" s="89">
        <v>0</v>
      </c>
      <c r="CD92" s="89">
        <v>0</v>
      </c>
      <c r="CE92" s="89">
        <v>0</v>
      </c>
      <c r="CF92" s="89">
        <v>0</v>
      </c>
      <c r="CG92" s="89">
        <v>2830.85</v>
      </c>
      <c r="CH92" s="24">
        <f t="shared" ref="CH92:CH155" si="160">P92+W92+AK92+AY92+BM92+CA92+CB92+CC92+CD92+CE92+CF92+CG92</f>
        <v>109764.15000000001</v>
      </c>
      <c r="CJ92" s="10"/>
      <c r="CK92" s="10"/>
    </row>
    <row r="93" spans="1:89" ht="12" customHeight="1" x14ac:dyDescent="0.25">
      <c r="A93" s="9" t="s">
        <v>203</v>
      </c>
      <c r="B93" s="9" t="s">
        <v>203</v>
      </c>
      <c r="C93" s="25">
        <v>2</v>
      </c>
      <c r="D93" s="33" t="s">
        <v>159</v>
      </c>
      <c r="E93" s="27" t="s">
        <v>160</v>
      </c>
      <c r="F93" s="25" t="s">
        <v>182</v>
      </c>
      <c r="G93" s="27" t="s">
        <v>183</v>
      </c>
      <c r="H93" s="34" t="s">
        <v>200</v>
      </c>
      <c r="I93" s="27" t="s">
        <v>201</v>
      </c>
      <c r="J93" s="28">
        <v>3</v>
      </c>
      <c r="K93" s="29" t="s">
        <v>91</v>
      </c>
      <c r="L93" s="25" t="s">
        <v>10</v>
      </c>
      <c r="M93" s="24">
        <v>0</v>
      </c>
      <c r="N93" s="24">
        <v>279153.59999999998</v>
      </c>
      <c r="O93" s="24">
        <v>105605.5</v>
      </c>
      <c r="P93" s="89">
        <v>7008.4</v>
      </c>
      <c r="Q93" s="89">
        <v>7008.4</v>
      </c>
      <c r="R93" s="89">
        <v>0</v>
      </c>
      <c r="S93" s="89">
        <f t="shared" ref="S93:S156" si="161">Q93-R93</f>
        <v>7008.4</v>
      </c>
      <c r="T93" s="93">
        <f t="shared" ref="T93:T156" si="162">IFERROR(S93/P93,"nebija plānots")</f>
        <v>1</v>
      </c>
      <c r="U93" s="89">
        <f t="shared" ref="U93:U156" si="163">S93-P93</f>
        <v>0</v>
      </c>
      <c r="V93" s="93">
        <f t="shared" ref="V93:V156" si="164">IFERROR(U93/P93,"nebija plānots")</f>
        <v>0</v>
      </c>
      <c r="W93" s="89">
        <v>0</v>
      </c>
      <c r="X93" s="89">
        <v>8653.4</v>
      </c>
      <c r="Y93" s="89">
        <v>0</v>
      </c>
      <c r="Z93" s="89">
        <f t="shared" ref="Z93:Z156" si="165">X93-Y93</f>
        <v>8653.4</v>
      </c>
      <c r="AA93" s="93" t="str">
        <f t="shared" ref="AA93:AA156" si="166">IFERROR(Z93/W93,"nebija plānots")</f>
        <v>nebija plānots</v>
      </c>
      <c r="AB93" s="89">
        <f t="shared" ref="AB93:AB156" si="167">Z93-W93</f>
        <v>8653.4</v>
      </c>
      <c r="AC93" s="93" t="str">
        <f t="shared" ref="AC93:AC156" si="168">IFERROR(AB93/W93,"nebija plānots")</f>
        <v>nebija plānots</v>
      </c>
      <c r="AD93" s="89">
        <f t="shared" ref="AD93:AD156" si="169">P93+W93</f>
        <v>7008.4</v>
      </c>
      <c r="AE93" s="89">
        <f t="shared" ref="AE93:AE156" si="170">Q93+X93</f>
        <v>15661.8</v>
      </c>
      <c r="AF93" s="89">
        <f t="shared" ref="AF93:AF156" si="171">R93+Y93</f>
        <v>0</v>
      </c>
      <c r="AG93" s="89">
        <f t="shared" ref="AG93:AG156" si="172">S93+Z93</f>
        <v>15661.8</v>
      </c>
      <c r="AH93" s="93">
        <f t="shared" ref="AH93:AH156" si="173">IFERROR(AG93/AD93,"nebija plānots")</f>
        <v>2.2347183379944067</v>
      </c>
      <c r="AI93" s="89">
        <f t="shared" ref="AI93:AI156" si="174">AG93-AD93</f>
        <v>8653.4</v>
      </c>
      <c r="AJ93" s="93">
        <f t="shared" ref="AJ93:AJ156" si="175">IFERROR(AI93/AD93,"nebija plānots")</f>
        <v>1.2347183379944067</v>
      </c>
      <c r="AK93" s="89">
        <v>8653.4</v>
      </c>
      <c r="AL93" s="89">
        <v>0</v>
      </c>
      <c r="AM93" s="89">
        <v>0</v>
      </c>
      <c r="AN93" s="89">
        <f t="shared" si="157"/>
        <v>0</v>
      </c>
      <c r="AO93" s="93">
        <f t="shared" ref="AO93:AO156" si="176">IFERROR(AN93/AK93,"nebija plānots")</f>
        <v>0</v>
      </c>
      <c r="AP93" s="89">
        <f t="shared" ref="AP93:AP156" si="177">AN93-AK93</f>
        <v>-8653.4</v>
      </c>
      <c r="AQ93" s="93">
        <f t="shared" ref="AQ93:AQ156" si="178">IFERROR(AP93/AK93,"nebija plānots")</f>
        <v>-1</v>
      </c>
      <c r="AR93" s="89">
        <f t="shared" ref="AR93:AR156" si="179">AD93+AK93</f>
        <v>15661.8</v>
      </c>
      <c r="AS93" s="89">
        <f t="shared" ref="AS93:AS156" si="180">AE93+AL93</f>
        <v>15661.8</v>
      </c>
      <c r="AT93" s="89">
        <f t="shared" ref="AT93:AT156" si="181">AF93+AM93</f>
        <v>0</v>
      </c>
      <c r="AU93" s="89">
        <f t="shared" ref="AU93:AU156" si="182">AG93+AN93</f>
        <v>15661.8</v>
      </c>
      <c r="AV93" s="93">
        <f t="shared" ref="AV93:AV156" si="183">IFERROR(AU93/AR93,"nebija plānots")</f>
        <v>1</v>
      </c>
      <c r="AW93" s="89">
        <f t="shared" ref="AW93:AW156" si="184">AU93-AR93</f>
        <v>0</v>
      </c>
      <c r="AX93" s="93">
        <f t="shared" ref="AX93:AX156" si="185">IFERROR(AW93/AR93,"nebija plānots")</f>
        <v>0</v>
      </c>
      <c r="AY93" s="89">
        <v>7766</v>
      </c>
      <c r="AZ93" s="89">
        <v>0</v>
      </c>
      <c r="BA93" s="89">
        <v>0</v>
      </c>
      <c r="BB93" s="89">
        <f t="shared" si="158"/>
        <v>0</v>
      </c>
      <c r="BC93" s="93">
        <f t="shared" ref="BC93:BC156" si="186">IFERROR(BB93/AY93,"nebija plānots")</f>
        <v>0</v>
      </c>
      <c r="BD93" s="89">
        <f t="shared" ref="BD93:BD156" si="187">BB93-AY93</f>
        <v>-7766</v>
      </c>
      <c r="BE93" s="93">
        <f t="shared" ref="BE93:BE156" si="188">IFERROR(BD93/AY93,"nebija plānots")</f>
        <v>-1</v>
      </c>
      <c r="BF93" s="89">
        <f t="shared" ref="BF93:BF156" si="189">AR93+AY93</f>
        <v>23427.8</v>
      </c>
      <c r="BG93" s="89">
        <f t="shared" ref="BG93:BG156" si="190">AS93+AZ93</f>
        <v>15661.8</v>
      </c>
      <c r="BH93" s="89">
        <f t="shared" ref="BH93:BH156" si="191">AT93+BA93</f>
        <v>0</v>
      </c>
      <c r="BI93" s="89">
        <f t="shared" ref="BI93:BI156" si="192">AU93+BB93</f>
        <v>15661.8</v>
      </c>
      <c r="BJ93" s="93">
        <f t="shared" ref="BJ93:BJ156" si="193">IFERROR(BI93/BF93,"nebija plānots")</f>
        <v>0.66851347544370365</v>
      </c>
      <c r="BK93" s="89">
        <f t="shared" ref="BK93:BK156" si="194">BI93-BF93</f>
        <v>-7766</v>
      </c>
      <c r="BL93" s="93">
        <f t="shared" ref="BL93:BL156" si="195">IFERROR(BK93/BF93,"nebija plānots")</f>
        <v>-0.3314865245562964</v>
      </c>
      <c r="BM93" s="89">
        <v>0</v>
      </c>
      <c r="BN93" s="89">
        <v>0</v>
      </c>
      <c r="BO93" s="89">
        <v>0</v>
      </c>
      <c r="BP93" s="89">
        <f t="shared" si="159"/>
        <v>0</v>
      </c>
      <c r="BQ93" s="93" t="str">
        <f t="shared" ref="BQ93:BQ156" si="196">IFERROR(BP93/BM93,"nebija plānots")</f>
        <v>nebija plānots</v>
      </c>
      <c r="BR93" s="89">
        <f t="shared" ref="BR93:BR156" si="197">BP93-BM93</f>
        <v>0</v>
      </c>
      <c r="BS93" s="93" t="str">
        <f t="shared" ref="BS93:BS156" si="198">IFERROR(BR93/BM93,"nebija plānots")</f>
        <v>nebija plānots</v>
      </c>
      <c r="BT93" s="89">
        <f t="shared" ref="BT93:BT156" si="199">BF93+BM93</f>
        <v>23427.8</v>
      </c>
      <c r="BU93" s="89">
        <f t="shared" ref="BU93:BU156" si="200">BG93+BN93</f>
        <v>15661.8</v>
      </c>
      <c r="BV93" s="89">
        <f t="shared" ref="BV93:BV156" si="201">BH93+BO93</f>
        <v>0</v>
      </c>
      <c r="BW93" s="89">
        <f t="shared" ref="BW93:BW156" si="202">BI93+BP93</f>
        <v>15661.8</v>
      </c>
      <c r="BX93" s="93">
        <f t="shared" ref="BX93:BX156" si="203">IFERROR(BW93/BT93,"nebija plānots")</f>
        <v>0.66851347544370365</v>
      </c>
      <c r="BY93" s="89">
        <f t="shared" ref="BY93:BY156" si="204">BW93-BT93</f>
        <v>-7766</v>
      </c>
      <c r="BZ93" s="93">
        <f t="shared" ref="BZ93:BZ156" si="205">IFERROR(BY93/BT93,"nebija plānots")</f>
        <v>-0.3314865245562964</v>
      </c>
      <c r="CA93" s="89">
        <v>0</v>
      </c>
      <c r="CB93" s="89">
        <v>0</v>
      </c>
      <c r="CC93" s="89">
        <v>0</v>
      </c>
      <c r="CD93" s="89">
        <v>0</v>
      </c>
      <c r="CE93" s="89">
        <v>0</v>
      </c>
      <c r="CF93" s="89">
        <v>0</v>
      </c>
      <c r="CG93" s="89">
        <v>0</v>
      </c>
      <c r="CH93" s="24">
        <f t="shared" si="160"/>
        <v>23427.8</v>
      </c>
      <c r="CJ93" s="10"/>
      <c r="CK93" s="10"/>
    </row>
    <row r="94" spans="1:89" ht="12" customHeight="1" x14ac:dyDescent="0.25">
      <c r="A94" s="9" t="s">
        <v>204</v>
      </c>
      <c r="B94" s="9" t="s">
        <v>204</v>
      </c>
      <c r="C94" s="25">
        <v>2</v>
      </c>
      <c r="D94" s="33" t="s">
        <v>159</v>
      </c>
      <c r="E94" s="27" t="s">
        <v>160</v>
      </c>
      <c r="F94" s="25" t="s">
        <v>182</v>
      </c>
      <c r="G94" s="27" t="s">
        <v>183</v>
      </c>
      <c r="H94" s="34" t="s">
        <v>200</v>
      </c>
      <c r="I94" s="27" t="s">
        <v>201</v>
      </c>
      <c r="J94" s="28">
        <v>4</v>
      </c>
      <c r="K94" s="29" t="s">
        <v>91</v>
      </c>
      <c r="L94" s="25" t="s">
        <v>10</v>
      </c>
      <c r="M94" s="24">
        <v>0</v>
      </c>
      <c r="N94" s="24">
        <v>306569.07</v>
      </c>
      <c r="O94" s="24">
        <v>1556669.81</v>
      </c>
      <c r="P94" s="89">
        <v>47779.8</v>
      </c>
      <c r="Q94" s="89">
        <v>55831.850000000006</v>
      </c>
      <c r="R94" s="89">
        <v>0</v>
      </c>
      <c r="S94" s="89">
        <f t="shared" si="161"/>
        <v>55831.850000000006</v>
      </c>
      <c r="T94" s="93">
        <f t="shared" si="162"/>
        <v>1.168524146187301</v>
      </c>
      <c r="U94" s="89">
        <f t="shared" si="163"/>
        <v>8052.0500000000029</v>
      </c>
      <c r="V94" s="93">
        <f t="shared" si="164"/>
        <v>0.16852414618730097</v>
      </c>
      <c r="W94" s="89">
        <v>0</v>
      </c>
      <c r="X94" s="89">
        <v>23845.95</v>
      </c>
      <c r="Y94" s="89">
        <v>0</v>
      </c>
      <c r="Z94" s="89">
        <f t="shared" si="165"/>
        <v>23845.95</v>
      </c>
      <c r="AA94" s="93" t="str">
        <f t="shared" si="166"/>
        <v>nebija plānots</v>
      </c>
      <c r="AB94" s="89">
        <f t="shared" si="167"/>
        <v>23845.95</v>
      </c>
      <c r="AC94" s="93" t="str">
        <f t="shared" si="168"/>
        <v>nebija plānots</v>
      </c>
      <c r="AD94" s="89">
        <f t="shared" si="169"/>
        <v>47779.8</v>
      </c>
      <c r="AE94" s="89">
        <f t="shared" si="170"/>
        <v>79677.8</v>
      </c>
      <c r="AF94" s="89">
        <f t="shared" si="171"/>
        <v>0</v>
      </c>
      <c r="AG94" s="89">
        <f t="shared" si="172"/>
        <v>79677.8</v>
      </c>
      <c r="AH94" s="93">
        <f t="shared" si="173"/>
        <v>1.667604301399336</v>
      </c>
      <c r="AI94" s="89">
        <f t="shared" si="174"/>
        <v>31898</v>
      </c>
      <c r="AJ94" s="93">
        <f t="shared" si="175"/>
        <v>0.66760430139933613</v>
      </c>
      <c r="AK94" s="89">
        <v>48351.65</v>
      </c>
      <c r="AL94" s="89">
        <v>25982.980000000003</v>
      </c>
      <c r="AM94" s="89">
        <v>0</v>
      </c>
      <c r="AN94" s="89">
        <f t="shared" si="157"/>
        <v>25982.980000000003</v>
      </c>
      <c r="AO94" s="93">
        <f t="shared" si="176"/>
        <v>0.53737524986220742</v>
      </c>
      <c r="AP94" s="89">
        <f t="shared" si="177"/>
        <v>-22368.67</v>
      </c>
      <c r="AQ94" s="93">
        <f t="shared" si="178"/>
        <v>-0.46262475013779258</v>
      </c>
      <c r="AR94" s="89">
        <f t="shared" si="179"/>
        <v>96131.450000000012</v>
      </c>
      <c r="AS94" s="89">
        <f t="shared" si="180"/>
        <v>105660.78</v>
      </c>
      <c r="AT94" s="89">
        <f t="shared" si="181"/>
        <v>0</v>
      </c>
      <c r="AU94" s="89">
        <f t="shared" si="182"/>
        <v>105660.78</v>
      </c>
      <c r="AV94" s="93">
        <f t="shared" si="183"/>
        <v>1.099128120921925</v>
      </c>
      <c r="AW94" s="89">
        <f t="shared" si="184"/>
        <v>9529.3299999999872</v>
      </c>
      <c r="AX94" s="93">
        <f t="shared" si="185"/>
        <v>9.9128120921924995E-2</v>
      </c>
      <c r="AY94" s="89">
        <v>61858.9</v>
      </c>
      <c r="AZ94" s="89">
        <v>9054.5</v>
      </c>
      <c r="BA94" s="89">
        <v>0</v>
      </c>
      <c r="BB94" s="89">
        <f t="shared" si="158"/>
        <v>9054.5</v>
      </c>
      <c r="BC94" s="93">
        <f t="shared" si="186"/>
        <v>0.14637344020019755</v>
      </c>
      <c r="BD94" s="89">
        <f t="shared" si="187"/>
        <v>-52804.4</v>
      </c>
      <c r="BE94" s="93">
        <f t="shared" si="188"/>
        <v>-0.85362655979980251</v>
      </c>
      <c r="BF94" s="89">
        <f t="shared" si="189"/>
        <v>157990.35</v>
      </c>
      <c r="BG94" s="89">
        <f t="shared" si="190"/>
        <v>114715.28</v>
      </c>
      <c r="BH94" s="89">
        <f t="shared" si="191"/>
        <v>0</v>
      </c>
      <c r="BI94" s="89">
        <f t="shared" si="192"/>
        <v>114715.28</v>
      </c>
      <c r="BJ94" s="93">
        <f t="shared" si="193"/>
        <v>0.72609042261125434</v>
      </c>
      <c r="BK94" s="89">
        <f t="shared" si="194"/>
        <v>-43275.070000000007</v>
      </c>
      <c r="BL94" s="93">
        <f t="shared" si="195"/>
        <v>-0.27390957738874561</v>
      </c>
      <c r="BM94" s="89">
        <v>10019.799999999999</v>
      </c>
      <c r="BN94" s="89">
        <v>0</v>
      </c>
      <c r="BO94" s="89">
        <v>0</v>
      </c>
      <c r="BP94" s="89">
        <f t="shared" si="159"/>
        <v>0</v>
      </c>
      <c r="BQ94" s="93">
        <f t="shared" si="196"/>
        <v>0</v>
      </c>
      <c r="BR94" s="89">
        <f t="shared" si="197"/>
        <v>-10019.799999999999</v>
      </c>
      <c r="BS94" s="93">
        <f t="shared" si="198"/>
        <v>-1</v>
      </c>
      <c r="BT94" s="89">
        <f t="shared" si="199"/>
        <v>168010.15</v>
      </c>
      <c r="BU94" s="89">
        <f t="shared" si="200"/>
        <v>114715.28</v>
      </c>
      <c r="BV94" s="89">
        <f t="shared" si="201"/>
        <v>0</v>
      </c>
      <c r="BW94" s="89">
        <f t="shared" si="202"/>
        <v>114715.28</v>
      </c>
      <c r="BX94" s="93">
        <f t="shared" si="203"/>
        <v>0.68278779585638127</v>
      </c>
      <c r="BY94" s="89">
        <f t="shared" si="204"/>
        <v>-53294.869999999995</v>
      </c>
      <c r="BZ94" s="93">
        <f t="shared" si="205"/>
        <v>-0.31721220414361867</v>
      </c>
      <c r="CA94" s="89">
        <v>0</v>
      </c>
      <c r="CB94" s="89">
        <v>0</v>
      </c>
      <c r="CC94" s="89">
        <v>11441</v>
      </c>
      <c r="CD94" s="89">
        <v>23845.95</v>
      </c>
      <c r="CE94" s="89">
        <v>9605</v>
      </c>
      <c r="CF94" s="89">
        <v>0</v>
      </c>
      <c r="CG94" s="89">
        <v>10191.85</v>
      </c>
      <c r="CH94" s="24">
        <f t="shared" si="160"/>
        <v>223093.95</v>
      </c>
      <c r="CJ94" s="10"/>
      <c r="CK94" s="10"/>
    </row>
    <row r="95" spans="1:89" ht="12" customHeight="1" x14ac:dyDescent="0.25">
      <c r="A95" s="9" t="s">
        <v>205</v>
      </c>
      <c r="B95" s="9" t="s">
        <v>205</v>
      </c>
      <c r="C95" s="25">
        <v>2</v>
      </c>
      <c r="D95" s="33" t="s">
        <v>159</v>
      </c>
      <c r="E95" s="27" t="s">
        <v>160</v>
      </c>
      <c r="F95" s="25" t="s">
        <v>182</v>
      </c>
      <c r="G95" s="27" t="s">
        <v>183</v>
      </c>
      <c r="H95" s="34" t="s">
        <v>200</v>
      </c>
      <c r="I95" s="27" t="s">
        <v>201</v>
      </c>
      <c r="J95" s="28">
        <v>5</v>
      </c>
      <c r="K95" s="29" t="s">
        <v>91</v>
      </c>
      <c r="L95" s="25" t="s">
        <v>10</v>
      </c>
      <c r="M95" s="24">
        <v>0</v>
      </c>
      <c r="N95" s="24">
        <v>0</v>
      </c>
      <c r="O95" s="24">
        <v>189327.4</v>
      </c>
      <c r="P95" s="89">
        <v>158929.67000000001</v>
      </c>
      <c r="Q95" s="89">
        <v>274044.37000000011</v>
      </c>
      <c r="R95" s="89">
        <v>0</v>
      </c>
      <c r="S95" s="89">
        <f t="shared" si="161"/>
        <v>274044.37000000011</v>
      </c>
      <c r="T95" s="93">
        <f t="shared" si="162"/>
        <v>1.7243122067767465</v>
      </c>
      <c r="U95" s="89">
        <f t="shared" si="163"/>
        <v>115114.7000000001</v>
      </c>
      <c r="V95" s="93">
        <f t="shared" si="164"/>
        <v>0.72431220677674657</v>
      </c>
      <c r="W95" s="89">
        <v>18824.95</v>
      </c>
      <c r="X95" s="89">
        <v>417513.04000000004</v>
      </c>
      <c r="Y95" s="89">
        <v>0</v>
      </c>
      <c r="Z95" s="89">
        <f t="shared" si="165"/>
        <v>417513.04000000004</v>
      </c>
      <c r="AA95" s="93">
        <f t="shared" si="166"/>
        <v>22.178706450747548</v>
      </c>
      <c r="AB95" s="89">
        <f t="shared" si="167"/>
        <v>398688.09</v>
      </c>
      <c r="AC95" s="93">
        <f t="shared" si="168"/>
        <v>21.178706450747544</v>
      </c>
      <c r="AD95" s="89">
        <f t="shared" si="169"/>
        <v>177754.62000000002</v>
      </c>
      <c r="AE95" s="89">
        <f t="shared" si="170"/>
        <v>691557.41000000015</v>
      </c>
      <c r="AF95" s="89">
        <f t="shared" si="171"/>
        <v>0</v>
      </c>
      <c r="AG95" s="89">
        <f t="shared" si="172"/>
        <v>691557.41000000015</v>
      </c>
      <c r="AH95" s="93">
        <f t="shared" si="173"/>
        <v>3.8905172197493378</v>
      </c>
      <c r="AI95" s="89">
        <f t="shared" si="174"/>
        <v>513802.79000000015</v>
      </c>
      <c r="AJ95" s="93">
        <f t="shared" si="175"/>
        <v>2.8905172197493383</v>
      </c>
      <c r="AK95" s="89">
        <v>85300.4</v>
      </c>
      <c r="AL95" s="89">
        <v>404882.74000000011</v>
      </c>
      <c r="AM95" s="89">
        <v>0</v>
      </c>
      <c r="AN95" s="89">
        <f t="shared" si="157"/>
        <v>404882.74000000011</v>
      </c>
      <c r="AO95" s="93">
        <f t="shared" si="176"/>
        <v>4.746551481587427</v>
      </c>
      <c r="AP95" s="89">
        <f t="shared" si="177"/>
        <v>319582.34000000008</v>
      </c>
      <c r="AQ95" s="93">
        <f t="shared" si="178"/>
        <v>3.7465514815874266</v>
      </c>
      <c r="AR95" s="89">
        <f t="shared" si="179"/>
        <v>263055.02</v>
      </c>
      <c r="AS95" s="89">
        <f t="shared" si="180"/>
        <v>1096440.1500000004</v>
      </c>
      <c r="AT95" s="89">
        <f t="shared" si="181"/>
        <v>0</v>
      </c>
      <c r="AU95" s="89">
        <f t="shared" si="182"/>
        <v>1096440.1500000004</v>
      </c>
      <c r="AV95" s="93">
        <f t="shared" si="183"/>
        <v>4.16810198109886</v>
      </c>
      <c r="AW95" s="89">
        <f t="shared" si="184"/>
        <v>833385.13000000035</v>
      </c>
      <c r="AX95" s="93">
        <f t="shared" si="185"/>
        <v>3.1681019810988604</v>
      </c>
      <c r="AY95" s="89">
        <v>3757.6</v>
      </c>
      <c r="AZ95" s="89">
        <v>276491.56999999995</v>
      </c>
      <c r="BA95" s="89">
        <v>0</v>
      </c>
      <c r="BB95" s="89">
        <f t="shared" si="158"/>
        <v>276491.56999999995</v>
      </c>
      <c r="BC95" s="93">
        <f t="shared" si="186"/>
        <v>73.581959229295279</v>
      </c>
      <c r="BD95" s="89">
        <f t="shared" si="187"/>
        <v>272733.96999999997</v>
      </c>
      <c r="BE95" s="93">
        <f t="shared" si="188"/>
        <v>72.581959229295293</v>
      </c>
      <c r="BF95" s="89">
        <f t="shared" si="189"/>
        <v>266812.62</v>
      </c>
      <c r="BG95" s="89">
        <f t="shared" si="190"/>
        <v>1372931.7200000002</v>
      </c>
      <c r="BH95" s="89">
        <f t="shared" si="191"/>
        <v>0</v>
      </c>
      <c r="BI95" s="89">
        <f t="shared" si="192"/>
        <v>1372931.7200000002</v>
      </c>
      <c r="BJ95" s="93">
        <f t="shared" si="193"/>
        <v>5.1456775920119533</v>
      </c>
      <c r="BK95" s="89">
        <f t="shared" si="194"/>
        <v>1106119.1000000001</v>
      </c>
      <c r="BL95" s="93">
        <f t="shared" si="195"/>
        <v>4.1456775920119524</v>
      </c>
      <c r="BM95" s="89">
        <v>18558.97</v>
      </c>
      <c r="BN95" s="89">
        <v>240987.27999999994</v>
      </c>
      <c r="BO95" s="89">
        <v>0</v>
      </c>
      <c r="BP95" s="89">
        <f t="shared" si="159"/>
        <v>240987.27999999994</v>
      </c>
      <c r="BQ95" s="93">
        <f t="shared" si="196"/>
        <v>12.984949056978913</v>
      </c>
      <c r="BR95" s="89">
        <f t="shared" si="197"/>
        <v>222428.30999999994</v>
      </c>
      <c r="BS95" s="93">
        <f t="shared" si="198"/>
        <v>11.984949056978913</v>
      </c>
      <c r="BT95" s="89">
        <f t="shared" si="199"/>
        <v>285371.58999999997</v>
      </c>
      <c r="BU95" s="89">
        <f t="shared" si="200"/>
        <v>1613919.0000000002</v>
      </c>
      <c r="BV95" s="89">
        <f t="shared" si="201"/>
        <v>0</v>
      </c>
      <c r="BW95" s="89">
        <f t="shared" si="202"/>
        <v>1613919.0000000002</v>
      </c>
      <c r="BX95" s="93">
        <f t="shared" si="203"/>
        <v>5.6554999045279892</v>
      </c>
      <c r="BY95" s="89">
        <f t="shared" si="204"/>
        <v>1328547.4100000001</v>
      </c>
      <c r="BZ95" s="93">
        <f t="shared" si="205"/>
        <v>4.6554999045279883</v>
      </c>
      <c r="CA95" s="89">
        <v>52242.48</v>
      </c>
      <c r="CB95" s="89">
        <v>163509.79</v>
      </c>
      <c r="CC95" s="89">
        <v>144557.75</v>
      </c>
      <c r="CD95" s="89">
        <v>1030207.3064999999</v>
      </c>
      <c r="CE95" s="89">
        <v>155835</v>
      </c>
      <c r="CF95" s="89">
        <v>122189.7</v>
      </c>
      <c r="CG95" s="89">
        <v>91307.63</v>
      </c>
      <c r="CH95" s="24">
        <f t="shared" si="160"/>
        <v>2045221.2464999999</v>
      </c>
      <c r="CJ95" s="10"/>
      <c r="CK95" s="10"/>
    </row>
    <row r="96" spans="1:89" ht="12" customHeight="1" x14ac:dyDescent="0.25">
      <c r="A96" s="9" t="s">
        <v>206</v>
      </c>
      <c r="B96" s="9" t="s">
        <v>206</v>
      </c>
      <c r="C96" s="25">
        <v>2</v>
      </c>
      <c r="D96" s="33" t="s">
        <v>159</v>
      </c>
      <c r="E96" s="27" t="s">
        <v>160</v>
      </c>
      <c r="F96" s="25" t="s">
        <v>182</v>
      </c>
      <c r="G96" s="27" t="s">
        <v>183</v>
      </c>
      <c r="H96" s="34" t="s">
        <v>207</v>
      </c>
      <c r="I96" s="27" t="s">
        <v>208</v>
      </c>
      <c r="J96" s="28" t="s">
        <v>21</v>
      </c>
      <c r="K96" s="29" t="s">
        <v>91</v>
      </c>
      <c r="L96" s="25" t="s">
        <v>10</v>
      </c>
      <c r="M96" s="24">
        <v>0</v>
      </c>
      <c r="N96" s="24">
        <v>257722.59000000003</v>
      </c>
      <c r="O96" s="24">
        <v>1544724.8800000001</v>
      </c>
      <c r="P96" s="89">
        <v>24275.7</v>
      </c>
      <c r="Q96" s="89">
        <v>24275.7</v>
      </c>
      <c r="R96" s="89">
        <v>0</v>
      </c>
      <c r="S96" s="89">
        <f t="shared" si="161"/>
        <v>24275.7</v>
      </c>
      <c r="T96" s="93">
        <f t="shared" si="162"/>
        <v>1</v>
      </c>
      <c r="U96" s="89">
        <f t="shared" si="163"/>
        <v>0</v>
      </c>
      <c r="V96" s="93">
        <f t="shared" si="164"/>
        <v>0</v>
      </c>
      <c r="W96" s="89">
        <v>0</v>
      </c>
      <c r="X96" s="89">
        <v>0</v>
      </c>
      <c r="Y96" s="89">
        <v>0</v>
      </c>
      <c r="Z96" s="89">
        <f t="shared" si="165"/>
        <v>0</v>
      </c>
      <c r="AA96" s="93" t="str">
        <f t="shared" si="166"/>
        <v>nebija plānots</v>
      </c>
      <c r="AB96" s="89">
        <f t="shared" si="167"/>
        <v>0</v>
      </c>
      <c r="AC96" s="93" t="str">
        <f t="shared" si="168"/>
        <v>nebija plānots</v>
      </c>
      <c r="AD96" s="89">
        <f t="shared" si="169"/>
        <v>24275.7</v>
      </c>
      <c r="AE96" s="89">
        <f t="shared" si="170"/>
        <v>24275.7</v>
      </c>
      <c r="AF96" s="89">
        <f t="shared" si="171"/>
        <v>0</v>
      </c>
      <c r="AG96" s="89">
        <f t="shared" si="172"/>
        <v>24275.7</v>
      </c>
      <c r="AH96" s="93">
        <f t="shared" si="173"/>
        <v>1</v>
      </c>
      <c r="AI96" s="89">
        <f t="shared" si="174"/>
        <v>0</v>
      </c>
      <c r="AJ96" s="93">
        <f t="shared" si="175"/>
        <v>0</v>
      </c>
      <c r="AK96" s="89">
        <v>0</v>
      </c>
      <c r="AL96" s="89">
        <v>0</v>
      </c>
      <c r="AM96" s="89">
        <v>0</v>
      </c>
      <c r="AN96" s="89">
        <f t="shared" si="157"/>
        <v>0</v>
      </c>
      <c r="AO96" s="93" t="str">
        <f t="shared" si="176"/>
        <v>nebija plānots</v>
      </c>
      <c r="AP96" s="89">
        <f t="shared" si="177"/>
        <v>0</v>
      </c>
      <c r="AQ96" s="93" t="str">
        <f t="shared" si="178"/>
        <v>nebija plānots</v>
      </c>
      <c r="AR96" s="89">
        <f t="shared" si="179"/>
        <v>24275.7</v>
      </c>
      <c r="AS96" s="89">
        <f t="shared" si="180"/>
        <v>24275.7</v>
      </c>
      <c r="AT96" s="89">
        <f t="shared" si="181"/>
        <v>0</v>
      </c>
      <c r="AU96" s="89">
        <f t="shared" si="182"/>
        <v>24275.7</v>
      </c>
      <c r="AV96" s="93">
        <f t="shared" si="183"/>
        <v>1</v>
      </c>
      <c r="AW96" s="89">
        <f t="shared" si="184"/>
        <v>0</v>
      </c>
      <c r="AX96" s="93">
        <f t="shared" si="185"/>
        <v>0</v>
      </c>
      <c r="AY96" s="89">
        <v>52568.77</v>
      </c>
      <c r="AZ96" s="89">
        <v>60877.22</v>
      </c>
      <c r="BA96" s="89">
        <v>0</v>
      </c>
      <c r="BB96" s="89">
        <f t="shared" si="158"/>
        <v>60877.22</v>
      </c>
      <c r="BC96" s="93">
        <f t="shared" si="186"/>
        <v>1.1580491611274146</v>
      </c>
      <c r="BD96" s="89">
        <f t="shared" si="187"/>
        <v>8308.4500000000044</v>
      </c>
      <c r="BE96" s="93">
        <f t="shared" si="188"/>
        <v>0.15804916112741471</v>
      </c>
      <c r="BF96" s="89">
        <f t="shared" si="189"/>
        <v>76844.47</v>
      </c>
      <c r="BG96" s="89">
        <f t="shared" si="190"/>
        <v>85152.92</v>
      </c>
      <c r="BH96" s="89">
        <f t="shared" si="191"/>
        <v>0</v>
      </c>
      <c r="BI96" s="89">
        <f t="shared" si="192"/>
        <v>85152.92</v>
      </c>
      <c r="BJ96" s="93">
        <f t="shared" si="193"/>
        <v>1.1081203370912702</v>
      </c>
      <c r="BK96" s="89">
        <f t="shared" si="194"/>
        <v>8308.4499999999971</v>
      </c>
      <c r="BL96" s="93">
        <f t="shared" si="195"/>
        <v>0.10812033709127016</v>
      </c>
      <c r="BM96" s="89">
        <v>126428.4</v>
      </c>
      <c r="BN96" s="89">
        <v>126428.4</v>
      </c>
      <c r="BO96" s="89">
        <v>0</v>
      </c>
      <c r="BP96" s="89">
        <f t="shared" si="159"/>
        <v>126428.4</v>
      </c>
      <c r="BQ96" s="93">
        <f t="shared" si="196"/>
        <v>1</v>
      </c>
      <c r="BR96" s="89">
        <f t="shared" si="197"/>
        <v>0</v>
      </c>
      <c r="BS96" s="93">
        <f t="shared" si="198"/>
        <v>0</v>
      </c>
      <c r="BT96" s="89">
        <f t="shared" si="199"/>
        <v>203272.87</v>
      </c>
      <c r="BU96" s="89">
        <f t="shared" si="200"/>
        <v>211581.32</v>
      </c>
      <c r="BV96" s="89">
        <f t="shared" si="201"/>
        <v>0</v>
      </c>
      <c r="BW96" s="89">
        <f t="shared" si="202"/>
        <v>211581.32</v>
      </c>
      <c r="BX96" s="93">
        <f t="shared" si="203"/>
        <v>1.0408733836443596</v>
      </c>
      <c r="BY96" s="89">
        <f t="shared" si="204"/>
        <v>8308.4500000000116</v>
      </c>
      <c r="BZ96" s="93">
        <f t="shared" si="205"/>
        <v>4.0873383644359482E-2</v>
      </c>
      <c r="CA96" s="89">
        <v>0</v>
      </c>
      <c r="CB96" s="89">
        <v>105137.53</v>
      </c>
      <c r="CC96" s="89">
        <v>91965.600000000049</v>
      </c>
      <c r="CD96" s="89">
        <v>0</v>
      </c>
      <c r="CE96" s="89">
        <v>0</v>
      </c>
      <c r="CF96" s="89">
        <v>0</v>
      </c>
      <c r="CG96" s="89">
        <v>0</v>
      </c>
      <c r="CH96" s="24">
        <f t="shared" si="160"/>
        <v>400376.00000000006</v>
      </c>
      <c r="CJ96" s="10"/>
      <c r="CK96" s="10"/>
    </row>
    <row r="97" spans="1:89" ht="12" customHeight="1" x14ac:dyDescent="0.25">
      <c r="A97" s="9" t="s">
        <v>209</v>
      </c>
      <c r="B97" s="9" t="s">
        <v>209</v>
      </c>
      <c r="C97" s="25">
        <v>2</v>
      </c>
      <c r="D97" s="33" t="s">
        <v>210</v>
      </c>
      <c r="E97" s="27" t="s">
        <v>211</v>
      </c>
      <c r="F97" s="25" t="s">
        <v>212</v>
      </c>
      <c r="G97" s="27" t="s">
        <v>213</v>
      </c>
      <c r="H97" s="34" t="s">
        <v>214</v>
      </c>
      <c r="I97" s="27" t="s">
        <v>215</v>
      </c>
      <c r="J97" s="28">
        <v>1</v>
      </c>
      <c r="K97" s="36" t="s">
        <v>103</v>
      </c>
      <c r="L97" s="25" t="s">
        <v>10</v>
      </c>
      <c r="M97" s="24">
        <v>0</v>
      </c>
      <c r="N97" s="24">
        <v>0</v>
      </c>
      <c r="O97" s="24">
        <v>7896573.75</v>
      </c>
      <c r="P97" s="89">
        <v>901951.17</v>
      </c>
      <c r="Q97" s="89">
        <v>1189253.1400000001</v>
      </c>
      <c r="R97" s="89">
        <v>0</v>
      </c>
      <c r="S97" s="89">
        <f t="shared" si="161"/>
        <v>1189253.1400000001</v>
      </c>
      <c r="T97" s="93">
        <f t="shared" si="162"/>
        <v>1.3185338403629989</v>
      </c>
      <c r="U97" s="89">
        <f t="shared" si="163"/>
        <v>287301.97000000009</v>
      </c>
      <c r="V97" s="93">
        <f t="shared" si="164"/>
        <v>0.31853384036299887</v>
      </c>
      <c r="W97" s="89">
        <v>524076.42</v>
      </c>
      <c r="X97" s="89">
        <v>649915.71</v>
      </c>
      <c r="Y97" s="89">
        <v>0</v>
      </c>
      <c r="Z97" s="89">
        <f t="shared" si="165"/>
        <v>649915.71</v>
      </c>
      <c r="AA97" s="93">
        <f t="shared" si="166"/>
        <v>1.2401162983062661</v>
      </c>
      <c r="AB97" s="89">
        <f t="shared" si="167"/>
        <v>125839.28999999998</v>
      </c>
      <c r="AC97" s="93">
        <f t="shared" si="168"/>
        <v>0.24011629830626607</v>
      </c>
      <c r="AD97" s="89">
        <f t="shared" si="169"/>
        <v>1426027.59</v>
      </c>
      <c r="AE97" s="89">
        <f t="shared" si="170"/>
        <v>1839168.85</v>
      </c>
      <c r="AF97" s="89">
        <f t="shared" si="171"/>
        <v>0</v>
      </c>
      <c r="AG97" s="89">
        <f t="shared" si="172"/>
        <v>1839168.85</v>
      </c>
      <c r="AH97" s="93">
        <f t="shared" si="173"/>
        <v>1.2897147733305776</v>
      </c>
      <c r="AI97" s="89">
        <f t="shared" si="174"/>
        <v>413141.26</v>
      </c>
      <c r="AJ97" s="93">
        <f t="shared" si="175"/>
        <v>0.28971477333057771</v>
      </c>
      <c r="AK97" s="89">
        <v>0</v>
      </c>
      <c r="AL97" s="89">
        <v>0</v>
      </c>
      <c r="AM97" s="89">
        <v>0</v>
      </c>
      <c r="AN97" s="89">
        <f t="shared" si="157"/>
        <v>0</v>
      </c>
      <c r="AO97" s="93" t="str">
        <f t="shared" si="176"/>
        <v>nebija plānots</v>
      </c>
      <c r="AP97" s="89">
        <f t="shared" si="177"/>
        <v>0</v>
      </c>
      <c r="AQ97" s="93" t="str">
        <f t="shared" si="178"/>
        <v>nebija plānots</v>
      </c>
      <c r="AR97" s="89">
        <f t="shared" si="179"/>
        <v>1426027.59</v>
      </c>
      <c r="AS97" s="89">
        <f t="shared" si="180"/>
        <v>1839168.85</v>
      </c>
      <c r="AT97" s="89">
        <f t="shared" si="181"/>
        <v>0</v>
      </c>
      <c r="AU97" s="89">
        <f t="shared" si="182"/>
        <v>1839168.85</v>
      </c>
      <c r="AV97" s="93">
        <f t="shared" si="183"/>
        <v>1.2897147733305776</v>
      </c>
      <c r="AW97" s="89">
        <f t="shared" si="184"/>
        <v>413141.26</v>
      </c>
      <c r="AX97" s="93">
        <f t="shared" si="185"/>
        <v>0.28971477333057771</v>
      </c>
      <c r="AY97" s="89">
        <v>0</v>
      </c>
      <c r="AZ97" s="89">
        <v>2970</v>
      </c>
      <c r="BA97" s="89">
        <v>0</v>
      </c>
      <c r="BB97" s="89">
        <f t="shared" si="158"/>
        <v>2970</v>
      </c>
      <c r="BC97" s="93" t="str">
        <f t="shared" si="186"/>
        <v>nebija plānots</v>
      </c>
      <c r="BD97" s="89">
        <f t="shared" si="187"/>
        <v>2970</v>
      </c>
      <c r="BE97" s="93" t="str">
        <f t="shared" si="188"/>
        <v>nebija plānots</v>
      </c>
      <c r="BF97" s="89">
        <f t="shared" si="189"/>
        <v>1426027.59</v>
      </c>
      <c r="BG97" s="89">
        <f t="shared" si="190"/>
        <v>1842138.85</v>
      </c>
      <c r="BH97" s="89">
        <f t="shared" si="191"/>
        <v>0</v>
      </c>
      <c r="BI97" s="89">
        <f t="shared" si="192"/>
        <v>1842138.85</v>
      </c>
      <c r="BJ97" s="93">
        <f t="shared" si="193"/>
        <v>1.2917974819827995</v>
      </c>
      <c r="BK97" s="89">
        <f t="shared" si="194"/>
        <v>416111.26</v>
      </c>
      <c r="BL97" s="93">
        <f t="shared" si="195"/>
        <v>0.29179748198279948</v>
      </c>
      <c r="BM97" s="89">
        <v>388800.64</v>
      </c>
      <c r="BN97" s="89">
        <v>0</v>
      </c>
      <c r="BO97" s="89">
        <v>0</v>
      </c>
      <c r="BP97" s="89">
        <f t="shared" si="159"/>
        <v>0</v>
      </c>
      <c r="BQ97" s="93">
        <f t="shared" si="196"/>
        <v>0</v>
      </c>
      <c r="BR97" s="89">
        <f t="shared" si="197"/>
        <v>-388800.64</v>
      </c>
      <c r="BS97" s="93">
        <f t="shared" si="198"/>
        <v>-1</v>
      </c>
      <c r="BT97" s="89">
        <f t="shared" si="199"/>
        <v>1814828.23</v>
      </c>
      <c r="BU97" s="89">
        <f t="shared" si="200"/>
        <v>1842138.85</v>
      </c>
      <c r="BV97" s="89">
        <f t="shared" si="201"/>
        <v>0</v>
      </c>
      <c r="BW97" s="89">
        <f t="shared" si="202"/>
        <v>1842138.85</v>
      </c>
      <c r="BX97" s="93">
        <f t="shared" si="203"/>
        <v>1.0150485977397432</v>
      </c>
      <c r="BY97" s="89">
        <f t="shared" si="204"/>
        <v>27310.620000000112</v>
      </c>
      <c r="BZ97" s="93">
        <f t="shared" si="205"/>
        <v>1.5048597739743179E-2</v>
      </c>
      <c r="CA97" s="89">
        <v>0</v>
      </c>
      <c r="CB97" s="89">
        <v>0</v>
      </c>
      <c r="CC97" s="89">
        <v>0</v>
      </c>
      <c r="CD97" s="89">
        <v>307913.54000000015</v>
      </c>
      <c r="CE97" s="89">
        <v>821459.24999999977</v>
      </c>
      <c r="CF97" s="89">
        <v>0</v>
      </c>
      <c r="CG97" s="89">
        <v>0</v>
      </c>
      <c r="CH97" s="24">
        <f t="shared" si="160"/>
        <v>2944201.0199999996</v>
      </c>
      <c r="CJ97" s="10"/>
      <c r="CK97" s="10"/>
    </row>
    <row r="98" spans="1:89" ht="12" customHeight="1" x14ac:dyDescent="0.25">
      <c r="A98" s="9" t="s">
        <v>216</v>
      </c>
      <c r="B98" s="9" t="s">
        <v>216</v>
      </c>
      <c r="C98" s="25">
        <v>2</v>
      </c>
      <c r="D98" s="33" t="s">
        <v>210</v>
      </c>
      <c r="E98" s="27" t="s">
        <v>211</v>
      </c>
      <c r="F98" s="25" t="s">
        <v>212</v>
      </c>
      <c r="G98" s="27" t="s">
        <v>213</v>
      </c>
      <c r="H98" s="34" t="s">
        <v>214</v>
      </c>
      <c r="I98" s="27" t="s">
        <v>215</v>
      </c>
      <c r="J98" s="28">
        <v>2</v>
      </c>
      <c r="K98" s="36" t="s">
        <v>103</v>
      </c>
      <c r="L98" s="25" t="s">
        <v>10</v>
      </c>
      <c r="M98" s="24">
        <v>0</v>
      </c>
      <c r="N98" s="24">
        <v>0</v>
      </c>
      <c r="O98" s="24">
        <v>0</v>
      </c>
      <c r="P98" s="89">
        <v>0</v>
      </c>
      <c r="Q98" s="89">
        <v>0</v>
      </c>
      <c r="R98" s="89">
        <v>0</v>
      </c>
      <c r="S98" s="89">
        <f t="shared" si="161"/>
        <v>0</v>
      </c>
      <c r="T98" s="93" t="str">
        <f t="shared" si="162"/>
        <v>nebija plānots</v>
      </c>
      <c r="U98" s="89">
        <f t="shared" si="163"/>
        <v>0</v>
      </c>
      <c r="V98" s="93" t="str">
        <f t="shared" si="164"/>
        <v>nebija plānots</v>
      </c>
      <c r="W98" s="89">
        <v>0</v>
      </c>
      <c r="X98" s="89">
        <v>0</v>
      </c>
      <c r="Y98" s="89">
        <v>0</v>
      </c>
      <c r="Z98" s="89">
        <f t="shared" si="165"/>
        <v>0</v>
      </c>
      <c r="AA98" s="93" t="str">
        <f t="shared" si="166"/>
        <v>nebija plānots</v>
      </c>
      <c r="AB98" s="89">
        <f t="shared" si="167"/>
        <v>0</v>
      </c>
      <c r="AC98" s="93" t="str">
        <f t="shared" si="168"/>
        <v>nebija plānots</v>
      </c>
      <c r="AD98" s="89">
        <f t="shared" si="169"/>
        <v>0</v>
      </c>
      <c r="AE98" s="89">
        <f t="shared" si="170"/>
        <v>0</v>
      </c>
      <c r="AF98" s="89">
        <f t="shared" si="171"/>
        <v>0</v>
      </c>
      <c r="AG98" s="89">
        <f t="shared" si="172"/>
        <v>0</v>
      </c>
      <c r="AH98" s="93" t="str">
        <f t="shared" si="173"/>
        <v>nebija plānots</v>
      </c>
      <c r="AI98" s="89">
        <f t="shared" si="174"/>
        <v>0</v>
      </c>
      <c r="AJ98" s="93" t="str">
        <f t="shared" si="175"/>
        <v>nebija plānots</v>
      </c>
      <c r="AK98" s="89">
        <v>0</v>
      </c>
      <c r="AL98" s="89">
        <v>0</v>
      </c>
      <c r="AM98" s="89">
        <v>0</v>
      </c>
      <c r="AN98" s="89">
        <f t="shared" si="157"/>
        <v>0</v>
      </c>
      <c r="AO98" s="93" t="str">
        <f t="shared" si="176"/>
        <v>nebija plānots</v>
      </c>
      <c r="AP98" s="89">
        <f t="shared" si="177"/>
        <v>0</v>
      </c>
      <c r="AQ98" s="93" t="str">
        <f t="shared" si="178"/>
        <v>nebija plānots</v>
      </c>
      <c r="AR98" s="89">
        <f t="shared" si="179"/>
        <v>0</v>
      </c>
      <c r="AS98" s="89">
        <f t="shared" si="180"/>
        <v>0</v>
      </c>
      <c r="AT98" s="89">
        <f t="shared" si="181"/>
        <v>0</v>
      </c>
      <c r="AU98" s="89">
        <f t="shared" si="182"/>
        <v>0</v>
      </c>
      <c r="AV98" s="93" t="str">
        <f t="shared" si="183"/>
        <v>nebija plānots</v>
      </c>
      <c r="AW98" s="89">
        <f t="shared" si="184"/>
        <v>0</v>
      </c>
      <c r="AX98" s="93" t="str">
        <f t="shared" si="185"/>
        <v>nebija plānots</v>
      </c>
      <c r="AY98" s="89">
        <v>0</v>
      </c>
      <c r="AZ98" s="89">
        <v>0</v>
      </c>
      <c r="BA98" s="89">
        <v>0</v>
      </c>
      <c r="BB98" s="89">
        <f t="shared" si="158"/>
        <v>0</v>
      </c>
      <c r="BC98" s="93" t="str">
        <f t="shared" si="186"/>
        <v>nebija plānots</v>
      </c>
      <c r="BD98" s="89">
        <f t="shared" si="187"/>
        <v>0</v>
      </c>
      <c r="BE98" s="93" t="str">
        <f t="shared" si="188"/>
        <v>nebija plānots</v>
      </c>
      <c r="BF98" s="89">
        <f t="shared" si="189"/>
        <v>0</v>
      </c>
      <c r="BG98" s="89">
        <f t="shared" si="190"/>
        <v>0</v>
      </c>
      <c r="BH98" s="89">
        <f t="shared" si="191"/>
        <v>0</v>
      </c>
      <c r="BI98" s="89">
        <f t="shared" si="192"/>
        <v>0</v>
      </c>
      <c r="BJ98" s="93" t="str">
        <f t="shared" si="193"/>
        <v>nebija plānots</v>
      </c>
      <c r="BK98" s="89">
        <f t="shared" si="194"/>
        <v>0</v>
      </c>
      <c r="BL98" s="93" t="str">
        <f t="shared" si="195"/>
        <v>nebija plānots</v>
      </c>
      <c r="BM98" s="89">
        <v>0</v>
      </c>
      <c r="BN98" s="89">
        <v>0</v>
      </c>
      <c r="BO98" s="89">
        <v>0</v>
      </c>
      <c r="BP98" s="89">
        <f t="shared" si="159"/>
        <v>0</v>
      </c>
      <c r="BQ98" s="93" t="str">
        <f t="shared" si="196"/>
        <v>nebija plānots</v>
      </c>
      <c r="BR98" s="89">
        <f t="shared" si="197"/>
        <v>0</v>
      </c>
      <c r="BS98" s="93" t="str">
        <f t="shared" si="198"/>
        <v>nebija plānots</v>
      </c>
      <c r="BT98" s="89">
        <f t="shared" si="199"/>
        <v>0</v>
      </c>
      <c r="BU98" s="89">
        <f t="shared" si="200"/>
        <v>0</v>
      </c>
      <c r="BV98" s="89">
        <f t="shared" si="201"/>
        <v>0</v>
      </c>
      <c r="BW98" s="89">
        <f t="shared" si="202"/>
        <v>0</v>
      </c>
      <c r="BX98" s="93" t="str">
        <f t="shared" si="203"/>
        <v>nebija plānots</v>
      </c>
      <c r="BY98" s="89">
        <f t="shared" si="204"/>
        <v>0</v>
      </c>
      <c r="BZ98" s="93" t="str">
        <f t="shared" si="205"/>
        <v>nebija plānots</v>
      </c>
      <c r="CA98" s="89">
        <v>0</v>
      </c>
      <c r="CB98" s="89">
        <v>0</v>
      </c>
      <c r="CC98" s="89">
        <v>0</v>
      </c>
      <c r="CD98" s="89">
        <v>0</v>
      </c>
      <c r="CE98" s="89">
        <v>0</v>
      </c>
      <c r="CF98" s="89">
        <v>0</v>
      </c>
      <c r="CG98" s="89">
        <v>0</v>
      </c>
      <c r="CH98" s="24">
        <f t="shared" si="160"/>
        <v>0</v>
      </c>
      <c r="CJ98" s="10"/>
      <c r="CK98" s="10"/>
    </row>
    <row r="99" spans="1:89" ht="12" customHeight="1" x14ac:dyDescent="0.25">
      <c r="A99" s="9" t="s">
        <v>217</v>
      </c>
      <c r="B99" s="9" t="s">
        <v>217</v>
      </c>
      <c r="C99" s="25">
        <v>2</v>
      </c>
      <c r="D99" s="33" t="s">
        <v>210</v>
      </c>
      <c r="E99" s="27" t="s">
        <v>211</v>
      </c>
      <c r="F99" s="25" t="s">
        <v>212</v>
      </c>
      <c r="G99" s="27" t="s">
        <v>213</v>
      </c>
      <c r="H99" s="34" t="s">
        <v>214</v>
      </c>
      <c r="I99" s="27" t="s">
        <v>215</v>
      </c>
      <c r="J99" s="28">
        <v>3</v>
      </c>
      <c r="K99" s="36" t="s">
        <v>103</v>
      </c>
      <c r="L99" s="25" t="s">
        <v>10</v>
      </c>
      <c r="M99" s="24">
        <v>0</v>
      </c>
      <c r="N99" s="24">
        <v>0</v>
      </c>
      <c r="O99" s="24">
        <v>0</v>
      </c>
      <c r="P99" s="89">
        <v>0</v>
      </c>
      <c r="Q99" s="89">
        <v>0</v>
      </c>
      <c r="R99" s="89">
        <v>0</v>
      </c>
      <c r="S99" s="89">
        <f t="shared" si="161"/>
        <v>0</v>
      </c>
      <c r="T99" s="93" t="str">
        <f t="shared" si="162"/>
        <v>nebija plānots</v>
      </c>
      <c r="U99" s="89">
        <f t="shared" si="163"/>
        <v>0</v>
      </c>
      <c r="V99" s="93" t="str">
        <f t="shared" si="164"/>
        <v>nebija plānots</v>
      </c>
      <c r="W99" s="89">
        <v>0</v>
      </c>
      <c r="X99" s="89">
        <v>0</v>
      </c>
      <c r="Y99" s="89">
        <v>0</v>
      </c>
      <c r="Z99" s="89">
        <f t="shared" si="165"/>
        <v>0</v>
      </c>
      <c r="AA99" s="93" t="str">
        <f t="shared" si="166"/>
        <v>nebija plānots</v>
      </c>
      <c r="AB99" s="89">
        <f t="shared" si="167"/>
        <v>0</v>
      </c>
      <c r="AC99" s="93" t="str">
        <f t="shared" si="168"/>
        <v>nebija plānots</v>
      </c>
      <c r="AD99" s="89">
        <f t="shared" si="169"/>
        <v>0</v>
      </c>
      <c r="AE99" s="89">
        <f t="shared" si="170"/>
        <v>0</v>
      </c>
      <c r="AF99" s="89">
        <f t="shared" si="171"/>
        <v>0</v>
      </c>
      <c r="AG99" s="89">
        <f t="shared" si="172"/>
        <v>0</v>
      </c>
      <c r="AH99" s="93" t="str">
        <f t="shared" si="173"/>
        <v>nebija plānots</v>
      </c>
      <c r="AI99" s="89">
        <f t="shared" si="174"/>
        <v>0</v>
      </c>
      <c r="AJ99" s="93" t="str">
        <f t="shared" si="175"/>
        <v>nebija plānots</v>
      </c>
      <c r="AK99" s="89">
        <v>0</v>
      </c>
      <c r="AL99" s="89">
        <v>0</v>
      </c>
      <c r="AM99" s="89">
        <v>0</v>
      </c>
      <c r="AN99" s="89">
        <f t="shared" si="157"/>
        <v>0</v>
      </c>
      <c r="AO99" s="93" t="str">
        <f t="shared" si="176"/>
        <v>nebija plānots</v>
      </c>
      <c r="AP99" s="89">
        <f t="shared" si="177"/>
        <v>0</v>
      </c>
      <c r="AQ99" s="93" t="str">
        <f t="shared" si="178"/>
        <v>nebija plānots</v>
      </c>
      <c r="AR99" s="89">
        <f t="shared" si="179"/>
        <v>0</v>
      </c>
      <c r="AS99" s="89">
        <f t="shared" si="180"/>
        <v>0</v>
      </c>
      <c r="AT99" s="89">
        <f t="shared" si="181"/>
        <v>0</v>
      </c>
      <c r="AU99" s="89">
        <f t="shared" si="182"/>
        <v>0</v>
      </c>
      <c r="AV99" s="93" t="str">
        <f t="shared" si="183"/>
        <v>nebija plānots</v>
      </c>
      <c r="AW99" s="89">
        <f t="shared" si="184"/>
        <v>0</v>
      </c>
      <c r="AX99" s="93" t="str">
        <f t="shared" si="185"/>
        <v>nebija plānots</v>
      </c>
      <c r="AY99" s="89">
        <v>0</v>
      </c>
      <c r="AZ99" s="89">
        <v>0</v>
      </c>
      <c r="BA99" s="89">
        <v>0</v>
      </c>
      <c r="BB99" s="89">
        <f t="shared" si="158"/>
        <v>0</v>
      </c>
      <c r="BC99" s="93" t="str">
        <f t="shared" si="186"/>
        <v>nebija plānots</v>
      </c>
      <c r="BD99" s="89">
        <f t="shared" si="187"/>
        <v>0</v>
      </c>
      <c r="BE99" s="93" t="str">
        <f t="shared" si="188"/>
        <v>nebija plānots</v>
      </c>
      <c r="BF99" s="89">
        <f t="shared" si="189"/>
        <v>0</v>
      </c>
      <c r="BG99" s="89">
        <f t="shared" si="190"/>
        <v>0</v>
      </c>
      <c r="BH99" s="89">
        <f t="shared" si="191"/>
        <v>0</v>
      </c>
      <c r="BI99" s="89">
        <f t="shared" si="192"/>
        <v>0</v>
      </c>
      <c r="BJ99" s="93" t="str">
        <f t="shared" si="193"/>
        <v>nebija plānots</v>
      </c>
      <c r="BK99" s="89">
        <f t="shared" si="194"/>
        <v>0</v>
      </c>
      <c r="BL99" s="93" t="str">
        <f t="shared" si="195"/>
        <v>nebija plānots</v>
      </c>
      <c r="BM99" s="89">
        <v>0</v>
      </c>
      <c r="BN99" s="89">
        <v>0</v>
      </c>
      <c r="BO99" s="89">
        <v>0</v>
      </c>
      <c r="BP99" s="89">
        <f t="shared" si="159"/>
        <v>0</v>
      </c>
      <c r="BQ99" s="93" t="str">
        <f t="shared" si="196"/>
        <v>nebija plānots</v>
      </c>
      <c r="BR99" s="89">
        <f t="shared" si="197"/>
        <v>0</v>
      </c>
      <c r="BS99" s="93" t="str">
        <f t="shared" si="198"/>
        <v>nebija plānots</v>
      </c>
      <c r="BT99" s="89">
        <f t="shared" si="199"/>
        <v>0</v>
      </c>
      <c r="BU99" s="89">
        <f t="shared" si="200"/>
        <v>0</v>
      </c>
      <c r="BV99" s="89">
        <f t="shared" si="201"/>
        <v>0</v>
      </c>
      <c r="BW99" s="89">
        <f t="shared" si="202"/>
        <v>0</v>
      </c>
      <c r="BX99" s="93" t="str">
        <f t="shared" si="203"/>
        <v>nebija plānots</v>
      </c>
      <c r="BY99" s="89">
        <f t="shared" si="204"/>
        <v>0</v>
      </c>
      <c r="BZ99" s="93" t="str">
        <f t="shared" si="205"/>
        <v>nebija plānots</v>
      </c>
      <c r="CA99" s="89">
        <v>0</v>
      </c>
      <c r="CB99" s="89">
        <v>0</v>
      </c>
      <c r="CC99" s="89">
        <v>0</v>
      </c>
      <c r="CD99" s="89">
        <v>0</v>
      </c>
      <c r="CE99" s="89">
        <v>0</v>
      </c>
      <c r="CF99" s="89">
        <v>0</v>
      </c>
      <c r="CG99" s="89">
        <v>0</v>
      </c>
      <c r="CH99" s="24">
        <f t="shared" si="160"/>
        <v>0</v>
      </c>
      <c r="CJ99" s="10"/>
      <c r="CK99" s="10"/>
    </row>
    <row r="100" spans="1:89" ht="12" customHeight="1" x14ac:dyDescent="0.25">
      <c r="A100" s="9" t="s">
        <v>218</v>
      </c>
      <c r="B100" s="9" t="s">
        <v>218</v>
      </c>
      <c r="C100" s="25">
        <v>2</v>
      </c>
      <c r="D100" s="33" t="s">
        <v>210</v>
      </c>
      <c r="E100" s="27" t="s">
        <v>211</v>
      </c>
      <c r="F100" s="25" t="s">
        <v>212</v>
      </c>
      <c r="G100" s="27" t="s">
        <v>213</v>
      </c>
      <c r="H100" s="34" t="s">
        <v>219</v>
      </c>
      <c r="I100" s="27" t="s">
        <v>220</v>
      </c>
      <c r="J100" s="28" t="s">
        <v>21</v>
      </c>
      <c r="K100" s="36" t="s">
        <v>103</v>
      </c>
      <c r="L100" s="25" t="s">
        <v>10</v>
      </c>
      <c r="M100" s="24">
        <v>0</v>
      </c>
      <c r="N100" s="24">
        <v>0</v>
      </c>
      <c r="O100" s="24">
        <v>1530732.79</v>
      </c>
      <c r="P100" s="89">
        <v>0</v>
      </c>
      <c r="Q100" s="89">
        <v>0</v>
      </c>
      <c r="R100" s="89">
        <v>0</v>
      </c>
      <c r="S100" s="89">
        <f t="shared" si="161"/>
        <v>0</v>
      </c>
      <c r="T100" s="93" t="str">
        <f t="shared" si="162"/>
        <v>nebija plānots</v>
      </c>
      <c r="U100" s="89">
        <f t="shared" si="163"/>
        <v>0</v>
      </c>
      <c r="V100" s="93" t="str">
        <f t="shared" si="164"/>
        <v>nebija plānots</v>
      </c>
      <c r="W100" s="89">
        <v>0</v>
      </c>
      <c r="X100" s="89">
        <v>0</v>
      </c>
      <c r="Y100" s="89">
        <v>0</v>
      </c>
      <c r="Z100" s="89">
        <f t="shared" si="165"/>
        <v>0</v>
      </c>
      <c r="AA100" s="93" t="str">
        <f t="shared" si="166"/>
        <v>nebija plānots</v>
      </c>
      <c r="AB100" s="89">
        <f t="shared" si="167"/>
        <v>0</v>
      </c>
      <c r="AC100" s="93" t="str">
        <f t="shared" si="168"/>
        <v>nebija plānots</v>
      </c>
      <c r="AD100" s="89">
        <f t="shared" si="169"/>
        <v>0</v>
      </c>
      <c r="AE100" s="89">
        <f t="shared" si="170"/>
        <v>0</v>
      </c>
      <c r="AF100" s="89">
        <f t="shared" si="171"/>
        <v>0</v>
      </c>
      <c r="AG100" s="89">
        <f t="shared" si="172"/>
        <v>0</v>
      </c>
      <c r="AH100" s="93" t="str">
        <f t="shared" si="173"/>
        <v>nebija plānots</v>
      </c>
      <c r="AI100" s="89">
        <f t="shared" si="174"/>
        <v>0</v>
      </c>
      <c r="AJ100" s="93" t="str">
        <f t="shared" si="175"/>
        <v>nebija plānots</v>
      </c>
      <c r="AK100" s="89">
        <v>0</v>
      </c>
      <c r="AL100" s="89">
        <v>0</v>
      </c>
      <c r="AM100" s="89">
        <v>0</v>
      </c>
      <c r="AN100" s="89">
        <f t="shared" si="157"/>
        <v>0</v>
      </c>
      <c r="AO100" s="93" t="str">
        <f t="shared" si="176"/>
        <v>nebija plānots</v>
      </c>
      <c r="AP100" s="89">
        <f t="shared" si="177"/>
        <v>0</v>
      </c>
      <c r="AQ100" s="93" t="str">
        <f t="shared" si="178"/>
        <v>nebija plānots</v>
      </c>
      <c r="AR100" s="89">
        <f t="shared" si="179"/>
        <v>0</v>
      </c>
      <c r="AS100" s="89">
        <f t="shared" si="180"/>
        <v>0</v>
      </c>
      <c r="AT100" s="89">
        <f t="shared" si="181"/>
        <v>0</v>
      </c>
      <c r="AU100" s="89">
        <f t="shared" si="182"/>
        <v>0</v>
      </c>
      <c r="AV100" s="93" t="str">
        <f t="shared" si="183"/>
        <v>nebija plānots</v>
      </c>
      <c r="AW100" s="89">
        <f t="shared" si="184"/>
        <v>0</v>
      </c>
      <c r="AX100" s="93" t="str">
        <f t="shared" si="185"/>
        <v>nebija plānots</v>
      </c>
      <c r="AY100" s="89">
        <v>0</v>
      </c>
      <c r="AZ100" s="89">
        <v>0</v>
      </c>
      <c r="BA100" s="89">
        <v>0</v>
      </c>
      <c r="BB100" s="89">
        <f t="shared" si="158"/>
        <v>0</v>
      </c>
      <c r="BC100" s="93" t="str">
        <f t="shared" si="186"/>
        <v>nebija plānots</v>
      </c>
      <c r="BD100" s="89">
        <f t="shared" si="187"/>
        <v>0</v>
      </c>
      <c r="BE100" s="93" t="str">
        <f t="shared" si="188"/>
        <v>nebija plānots</v>
      </c>
      <c r="BF100" s="89">
        <f t="shared" si="189"/>
        <v>0</v>
      </c>
      <c r="BG100" s="89">
        <f t="shared" si="190"/>
        <v>0</v>
      </c>
      <c r="BH100" s="89">
        <f t="shared" si="191"/>
        <v>0</v>
      </c>
      <c r="BI100" s="89">
        <f t="shared" si="192"/>
        <v>0</v>
      </c>
      <c r="BJ100" s="93" t="str">
        <f t="shared" si="193"/>
        <v>nebija plānots</v>
      </c>
      <c r="BK100" s="89">
        <f t="shared" si="194"/>
        <v>0</v>
      </c>
      <c r="BL100" s="93" t="str">
        <f t="shared" si="195"/>
        <v>nebija plānots</v>
      </c>
      <c r="BM100" s="89">
        <v>0</v>
      </c>
      <c r="BN100" s="89">
        <v>0</v>
      </c>
      <c r="BO100" s="89">
        <v>0</v>
      </c>
      <c r="BP100" s="89">
        <f t="shared" si="159"/>
        <v>0</v>
      </c>
      <c r="BQ100" s="93" t="str">
        <f t="shared" si="196"/>
        <v>nebija plānots</v>
      </c>
      <c r="BR100" s="89">
        <f t="shared" si="197"/>
        <v>0</v>
      </c>
      <c r="BS100" s="93" t="str">
        <f t="shared" si="198"/>
        <v>nebija plānots</v>
      </c>
      <c r="BT100" s="89">
        <f t="shared" si="199"/>
        <v>0</v>
      </c>
      <c r="BU100" s="89">
        <f t="shared" si="200"/>
        <v>0</v>
      </c>
      <c r="BV100" s="89">
        <f t="shared" si="201"/>
        <v>0</v>
      </c>
      <c r="BW100" s="89">
        <f t="shared" si="202"/>
        <v>0</v>
      </c>
      <c r="BX100" s="93" t="str">
        <f t="shared" si="203"/>
        <v>nebija plānots</v>
      </c>
      <c r="BY100" s="89">
        <f t="shared" si="204"/>
        <v>0</v>
      </c>
      <c r="BZ100" s="93" t="str">
        <f t="shared" si="205"/>
        <v>nebija plānots</v>
      </c>
      <c r="CA100" s="89">
        <v>1147500</v>
      </c>
      <c r="CB100" s="89">
        <v>0</v>
      </c>
      <c r="CC100" s="89">
        <v>0</v>
      </c>
      <c r="CD100" s="89">
        <v>0</v>
      </c>
      <c r="CE100" s="89">
        <v>2758014.41</v>
      </c>
      <c r="CF100" s="89">
        <v>0</v>
      </c>
      <c r="CG100" s="89">
        <v>0</v>
      </c>
      <c r="CH100" s="24">
        <f t="shared" si="160"/>
        <v>3905514.41</v>
      </c>
      <c r="CJ100" s="10"/>
      <c r="CK100" s="10"/>
    </row>
    <row r="101" spans="1:89" ht="12" customHeight="1" x14ac:dyDescent="0.25">
      <c r="A101" s="9" t="s">
        <v>218</v>
      </c>
      <c r="B101" s="9" t="s">
        <v>665</v>
      </c>
      <c r="C101" s="25">
        <v>2</v>
      </c>
      <c r="D101" s="33" t="s">
        <v>210</v>
      </c>
      <c r="E101" s="27" t="s">
        <v>211</v>
      </c>
      <c r="F101" s="25" t="s">
        <v>212</v>
      </c>
      <c r="G101" s="27" t="s">
        <v>213</v>
      </c>
      <c r="H101" s="34" t="s">
        <v>650</v>
      </c>
      <c r="I101" s="27" t="s">
        <v>651</v>
      </c>
      <c r="J101" s="28" t="s">
        <v>21</v>
      </c>
      <c r="K101" s="36" t="s">
        <v>103</v>
      </c>
      <c r="L101" s="25" t="s">
        <v>10</v>
      </c>
      <c r="M101" s="24">
        <v>0</v>
      </c>
      <c r="N101" s="24">
        <v>0</v>
      </c>
      <c r="O101" s="24">
        <v>0</v>
      </c>
      <c r="P101" s="89">
        <v>0</v>
      </c>
      <c r="Q101" s="89">
        <v>0</v>
      </c>
      <c r="R101" s="89">
        <v>0</v>
      </c>
      <c r="S101" s="89">
        <f t="shared" si="161"/>
        <v>0</v>
      </c>
      <c r="T101" s="93" t="str">
        <f t="shared" si="162"/>
        <v>nebija plānots</v>
      </c>
      <c r="U101" s="89">
        <f t="shared" si="163"/>
        <v>0</v>
      </c>
      <c r="V101" s="93" t="str">
        <f t="shared" si="164"/>
        <v>nebija plānots</v>
      </c>
      <c r="W101" s="89">
        <v>0</v>
      </c>
      <c r="X101" s="89">
        <v>0</v>
      </c>
      <c r="Y101" s="89">
        <v>0</v>
      </c>
      <c r="Z101" s="89">
        <f t="shared" si="165"/>
        <v>0</v>
      </c>
      <c r="AA101" s="93" t="str">
        <f t="shared" si="166"/>
        <v>nebija plānots</v>
      </c>
      <c r="AB101" s="89">
        <f t="shared" si="167"/>
        <v>0</v>
      </c>
      <c r="AC101" s="93" t="str">
        <f t="shared" si="168"/>
        <v>nebija plānots</v>
      </c>
      <c r="AD101" s="89">
        <f t="shared" si="169"/>
        <v>0</v>
      </c>
      <c r="AE101" s="89">
        <f t="shared" si="170"/>
        <v>0</v>
      </c>
      <c r="AF101" s="89">
        <f t="shared" si="171"/>
        <v>0</v>
      </c>
      <c r="AG101" s="89">
        <f t="shared" si="172"/>
        <v>0</v>
      </c>
      <c r="AH101" s="93" t="str">
        <f t="shared" si="173"/>
        <v>nebija plānots</v>
      </c>
      <c r="AI101" s="89">
        <f t="shared" si="174"/>
        <v>0</v>
      </c>
      <c r="AJ101" s="93" t="str">
        <f t="shared" si="175"/>
        <v>nebija plānots</v>
      </c>
      <c r="AK101" s="89">
        <v>0</v>
      </c>
      <c r="AL101" s="89">
        <v>0</v>
      </c>
      <c r="AM101" s="89">
        <v>0</v>
      </c>
      <c r="AN101" s="89">
        <f t="shared" si="157"/>
        <v>0</v>
      </c>
      <c r="AO101" s="93" t="str">
        <f t="shared" si="176"/>
        <v>nebija plānots</v>
      </c>
      <c r="AP101" s="89">
        <f t="shared" si="177"/>
        <v>0</v>
      </c>
      <c r="AQ101" s="93" t="str">
        <f t="shared" si="178"/>
        <v>nebija plānots</v>
      </c>
      <c r="AR101" s="89">
        <f t="shared" si="179"/>
        <v>0</v>
      </c>
      <c r="AS101" s="89">
        <f t="shared" si="180"/>
        <v>0</v>
      </c>
      <c r="AT101" s="89">
        <f t="shared" si="181"/>
        <v>0</v>
      </c>
      <c r="AU101" s="89">
        <f t="shared" si="182"/>
        <v>0</v>
      </c>
      <c r="AV101" s="93" t="str">
        <f t="shared" si="183"/>
        <v>nebija plānots</v>
      </c>
      <c r="AW101" s="89">
        <f t="shared" si="184"/>
        <v>0</v>
      </c>
      <c r="AX101" s="93" t="str">
        <f t="shared" si="185"/>
        <v>nebija plānots</v>
      </c>
      <c r="AY101" s="89">
        <v>0</v>
      </c>
      <c r="AZ101" s="89">
        <v>0</v>
      </c>
      <c r="BA101" s="89">
        <v>0</v>
      </c>
      <c r="BB101" s="89">
        <f t="shared" si="158"/>
        <v>0</v>
      </c>
      <c r="BC101" s="93" t="str">
        <f t="shared" si="186"/>
        <v>nebija plānots</v>
      </c>
      <c r="BD101" s="89">
        <f t="shared" si="187"/>
        <v>0</v>
      </c>
      <c r="BE101" s="93" t="str">
        <f t="shared" si="188"/>
        <v>nebija plānots</v>
      </c>
      <c r="BF101" s="89">
        <f t="shared" si="189"/>
        <v>0</v>
      </c>
      <c r="BG101" s="89">
        <f t="shared" si="190"/>
        <v>0</v>
      </c>
      <c r="BH101" s="89">
        <f t="shared" si="191"/>
        <v>0</v>
      </c>
      <c r="BI101" s="89">
        <f t="shared" si="192"/>
        <v>0</v>
      </c>
      <c r="BJ101" s="93" t="str">
        <f t="shared" si="193"/>
        <v>nebija plānots</v>
      </c>
      <c r="BK101" s="89">
        <f t="shared" si="194"/>
        <v>0</v>
      </c>
      <c r="BL101" s="93" t="str">
        <f t="shared" si="195"/>
        <v>nebija plānots</v>
      </c>
      <c r="BM101" s="89">
        <v>0</v>
      </c>
      <c r="BN101" s="89">
        <v>0</v>
      </c>
      <c r="BO101" s="89">
        <v>0</v>
      </c>
      <c r="BP101" s="89">
        <f t="shared" si="159"/>
        <v>0</v>
      </c>
      <c r="BQ101" s="93" t="str">
        <f t="shared" si="196"/>
        <v>nebija plānots</v>
      </c>
      <c r="BR101" s="89">
        <f t="shared" si="197"/>
        <v>0</v>
      </c>
      <c r="BS101" s="93" t="str">
        <f t="shared" si="198"/>
        <v>nebija plānots</v>
      </c>
      <c r="BT101" s="89">
        <f t="shared" si="199"/>
        <v>0</v>
      </c>
      <c r="BU101" s="89">
        <f t="shared" si="200"/>
        <v>0</v>
      </c>
      <c r="BV101" s="89">
        <f t="shared" si="201"/>
        <v>0</v>
      </c>
      <c r="BW101" s="89">
        <f t="shared" si="202"/>
        <v>0</v>
      </c>
      <c r="BX101" s="93" t="str">
        <f t="shared" si="203"/>
        <v>nebija plānots</v>
      </c>
      <c r="BY101" s="89">
        <f t="shared" si="204"/>
        <v>0</v>
      </c>
      <c r="BZ101" s="93" t="str">
        <f t="shared" si="205"/>
        <v>nebija plānots</v>
      </c>
      <c r="CA101" s="89">
        <v>0</v>
      </c>
      <c r="CB101" s="89">
        <v>0</v>
      </c>
      <c r="CC101" s="89">
        <v>0</v>
      </c>
      <c r="CD101" s="89">
        <v>0</v>
      </c>
      <c r="CE101" s="89">
        <v>142594</v>
      </c>
      <c r="CF101" s="89">
        <v>142594</v>
      </c>
      <c r="CG101" s="89">
        <v>142594</v>
      </c>
      <c r="CH101" s="24">
        <f t="shared" si="160"/>
        <v>427782</v>
      </c>
      <c r="CJ101" s="10"/>
      <c r="CK101" s="10"/>
    </row>
    <row r="102" spans="1:89" ht="12" customHeight="1" x14ac:dyDescent="0.25">
      <c r="A102" s="9" t="s">
        <v>221</v>
      </c>
      <c r="B102" s="9" t="s">
        <v>221</v>
      </c>
      <c r="C102" s="25">
        <v>2</v>
      </c>
      <c r="D102" s="33" t="s">
        <v>222</v>
      </c>
      <c r="E102" s="27" t="s">
        <v>223</v>
      </c>
      <c r="F102" s="25" t="s">
        <v>224</v>
      </c>
      <c r="G102" s="27" t="s">
        <v>225</v>
      </c>
      <c r="H102" s="28" t="s">
        <v>226</v>
      </c>
      <c r="I102" s="27" t="s">
        <v>227</v>
      </c>
      <c r="J102" s="28">
        <v>1</v>
      </c>
      <c r="K102" s="36" t="s">
        <v>103</v>
      </c>
      <c r="L102" s="25" t="s">
        <v>11</v>
      </c>
      <c r="M102" s="24">
        <v>0</v>
      </c>
      <c r="N102" s="24">
        <v>12539835.15</v>
      </c>
      <c r="O102" s="24">
        <v>0</v>
      </c>
      <c r="P102" s="89">
        <v>0</v>
      </c>
      <c r="Q102" s="89">
        <v>0</v>
      </c>
      <c r="R102" s="89">
        <v>0</v>
      </c>
      <c r="S102" s="89">
        <f t="shared" si="161"/>
        <v>0</v>
      </c>
      <c r="T102" s="93" t="str">
        <f t="shared" si="162"/>
        <v>nebija plānots</v>
      </c>
      <c r="U102" s="89">
        <f t="shared" si="163"/>
        <v>0</v>
      </c>
      <c r="V102" s="93" t="str">
        <f t="shared" si="164"/>
        <v>nebija plānots</v>
      </c>
      <c r="W102" s="89">
        <v>0</v>
      </c>
      <c r="X102" s="89">
        <v>0</v>
      </c>
      <c r="Y102" s="89">
        <v>0</v>
      </c>
      <c r="Z102" s="89">
        <f t="shared" si="165"/>
        <v>0</v>
      </c>
      <c r="AA102" s="93" t="str">
        <f t="shared" si="166"/>
        <v>nebija plānots</v>
      </c>
      <c r="AB102" s="89">
        <f t="shared" si="167"/>
        <v>0</v>
      </c>
      <c r="AC102" s="93" t="str">
        <f t="shared" si="168"/>
        <v>nebija plānots</v>
      </c>
      <c r="AD102" s="89">
        <f t="shared" si="169"/>
        <v>0</v>
      </c>
      <c r="AE102" s="89">
        <f t="shared" si="170"/>
        <v>0</v>
      </c>
      <c r="AF102" s="89">
        <f t="shared" si="171"/>
        <v>0</v>
      </c>
      <c r="AG102" s="89">
        <f t="shared" si="172"/>
        <v>0</v>
      </c>
      <c r="AH102" s="93" t="str">
        <f t="shared" si="173"/>
        <v>nebija plānots</v>
      </c>
      <c r="AI102" s="89">
        <f t="shared" si="174"/>
        <v>0</v>
      </c>
      <c r="AJ102" s="93" t="str">
        <f t="shared" si="175"/>
        <v>nebija plānots</v>
      </c>
      <c r="AK102" s="89">
        <v>0</v>
      </c>
      <c r="AL102" s="89">
        <v>0</v>
      </c>
      <c r="AM102" s="89">
        <v>0</v>
      </c>
      <c r="AN102" s="89">
        <f t="shared" si="157"/>
        <v>0</v>
      </c>
      <c r="AO102" s="93" t="str">
        <f t="shared" si="176"/>
        <v>nebija plānots</v>
      </c>
      <c r="AP102" s="89">
        <f t="shared" si="177"/>
        <v>0</v>
      </c>
      <c r="AQ102" s="93" t="str">
        <f t="shared" si="178"/>
        <v>nebija plānots</v>
      </c>
      <c r="AR102" s="89">
        <f t="shared" si="179"/>
        <v>0</v>
      </c>
      <c r="AS102" s="89">
        <f t="shared" si="180"/>
        <v>0</v>
      </c>
      <c r="AT102" s="89">
        <f t="shared" si="181"/>
        <v>0</v>
      </c>
      <c r="AU102" s="89">
        <f t="shared" si="182"/>
        <v>0</v>
      </c>
      <c r="AV102" s="93" t="str">
        <f t="shared" si="183"/>
        <v>nebija plānots</v>
      </c>
      <c r="AW102" s="89">
        <f t="shared" si="184"/>
        <v>0</v>
      </c>
      <c r="AX102" s="93" t="str">
        <f t="shared" si="185"/>
        <v>nebija plānots</v>
      </c>
      <c r="AY102" s="89">
        <v>0</v>
      </c>
      <c r="AZ102" s="89">
        <v>0</v>
      </c>
      <c r="BA102" s="89">
        <v>0</v>
      </c>
      <c r="BB102" s="89">
        <f t="shared" si="158"/>
        <v>0</v>
      </c>
      <c r="BC102" s="93" t="str">
        <f t="shared" si="186"/>
        <v>nebija plānots</v>
      </c>
      <c r="BD102" s="89">
        <f t="shared" si="187"/>
        <v>0</v>
      </c>
      <c r="BE102" s="93" t="str">
        <f t="shared" si="188"/>
        <v>nebija plānots</v>
      </c>
      <c r="BF102" s="89">
        <f t="shared" si="189"/>
        <v>0</v>
      </c>
      <c r="BG102" s="89">
        <f t="shared" si="190"/>
        <v>0</v>
      </c>
      <c r="BH102" s="89">
        <f t="shared" si="191"/>
        <v>0</v>
      </c>
      <c r="BI102" s="89">
        <f t="shared" si="192"/>
        <v>0</v>
      </c>
      <c r="BJ102" s="93" t="str">
        <f t="shared" si="193"/>
        <v>nebija plānots</v>
      </c>
      <c r="BK102" s="89">
        <f t="shared" si="194"/>
        <v>0</v>
      </c>
      <c r="BL102" s="93" t="str">
        <f t="shared" si="195"/>
        <v>nebija plānots</v>
      </c>
      <c r="BM102" s="89">
        <v>0</v>
      </c>
      <c r="BN102" s="89">
        <v>0</v>
      </c>
      <c r="BO102" s="89">
        <v>0</v>
      </c>
      <c r="BP102" s="89">
        <f t="shared" si="159"/>
        <v>0</v>
      </c>
      <c r="BQ102" s="93" t="str">
        <f t="shared" si="196"/>
        <v>nebija plānots</v>
      </c>
      <c r="BR102" s="89">
        <f t="shared" si="197"/>
        <v>0</v>
      </c>
      <c r="BS102" s="93" t="str">
        <f t="shared" si="198"/>
        <v>nebija plānots</v>
      </c>
      <c r="BT102" s="89">
        <f t="shared" si="199"/>
        <v>0</v>
      </c>
      <c r="BU102" s="89">
        <f t="shared" si="200"/>
        <v>0</v>
      </c>
      <c r="BV102" s="89">
        <f t="shared" si="201"/>
        <v>0</v>
      </c>
      <c r="BW102" s="89">
        <f t="shared" si="202"/>
        <v>0</v>
      </c>
      <c r="BX102" s="93" t="str">
        <f t="shared" si="203"/>
        <v>nebija plānots</v>
      </c>
      <c r="BY102" s="89">
        <f t="shared" si="204"/>
        <v>0</v>
      </c>
      <c r="BZ102" s="93" t="str">
        <f t="shared" si="205"/>
        <v>nebija plānots</v>
      </c>
      <c r="CA102" s="89">
        <v>0</v>
      </c>
      <c r="CB102" s="89">
        <v>0</v>
      </c>
      <c r="CC102" s="89">
        <v>0</v>
      </c>
      <c r="CD102" s="89">
        <v>0</v>
      </c>
      <c r="CE102" s="89">
        <v>0</v>
      </c>
      <c r="CF102" s="89">
        <v>0</v>
      </c>
      <c r="CG102" s="89">
        <v>0</v>
      </c>
      <c r="CH102" s="24">
        <f t="shared" si="160"/>
        <v>0</v>
      </c>
      <c r="CJ102" s="10"/>
      <c r="CK102" s="10"/>
    </row>
    <row r="103" spans="1:89" ht="12" customHeight="1" x14ac:dyDescent="0.25">
      <c r="A103" s="9" t="s">
        <v>228</v>
      </c>
      <c r="B103" s="9" t="s">
        <v>228</v>
      </c>
      <c r="C103" s="25">
        <v>2</v>
      </c>
      <c r="D103" s="33" t="s">
        <v>222</v>
      </c>
      <c r="E103" s="27" t="s">
        <v>223</v>
      </c>
      <c r="F103" s="25" t="s">
        <v>224</v>
      </c>
      <c r="G103" s="27" t="s">
        <v>225</v>
      </c>
      <c r="H103" s="28" t="s">
        <v>226</v>
      </c>
      <c r="I103" s="27" t="s">
        <v>227</v>
      </c>
      <c r="J103" s="28">
        <v>2</v>
      </c>
      <c r="K103" s="36" t="s">
        <v>103</v>
      </c>
      <c r="L103" s="25" t="s">
        <v>11</v>
      </c>
      <c r="M103" s="24">
        <v>0</v>
      </c>
      <c r="N103" s="24">
        <v>0</v>
      </c>
      <c r="O103" s="24">
        <v>49223712.140000001</v>
      </c>
      <c r="P103" s="89">
        <v>0</v>
      </c>
      <c r="Q103" s="89">
        <v>0</v>
      </c>
      <c r="R103" s="89">
        <v>0</v>
      </c>
      <c r="S103" s="89">
        <f t="shared" si="161"/>
        <v>0</v>
      </c>
      <c r="T103" s="93" t="str">
        <f t="shared" si="162"/>
        <v>nebija plānots</v>
      </c>
      <c r="U103" s="89">
        <f t="shared" si="163"/>
        <v>0</v>
      </c>
      <c r="V103" s="93" t="str">
        <f t="shared" si="164"/>
        <v>nebija plānots</v>
      </c>
      <c r="W103" s="89">
        <v>0</v>
      </c>
      <c r="X103" s="89">
        <v>0</v>
      </c>
      <c r="Y103" s="89">
        <v>0</v>
      </c>
      <c r="Z103" s="89">
        <f t="shared" si="165"/>
        <v>0</v>
      </c>
      <c r="AA103" s="93" t="str">
        <f t="shared" si="166"/>
        <v>nebija plānots</v>
      </c>
      <c r="AB103" s="89">
        <f t="shared" si="167"/>
        <v>0</v>
      </c>
      <c r="AC103" s="93" t="str">
        <f t="shared" si="168"/>
        <v>nebija plānots</v>
      </c>
      <c r="AD103" s="89">
        <f t="shared" si="169"/>
        <v>0</v>
      </c>
      <c r="AE103" s="89">
        <f t="shared" si="170"/>
        <v>0</v>
      </c>
      <c r="AF103" s="89">
        <f t="shared" si="171"/>
        <v>0</v>
      </c>
      <c r="AG103" s="89">
        <f t="shared" si="172"/>
        <v>0</v>
      </c>
      <c r="AH103" s="93" t="str">
        <f t="shared" si="173"/>
        <v>nebija plānots</v>
      </c>
      <c r="AI103" s="89">
        <f t="shared" si="174"/>
        <v>0</v>
      </c>
      <c r="AJ103" s="93" t="str">
        <f t="shared" si="175"/>
        <v>nebija plānots</v>
      </c>
      <c r="AK103" s="89">
        <v>0</v>
      </c>
      <c r="AL103" s="89">
        <v>0</v>
      </c>
      <c r="AM103" s="89">
        <v>0</v>
      </c>
      <c r="AN103" s="89">
        <f t="shared" si="157"/>
        <v>0</v>
      </c>
      <c r="AO103" s="93" t="str">
        <f t="shared" si="176"/>
        <v>nebija plānots</v>
      </c>
      <c r="AP103" s="89">
        <f t="shared" si="177"/>
        <v>0</v>
      </c>
      <c r="AQ103" s="93" t="str">
        <f t="shared" si="178"/>
        <v>nebija plānots</v>
      </c>
      <c r="AR103" s="89">
        <f t="shared" si="179"/>
        <v>0</v>
      </c>
      <c r="AS103" s="89">
        <f t="shared" si="180"/>
        <v>0</v>
      </c>
      <c r="AT103" s="89">
        <f t="shared" si="181"/>
        <v>0</v>
      </c>
      <c r="AU103" s="89">
        <f t="shared" si="182"/>
        <v>0</v>
      </c>
      <c r="AV103" s="93" t="str">
        <f t="shared" si="183"/>
        <v>nebija plānots</v>
      </c>
      <c r="AW103" s="89">
        <f t="shared" si="184"/>
        <v>0</v>
      </c>
      <c r="AX103" s="93" t="str">
        <f t="shared" si="185"/>
        <v>nebija plānots</v>
      </c>
      <c r="AY103" s="89">
        <v>0</v>
      </c>
      <c r="AZ103" s="89">
        <v>0</v>
      </c>
      <c r="BA103" s="89">
        <v>0</v>
      </c>
      <c r="BB103" s="89">
        <f t="shared" si="158"/>
        <v>0</v>
      </c>
      <c r="BC103" s="93" t="str">
        <f t="shared" si="186"/>
        <v>nebija plānots</v>
      </c>
      <c r="BD103" s="89">
        <f t="shared" si="187"/>
        <v>0</v>
      </c>
      <c r="BE103" s="93" t="str">
        <f t="shared" si="188"/>
        <v>nebija plānots</v>
      </c>
      <c r="BF103" s="89">
        <f t="shared" si="189"/>
        <v>0</v>
      </c>
      <c r="BG103" s="89">
        <f t="shared" si="190"/>
        <v>0</v>
      </c>
      <c r="BH103" s="89">
        <f t="shared" si="191"/>
        <v>0</v>
      </c>
      <c r="BI103" s="89">
        <f t="shared" si="192"/>
        <v>0</v>
      </c>
      <c r="BJ103" s="93" t="str">
        <f t="shared" si="193"/>
        <v>nebija plānots</v>
      </c>
      <c r="BK103" s="89">
        <f t="shared" si="194"/>
        <v>0</v>
      </c>
      <c r="BL103" s="93" t="str">
        <f t="shared" si="195"/>
        <v>nebija plānots</v>
      </c>
      <c r="BM103" s="89">
        <v>0</v>
      </c>
      <c r="BN103" s="89">
        <v>0</v>
      </c>
      <c r="BO103" s="89">
        <v>0</v>
      </c>
      <c r="BP103" s="89">
        <f t="shared" si="159"/>
        <v>0</v>
      </c>
      <c r="BQ103" s="93" t="str">
        <f t="shared" si="196"/>
        <v>nebija plānots</v>
      </c>
      <c r="BR103" s="89">
        <f t="shared" si="197"/>
        <v>0</v>
      </c>
      <c r="BS103" s="93" t="str">
        <f t="shared" si="198"/>
        <v>nebija plānots</v>
      </c>
      <c r="BT103" s="89">
        <f t="shared" si="199"/>
        <v>0</v>
      </c>
      <c r="BU103" s="89">
        <f t="shared" si="200"/>
        <v>0</v>
      </c>
      <c r="BV103" s="89">
        <f t="shared" si="201"/>
        <v>0</v>
      </c>
      <c r="BW103" s="89">
        <f t="shared" si="202"/>
        <v>0</v>
      </c>
      <c r="BX103" s="93" t="str">
        <f t="shared" si="203"/>
        <v>nebija plānots</v>
      </c>
      <c r="BY103" s="89">
        <f t="shared" si="204"/>
        <v>0</v>
      </c>
      <c r="BZ103" s="93" t="str">
        <f t="shared" si="205"/>
        <v>nebija plānots</v>
      </c>
      <c r="CA103" s="89">
        <v>0</v>
      </c>
      <c r="CB103" s="89">
        <v>0</v>
      </c>
      <c r="CC103" s="89">
        <v>0</v>
      </c>
      <c r="CD103" s="89">
        <v>3091561.21</v>
      </c>
      <c r="CE103" s="89">
        <v>0</v>
      </c>
      <c r="CF103" s="89">
        <v>0</v>
      </c>
      <c r="CG103" s="89">
        <v>1664686.8200000024</v>
      </c>
      <c r="CH103" s="24">
        <f t="shared" si="160"/>
        <v>4756248.0300000021</v>
      </c>
      <c r="CJ103" s="10"/>
      <c r="CK103" s="10"/>
    </row>
    <row r="104" spans="1:89" ht="12" customHeight="1" x14ac:dyDescent="0.25">
      <c r="A104" s="9" t="s">
        <v>229</v>
      </c>
      <c r="B104" s="9" t="s">
        <v>229</v>
      </c>
      <c r="C104" s="25">
        <v>2</v>
      </c>
      <c r="D104" s="33" t="s">
        <v>222</v>
      </c>
      <c r="E104" s="27" t="s">
        <v>223</v>
      </c>
      <c r="F104" s="25" t="s">
        <v>224</v>
      </c>
      <c r="G104" s="27" t="s">
        <v>225</v>
      </c>
      <c r="H104" s="28" t="s">
        <v>230</v>
      </c>
      <c r="I104" s="27" t="s">
        <v>231</v>
      </c>
      <c r="J104" s="28" t="s">
        <v>21</v>
      </c>
      <c r="K104" s="36" t="s">
        <v>103</v>
      </c>
      <c r="L104" s="25" t="s">
        <v>11</v>
      </c>
      <c r="M104" s="24">
        <v>0</v>
      </c>
      <c r="N104" s="24">
        <v>0</v>
      </c>
      <c r="O104" s="24">
        <v>0</v>
      </c>
      <c r="P104" s="89">
        <v>0</v>
      </c>
      <c r="Q104" s="89">
        <v>0</v>
      </c>
      <c r="R104" s="89">
        <v>0</v>
      </c>
      <c r="S104" s="89">
        <f t="shared" si="161"/>
        <v>0</v>
      </c>
      <c r="T104" s="93" t="str">
        <f t="shared" si="162"/>
        <v>nebija plānots</v>
      </c>
      <c r="U104" s="89">
        <f t="shared" si="163"/>
        <v>0</v>
      </c>
      <c r="V104" s="93" t="str">
        <f t="shared" si="164"/>
        <v>nebija plānots</v>
      </c>
      <c r="W104" s="89">
        <v>0</v>
      </c>
      <c r="X104" s="89">
        <v>0</v>
      </c>
      <c r="Y104" s="89">
        <v>0</v>
      </c>
      <c r="Z104" s="89">
        <f t="shared" si="165"/>
        <v>0</v>
      </c>
      <c r="AA104" s="93" t="str">
        <f t="shared" si="166"/>
        <v>nebija plānots</v>
      </c>
      <c r="AB104" s="89">
        <f t="shared" si="167"/>
        <v>0</v>
      </c>
      <c r="AC104" s="93" t="str">
        <f t="shared" si="168"/>
        <v>nebija plānots</v>
      </c>
      <c r="AD104" s="89">
        <f t="shared" si="169"/>
        <v>0</v>
      </c>
      <c r="AE104" s="89">
        <f t="shared" si="170"/>
        <v>0</v>
      </c>
      <c r="AF104" s="89">
        <f t="shared" si="171"/>
        <v>0</v>
      </c>
      <c r="AG104" s="89">
        <f t="shared" si="172"/>
        <v>0</v>
      </c>
      <c r="AH104" s="93" t="str">
        <f t="shared" si="173"/>
        <v>nebija plānots</v>
      </c>
      <c r="AI104" s="89">
        <f t="shared" si="174"/>
        <v>0</v>
      </c>
      <c r="AJ104" s="93" t="str">
        <f t="shared" si="175"/>
        <v>nebija plānots</v>
      </c>
      <c r="AK104" s="89">
        <v>0</v>
      </c>
      <c r="AL104" s="89">
        <v>0</v>
      </c>
      <c r="AM104" s="89">
        <v>0</v>
      </c>
      <c r="AN104" s="89">
        <f t="shared" si="157"/>
        <v>0</v>
      </c>
      <c r="AO104" s="93" t="str">
        <f t="shared" si="176"/>
        <v>nebija plānots</v>
      </c>
      <c r="AP104" s="89">
        <f t="shared" si="177"/>
        <v>0</v>
      </c>
      <c r="AQ104" s="93" t="str">
        <f t="shared" si="178"/>
        <v>nebija plānots</v>
      </c>
      <c r="AR104" s="89">
        <f t="shared" si="179"/>
        <v>0</v>
      </c>
      <c r="AS104" s="89">
        <f t="shared" si="180"/>
        <v>0</v>
      </c>
      <c r="AT104" s="89">
        <f t="shared" si="181"/>
        <v>0</v>
      </c>
      <c r="AU104" s="89">
        <f t="shared" si="182"/>
        <v>0</v>
      </c>
      <c r="AV104" s="93" t="str">
        <f t="shared" si="183"/>
        <v>nebija plānots</v>
      </c>
      <c r="AW104" s="89">
        <f t="shared" si="184"/>
        <v>0</v>
      </c>
      <c r="AX104" s="93" t="str">
        <f t="shared" si="185"/>
        <v>nebija plānots</v>
      </c>
      <c r="AY104" s="89">
        <v>10460856</v>
      </c>
      <c r="AZ104" s="89">
        <v>33263.360000000001</v>
      </c>
      <c r="BA104" s="89">
        <v>0</v>
      </c>
      <c r="BB104" s="89">
        <f t="shared" si="158"/>
        <v>33263.360000000001</v>
      </c>
      <c r="BC104" s="93">
        <f t="shared" si="186"/>
        <v>3.179793317105216E-3</v>
      </c>
      <c r="BD104" s="89">
        <f t="shared" si="187"/>
        <v>-10427592.640000001</v>
      </c>
      <c r="BE104" s="93">
        <f t="shared" si="188"/>
        <v>-0.99682020668289484</v>
      </c>
      <c r="BF104" s="89">
        <f t="shared" si="189"/>
        <v>10460856</v>
      </c>
      <c r="BG104" s="89">
        <f t="shared" si="190"/>
        <v>33263.360000000001</v>
      </c>
      <c r="BH104" s="89">
        <f t="shared" si="191"/>
        <v>0</v>
      </c>
      <c r="BI104" s="89">
        <f t="shared" si="192"/>
        <v>33263.360000000001</v>
      </c>
      <c r="BJ104" s="93">
        <f t="shared" si="193"/>
        <v>3.179793317105216E-3</v>
      </c>
      <c r="BK104" s="89">
        <f t="shared" si="194"/>
        <v>-10427592.640000001</v>
      </c>
      <c r="BL104" s="93">
        <f t="shared" si="195"/>
        <v>-0.99682020668289484</v>
      </c>
      <c r="BM104" s="89">
        <v>0</v>
      </c>
      <c r="BN104" s="89">
        <v>0</v>
      </c>
      <c r="BO104" s="89">
        <v>0</v>
      </c>
      <c r="BP104" s="89">
        <f t="shared" si="159"/>
        <v>0</v>
      </c>
      <c r="BQ104" s="93" t="str">
        <f t="shared" si="196"/>
        <v>nebija plānots</v>
      </c>
      <c r="BR104" s="89">
        <f t="shared" si="197"/>
        <v>0</v>
      </c>
      <c r="BS104" s="93" t="str">
        <f t="shared" si="198"/>
        <v>nebija plānots</v>
      </c>
      <c r="BT104" s="89">
        <f t="shared" si="199"/>
        <v>10460856</v>
      </c>
      <c r="BU104" s="89">
        <f t="shared" si="200"/>
        <v>33263.360000000001</v>
      </c>
      <c r="BV104" s="89">
        <f t="shared" si="201"/>
        <v>0</v>
      </c>
      <c r="BW104" s="89">
        <f t="shared" si="202"/>
        <v>33263.360000000001</v>
      </c>
      <c r="BX104" s="93">
        <f t="shared" si="203"/>
        <v>3.179793317105216E-3</v>
      </c>
      <c r="BY104" s="89">
        <f t="shared" si="204"/>
        <v>-10427592.640000001</v>
      </c>
      <c r="BZ104" s="93">
        <f t="shared" si="205"/>
        <v>-0.99682020668289484</v>
      </c>
      <c r="CA104" s="89">
        <v>0</v>
      </c>
      <c r="CB104" s="89">
        <v>0</v>
      </c>
      <c r="CC104" s="89">
        <v>0</v>
      </c>
      <c r="CD104" s="89">
        <v>0</v>
      </c>
      <c r="CE104" s="89">
        <v>0</v>
      </c>
      <c r="CF104" s="89">
        <v>0</v>
      </c>
      <c r="CG104" s="89">
        <v>0</v>
      </c>
      <c r="CH104" s="24">
        <f t="shared" si="160"/>
        <v>10460856</v>
      </c>
      <c r="CJ104" s="10"/>
      <c r="CK104" s="10"/>
    </row>
    <row r="105" spans="1:89" ht="12" customHeight="1" x14ac:dyDescent="0.25">
      <c r="A105" s="9" t="s">
        <v>232</v>
      </c>
      <c r="B105" s="9" t="s">
        <v>232</v>
      </c>
      <c r="C105" s="25">
        <v>2</v>
      </c>
      <c r="D105" s="33" t="s">
        <v>233</v>
      </c>
      <c r="E105" s="27" t="s">
        <v>223</v>
      </c>
      <c r="F105" s="25" t="s">
        <v>234</v>
      </c>
      <c r="G105" s="27" t="s">
        <v>235</v>
      </c>
      <c r="H105" s="28" t="s">
        <v>236</v>
      </c>
      <c r="I105" s="27" t="s">
        <v>657</v>
      </c>
      <c r="J105" s="28" t="s">
        <v>21</v>
      </c>
      <c r="K105" s="36" t="s">
        <v>59</v>
      </c>
      <c r="L105" s="25" t="s">
        <v>10</v>
      </c>
      <c r="M105" s="24">
        <v>0</v>
      </c>
      <c r="N105" s="24">
        <v>0</v>
      </c>
      <c r="O105" s="24">
        <v>0</v>
      </c>
      <c r="P105" s="89">
        <v>0</v>
      </c>
      <c r="Q105" s="89">
        <v>30088.36</v>
      </c>
      <c r="R105" s="89">
        <v>0</v>
      </c>
      <c r="S105" s="89">
        <f t="shared" si="161"/>
        <v>30088.36</v>
      </c>
      <c r="T105" s="93" t="str">
        <f t="shared" si="162"/>
        <v>nebija plānots</v>
      </c>
      <c r="U105" s="89">
        <f t="shared" si="163"/>
        <v>30088.36</v>
      </c>
      <c r="V105" s="93" t="str">
        <f t="shared" si="164"/>
        <v>nebija plānots</v>
      </c>
      <c r="W105" s="89">
        <v>30088.36</v>
      </c>
      <c r="X105" s="89">
        <v>0</v>
      </c>
      <c r="Y105" s="89">
        <v>0</v>
      </c>
      <c r="Z105" s="89">
        <f t="shared" si="165"/>
        <v>0</v>
      </c>
      <c r="AA105" s="93">
        <f t="shared" si="166"/>
        <v>0</v>
      </c>
      <c r="AB105" s="89">
        <f t="shared" si="167"/>
        <v>-30088.36</v>
      </c>
      <c r="AC105" s="93">
        <f t="shared" si="168"/>
        <v>-1</v>
      </c>
      <c r="AD105" s="89">
        <f t="shared" si="169"/>
        <v>30088.36</v>
      </c>
      <c r="AE105" s="89">
        <f t="shared" si="170"/>
        <v>30088.36</v>
      </c>
      <c r="AF105" s="89">
        <f t="shared" si="171"/>
        <v>0</v>
      </c>
      <c r="AG105" s="89">
        <f t="shared" si="172"/>
        <v>30088.36</v>
      </c>
      <c r="AH105" s="93">
        <f t="shared" si="173"/>
        <v>1</v>
      </c>
      <c r="AI105" s="89">
        <f t="shared" si="174"/>
        <v>0</v>
      </c>
      <c r="AJ105" s="93">
        <f t="shared" si="175"/>
        <v>0</v>
      </c>
      <c r="AK105" s="89">
        <v>0</v>
      </c>
      <c r="AL105" s="89">
        <v>0</v>
      </c>
      <c r="AM105" s="89">
        <v>0</v>
      </c>
      <c r="AN105" s="89">
        <f t="shared" si="157"/>
        <v>0</v>
      </c>
      <c r="AO105" s="93" t="str">
        <f t="shared" si="176"/>
        <v>nebija plānots</v>
      </c>
      <c r="AP105" s="89">
        <f t="shared" si="177"/>
        <v>0</v>
      </c>
      <c r="AQ105" s="93" t="str">
        <f t="shared" si="178"/>
        <v>nebija plānots</v>
      </c>
      <c r="AR105" s="89">
        <f t="shared" si="179"/>
        <v>30088.36</v>
      </c>
      <c r="AS105" s="89">
        <f t="shared" si="180"/>
        <v>30088.36</v>
      </c>
      <c r="AT105" s="89">
        <f t="shared" si="181"/>
        <v>0</v>
      </c>
      <c r="AU105" s="89">
        <f t="shared" si="182"/>
        <v>30088.36</v>
      </c>
      <c r="AV105" s="93">
        <f t="shared" si="183"/>
        <v>1</v>
      </c>
      <c r="AW105" s="89">
        <f t="shared" si="184"/>
        <v>0</v>
      </c>
      <c r="AX105" s="93">
        <f t="shared" si="185"/>
        <v>0</v>
      </c>
      <c r="AY105" s="89">
        <v>0</v>
      </c>
      <c r="AZ105" s="89">
        <v>0</v>
      </c>
      <c r="BA105" s="89">
        <v>0</v>
      </c>
      <c r="BB105" s="89">
        <f t="shared" si="158"/>
        <v>0</v>
      </c>
      <c r="BC105" s="93" t="str">
        <f t="shared" si="186"/>
        <v>nebija plānots</v>
      </c>
      <c r="BD105" s="89">
        <f t="shared" si="187"/>
        <v>0</v>
      </c>
      <c r="BE105" s="93" t="str">
        <f t="shared" si="188"/>
        <v>nebija plānots</v>
      </c>
      <c r="BF105" s="89">
        <f t="shared" si="189"/>
        <v>30088.36</v>
      </c>
      <c r="BG105" s="89">
        <f t="shared" si="190"/>
        <v>30088.36</v>
      </c>
      <c r="BH105" s="89">
        <f t="shared" si="191"/>
        <v>0</v>
      </c>
      <c r="BI105" s="89">
        <f t="shared" si="192"/>
        <v>30088.36</v>
      </c>
      <c r="BJ105" s="93">
        <f t="shared" si="193"/>
        <v>1</v>
      </c>
      <c r="BK105" s="89">
        <f t="shared" si="194"/>
        <v>0</v>
      </c>
      <c r="BL105" s="93">
        <f t="shared" si="195"/>
        <v>0</v>
      </c>
      <c r="BM105" s="89">
        <v>4143711.03</v>
      </c>
      <c r="BN105" s="89">
        <v>0</v>
      </c>
      <c r="BO105" s="89">
        <v>0</v>
      </c>
      <c r="BP105" s="89">
        <f t="shared" si="159"/>
        <v>0</v>
      </c>
      <c r="BQ105" s="93">
        <f t="shared" si="196"/>
        <v>0</v>
      </c>
      <c r="BR105" s="89">
        <f t="shared" si="197"/>
        <v>-4143711.03</v>
      </c>
      <c r="BS105" s="93">
        <f t="shared" si="198"/>
        <v>-1</v>
      </c>
      <c r="BT105" s="89">
        <f t="shared" si="199"/>
        <v>4173799.3899999997</v>
      </c>
      <c r="BU105" s="89">
        <f t="shared" si="200"/>
        <v>30088.36</v>
      </c>
      <c r="BV105" s="89">
        <f t="shared" si="201"/>
        <v>0</v>
      </c>
      <c r="BW105" s="89">
        <f t="shared" si="202"/>
        <v>30088.36</v>
      </c>
      <c r="BX105" s="93">
        <f t="shared" si="203"/>
        <v>7.2088658769965466E-3</v>
      </c>
      <c r="BY105" s="89">
        <f t="shared" si="204"/>
        <v>-4143711.03</v>
      </c>
      <c r="BZ105" s="93">
        <f t="shared" si="205"/>
        <v>-0.99279113412300346</v>
      </c>
      <c r="CA105" s="89">
        <v>0</v>
      </c>
      <c r="CB105" s="89">
        <v>0</v>
      </c>
      <c r="CC105" s="89">
        <v>0</v>
      </c>
      <c r="CD105" s="89">
        <v>3234672</v>
      </c>
      <c r="CE105" s="89">
        <v>0</v>
      </c>
      <c r="CF105" s="89">
        <v>0</v>
      </c>
      <c r="CG105" s="89">
        <v>0</v>
      </c>
      <c r="CH105" s="24">
        <f t="shared" si="160"/>
        <v>7408471.3899999997</v>
      </c>
      <c r="CJ105" s="10"/>
      <c r="CK105" s="10"/>
    </row>
    <row r="106" spans="1:89" ht="12" customHeight="1" x14ac:dyDescent="0.25">
      <c r="A106" s="9" t="s">
        <v>237</v>
      </c>
      <c r="B106" s="9" t="s">
        <v>237</v>
      </c>
      <c r="C106" s="25">
        <v>2</v>
      </c>
      <c r="D106" s="33" t="s">
        <v>238</v>
      </c>
      <c r="E106" s="27" t="s">
        <v>682</v>
      </c>
      <c r="F106" s="25" t="s">
        <v>239</v>
      </c>
      <c r="G106" s="27" t="s">
        <v>648</v>
      </c>
      <c r="H106" s="28" t="s">
        <v>240</v>
      </c>
      <c r="I106" s="27" t="s">
        <v>140</v>
      </c>
      <c r="J106" s="28" t="s">
        <v>21</v>
      </c>
      <c r="K106" s="36" t="s">
        <v>120</v>
      </c>
      <c r="L106" s="25" t="s">
        <v>10</v>
      </c>
      <c r="M106" s="24">
        <v>0</v>
      </c>
      <c r="N106" s="24">
        <v>0</v>
      </c>
      <c r="O106" s="24">
        <v>0</v>
      </c>
      <c r="P106" s="89">
        <v>0</v>
      </c>
      <c r="Q106" s="89">
        <v>0</v>
      </c>
      <c r="R106" s="89">
        <v>0</v>
      </c>
      <c r="S106" s="89">
        <f t="shared" si="161"/>
        <v>0</v>
      </c>
      <c r="T106" s="93" t="str">
        <f t="shared" si="162"/>
        <v>nebija plānots</v>
      </c>
      <c r="U106" s="89">
        <f t="shared" si="163"/>
        <v>0</v>
      </c>
      <c r="V106" s="93" t="str">
        <f t="shared" si="164"/>
        <v>nebija plānots</v>
      </c>
      <c r="W106" s="89">
        <v>0</v>
      </c>
      <c r="X106" s="89">
        <v>0</v>
      </c>
      <c r="Y106" s="89">
        <v>0</v>
      </c>
      <c r="Z106" s="89">
        <f t="shared" si="165"/>
        <v>0</v>
      </c>
      <c r="AA106" s="93" t="str">
        <f t="shared" si="166"/>
        <v>nebija plānots</v>
      </c>
      <c r="AB106" s="89">
        <f t="shared" si="167"/>
        <v>0</v>
      </c>
      <c r="AC106" s="93" t="str">
        <f t="shared" si="168"/>
        <v>nebija plānots</v>
      </c>
      <c r="AD106" s="89">
        <f t="shared" si="169"/>
        <v>0</v>
      </c>
      <c r="AE106" s="89">
        <f t="shared" si="170"/>
        <v>0</v>
      </c>
      <c r="AF106" s="89">
        <f t="shared" si="171"/>
        <v>0</v>
      </c>
      <c r="AG106" s="89">
        <f t="shared" si="172"/>
        <v>0</v>
      </c>
      <c r="AH106" s="93" t="str">
        <f t="shared" si="173"/>
        <v>nebija plānots</v>
      </c>
      <c r="AI106" s="89">
        <f t="shared" si="174"/>
        <v>0</v>
      </c>
      <c r="AJ106" s="93" t="str">
        <f t="shared" si="175"/>
        <v>nebija plānots</v>
      </c>
      <c r="AK106" s="89">
        <v>0</v>
      </c>
      <c r="AL106" s="89">
        <v>0</v>
      </c>
      <c r="AM106" s="89">
        <v>0</v>
      </c>
      <c r="AN106" s="89">
        <f t="shared" si="157"/>
        <v>0</v>
      </c>
      <c r="AO106" s="93" t="str">
        <f t="shared" si="176"/>
        <v>nebija plānots</v>
      </c>
      <c r="AP106" s="89">
        <f t="shared" si="177"/>
        <v>0</v>
      </c>
      <c r="AQ106" s="93" t="str">
        <f t="shared" si="178"/>
        <v>nebija plānots</v>
      </c>
      <c r="AR106" s="89">
        <f t="shared" si="179"/>
        <v>0</v>
      </c>
      <c r="AS106" s="89">
        <f t="shared" si="180"/>
        <v>0</v>
      </c>
      <c r="AT106" s="89">
        <f t="shared" si="181"/>
        <v>0</v>
      </c>
      <c r="AU106" s="89">
        <f t="shared" si="182"/>
        <v>0</v>
      </c>
      <c r="AV106" s="93" t="str">
        <f t="shared" si="183"/>
        <v>nebija plānots</v>
      </c>
      <c r="AW106" s="89">
        <f t="shared" si="184"/>
        <v>0</v>
      </c>
      <c r="AX106" s="93" t="str">
        <f t="shared" si="185"/>
        <v>nebija plānots</v>
      </c>
      <c r="AY106" s="89">
        <v>0</v>
      </c>
      <c r="AZ106" s="89">
        <v>0</v>
      </c>
      <c r="BA106" s="89">
        <v>0</v>
      </c>
      <c r="BB106" s="89">
        <f t="shared" si="158"/>
        <v>0</v>
      </c>
      <c r="BC106" s="93" t="str">
        <f t="shared" si="186"/>
        <v>nebija plānots</v>
      </c>
      <c r="BD106" s="89">
        <f t="shared" si="187"/>
        <v>0</v>
      </c>
      <c r="BE106" s="93" t="str">
        <f t="shared" si="188"/>
        <v>nebija plānots</v>
      </c>
      <c r="BF106" s="89">
        <f t="shared" si="189"/>
        <v>0</v>
      </c>
      <c r="BG106" s="89">
        <f t="shared" si="190"/>
        <v>0</v>
      </c>
      <c r="BH106" s="89">
        <f t="shared" si="191"/>
        <v>0</v>
      </c>
      <c r="BI106" s="89">
        <f t="shared" si="192"/>
        <v>0</v>
      </c>
      <c r="BJ106" s="93" t="str">
        <f t="shared" si="193"/>
        <v>nebija plānots</v>
      </c>
      <c r="BK106" s="89">
        <f t="shared" si="194"/>
        <v>0</v>
      </c>
      <c r="BL106" s="93" t="str">
        <f t="shared" si="195"/>
        <v>nebija plānots</v>
      </c>
      <c r="BM106" s="89">
        <v>0</v>
      </c>
      <c r="BN106" s="89">
        <v>0</v>
      </c>
      <c r="BO106" s="89">
        <v>0</v>
      </c>
      <c r="BP106" s="89">
        <f t="shared" si="159"/>
        <v>0</v>
      </c>
      <c r="BQ106" s="93" t="str">
        <f t="shared" si="196"/>
        <v>nebija plānots</v>
      </c>
      <c r="BR106" s="89">
        <f t="shared" si="197"/>
        <v>0</v>
      </c>
      <c r="BS106" s="93" t="str">
        <f t="shared" si="198"/>
        <v>nebija plānots</v>
      </c>
      <c r="BT106" s="89">
        <f t="shared" si="199"/>
        <v>0</v>
      </c>
      <c r="BU106" s="89">
        <f t="shared" si="200"/>
        <v>0</v>
      </c>
      <c r="BV106" s="89">
        <f t="shared" si="201"/>
        <v>0</v>
      </c>
      <c r="BW106" s="89">
        <f t="shared" si="202"/>
        <v>0</v>
      </c>
      <c r="BX106" s="93" t="str">
        <f t="shared" si="203"/>
        <v>nebija plānots</v>
      </c>
      <c r="BY106" s="89">
        <f t="shared" si="204"/>
        <v>0</v>
      </c>
      <c r="BZ106" s="93" t="str">
        <f t="shared" si="205"/>
        <v>nebija plānots</v>
      </c>
      <c r="CA106" s="89">
        <v>0</v>
      </c>
      <c r="CB106" s="89">
        <v>0</v>
      </c>
      <c r="CC106" s="89">
        <v>0</v>
      </c>
      <c r="CD106" s="89">
        <v>0</v>
      </c>
      <c r="CE106" s="89">
        <v>0</v>
      </c>
      <c r="CF106" s="89">
        <v>0</v>
      </c>
      <c r="CG106" s="89">
        <v>0</v>
      </c>
      <c r="CH106" s="24">
        <f t="shared" si="160"/>
        <v>0</v>
      </c>
      <c r="CJ106" s="10"/>
      <c r="CK106" s="10"/>
    </row>
    <row r="107" spans="1:89" ht="12" customHeight="1" x14ac:dyDescent="0.25">
      <c r="A107" s="9" t="s">
        <v>241</v>
      </c>
      <c r="B107" s="9" t="s">
        <v>241</v>
      </c>
      <c r="C107" s="25">
        <v>2</v>
      </c>
      <c r="D107" s="33" t="s">
        <v>238</v>
      </c>
      <c r="E107" s="27" t="s">
        <v>682</v>
      </c>
      <c r="F107" s="25" t="s">
        <v>239</v>
      </c>
      <c r="G107" s="27" t="s">
        <v>648</v>
      </c>
      <c r="H107" s="28" t="s">
        <v>242</v>
      </c>
      <c r="I107" s="27" t="s">
        <v>243</v>
      </c>
      <c r="J107" s="28" t="s">
        <v>21</v>
      </c>
      <c r="K107" s="36" t="s">
        <v>120</v>
      </c>
      <c r="L107" s="25" t="s">
        <v>10</v>
      </c>
      <c r="M107" s="24">
        <v>0</v>
      </c>
      <c r="N107" s="24">
        <v>0</v>
      </c>
      <c r="O107" s="24">
        <v>0</v>
      </c>
      <c r="P107" s="89">
        <v>0</v>
      </c>
      <c r="Q107" s="89">
        <v>0</v>
      </c>
      <c r="R107" s="89">
        <v>0</v>
      </c>
      <c r="S107" s="89">
        <f t="shared" si="161"/>
        <v>0</v>
      </c>
      <c r="T107" s="93" t="str">
        <f t="shared" si="162"/>
        <v>nebija plānots</v>
      </c>
      <c r="U107" s="89">
        <f t="shared" si="163"/>
        <v>0</v>
      </c>
      <c r="V107" s="93" t="str">
        <f t="shared" si="164"/>
        <v>nebija plānots</v>
      </c>
      <c r="W107" s="89">
        <v>0</v>
      </c>
      <c r="X107" s="89">
        <v>0</v>
      </c>
      <c r="Y107" s="89">
        <v>0</v>
      </c>
      <c r="Z107" s="89">
        <f t="shared" si="165"/>
        <v>0</v>
      </c>
      <c r="AA107" s="93" t="str">
        <f t="shared" si="166"/>
        <v>nebija plānots</v>
      </c>
      <c r="AB107" s="89">
        <f t="shared" si="167"/>
        <v>0</v>
      </c>
      <c r="AC107" s="93" t="str">
        <f t="shared" si="168"/>
        <v>nebija plānots</v>
      </c>
      <c r="AD107" s="89">
        <f t="shared" si="169"/>
        <v>0</v>
      </c>
      <c r="AE107" s="89">
        <f t="shared" si="170"/>
        <v>0</v>
      </c>
      <c r="AF107" s="89">
        <f t="shared" si="171"/>
        <v>0</v>
      </c>
      <c r="AG107" s="89">
        <f t="shared" si="172"/>
        <v>0</v>
      </c>
      <c r="AH107" s="93" t="str">
        <f t="shared" si="173"/>
        <v>nebija plānots</v>
      </c>
      <c r="AI107" s="89">
        <f t="shared" si="174"/>
        <v>0</v>
      </c>
      <c r="AJ107" s="93" t="str">
        <f t="shared" si="175"/>
        <v>nebija plānots</v>
      </c>
      <c r="AK107" s="89">
        <v>0</v>
      </c>
      <c r="AL107" s="89">
        <v>0</v>
      </c>
      <c r="AM107" s="89">
        <v>0</v>
      </c>
      <c r="AN107" s="89">
        <f t="shared" ref="AN107:AN170" si="206">AL107-AM107</f>
        <v>0</v>
      </c>
      <c r="AO107" s="93" t="str">
        <f t="shared" si="176"/>
        <v>nebija plānots</v>
      </c>
      <c r="AP107" s="89">
        <f t="shared" si="177"/>
        <v>0</v>
      </c>
      <c r="AQ107" s="93" t="str">
        <f t="shared" si="178"/>
        <v>nebija plānots</v>
      </c>
      <c r="AR107" s="89">
        <f t="shared" si="179"/>
        <v>0</v>
      </c>
      <c r="AS107" s="89">
        <f t="shared" si="180"/>
        <v>0</v>
      </c>
      <c r="AT107" s="89">
        <f t="shared" si="181"/>
        <v>0</v>
      </c>
      <c r="AU107" s="89">
        <f t="shared" si="182"/>
        <v>0</v>
      </c>
      <c r="AV107" s="93" t="str">
        <f t="shared" si="183"/>
        <v>nebija plānots</v>
      </c>
      <c r="AW107" s="89">
        <f t="shared" si="184"/>
        <v>0</v>
      </c>
      <c r="AX107" s="93" t="str">
        <f t="shared" si="185"/>
        <v>nebija plānots</v>
      </c>
      <c r="AY107" s="89">
        <v>0</v>
      </c>
      <c r="AZ107" s="89">
        <v>0</v>
      </c>
      <c r="BA107" s="89">
        <v>0</v>
      </c>
      <c r="BB107" s="89">
        <f t="shared" ref="BB107:BB170" si="207">AZ107-BA107</f>
        <v>0</v>
      </c>
      <c r="BC107" s="93" t="str">
        <f t="shared" si="186"/>
        <v>nebija plānots</v>
      </c>
      <c r="BD107" s="89">
        <f t="shared" si="187"/>
        <v>0</v>
      </c>
      <c r="BE107" s="93" t="str">
        <f t="shared" si="188"/>
        <v>nebija plānots</v>
      </c>
      <c r="BF107" s="89">
        <f t="shared" si="189"/>
        <v>0</v>
      </c>
      <c r="BG107" s="89">
        <f t="shared" si="190"/>
        <v>0</v>
      </c>
      <c r="BH107" s="89">
        <f t="shared" si="191"/>
        <v>0</v>
      </c>
      <c r="BI107" s="89">
        <f t="shared" si="192"/>
        <v>0</v>
      </c>
      <c r="BJ107" s="93" t="str">
        <f t="shared" si="193"/>
        <v>nebija plānots</v>
      </c>
      <c r="BK107" s="89">
        <f t="shared" si="194"/>
        <v>0</v>
      </c>
      <c r="BL107" s="93" t="str">
        <f t="shared" si="195"/>
        <v>nebija plānots</v>
      </c>
      <c r="BM107" s="89">
        <v>0</v>
      </c>
      <c r="BN107" s="89">
        <v>0</v>
      </c>
      <c r="BO107" s="89">
        <v>0</v>
      </c>
      <c r="BP107" s="89">
        <f t="shared" ref="BP107:BP170" si="208">BN107-BO107</f>
        <v>0</v>
      </c>
      <c r="BQ107" s="93" t="str">
        <f t="shared" si="196"/>
        <v>nebija plānots</v>
      </c>
      <c r="BR107" s="89">
        <f t="shared" si="197"/>
        <v>0</v>
      </c>
      <c r="BS107" s="93" t="str">
        <f t="shared" si="198"/>
        <v>nebija plānots</v>
      </c>
      <c r="BT107" s="89">
        <f t="shared" si="199"/>
        <v>0</v>
      </c>
      <c r="BU107" s="89">
        <f t="shared" si="200"/>
        <v>0</v>
      </c>
      <c r="BV107" s="89">
        <f t="shared" si="201"/>
        <v>0</v>
      </c>
      <c r="BW107" s="89">
        <f t="shared" si="202"/>
        <v>0</v>
      </c>
      <c r="BX107" s="93" t="str">
        <f t="shared" si="203"/>
        <v>nebija plānots</v>
      </c>
      <c r="BY107" s="89">
        <f t="shared" si="204"/>
        <v>0</v>
      </c>
      <c r="BZ107" s="93" t="str">
        <f t="shared" si="205"/>
        <v>nebija plānots</v>
      </c>
      <c r="CA107" s="89">
        <v>0</v>
      </c>
      <c r="CB107" s="89">
        <v>0</v>
      </c>
      <c r="CC107" s="89">
        <v>0</v>
      </c>
      <c r="CD107" s="89">
        <v>0</v>
      </c>
      <c r="CE107" s="89">
        <v>1464425</v>
      </c>
      <c r="CF107" s="89">
        <v>0</v>
      </c>
      <c r="CG107" s="89">
        <v>0</v>
      </c>
      <c r="CH107" s="24">
        <f t="shared" si="160"/>
        <v>1464425</v>
      </c>
      <c r="CJ107" s="10"/>
      <c r="CK107" s="10"/>
    </row>
    <row r="108" spans="1:89" ht="12" customHeight="1" x14ac:dyDescent="0.25">
      <c r="A108" s="9" t="s">
        <v>244</v>
      </c>
      <c r="B108" s="9" t="s">
        <v>666</v>
      </c>
      <c r="C108" s="25">
        <v>3</v>
      </c>
      <c r="D108" s="33" t="s">
        <v>245</v>
      </c>
      <c r="E108" s="27" t="s">
        <v>246</v>
      </c>
      <c r="F108" s="25" t="s">
        <v>247</v>
      </c>
      <c r="G108" s="27" t="s">
        <v>248</v>
      </c>
      <c r="H108" s="34" t="s">
        <v>249</v>
      </c>
      <c r="I108" s="27" t="s">
        <v>250</v>
      </c>
      <c r="J108" s="28" t="s">
        <v>21</v>
      </c>
      <c r="K108" s="36" t="s">
        <v>103</v>
      </c>
      <c r="L108" s="25" t="s">
        <v>11</v>
      </c>
      <c r="M108" s="24">
        <v>0</v>
      </c>
      <c r="N108" s="24">
        <v>0</v>
      </c>
      <c r="O108" s="24">
        <v>0</v>
      </c>
      <c r="P108" s="89">
        <v>0</v>
      </c>
      <c r="Q108" s="89">
        <v>0</v>
      </c>
      <c r="R108" s="89">
        <v>0</v>
      </c>
      <c r="S108" s="89">
        <f t="shared" si="161"/>
        <v>0</v>
      </c>
      <c r="T108" s="93" t="str">
        <f t="shared" si="162"/>
        <v>nebija plānots</v>
      </c>
      <c r="U108" s="89">
        <f t="shared" si="163"/>
        <v>0</v>
      </c>
      <c r="V108" s="93" t="str">
        <f t="shared" si="164"/>
        <v>nebija plānots</v>
      </c>
      <c r="W108" s="89">
        <v>0</v>
      </c>
      <c r="X108" s="89">
        <v>0</v>
      </c>
      <c r="Y108" s="89">
        <v>0</v>
      </c>
      <c r="Z108" s="89">
        <f t="shared" si="165"/>
        <v>0</v>
      </c>
      <c r="AA108" s="93" t="str">
        <f t="shared" si="166"/>
        <v>nebija plānots</v>
      </c>
      <c r="AB108" s="89">
        <f t="shared" si="167"/>
        <v>0</v>
      </c>
      <c r="AC108" s="93" t="str">
        <f t="shared" si="168"/>
        <v>nebija plānots</v>
      </c>
      <c r="AD108" s="89">
        <f t="shared" si="169"/>
        <v>0</v>
      </c>
      <c r="AE108" s="89">
        <f t="shared" si="170"/>
        <v>0</v>
      </c>
      <c r="AF108" s="89">
        <f t="shared" si="171"/>
        <v>0</v>
      </c>
      <c r="AG108" s="89">
        <f t="shared" si="172"/>
        <v>0</v>
      </c>
      <c r="AH108" s="93" t="str">
        <f t="shared" si="173"/>
        <v>nebija plānots</v>
      </c>
      <c r="AI108" s="89">
        <f t="shared" si="174"/>
        <v>0</v>
      </c>
      <c r="AJ108" s="93" t="str">
        <f t="shared" si="175"/>
        <v>nebija plānots</v>
      </c>
      <c r="AK108" s="89">
        <v>0</v>
      </c>
      <c r="AL108" s="89">
        <v>0</v>
      </c>
      <c r="AM108" s="89">
        <v>0</v>
      </c>
      <c r="AN108" s="89">
        <f t="shared" si="206"/>
        <v>0</v>
      </c>
      <c r="AO108" s="93" t="str">
        <f t="shared" si="176"/>
        <v>nebija plānots</v>
      </c>
      <c r="AP108" s="89">
        <f t="shared" si="177"/>
        <v>0</v>
      </c>
      <c r="AQ108" s="93" t="str">
        <f t="shared" si="178"/>
        <v>nebija plānots</v>
      </c>
      <c r="AR108" s="89">
        <f t="shared" si="179"/>
        <v>0</v>
      </c>
      <c r="AS108" s="89">
        <f t="shared" si="180"/>
        <v>0</v>
      </c>
      <c r="AT108" s="89">
        <f t="shared" si="181"/>
        <v>0</v>
      </c>
      <c r="AU108" s="89">
        <f t="shared" si="182"/>
        <v>0</v>
      </c>
      <c r="AV108" s="93" t="str">
        <f t="shared" si="183"/>
        <v>nebija plānots</v>
      </c>
      <c r="AW108" s="89">
        <f t="shared" si="184"/>
        <v>0</v>
      </c>
      <c r="AX108" s="93" t="str">
        <f t="shared" si="185"/>
        <v>nebija plānots</v>
      </c>
      <c r="AY108" s="89">
        <v>0</v>
      </c>
      <c r="AZ108" s="89">
        <v>0</v>
      </c>
      <c r="BA108" s="89">
        <v>0</v>
      </c>
      <c r="BB108" s="89">
        <f t="shared" si="207"/>
        <v>0</v>
      </c>
      <c r="BC108" s="93" t="str">
        <f t="shared" si="186"/>
        <v>nebija plānots</v>
      </c>
      <c r="BD108" s="89">
        <f t="shared" si="187"/>
        <v>0</v>
      </c>
      <c r="BE108" s="93" t="str">
        <f t="shared" si="188"/>
        <v>nebija plānots</v>
      </c>
      <c r="BF108" s="89">
        <f t="shared" si="189"/>
        <v>0</v>
      </c>
      <c r="BG108" s="89">
        <f t="shared" si="190"/>
        <v>0</v>
      </c>
      <c r="BH108" s="89">
        <f t="shared" si="191"/>
        <v>0</v>
      </c>
      <c r="BI108" s="89">
        <f t="shared" si="192"/>
        <v>0</v>
      </c>
      <c r="BJ108" s="93" t="str">
        <f t="shared" si="193"/>
        <v>nebija plānots</v>
      </c>
      <c r="BK108" s="89">
        <f t="shared" si="194"/>
        <v>0</v>
      </c>
      <c r="BL108" s="93" t="str">
        <f t="shared" si="195"/>
        <v>nebija plānots</v>
      </c>
      <c r="BM108" s="89">
        <v>0</v>
      </c>
      <c r="BN108" s="89">
        <v>0</v>
      </c>
      <c r="BO108" s="89">
        <v>0</v>
      </c>
      <c r="BP108" s="89">
        <f t="shared" si="208"/>
        <v>0</v>
      </c>
      <c r="BQ108" s="93" t="str">
        <f t="shared" si="196"/>
        <v>nebija plānots</v>
      </c>
      <c r="BR108" s="89">
        <f t="shared" si="197"/>
        <v>0</v>
      </c>
      <c r="BS108" s="93" t="str">
        <f t="shared" si="198"/>
        <v>nebija plānots</v>
      </c>
      <c r="BT108" s="89">
        <f t="shared" si="199"/>
        <v>0</v>
      </c>
      <c r="BU108" s="89">
        <f t="shared" si="200"/>
        <v>0</v>
      </c>
      <c r="BV108" s="89">
        <f t="shared" si="201"/>
        <v>0</v>
      </c>
      <c r="BW108" s="89">
        <f t="shared" si="202"/>
        <v>0</v>
      </c>
      <c r="BX108" s="93" t="str">
        <f t="shared" si="203"/>
        <v>nebija plānots</v>
      </c>
      <c r="BY108" s="89">
        <f t="shared" si="204"/>
        <v>0</v>
      </c>
      <c r="BZ108" s="93" t="str">
        <f t="shared" si="205"/>
        <v>nebija plānots</v>
      </c>
      <c r="CA108" s="89">
        <v>546120</v>
      </c>
      <c r="CB108" s="89">
        <v>0</v>
      </c>
      <c r="CC108" s="89">
        <v>0</v>
      </c>
      <c r="CD108" s="89">
        <v>0</v>
      </c>
      <c r="CE108" s="89">
        <v>893232</v>
      </c>
      <c r="CF108" s="89">
        <v>0</v>
      </c>
      <c r="CG108" s="89">
        <v>0</v>
      </c>
      <c r="CH108" s="24">
        <f t="shared" si="160"/>
        <v>1439352</v>
      </c>
      <c r="CJ108" s="10"/>
      <c r="CK108" s="10"/>
    </row>
    <row r="109" spans="1:89" ht="12" customHeight="1" x14ac:dyDescent="0.25">
      <c r="A109" s="9" t="s">
        <v>251</v>
      </c>
      <c r="B109" s="9" t="s">
        <v>251</v>
      </c>
      <c r="C109" s="25">
        <v>3</v>
      </c>
      <c r="D109" s="33" t="s">
        <v>245</v>
      </c>
      <c r="E109" s="27" t="s">
        <v>246</v>
      </c>
      <c r="F109" s="25" t="s">
        <v>247</v>
      </c>
      <c r="G109" s="27" t="s">
        <v>248</v>
      </c>
      <c r="H109" s="35" t="s">
        <v>252</v>
      </c>
      <c r="I109" s="27" t="s">
        <v>253</v>
      </c>
      <c r="J109" s="28">
        <v>1</v>
      </c>
      <c r="K109" s="36" t="s">
        <v>103</v>
      </c>
      <c r="L109" s="25" t="s">
        <v>11</v>
      </c>
      <c r="M109" s="24">
        <v>0</v>
      </c>
      <c r="N109" s="24">
        <v>0</v>
      </c>
      <c r="O109" s="24">
        <v>692718.81</v>
      </c>
      <c r="P109" s="89">
        <v>0</v>
      </c>
      <c r="Q109" s="89">
        <v>0</v>
      </c>
      <c r="R109" s="89">
        <v>0</v>
      </c>
      <c r="S109" s="89">
        <f t="shared" si="161"/>
        <v>0</v>
      </c>
      <c r="T109" s="93" t="str">
        <f t="shared" si="162"/>
        <v>nebija plānots</v>
      </c>
      <c r="U109" s="89">
        <f t="shared" si="163"/>
        <v>0</v>
      </c>
      <c r="V109" s="93" t="str">
        <f t="shared" si="164"/>
        <v>nebija plānots</v>
      </c>
      <c r="W109" s="89">
        <v>0</v>
      </c>
      <c r="X109" s="89">
        <v>0</v>
      </c>
      <c r="Y109" s="89">
        <v>0</v>
      </c>
      <c r="Z109" s="89">
        <f t="shared" si="165"/>
        <v>0</v>
      </c>
      <c r="AA109" s="93" t="str">
        <f t="shared" si="166"/>
        <v>nebija plānots</v>
      </c>
      <c r="AB109" s="89">
        <f t="shared" si="167"/>
        <v>0</v>
      </c>
      <c r="AC109" s="93" t="str">
        <f t="shared" si="168"/>
        <v>nebija plānots</v>
      </c>
      <c r="AD109" s="89">
        <f t="shared" si="169"/>
        <v>0</v>
      </c>
      <c r="AE109" s="89">
        <f t="shared" si="170"/>
        <v>0</v>
      </c>
      <c r="AF109" s="89">
        <f t="shared" si="171"/>
        <v>0</v>
      </c>
      <c r="AG109" s="89">
        <f t="shared" si="172"/>
        <v>0</v>
      </c>
      <c r="AH109" s="93" t="str">
        <f t="shared" si="173"/>
        <v>nebija plānots</v>
      </c>
      <c r="AI109" s="89">
        <f t="shared" si="174"/>
        <v>0</v>
      </c>
      <c r="AJ109" s="93" t="str">
        <f t="shared" si="175"/>
        <v>nebija plānots</v>
      </c>
      <c r="AK109" s="89">
        <v>0</v>
      </c>
      <c r="AL109" s="89">
        <v>391338.17</v>
      </c>
      <c r="AM109" s="89">
        <v>0</v>
      </c>
      <c r="AN109" s="89">
        <f t="shared" si="206"/>
        <v>391338.17</v>
      </c>
      <c r="AO109" s="93" t="str">
        <f t="shared" si="176"/>
        <v>nebija plānots</v>
      </c>
      <c r="AP109" s="89">
        <f t="shared" si="177"/>
        <v>391338.17</v>
      </c>
      <c r="AQ109" s="93" t="str">
        <f t="shared" si="178"/>
        <v>nebija plānots</v>
      </c>
      <c r="AR109" s="89">
        <f t="shared" si="179"/>
        <v>0</v>
      </c>
      <c r="AS109" s="89">
        <f t="shared" si="180"/>
        <v>391338.17</v>
      </c>
      <c r="AT109" s="89">
        <f t="shared" si="181"/>
        <v>0</v>
      </c>
      <c r="AU109" s="89">
        <f t="shared" si="182"/>
        <v>391338.17</v>
      </c>
      <c r="AV109" s="93" t="str">
        <f t="shared" si="183"/>
        <v>nebija plānots</v>
      </c>
      <c r="AW109" s="89">
        <f t="shared" si="184"/>
        <v>391338.17</v>
      </c>
      <c r="AX109" s="93" t="str">
        <f t="shared" si="185"/>
        <v>nebija plānots</v>
      </c>
      <c r="AY109" s="89">
        <v>433500</v>
      </c>
      <c r="AZ109" s="89">
        <v>0</v>
      </c>
      <c r="BA109" s="89">
        <v>0</v>
      </c>
      <c r="BB109" s="89">
        <f t="shared" si="207"/>
        <v>0</v>
      </c>
      <c r="BC109" s="93">
        <f t="shared" si="186"/>
        <v>0</v>
      </c>
      <c r="BD109" s="89">
        <f t="shared" si="187"/>
        <v>-433500</v>
      </c>
      <c r="BE109" s="93">
        <f t="shared" si="188"/>
        <v>-1</v>
      </c>
      <c r="BF109" s="89">
        <f t="shared" si="189"/>
        <v>433500</v>
      </c>
      <c r="BG109" s="89">
        <f t="shared" si="190"/>
        <v>391338.17</v>
      </c>
      <c r="BH109" s="89">
        <f t="shared" si="191"/>
        <v>0</v>
      </c>
      <c r="BI109" s="89">
        <f t="shared" si="192"/>
        <v>391338.17</v>
      </c>
      <c r="BJ109" s="93">
        <f t="shared" si="193"/>
        <v>0.9027408765859285</v>
      </c>
      <c r="BK109" s="89">
        <f t="shared" si="194"/>
        <v>-42161.830000000016</v>
      </c>
      <c r="BL109" s="93">
        <f t="shared" si="195"/>
        <v>-9.7259123414071544E-2</v>
      </c>
      <c r="BM109" s="89">
        <v>0</v>
      </c>
      <c r="BN109" s="89">
        <v>0</v>
      </c>
      <c r="BO109" s="89">
        <v>0</v>
      </c>
      <c r="BP109" s="89">
        <f t="shared" si="208"/>
        <v>0</v>
      </c>
      <c r="BQ109" s="93" t="str">
        <f t="shared" si="196"/>
        <v>nebija plānots</v>
      </c>
      <c r="BR109" s="89">
        <f t="shared" si="197"/>
        <v>0</v>
      </c>
      <c r="BS109" s="93" t="str">
        <f t="shared" si="198"/>
        <v>nebija plānots</v>
      </c>
      <c r="BT109" s="89">
        <f t="shared" si="199"/>
        <v>433500</v>
      </c>
      <c r="BU109" s="89">
        <f t="shared" si="200"/>
        <v>391338.17</v>
      </c>
      <c r="BV109" s="89">
        <f t="shared" si="201"/>
        <v>0</v>
      </c>
      <c r="BW109" s="89">
        <f t="shared" si="202"/>
        <v>391338.17</v>
      </c>
      <c r="BX109" s="93">
        <f t="shared" si="203"/>
        <v>0.9027408765859285</v>
      </c>
      <c r="BY109" s="89">
        <f t="shared" si="204"/>
        <v>-42161.830000000016</v>
      </c>
      <c r="BZ109" s="93">
        <f t="shared" si="205"/>
        <v>-9.7259123414071544E-2</v>
      </c>
      <c r="CA109" s="89">
        <v>0</v>
      </c>
      <c r="CB109" s="89">
        <v>0</v>
      </c>
      <c r="CC109" s="89">
        <v>0</v>
      </c>
      <c r="CD109" s="89">
        <v>0</v>
      </c>
      <c r="CE109" s="89">
        <v>1083750</v>
      </c>
      <c r="CF109" s="89">
        <v>504635</v>
      </c>
      <c r="CG109" s="89">
        <v>0</v>
      </c>
      <c r="CH109" s="24">
        <f t="shared" si="160"/>
        <v>2021885</v>
      </c>
      <c r="CJ109" s="10"/>
      <c r="CK109" s="10"/>
    </row>
    <row r="110" spans="1:89" ht="12" customHeight="1" x14ac:dyDescent="0.25">
      <c r="A110" s="9" t="s">
        <v>254</v>
      </c>
      <c r="B110" s="9" t="s">
        <v>254</v>
      </c>
      <c r="C110" s="25">
        <v>3</v>
      </c>
      <c r="D110" s="33" t="s">
        <v>245</v>
      </c>
      <c r="E110" s="27" t="s">
        <v>246</v>
      </c>
      <c r="F110" s="25" t="s">
        <v>247</v>
      </c>
      <c r="G110" s="27" t="s">
        <v>248</v>
      </c>
      <c r="H110" s="35" t="s">
        <v>255</v>
      </c>
      <c r="I110" s="27" t="s">
        <v>256</v>
      </c>
      <c r="J110" s="28">
        <v>1</v>
      </c>
      <c r="K110" s="36" t="s">
        <v>103</v>
      </c>
      <c r="L110" s="25" t="s">
        <v>11</v>
      </c>
      <c r="M110" s="24">
        <v>0</v>
      </c>
      <c r="N110" s="24">
        <f>12868561.14+11570408.56</f>
        <v>24438969.700000003</v>
      </c>
      <c r="O110" s="24">
        <v>7346540.2399999993</v>
      </c>
      <c r="P110" s="89">
        <v>124678</v>
      </c>
      <c r="Q110" s="89">
        <v>124678</v>
      </c>
      <c r="R110" s="89">
        <v>0</v>
      </c>
      <c r="S110" s="89">
        <f t="shared" si="161"/>
        <v>124678</v>
      </c>
      <c r="T110" s="93">
        <f t="shared" si="162"/>
        <v>1</v>
      </c>
      <c r="U110" s="89">
        <f t="shared" si="163"/>
        <v>0</v>
      </c>
      <c r="V110" s="93">
        <f t="shared" si="164"/>
        <v>0</v>
      </c>
      <c r="W110" s="89">
        <v>617854.88</v>
      </c>
      <c r="X110" s="89">
        <v>1317500.26</v>
      </c>
      <c r="Y110" s="89">
        <v>0</v>
      </c>
      <c r="Z110" s="89">
        <f t="shared" si="165"/>
        <v>1317500.26</v>
      </c>
      <c r="AA110" s="93">
        <f t="shared" si="166"/>
        <v>2.1323781726867641</v>
      </c>
      <c r="AB110" s="89">
        <f t="shared" si="167"/>
        <v>699645.38</v>
      </c>
      <c r="AC110" s="93">
        <f t="shared" si="168"/>
        <v>1.1323781726867643</v>
      </c>
      <c r="AD110" s="89">
        <f t="shared" si="169"/>
        <v>742532.88</v>
      </c>
      <c r="AE110" s="89">
        <f t="shared" si="170"/>
        <v>1442178.26</v>
      </c>
      <c r="AF110" s="89">
        <f t="shared" si="171"/>
        <v>0</v>
      </c>
      <c r="AG110" s="89">
        <f t="shared" si="172"/>
        <v>1442178.26</v>
      </c>
      <c r="AH110" s="93">
        <f t="shared" si="173"/>
        <v>1.9422416149437045</v>
      </c>
      <c r="AI110" s="89">
        <f t="shared" si="174"/>
        <v>699645.38</v>
      </c>
      <c r="AJ110" s="93">
        <f t="shared" si="175"/>
        <v>0.94224161494370462</v>
      </c>
      <c r="AK110" s="89">
        <v>0</v>
      </c>
      <c r="AL110" s="89">
        <v>1188719.5900000001</v>
      </c>
      <c r="AM110" s="89">
        <v>0</v>
      </c>
      <c r="AN110" s="89">
        <f t="shared" si="206"/>
        <v>1188719.5900000001</v>
      </c>
      <c r="AO110" s="93" t="str">
        <f t="shared" si="176"/>
        <v>nebija plānots</v>
      </c>
      <c r="AP110" s="89">
        <f t="shared" si="177"/>
        <v>1188719.5900000001</v>
      </c>
      <c r="AQ110" s="93" t="str">
        <f t="shared" si="178"/>
        <v>nebija plānots</v>
      </c>
      <c r="AR110" s="89">
        <f t="shared" si="179"/>
        <v>742532.88</v>
      </c>
      <c r="AS110" s="89">
        <f t="shared" si="180"/>
        <v>2630897.85</v>
      </c>
      <c r="AT110" s="89">
        <f t="shared" si="181"/>
        <v>0</v>
      </c>
      <c r="AU110" s="89">
        <f t="shared" si="182"/>
        <v>2630897.85</v>
      </c>
      <c r="AV110" s="93">
        <f t="shared" si="183"/>
        <v>3.5431398674224366</v>
      </c>
      <c r="AW110" s="89">
        <f t="shared" si="184"/>
        <v>1888364.9700000002</v>
      </c>
      <c r="AX110" s="93">
        <f t="shared" si="185"/>
        <v>2.543139867422437</v>
      </c>
      <c r="AY110" s="89">
        <v>1317500.26</v>
      </c>
      <c r="AZ110" s="89">
        <v>0</v>
      </c>
      <c r="BA110" s="89">
        <v>0</v>
      </c>
      <c r="BB110" s="89">
        <f t="shared" si="207"/>
        <v>0</v>
      </c>
      <c r="BC110" s="93">
        <f t="shared" si="186"/>
        <v>0</v>
      </c>
      <c r="BD110" s="89">
        <f t="shared" si="187"/>
        <v>-1317500.26</v>
      </c>
      <c r="BE110" s="93">
        <f t="shared" si="188"/>
        <v>-1</v>
      </c>
      <c r="BF110" s="89">
        <f t="shared" si="189"/>
        <v>2060033.1400000001</v>
      </c>
      <c r="BG110" s="89">
        <f t="shared" si="190"/>
        <v>2630897.85</v>
      </c>
      <c r="BH110" s="89">
        <f t="shared" si="191"/>
        <v>0</v>
      </c>
      <c r="BI110" s="89">
        <f t="shared" si="192"/>
        <v>2630897.85</v>
      </c>
      <c r="BJ110" s="93">
        <f t="shared" si="193"/>
        <v>1.2771143332189305</v>
      </c>
      <c r="BK110" s="89">
        <f t="shared" si="194"/>
        <v>570864.71</v>
      </c>
      <c r="BL110" s="93">
        <f t="shared" si="195"/>
        <v>0.27711433321893059</v>
      </c>
      <c r="BM110" s="89">
        <v>803356.37</v>
      </c>
      <c r="BN110" s="89">
        <v>0</v>
      </c>
      <c r="BO110" s="89">
        <v>0</v>
      </c>
      <c r="BP110" s="89">
        <f t="shared" si="208"/>
        <v>0</v>
      </c>
      <c r="BQ110" s="93">
        <f t="shared" si="196"/>
        <v>0</v>
      </c>
      <c r="BR110" s="89">
        <f t="shared" si="197"/>
        <v>-803356.37</v>
      </c>
      <c r="BS110" s="93">
        <f t="shared" si="198"/>
        <v>-1</v>
      </c>
      <c r="BT110" s="89">
        <f t="shared" si="199"/>
        <v>2863389.5100000002</v>
      </c>
      <c r="BU110" s="89">
        <f t="shared" si="200"/>
        <v>2630897.85</v>
      </c>
      <c r="BV110" s="89">
        <f t="shared" si="201"/>
        <v>0</v>
      </c>
      <c r="BW110" s="89">
        <f t="shared" si="202"/>
        <v>2630897.85</v>
      </c>
      <c r="BX110" s="93">
        <f t="shared" si="203"/>
        <v>0.91880543698716</v>
      </c>
      <c r="BY110" s="89">
        <f t="shared" si="204"/>
        <v>-232491.66000000015</v>
      </c>
      <c r="BZ110" s="93">
        <f t="shared" si="205"/>
        <v>-8.1194563012840032E-2</v>
      </c>
      <c r="CA110" s="89">
        <v>808160.96</v>
      </c>
      <c r="CB110" s="89">
        <v>0</v>
      </c>
      <c r="CC110" s="89">
        <v>2017770.45</v>
      </c>
      <c r="CD110" s="89">
        <v>0</v>
      </c>
      <c r="CE110" s="89">
        <v>2023862.98</v>
      </c>
      <c r="CF110" s="89">
        <v>0</v>
      </c>
      <c r="CG110" s="89">
        <v>0</v>
      </c>
      <c r="CH110" s="24">
        <f t="shared" si="160"/>
        <v>7713183.9000000004</v>
      </c>
      <c r="CJ110" s="10"/>
      <c r="CK110" s="10"/>
    </row>
    <row r="111" spans="1:89" ht="12" customHeight="1" x14ac:dyDescent="0.25">
      <c r="A111" s="9" t="s">
        <v>257</v>
      </c>
      <c r="B111" s="9" t="s">
        <v>257</v>
      </c>
      <c r="C111" s="25">
        <v>3</v>
      </c>
      <c r="D111" s="33" t="s">
        <v>245</v>
      </c>
      <c r="E111" s="27" t="s">
        <v>246</v>
      </c>
      <c r="F111" s="25" t="s">
        <v>247</v>
      </c>
      <c r="G111" s="27" t="s">
        <v>248</v>
      </c>
      <c r="H111" s="35" t="s">
        <v>258</v>
      </c>
      <c r="I111" s="27" t="s">
        <v>259</v>
      </c>
      <c r="J111" s="28" t="s">
        <v>21</v>
      </c>
      <c r="K111" s="36" t="s">
        <v>103</v>
      </c>
      <c r="L111" s="25" t="s">
        <v>11</v>
      </c>
      <c r="M111" s="24">
        <v>0</v>
      </c>
      <c r="N111" s="24">
        <v>12000000</v>
      </c>
      <c r="O111" s="24">
        <v>30624395.010000002</v>
      </c>
      <c r="P111" s="89">
        <v>0</v>
      </c>
      <c r="Q111" s="89">
        <v>0</v>
      </c>
      <c r="R111" s="89">
        <v>0</v>
      </c>
      <c r="S111" s="89">
        <f t="shared" si="161"/>
        <v>0</v>
      </c>
      <c r="T111" s="93" t="str">
        <f t="shared" si="162"/>
        <v>nebija plānots</v>
      </c>
      <c r="U111" s="89">
        <f t="shared" si="163"/>
        <v>0</v>
      </c>
      <c r="V111" s="93" t="str">
        <f t="shared" si="164"/>
        <v>nebija plānots</v>
      </c>
      <c r="W111" s="89">
        <v>0</v>
      </c>
      <c r="X111" s="89">
        <v>0</v>
      </c>
      <c r="Y111" s="89">
        <v>0</v>
      </c>
      <c r="Z111" s="89">
        <f t="shared" si="165"/>
        <v>0</v>
      </c>
      <c r="AA111" s="93" t="str">
        <f t="shared" si="166"/>
        <v>nebija plānots</v>
      </c>
      <c r="AB111" s="89">
        <f t="shared" si="167"/>
        <v>0</v>
      </c>
      <c r="AC111" s="93" t="str">
        <f t="shared" si="168"/>
        <v>nebija plānots</v>
      </c>
      <c r="AD111" s="89">
        <f t="shared" si="169"/>
        <v>0</v>
      </c>
      <c r="AE111" s="89">
        <f t="shared" si="170"/>
        <v>0</v>
      </c>
      <c r="AF111" s="89">
        <f t="shared" si="171"/>
        <v>0</v>
      </c>
      <c r="AG111" s="89">
        <f t="shared" si="172"/>
        <v>0</v>
      </c>
      <c r="AH111" s="93" t="str">
        <f t="shared" si="173"/>
        <v>nebija plānots</v>
      </c>
      <c r="AI111" s="89">
        <f t="shared" si="174"/>
        <v>0</v>
      </c>
      <c r="AJ111" s="93" t="str">
        <f t="shared" si="175"/>
        <v>nebija plānots</v>
      </c>
      <c r="AK111" s="89">
        <v>0</v>
      </c>
      <c r="AL111" s="89">
        <v>0</v>
      </c>
      <c r="AM111" s="89">
        <v>0</v>
      </c>
      <c r="AN111" s="89">
        <f t="shared" si="206"/>
        <v>0</v>
      </c>
      <c r="AO111" s="93" t="str">
        <f t="shared" si="176"/>
        <v>nebija plānots</v>
      </c>
      <c r="AP111" s="89">
        <f t="shared" si="177"/>
        <v>0</v>
      </c>
      <c r="AQ111" s="93" t="str">
        <f t="shared" si="178"/>
        <v>nebija plānots</v>
      </c>
      <c r="AR111" s="89">
        <f t="shared" si="179"/>
        <v>0</v>
      </c>
      <c r="AS111" s="89">
        <f t="shared" si="180"/>
        <v>0</v>
      </c>
      <c r="AT111" s="89">
        <f t="shared" si="181"/>
        <v>0</v>
      </c>
      <c r="AU111" s="89">
        <f t="shared" si="182"/>
        <v>0</v>
      </c>
      <c r="AV111" s="93" t="str">
        <f t="shared" si="183"/>
        <v>nebija plānots</v>
      </c>
      <c r="AW111" s="89">
        <f t="shared" si="184"/>
        <v>0</v>
      </c>
      <c r="AX111" s="93" t="str">
        <f t="shared" si="185"/>
        <v>nebija plānots</v>
      </c>
      <c r="AY111" s="89">
        <v>0</v>
      </c>
      <c r="AZ111" s="89">
        <v>0</v>
      </c>
      <c r="BA111" s="89">
        <v>0</v>
      </c>
      <c r="BB111" s="89">
        <f t="shared" si="207"/>
        <v>0</v>
      </c>
      <c r="BC111" s="93" t="str">
        <f t="shared" si="186"/>
        <v>nebija plānots</v>
      </c>
      <c r="BD111" s="89">
        <f t="shared" si="187"/>
        <v>0</v>
      </c>
      <c r="BE111" s="93" t="str">
        <f t="shared" si="188"/>
        <v>nebija plānots</v>
      </c>
      <c r="BF111" s="89">
        <f t="shared" si="189"/>
        <v>0</v>
      </c>
      <c r="BG111" s="89">
        <f t="shared" si="190"/>
        <v>0</v>
      </c>
      <c r="BH111" s="89">
        <f t="shared" si="191"/>
        <v>0</v>
      </c>
      <c r="BI111" s="89">
        <f t="shared" si="192"/>
        <v>0</v>
      </c>
      <c r="BJ111" s="93" t="str">
        <f t="shared" si="193"/>
        <v>nebija plānots</v>
      </c>
      <c r="BK111" s="89">
        <f t="shared" si="194"/>
        <v>0</v>
      </c>
      <c r="BL111" s="93" t="str">
        <f t="shared" si="195"/>
        <v>nebija plānots</v>
      </c>
      <c r="BM111" s="89">
        <v>0</v>
      </c>
      <c r="BN111" s="89">
        <v>0</v>
      </c>
      <c r="BO111" s="89">
        <v>0</v>
      </c>
      <c r="BP111" s="89">
        <f t="shared" si="208"/>
        <v>0</v>
      </c>
      <c r="BQ111" s="93" t="str">
        <f t="shared" si="196"/>
        <v>nebija plānots</v>
      </c>
      <c r="BR111" s="89">
        <f t="shared" si="197"/>
        <v>0</v>
      </c>
      <c r="BS111" s="93" t="str">
        <f t="shared" si="198"/>
        <v>nebija plānots</v>
      </c>
      <c r="BT111" s="89">
        <f t="shared" si="199"/>
        <v>0</v>
      </c>
      <c r="BU111" s="89">
        <f t="shared" si="200"/>
        <v>0</v>
      </c>
      <c r="BV111" s="89">
        <f t="shared" si="201"/>
        <v>0</v>
      </c>
      <c r="BW111" s="89">
        <f t="shared" si="202"/>
        <v>0</v>
      </c>
      <c r="BX111" s="93" t="str">
        <f t="shared" si="203"/>
        <v>nebija plānots</v>
      </c>
      <c r="BY111" s="89">
        <f t="shared" si="204"/>
        <v>0</v>
      </c>
      <c r="BZ111" s="93" t="str">
        <f t="shared" si="205"/>
        <v>nebija plānots</v>
      </c>
      <c r="CA111" s="89">
        <v>0</v>
      </c>
      <c r="CB111" s="89">
        <v>3837739.63</v>
      </c>
      <c r="CC111" s="89">
        <v>0</v>
      </c>
      <c r="CD111" s="89">
        <v>0</v>
      </c>
      <c r="CE111" s="89">
        <v>0</v>
      </c>
      <c r="CF111" s="89">
        <v>0</v>
      </c>
      <c r="CG111" s="89">
        <v>0</v>
      </c>
      <c r="CH111" s="24">
        <f t="shared" si="160"/>
        <v>3837739.63</v>
      </c>
      <c r="CJ111" s="10"/>
      <c r="CK111" s="10"/>
    </row>
    <row r="112" spans="1:89" ht="12" customHeight="1" x14ac:dyDescent="0.25">
      <c r="A112" s="9" t="s">
        <v>260</v>
      </c>
      <c r="B112" s="9" t="s">
        <v>260</v>
      </c>
      <c r="C112" s="25">
        <v>3</v>
      </c>
      <c r="D112" s="33" t="s">
        <v>245</v>
      </c>
      <c r="E112" s="27" t="s">
        <v>246</v>
      </c>
      <c r="F112" s="25" t="s">
        <v>247</v>
      </c>
      <c r="G112" s="27" t="s">
        <v>248</v>
      </c>
      <c r="H112" s="35" t="s">
        <v>261</v>
      </c>
      <c r="I112" s="27" t="s">
        <v>262</v>
      </c>
      <c r="J112" s="28" t="s">
        <v>21</v>
      </c>
      <c r="K112" s="36" t="s">
        <v>103</v>
      </c>
      <c r="L112" s="25" t="s">
        <v>11</v>
      </c>
      <c r="M112" s="24">
        <v>0</v>
      </c>
      <c r="N112" s="24">
        <v>0</v>
      </c>
      <c r="O112" s="24">
        <v>0</v>
      </c>
      <c r="P112" s="89">
        <v>0</v>
      </c>
      <c r="Q112" s="89">
        <v>0</v>
      </c>
      <c r="R112" s="89">
        <v>0</v>
      </c>
      <c r="S112" s="89">
        <f t="shared" si="161"/>
        <v>0</v>
      </c>
      <c r="T112" s="93" t="str">
        <f t="shared" si="162"/>
        <v>nebija plānots</v>
      </c>
      <c r="U112" s="89">
        <f t="shared" si="163"/>
        <v>0</v>
      </c>
      <c r="V112" s="93" t="str">
        <f t="shared" si="164"/>
        <v>nebija plānots</v>
      </c>
      <c r="W112" s="89">
        <v>0</v>
      </c>
      <c r="X112" s="89">
        <v>0</v>
      </c>
      <c r="Y112" s="89">
        <v>0</v>
      </c>
      <c r="Z112" s="89">
        <f t="shared" si="165"/>
        <v>0</v>
      </c>
      <c r="AA112" s="93" t="str">
        <f t="shared" si="166"/>
        <v>nebija plānots</v>
      </c>
      <c r="AB112" s="89">
        <f t="shared" si="167"/>
        <v>0</v>
      </c>
      <c r="AC112" s="93" t="str">
        <f t="shared" si="168"/>
        <v>nebija plānots</v>
      </c>
      <c r="AD112" s="89">
        <f t="shared" si="169"/>
        <v>0</v>
      </c>
      <c r="AE112" s="89">
        <f t="shared" si="170"/>
        <v>0</v>
      </c>
      <c r="AF112" s="89">
        <f t="shared" si="171"/>
        <v>0</v>
      </c>
      <c r="AG112" s="89">
        <f t="shared" si="172"/>
        <v>0</v>
      </c>
      <c r="AH112" s="93" t="str">
        <f t="shared" si="173"/>
        <v>nebija plānots</v>
      </c>
      <c r="AI112" s="89">
        <f t="shared" si="174"/>
        <v>0</v>
      </c>
      <c r="AJ112" s="93" t="str">
        <f t="shared" si="175"/>
        <v>nebija plānots</v>
      </c>
      <c r="AK112" s="89">
        <v>0</v>
      </c>
      <c r="AL112" s="89">
        <v>0</v>
      </c>
      <c r="AM112" s="89">
        <v>0</v>
      </c>
      <c r="AN112" s="89">
        <f t="shared" si="206"/>
        <v>0</v>
      </c>
      <c r="AO112" s="93" t="str">
        <f t="shared" si="176"/>
        <v>nebija plānots</v>
      </c>
      <c r="AP112" s="89">
        <f t="shared" si="177"/>
        <v>0</v>
      </c>
      <c r="AQ112" s="93" t="str">
        <f t="shared" si="178"/>
        <v>nebija plānots</v>
      </c>
      <c r="AR112" s="89">
        <f t="shared" si="179"/>
        <v>0</v>
      </c>
      <c r="AS112" s="89">
        <f t="shared" si="180"/>
        <v>0</v>
      </c>
      <c r="AT112" s="89">
        <f t="shared" si="181"/>
        <v>0</v>
      </c>
      <c r="AU112" s="89">
        <f t="shared" si="182"/>
        <v>0</v>
      </c>
      <c r="AV112" s="93" t="str">
        <f t="shared" si="183"/>
        <v>nebija plānots</v>
      </c>
      <c r="AW112" s="89">
        <f t="shared" si="184"/>
        <v>0</v>
      </c>
      <c r="AX112" s="93" t="str">
        <f t="shared" si="185"/>
        <v>nebija plānots</v>
      </c>
      <c r="AY112" s="89">
        <v>0</v>
      </c>
      <c r="AZ112" s="89">
        <v>0</v>
      </c>
      <c r="BA112" s="89">
        <v>0</v>
      </c>
      <c r="BB112" s="89">
        <f t="shared" si="207"/>
        <v>0</v>
      </c>
      <c r="BC112" s="93" t="str">
        <f t="shared" si="186"/>
        <v>nebija plānots</v>
      </c>
      <c r="BD112" s="89">
        <f t="shared" si="187"/>
        <v>0</v>
      </c>
      <c r="BE112" s="93" t="str">
        <f t="shared" si="188"/>
        <v>nebija plānots</v>
      </c>
      <c r="BF112" s="89">
        <f t="shared" si="189"/>
        <v>0</v>
      </c>
      <c r="BG112" s="89">
        <f t="shared" si="190"/>
        <v>0</v>
      </c>
      <c r="BH112" s="89">
        <f t="shared" si="191"/>
        <v>0</v>
      </c>
      <c r="BI112" s="89">
        <f t="shared" si="192"/>
        <v>0</v>
      </c>
      <c r="BJ112" s="93" t="str">
        <f t="shared" si="193"/>
        <v>nebija plānots</v>
      </c>
      <c r="BK112" s="89">
        <f t="shared" si="194"/>
        <v>0</v>
      </c>
      <c r="BL112" s="93" t="str">
        <f t="shared" si="195"/>
        <v>nebija plānots</v>
      </c>
      <c r="BM112" s="89">
        <v>0</v>
      </c>
      <c r="BN112" s="89">
        <v>528620.38</v>
      </c>
      <c r="BO112" s="89">
        <v>0</v>
      </c>
      <c r="BP112" s="89">
        <f t="shared" si="208"/>
        <v>528620.38</v>
      </c>
      <c r="BQ112" s="93" t="str">
        <f t="shared" si="196"/>
        <v>nebija plānots</v>
      </c>
      <c r="BR112" s="89">
        <f t="shared" si="197"/>
        <v>528620.38</v>
      </c>
      <c r="BS112" s="93" t="str">
        <f t="shared" si="198"/>
        <v>nebija plānots</v>
      </c>
      <c r="BT112" s="89">
        <f t="shared" si="199"/>
        <v>0</v>
      </c>
      <c r="BU112" s="89">
        <f t="shared" si="200"/>
        <v>528620.38</v>
      </c>
      <c r="BV112" s="89">
        <f t="shared" si="201"/>
        <v>0</v>
      </c>
      <c r="BW112" s="89">
        <f t="shared" si="202"/>
        <v>528620.38</v>
      </c>
      <c r="BX112" s="93" t="str">
        <f t="shared" si="203"/>
        <v>nebija plānots</v>
      </c>
      <c r="BY112" s="89">
        <f t="shared" si="204"/>
        <v>528620.38</v>
      </c>
      <c r="BZ112" s="93" t="str">
        <f t="shared" si="205"/>
        <v>nebija plānots</v>
      </c>
      <c r="CA112" s="89">
        <v>0</v>
      </c>
      <c r="CB112" s="89">
        <v>0</v>
      </c>
      <c r="CC112" s="89">
        <v>0</v>
      </c>
      <c r="CD112" s="89">
        <v>0</v>
      </c>
      <c r="CE112" s="89">
        <v>1295250</v>
      </c>
      <c r="CF112" s="89">
        <v>0</v>
      </c>
      <c r="CG112" s="89">
        <v>0</v>
      </c>
      <c r="CH112" s="24">
        <f t="shared" si="160"/>
        <v>1295250</v>
      </c>
      <c r="CJ112" s="10"/>
      <c r="CK112" s="10"/>
    </row>
    <row r="113" spans="1:89" ht="12" customHeight="1" x14ac:dyDescent="0.25">
      <c r="A113" s="9" t="s">
        <v>263</v>
      </c>
      <c r="B113" s="9" t="s">
        <v>667</v>
      </c>
      <c r="C113" s="25">
        <v>3</v>
      </c>
      <c r="D113" s="33" t="s">
        <v>245</v>
      </c>
      <c r="E113" s="27" t="s">
        <v>246</v>
      </c>
      <c r="F113" s="25" t="s">
        <v>247</v>
      </c>
      <c r="G113" s="27" t="s">
        <v>248</v>
      </c>
      <c r="H113" s="35" t="s">
        <v>264</v>
      </c>
      <c r="I113" s="27" t="s">
        <v>265</v>
      </c>
      <c r="J113" s="28" t="s">
        <v>21</v>
      </c>
      <c r="K113" s="36" t="s">
        <v>103</v>
      </c>
      <c r="L113" s="25" t="s">
        <v>11</v>
      </c>
      <c r="M113" s="24">
        <v>0</v>
      </c>
      <c r="N113" s="24">
        <v>0</v>
      </c>
      <c r="O113" s="24">
        <v>570000</v>
      </c>
      <c r="P113" s="89">
        <v>484500</v>
      </c>
      <c r="Q113" s="89">
        <v>484500</v>
      </c>
      <c r="R113" s="89">
        <v>0</v>
      </c>
      <c r="S113" s="89">
        <f t="shared" si="161"/>
        <v>484500</v>
      </c>
      <c r="T113" s="93">
        <f t="shared" si="162"/>
        <v>1</v>
      </c>
      <c r="U113" s="89">
        <f t="shared" si="163"/>
        <v>0</v>
      </c>
      <c r="V113" s="93">
        <f t="shared" si="164"/>
        <v>0</v>
      </c>
      <c r="W113" s="89">
        <v>0</v>
      </c>
      <c r="X113" s="89">
        <v>0</v>
      </c>
      <c r="Y113" s="89">
        <v>0</v>
      </c>
      <c r="Z113" s="89">
        <f t="shared" si="165"/>
        <v>0</v>
      </c>
      <c r="AA113" s="93" t="str">
        <f t="shared" si="166"/>
        <v>nebija plānots</v>
      </c>
      <c r="AB113" s="89">
        <f t="shared" si="167"/>
        <v>0</v>
      </c>
      <c r="AC113" s="93" t="str">
        <f t="shared" si="168"/>
        <v>nebija plānots</v>
      </c>
      <c r="AD113" s="89">
        <f t="shared" si="169"/>
        <v>484500</v>
      </c>
      <c r="AE113" s="89">
        <f t="shared" si="170"/>
        <v>484500</v>
      </c>
      <c r="AF113" s="89">
        <f t="shared" si="171"/>
        <v>0</v>
      </c>
      <c r="AG113" s="89">
        <f t="shared" si="172"/>
        <v>484500</v>
      </c>
      <c r="AH113" s="93">
        <f t="shared" si="173"/>
        <v>1</v>
      </c>
      <c r="AI113" s="89">
        <f t="shared" si="174"/>
        <v>0</v>
      </c>
      <c r="AJ113" s="93">
        <f t="shared" si="175"/>
        <v>0</v>
      </c>
      <c r="AK113" s="89">
        <v>0</v>
      </c>
      <c r="AL113" s="89">
        <v>0</v>
      </c>
      <c r="AM113" s="89">
        <v>0</v>
      </c>
      <c r="AN113" s="89">
        <f t="shared" si="206"/>
        <v>0</v>
      </c>
      <c r="AO113" s="93" t="str">
        <f t="shared" si="176"/>
        <v>nebija plānots</v>
      </c>
      <c r="AP113" s="89">
        <f t="shared" si="177"/>
        <v>0</v>
      </c>
      <c r="AQ113" s="93" t="str">
        <f t="shared" si="178"/>
        <v>nebija plānots</v>
      </c>
      <c r="AR113" s="89">
        <f t="shared" si="179"/>
        <v>484500</v>
      </c>
      <c r="AS113" s="89">
        <f t="shared" si="180"/>
        <v>484500</v>
      </c>
      <c r="AT113" s="89">
        <f t="shared" si="181"/>
        <v>0</v>
      </c>
      <c r="AU113" s="89">
        <f t="shared" si="182"/>
        <v>484500</v>
      </c>
      <c r="AV113" s="93">
        <f t="shared" si="183"/>
        <v>1</v>
      </c>
      <c r="AW113" s="89">
        <f t="shared" si="184"/>
        <v>0</v>
      </c>
      <c r="AX113" s="93">
        <f t="shared" si="185"/>
        <v>0</v>
      </c>
      <c r="AY113" s="89">
        <v>341053.31</v>
      </c>
      <c r="AZ113" s="89">
        <v>0</v>
      </c>
      <c r="BA113" s="89">
        <v>0</v>
      </c>
      <c r="BB113" s="89">
        <f t="shared" si="207"/>
        <v>0</v>
      </c>
      <c r="BC113" s="93">
        <f t="shared" si="186"/>
        <v>0</v>
      </c>
      <c r="BD113" s="89">
        <f t="shared" si="187"/>
        <v>-341053.31</v>
      </c>
      <c r="BE113" s="93">
        <f t="shared" si="188"/>
        <v>-1</v>
      </c>
      <c r="BF113" s="89">
        <f t="shared" si="189"/>
        <v>825553.31</v>
      </c>
      <c r="BG113" s="89">
        <f t="shared" si="190"/>
        <v>484500</v>
      </c>
      <c r="BH113" s="89">
        <f t="shared" si="191"/>
        <v>0</v>
      </c>
      <c r="BI113" s="89">
        <f t="shared" si="192"/>
        <v>484500</v>
      </c>
      <c r="BJ113" s="93">
        <f t="shared" si="193"/>
        <v>0.58687911989596409</v>
      </c>
      <c r="BK113" s="89">
        <f t="shared" si="194"/>
        <v>-341053.31000000006</v>
      </c>
      <c r="BL113" s="93">
        <f t="shared" si="195"/>
        <v>-0.41312088010403597</v>
      </c>
      <c r="BM113" s="89">
        <v>915868.99</v>
      </c>
      <c r="BN113" s="89">
        <v>0</v>
      </c>
      <c r="BO113" s="89">
        <v>0</v>
      </c>
      <c r="BP113" s="89">
        <f t="shared" si="208"/>
        <v>0</v>
      </c>
      <c r="BQ113" s="93">
        <f t="shared" si="196"/>
        <v>0</v>
      </c>
      <c r="BR113" s="89">
        <f t="shared" si="197"/>
        <v>-915868.99</v>
      </c>
      <c r="BS113" s="93">
        <f t="shared" si="198"/>
        <v>-1</v>
      </c>
      <c r="BT113" s="89">
        <f t="shared" si="199"/>
        <v>1741422.3</v>
      </c>
      <c r="BU113" s="89">
        <f t="shared" si="200"/>
        <v>484500</v>
      </c>
      <c r="BV113" s="89">
        <f t="shared" si="201"/>
        <v>0</v>
      </c>
      <c r="BW113" s="89">
        <f t="shared" si="202"/>
        <v>484500</v>
      </c>
      <c r="BX113" s="93">
        <f t="shared" si="203"/>
        <v>0.27822085429823656</v>
      </c>
      <c r="BY113" s="89">
        <f t="shared" si="204"/>
        <v>-1256922.3</v>
      </c>
      <c r="BZ113" s="93">
        <f t="shared" si="205"/>
        <v>-0.72177914570176349</v>
      </c>
      <c r="CA113" s="89">
        <v>609718.96</v>
      </c>
      <c r="CB113" s="89">
        <v>0</v>
      </c>
      <c r="CC113" s="89">
        <v>159086.85</v>
      </c>
      <c r="CD113" s="89">
        <v>267750</v>
      </c>
      <c r="CE113" s="89">
        <v>0</v>
      </c>
      <c r="CF113" s="89">
        <v>0</v>
      </c>
      <c r="CG113" s="89">
        <v>416500</v>
      </c>
      <c r="CH113" s="24">
        <f t="shared" si="160"/>
        <v>3194478.11</v>
      </c>
      <c r="CJ113" s="10"/>
      <c r="CK113" s="10"/>
    </row>
    <row r="114" spans="1:89" ht="12" customHeight="1" x14ac:dyDescent="0.25">
      <c r="A114" s="9" t="s">
        <v>266</v>
      </c>
      <c r="B114" s="9" t="s">
        <v>266</v>
      </c>
      <c r="C114" s="25">
        <v>3</v>
      </c>
      <c r="D114" s="33" t="s">
        <v>245</v>
      </c>
      <c r="E114" s="27" t="s">
        <v>246</v>
      </c>
      <c r="F114" s="25" t="s">
        <v>247</v>
      </c>
      <c r="G114" s="27" t="s">
        <v>248</v>
      </c>
      <c r="H114" s="35" t="s">
        <v>267</v>
      </c>
      <c r="I114" s="27" t="s">
        <v>268</v>
      </c>
      <c r="J114" s="28" t="s">
        <v>21</v>
      </c>
      <c r="K114" s="36" t="s">
        <v>103</v>
      </c>
      <c r="L114" s="25" t="s">
        <v>11</v>
      </c>
      <c r="M114" s="24">
        <v>0</v>
      </c>
      <c r="N114" s="24">
        <v>0</v>
      </c>
      <c r="O114" s="24">
        <v>0</v>
      </c>
      <c r="P114" s="89">
        <v>0</v>
      </c>
      <c r="Q114" s="89">
        <v>0</v>
      </c>
      <c r="R114" s="89">
        <v>0</v>
      </c>
      <c r="S114" s="89">
        <f t="shared" si="161"/>
        <v>0</v>
      </c>
      <c r="T114" s="93" t="str">
        <f t="shared" si="162"/>
        <v>nebija plānots</v>
      </c>
      <c r="U114" s="89">
        <f t="shared" si="163"/>
        <v>0</v>
      </c>
      <c r="V114" s="93" t="str">
        <f t="shared" si="164"/>
        <v>nebija plānots</v>
      </c>
      <c r="W114" s="89">
        <v>0</v>
      </c>
      <c r="X114" s="89">
        <v>0</v>
      </c>
      <c r="Y114" s="89">
        <v>0</v>
      </c>
      <c r="Z114" s="89">
        <f t="shared" si="165"/>
        <v>0</v>
      </c>
      <c r="AA114" s="93" t="str">
        <f t="shared" si="166"/>
        <v>nebija plānots</v>
      </c>
      <c r="AB114" s="89">
        <f t="shared" si="167"/>
        <v>0</v>
      </c>
      <c r="AC114" s="93" t="str">
        <f t="shared" si="168"/>
        <v>nebija plānots</v>
      </c>
      <c r="AD114" s="89">
        <f t="shared" si="169"/>
        <v>0</v>
      </c>
      <c r="AE114" s="89">
        <f t="shared" si="170"/>
        <v>0</v>
      </c>
      <c r="AF114" s="89">
        <f t="shared" si="171"/>
        <v>0</v>
      </c>
      <c r="AG114" s="89">
        <f t="shared" si="172"/>
        <v>0</v>
      </c>
      <c r="AH114" s="93" t="str">
        <f t="shared" si="173"/>
        <v>nebija plānots</v>
      </c>
      <c r="AI114" s="89">
        <f t="shared" si="174"/>
        <v>0</v>
      </c>
      <c r="AJ114" s="93" t="str">
        <f t="shared" si="175"/>
        <v>nebija plānots</v>
      </c>
      <c r="AK114" s="89">
        <v>0</v>
      </c>
      <c r="AL114" s="89">
        <v>0</v>
      </c>
      <c r="AM114" s="89">
        <v>0</v>
      </c>
      <c r="AN114" s="89">
        <f t="shared" si="206"/>
        <v>0</v>
      </c>
      <c r="AO114" s="93" t="str">
        <f t="shared" si="176"/>
        <v>nebija plānots</v>
      </c>
      <c r="AP114" s="89">
        <f t="shared" si="177"/>
        <v>0</v>
      </c>
      <c r="AQ114" s="93" t="str">
        <f t="shared" si="178"/>
        <v>nebija plānots</v>
      </c>
      <c r="AR114" s="89">
        <f t="shared" si="179"/>
        <v>0</v>
      </c>
      <c r="AS114" s="89">
        <f t="shared" si="180"/>
        <v>0</v>
      </c>
      <c r="AT114" s="89">
        <f t="shared" si="181"/>
        <v>0</v>
      </c>
      <c r="AU114" s="89">
        <f t="shared" si="182"/>
        <v>0</v>
      </c>
      <c r="AV114" s="93" t="str">
        <f t="shared" si="183"/>
        <v>nebija plānots</v>
      </c>
      <c r="AW114" s="89">
        <f t="shared" si="184"/>
        <v>0</v>
      </c>
      <c r="AX114" s="93" t="str">
        <f t="shared" si="185"/>
        <v>nebija plānots</v>
      </c>
      <c r="AY114" s="89">
        <v>0</v>
      </c>
      <c r="AZ114" s="89">
        <v>0</v>
      </c>
      <c r="BA114" s="89">
        <v>0</v>
      </c>
      <c r="BB114" s="89">
        <f t="shared" si="207"/>
        <v>0</v>
      </c>
      <c r="BC114" s="93" t="str">
        <f t="shared" si="186"/>
        <v>nebija plānots</v>
      </c>
      <c r="BD114" s="89">
        <f t="shared" si="187"/>
        <v>0</v>
      </c>
      <c r="BE114" s="93" t="str">
        <f t="shared" si="188"/>
        <v>nebija plānots</v>
      </c>
      <c r="BF114" s="89">
        <f t="shared" si="189"/>
        <v>0</v>
      </c>
      <c r="BG114" s="89">
        <f t="shared" si="190"/>
        <v>0</v>
      </c>
      <c r="BH114" s="89">
        <f t="shared" si="191"/>
        <v>0</v>
      </c>
      <c r="BI114" s="89">
        <f t="shared" si="192"/>
        <v>0</v>
      </c>
      <c r="BJ114" s="93" t="str">
        <f t="shared" si="193"/>
        <v>nebija plānots</v>
      </c>
      <c r="BK114" s="89">
        <f t="shared" si="194"/>
        <v>0</v>
      </c>
      <c r="BL114" s="93" t="str">
        <f t="shared" si="195"/>
        <v>nebija plānots</v>
      </c>
      <c r="BM114" s="89">
        <v>0</v>
      </c>
      <c r="BN114" s="89">
        <v>0</v>
      </c>
      <c r="BO114" s="89">
        <v>0</v>
      </c>
      <c r="BP114" s="89">
        <f t="shared" si="208"/>
        <v>0</v>
      </c>
      <c r="BQ114" s="93" t="str">
        <f t="shared" si="196"/>
        <v>nebija plānots</v>
      </c>
      <c r="BR114" s="89">
        <f t="shared" si="197"/>
        <v>0</v>
      </c>
      <c r="BS114" s="93" t="str">
        <f t="shared" si="198"/>
        <v>nebija plānots</v>
      </c>
      <c r="BT114" s="89">
        <f t="shared" si="199"/>
        <v>0</v>
      </c>
      <c r="BU114" s="89">
        <f t="shared" si="200"/>
        <v>0</v>
      </c>
      <c r="BV114" s="89">
        <f t="shared" si="201"/>
        <v>0</v>
      </c>
      <c r="BW114" s="89">
        <f t="shared" si="202"/>
        <v>0</v>
      </c>
      <c r="BX114" s="93" t="str">
        <f t="shared" si="203"/>
        <v>nebija plānots</v>
      </c>
      <c r="BY114" s="89">
        <f t="shared" si="204"/>
        <v>0</v>
      </c>
      <c r="BZ114" s="93" t="str">
        <f t="shared" si="205"/>
        <v>nebija plānots</v>
      </c>
      <c r="CA114" s="89">
        <v>0</v>
      </c>
      <c r="CB114" s="89">
        <v>0</v>
      </c>
      <c r="CC114" s="89">
        <v>0</v>
      </c>
      <c r="CD114" s="89">
        <v>0</v>
      </c>
      <c r="CE114" s="89">
        <v>0</v>
      </c>
      <c r="CF114" s="89">
        <v>0</v>
      </c>
      <c r="CG114" s="89">
        <v>0</v>
      </c>
      <c r="CH114" s="24">
        <f t="shared" si="160"/>
        <v>0</v>
      </c>
      <c r="CJ114" s="10"/>
      <c r="CK114" s="10"/>
    </row>
    <row r="115" spans="1:89" ht="12" customHeight="1" x14ac:dyDescent="0.25">
      <c r="A115" s="9" t="s">
        <v>269</v>
      </c>
      <c r="B115" s="9" t="s">
        <v>269</v>
      </c>
      <c r="C115" s="25">
        <v>3</v>
      </c>
      <c r="D115" s="33" t="s">
        <v>245</v>
      </c>
      <c r="E115" s="27" t="s">
        <v>246</v>
      </c>
      <c r="F115" s="25" t="s">
        <v>247</v>
      </c>
      <c r="G115" s="27" t="s">
        <v>248</v>
      </c>
      <c r="H115" s="35" t="s">
        <v>270</v>
      </c>
      <c r="I115" s="27" t="s">
        <v>271</v>
      </c>
      <c r="J115" s="28" t="s">
        <v>21</v>
      </c>
      <c r="K115" s="36" t="s">
        <v>272</v>
      </c>
      <c r="L115" s="25" t="s">
        <v>11</v>
      </c>
      <c r="M115" s="24">
        <v>0</v>
      </c>
      <c r="N115" s="24">
        <v>0</v>
      </c>
      <c r="O115" s="24">
        <v>1098772.3399999999</v>
      </c>
      <c r="P115" s="89">
        <v>8968.61</v>
      </c>
      <c r="Q115" s="89">
        <v>15768.61</v>
      </c>
      <c r="R115" s="89">
        <v>0</v>
      </c>
      <c r="S115" s="89">
        <f t="shared" si="161"/>
        <v>15768.61</v>
      </c>
      <c r="T115" s="93">
        <f t="shared" si="162"/>
        <v>1.7581999886270001</v>
      </c>
      <c r="U115" s="89">
        <f t="shared" si="163"/>
        <v>6800</v>
      </c>
      <c r="V115" s="93">
        <f t="shared" si="164"/>
        <v>0.75819998862700011</v>
      </c>
      <c r="W115" s="89">
        <v>352216.72</v>
      </c>
      <c r="X115" s="89">
        <v>0</v>
      </c>
      <c r="Y115" s="89">
        <v>0</v>
      </c>
      <c r="Z115" s="89">
        <f t="shared" si="165"/>
        <v>0</v>
      </c>
      <c r="AA115" s="93">
        <f t="shared" si="166"/>
        <v>0</v>
      </c>
      <c r="AB115" s="89">
        <f t="shared" si="167"/>
        <v>-352216.72</v>
      </c>
      <c r="AC115" s="93">
        <f t="shared" si="168"/>
        <v>-1</v>
      </c>
      <c r="AD115" s="89">
        <f t="shared" si="169"/>
        <v>361185.32999999996</v>
      </c>
      <c r="AE115" s="89">
        <f t="shared" si="170"/>
        <v>15768.61</v>
      </c>
      <c r="AF115" s="89">
        <f t="shared" si="171"/>
        <v>0</v>
      </c>
      <c r="AG115" s="89">
        <f t="shared" si="172"/>
        <v>15768.61</v>
      </c>
      <c r="AH115" s="93">
        <f t="shared" si="173"/>
        <v>4.3657947015732897E-2</v>
      </c>
      <c r="AI115" s="89">
        <f t="shared" si="174"/>
        <v>-345416.72</v>
      </c>
      <c r="AJ115" s="93">
        <f t="shared" si="175"/>
        <v>-0.95634205298426711</v>
      </c>
      <c r="AK115" s="89">
        <v>0</v>
      </c>
      <c r="AL115" s="89">
        <v>325558.45</v>
      </c>
      <c r="AM115" s="89">
        <v>0</v>
      </c>
      <c r="AN115" s="89">
        <f t="shared" si="206"/>
        <v>325558.45</v>
      </c>
      <c r="AO115" s="93" t="str">
        <f t="shared" si="176"/>
        <v>nebija plānots</v>
      </c>
      <c r="AP115" s="89">
        <f t="shared" si="177"/>
        <v>325558.45</v>
      </c>
      <c r="AQ115" s="93" t="str">
        <f t="shared" si="178"/>
        <v>nebija plānots</v>
      </c>
      <c r="AR115" s="89">
        <f t="shared" si="179"/>
        <v>361185.32999999996</v>
      </c>
      <c r="AS115" s="89">
        <f t="shared" si="180"/>
        <v>341327.06</v>
      </c>
      <c r="AT115" s="89">
        <f t="shared" si="181"/>
        <v>0</v>
      </c>
      <c r="AU115" s="89">
        <f t="shared" si="182"/>
        <v>341327.06</v>
      </c>
      <c r="AV115" s="93">
        <f t="shared" si="183"/>
        <v>0.94501916786044449</v>
      </c>
      <c r="AW115" s="89">
        <f t="shared" si="184"/>
        <v>-19858.26999999996</v>
      </c>
      <c r="AX115" s="93">
        <f t="shared" si="185"/>
        <v>-5.4980832139555506E-2</v>
      </c>
      <c r="AY115" s="89">
        <v>0</v>
      </c>
      <c r="AZ115" s="89">
        <v>35705.53</v>
      </c>
      <c r="BA115" s="89">
        <v>0</v>
      </c>
      <c r="BB115" s="89">
        <f t="shared" si="207"/>
        <v>35705.53</v>
      </c>
      <c r="BC115" s="93" t="str">
        <f t="shared" si="186"/>
        <v>nebija plānots</v>
      </c>
      <c r="BD115" s="89">
        <f t="shared" si="187"/>
        <v>35705.53</v>
      </c>
      <c r="BE115" s="93" t="str">
        <f t="shared" si="188"/>
        <v>nebija plānots</v>
      </c>
      <c r="BF115" s="89">
        <f t="shared" si="189"/>
        <v>361185.32999999996</v>
      </c>
      <c r="BG115" s="89">
        <f t="shared" si="190"/>
        <v>377032.58999999997</v>
      </c>
      <c r="BH115" s="89">
        <f t="shared" si="191"/>
        <v>0</v>
      </c>
      <c r="BI115" s="89">
        <f t="shared" si="192"/>
        <v>377032.58999999997</v>
      </c>
      <c r="BJ115" s="93">
        <f t="shared" si="193"/>
        <v>1.0438757022606648</v>
      </c>
      <c r="BK115" s="89">
        <f t="shared" si="194"/>
        <v>15847.260000000009</v>
      </c>
      <c r="BL115" s="93">
        <f t="shared" si="195"/>
        <v>4.3875702260664937E-2</v>
      </c>
      <c r="BM115" s="89">
        <v>0</v>
      </c>
      <c r="BN115" s="89">
        <v>0</v>
      </c>
      <c r="BO115" s="89">
        <v>0</v>
      </c>
      <c r="BP115" s="89">
        <f t="shared" si="208"/>
        <v>0</v>
      </c>
      <c r="BQ115" s="93" t="str">
        <f t="shared" si="196"/>
        <v>nebija plānots</v>
      </c>
      <c r="BR115" s="89">
        <f t="shared" si="197"/>
        <v>0</v>
      </c>
      <c r="BS115" s="93" t="str">
        <f t="shared" si="198"/>
        <v>nebija plānots</v>
      </c>
      <c r="BT115" s="89">
        <f t="shared" si="199"/>
        <v>361185.32999999996</v>
      </c>
      <c r="BU115" s="89">
        <f t="shared" si="200"/>
        <v>377032.58999999997</v>
      </c>
      <c r="BV115" s="89">
        <f t="shared" si="201"/>
        <v>0</v>
      </c>
      <c r="BW115" s="89">
        <f t="shared" si="202"/>
        <v>377032.58999999997</v>
      </c>
      <c r="BX115" s="93">
        <f t="shared" si="203"/>
        <v>1.0438757022606648</v>
      </c>
      <c r="BY115" s="89">
        <f t="shared" si="204"/>
        <v>15847.260000000009</v>
      </c>
      <c r="BZ115" s="93">
        <f t="shared" si="205"/>
        <v>4.3875702260664937E-2</v>
      </c>
      <c r="CA115" s="89">
        <v>0</v>
      </c>
      <c r="CB115" s="89">
        <v>0</v>
      </c>
      <c r="CC115" s="89">
        <v>26987.5</v>
      </c>
      <c r="CD115" s="89">
        <v>0</v>
      </c>
      <c r="CE115" s="89">
        <v>0</v>
      </c>
      <c r="CF115" s="89">
        <v>0</v>
      </c>
      <c r="CG115" s="89">
        <v>122400</v>
      </c>
      <c r="CH115" s="24">
        <f t="shared" si="160"/>
        <v>510572.82999999996</v>
      </c>
      <c r="CJ115" s="10"/>
      <c r="CK115" s="10"/>
    </row>
    <row r="116" spans="1:89" ht="12" customHeight="1" x14ac:dyDescent="0.25">
      <c r="A116" s="9" t="s">
        <v>273</v>
      </c>
      <c r="B116" s="9" t="s">
        <v>273</v>
      </c>
      <c r="C116" s="25">
        <v>3</v>
      </c>
      <c r="D116" s="33" t="s">
        <v>245</v>
      </c>
      <c r="E116" s="27" t="s">
        <v>246</v>
      </c>
      <c r="F116" s="25" t="s">
        <v>274</v>
      </c>
      <c r="G116" s="27" t="s">
        <v>275</v>
      </c>
      <c r="H116" s="38" t="s">
        <v>276</v>
      </c>
      <c r="I116" s="27" t="s">
        <v>277</v>
      </c>
      <c r="J116" s="28" t="s">
        <v>21</v>
      </c>
      <c r="K116" s="36" t="s">
        <v>103</v>
      </c>
      <c r="L116" s="25" t="s">
        <v>10</v>
      </c>
      <c r="M116" s="24">
        <v>0</v>
      </c>
      <c r="N116" s="24">
        <v>0</v>
      </c>
      <c r="O116" s="24">
        <v>0</v>
      </c>
      <c r="P116" s="89">
        <v>0</v>
      </c>
      <c r="Q116" s="89">
        <v>0</v>
      </c>
      <c r="R116" s="89">
        <v>0</v>
      </c>
      <c r="S116" s="89">
        <f t="shared" si="161"/>
        <v>0</v>
      </c>
      <c r="T116" s="93" t="str">
        <f t="shared" si="162"/>
        <v>nebija plānots</v>
      </c>
      <c r="U116" s="89">
        <f t="shared" si="163"/>
        <v>0</v>
      </c>
      <c r="V116" s="93" t="str">
        <f t="shared" si="164"/>
        <v>nebija plānots</v>
      </c>
      <c r="W116" s="89">
        <v>0</v>
      </c>
      <c r="X116" s="89">
        <v>0</v>
      </c>
      <c r="Y116" s="89">
        <v>0</v>
      </c>
      <c r="Z116" s="89">
        <f t="shared" si="165"/>
        <v>0</v>
      </c>
      <c r="AA116" s="93" t="str">
        <f t="shared" si="166"/>
        <v>nebija plānots</v>
      </c>
      <c r="AB116" s="89">
        <f t="shared" si="167"/>
        <v>0</v>
      </c>
      <c r="AC116" s="93" t="str">
        <f t="shared" si="168"/>
        <v>nebija plānots</v>
      </c>
      <c r="AD116" s="89">
        <f t="shared" si="169"/>
        <v>0</v>
      </c>
      <c r="AE116" s="89">
        <f t="shared" si="170"/>
        <v>0</v>
      </c>
      <c r="AF116" s="89">
        <f t="shared" si="171"/>
        <v>0</v>
      </c>
      <c r="AG116" s="89">
        <f t="shared" si="172"/>
        <v>0</v>
      </c>
      <c r="AH116" s="93" t="str">
        <f t="shared" si="173"/>
        <v>nebija plānots</v>
      </c>
      <c r="AI116" s="89">
        <f t="shared" si="174"/>
        <v>0</v>
      </c>
      <c r="AJ116" s="93" t="str">
        <f t="shared" si="175"/>
        <v>nebija plānots</v>
      </c>
      <c r="AK116" s="89">
        <v>0</v>
      </c>
      <c r="AL116" s="89">
        <v>0</v>
      </c>
      <c r="AM116" s="89">
        <v>0</v>
      </c>
      <c r="AN116" s="89">
        <f t="shared" si="206"/>
        <v>0</v>
      </c>
      <c r="AO116" s="93" t="str">
        <f t="shared" si="176"/>
        <v>nebija plānots</v>
      </c>
      <c r="AP116" s="89">
        <f t="shared" si="177"/>
        <v>0</v>
      </c>
      <c r="AQ116" s="93" t="str">
        <f t="shared" si="178"/>
        <v>nebija plānots</v>
      </c>
      <c r="AR116" s="89">
        <f t="shared" si="179"/>
        <v>0</v>
      </c>
      <c r="AS116" s="89">
        <f t="shared" si="180"/>
        <v>0</v>
      </c>
      <c r="AT116" s="89">
        <f t="shared" si="181"/>
        <v>0</v>
      </c>
      <c r="AU116" s="89">
        <f t="shared" si="182"/>
        <v>0</v>
      </c>
      <c r="AV116" s="93" t="str">
        <f t="shared" si="183"/>
        <v>nebija plānots</v>
      </c>
      <c r="AW116" s="89">
        <f t="shared" si="184"/>
        <v>0</v>
      </c>
      <c r="AX116" s="93" t="str">
        <f t="shared" si="185"/>
        <v>nebija plānots</v>
      </c>
      <c r="AY116" s="89">
        <v>0</v>
      </c>
      <c r="AZ116" s="89">
        <v>0</v>
      </c>
      <c r="BA116" s="89">
        <v>0</v>
      </c>
      <c r="BB116" s="89">
        <f t="shared" si="207"/>
        <v>0</v>
      </c>
      <c r="BC116" s="93" t="str">
        <f t="shared" si="186"/>
        <v>nebija plānots</v>
      </c>
      <c r="BD116" s="89">
        <f t="shared" si="187"/>
        <v>0</v>
      </c>
      <c r="BE116" s="93" t="str">
        <f t="shared" si="188"/>
        <v>nebija plānots</v>
      </c>
      <c r="BF116" s="89">
        <f t="shared" si="189"/>
        <v>0</v>
      </c>
      <c r="BG116" s="89">
        <f t="shared" si="190"/>
        <v>0</v>
      </c>
      <c r="BH116" s="89">
        <f t="shared" si="191"/>
        <v>0</v>
      </c>
      <c r="BI116" s="89">
        <f t="shared" si="192"/>
        <v>0</v>
      </c>
      <c r="BJ116" s="93" t="str">
        <f t="shared" si="193"/>
        <v>nebija plānots</v>
      </c>
      <c r="BK116" s="89">
        <f t="shared" si="194"/>
        <v>0</v>
      </c>
      <c r="BL116" s="93" t="str">
        <f t="shared" si="195"/>
        <v>nebija plānots</v>
      </c>
      <c r="BM116" s="89">
        <v>1250026.06</v>
      </c>
      <c r="BN116" s="89">
        <v>0</v>
      </c>
      <c r="BO116" s="89">
        <v>0</v>
      </c>
      <c r="BP116" s="89">
        <f t="shared" si="208"/>
        <v>0</v>
      </c>
      <c r="BQ116" s="93">
        <f t="shared" si="196"/>
        <v>0</v>
      </c>
      <c r="BR116" s="89">
        <f t="shared" si="197"/>
        <v>-1250026.06</v>
      </c>
      <c r="BS116" s="93">
        <f t="shared" si="198"/>
        <v>-1</v>
      </c>
      <c r="BT116" s="89">
        <f t="shared" si="199"/>
        <v>1250026.06</v>
      </c>
      <c r="BU116" s="89">
        <f t="shared" si="200"/>
        <v>0</v>
      </c>
      <c r="BV116" s="89">
        <f t="shared" si="201"/>
        <v>0</v>
      </c>
      <c r="BW116" s="89">
        <f t="shared" si="202"/>
        <v>0</v>
      </c>
      <c r="BX116" s="93">
        <f t="shared" si="203"/>
        <v>0</v>
      </c>
      <c r="BY116" s="89">
        <f t="shared" si="204"/>
        <v>-1250026.06</v>
      </c>
      <c r="BZ116" s="93">
        <f t="shared" si="205"/>
        <v>-1</v>
      </c>
      <c r="CA116" s="89">
        <v>5851.26</v>
      </c>
      <c r="CB116" s="89">
        <v>358328.29</v>
      </c>
      <c r="CC116" s="89">
        <v>5851.26</v>
      </c>
      <c r="CD116" s="89">
        <v>5851.26</v>
      </c>
      <c r="CE116" s="89">
        <v>5851.26</v>
      </c>
      <c r="CF116" s="89">
        <v>5851.26</v>
      </c>
      <c r="CG116" s="89">
        <v>5851.26</v>
      </c>
      <c r="CH116" s="24">
        <f t="shared" si="160"/>
        <v>1643461.9100000001</v>
      </c>
      <c r="CJ116" s="10"/>
      <c r="CK116" s="10"/>
    </row>
    <row r="117" spans="1:89" ht="12" customHeight="1" x14ac:dyDescent="0.25">
      <c r="A117" s="9" t="s">
        <v>278</v>
      </c>
      <c r="B117" s="9" t="s">
        <v>278</v>
      </c>
      <c r="C117" s="25">
        <v>3</v>
      </c>
      <c r="D117" s="33" t="s">
        <v>245</v>
      </c>
      <c r="E117" s="27" t="s">
        <v>246</v>
      </c>
      <c r="F117" s="25" t="s">
        <v>274</v>
      </c>
      <c r="G117" s="27" t="s">
        <v>275</v>
      </c>
      <c r="H117" s="38" t="s">
        <v>279</v>
      </c>
      <c r="I117" s="27" t="s">
        <v>280</v>
      </c>
      <c r="J117" s="28" t="s">
        <v>21</v>
      </c>
      <c r="K117" s="36" t="s">
        <v>103</v>
      </c>
      <c r="L117" s="25" t="s">
        <v>10</v>
      </c>
      <c r="M117" s="24">
        <v>0</v>
      </c>
      <c r="N117" s="24">
        <v>0</v>
      </c>
      <c r="O117" s="24">
        <v>0</v>
      </c>
      <c r="P117" s="89">
        <v>0</v>
      </c>
      <c r="Q117" s="89">
        <v>0</v>
      </c>
      <c r="R117" s="89">
        <v>0</v>
      </c>
      <c r="S117" s="89">
        <f t="shared" si="161"/>
        <v>0</v>
      </c>
      <c r="T117" s="93" t="str">
        <f t="shared" si="162"/>
        <v>nebija plānots</v>
      </c>
      <c r="U117" s="89">
        <f t="shared" si="163"/>
        <v>0</v>
      </c>
      <c r="V117" s="93" t="str">
        <f t="shared" si="164"/>
        <v>nebija plānots</v>
      </c>
      <c r="W117" s="89">
        <v>0</v>
      </c>
      <c r="X117" s="89">
        <v>0</v>
      </c>
      <c r="Y117" s="89">
        <v>0</v>
      </c>
      <c r="Z117" s="89">
        <f t="shared" si="165"/>
        <v>0</v>
      </c>
      <c r="AA117" s="93" t="str">
        <f t="shared" si="166"/>
        <v>nebija plānots</v>
      </c>
      <c r="AB117" s="89">
        <f t="shared" si="167"/>
        <v>0</v>
      </c>
      <c r="AC117" s="93" t="str">
        <f t="shared" si="168"/>
        <v>nebija plānots</v>
      </c>
      <c r="AD117" s="89">
        <f t="shared" si="169"/>
        <v>0</v>
      </c>
      <c r="AE117" s="89">
        <f t="shared" si="170"/>
        <v>0</v>
      </c>
      <c r="AF117" s="89">
        <f t="shared" si="171"/>
        <v>0</v>
      </c>
      <c r="AG117" s="89">
        <f t="shared" si="172"/>
        <v>0</v>
      </c>
      <c r="AH117" s="93" t="str">
        <f t="shared" si="173"/>
        <v>nebija plānots</v>
      </c>
      <c r="AI117" s="89">
        <f t="shared" si="174"/>
        <v>0</v>
      </c>
      <c r="AJ117" s="93" t="str">
        <f t="shared" si="175"/>
        <v>nebija plānots</v>
      </c>
      <c r="AK117" s="89">
        <v>0</v>
      </c>
      <c r="AL117" s="89">
        <v>0</v>
      </c>
      <c r="AM117" s="89">
        <v>0</v>
      </c>
      <c r="AN117" s="89">
        <f t="shared" si="206"/>
        <v>0</v>
      </c>
      <c r="AO117" s="93" t="str">
        <f t="shared" si="176"/>
        <v>nebija plānots</v>
      </c>
      <c r="AP117" s="89">
        <f t="shared" si="177"/>
        <v>0</v>
      </c>
      <c r="AQ117" s="93" t="str">
        <f t="shared" si="178"/>
        <v>nebija plānots</v>
      </c>
      <c r="AR117" s="89">
        <f t="shared" si="179"/>
        <v>0</v>
      </c>
      <c r="AS117" s="89">
        <f t="shared" si="180"/>
        <v>0</v>
      </c>
      <c r="AT117" s="89">
        <f t="shared" si="181"/>
        <v>0</v>
      </c>
      <c r="AU117" s="89">
        <f t="shared" si="182"/>
        <v>0</v>
      </c>
      <c r="AV117" s="93" t="str">
        <f t="shared" si="183"/>
        <v>nebija plānots</v>
      </c>
      <c r="AW117" s="89">
        <f t="shared" si="184"/>
        <v>0</v>
      </c>
      <c r="AX117" s="93" t="str">
        <f t="shared" si="185"/>
        <v>nebija plānots</v>
      </c>
      <c r="AY117" s="89">
        <v>0</v>
      </c>
      <c r="AZ117" s="89">
        <v>0</v>
      </c>
      <c r="BA117" s="89">
        <v>0</v>
      </c>
      <c r="BB117" s="89">
        <f t="shared" si="207"/>
        <v>0</v>
      </c>
      <c r="BC117" s="93" t="str">
        <f t="shared" si="186"/>
        <v>nebija plānots</v>
      </c>
      <c r="BD117" s="89">
        <f t="shared" si="187"/>
        <v>0</v>
      </c>
      <c r="BE117" s="93" t="str">
        <f t="shared" si="188"/>
        <v>nebija plānots</v>
      </c>
      <c r="BF117" s="89">
        <f t="shared" si="189"/>
        <v>0</v>
      </c>
      <c r="BG117" s="89">
        <f t="shared" si="190"/>
        <v>0</v>
      </c>
      <c r="BH117" s="89">
        <f t="shared" si="191"/>
        <v>0</v>
      </c>
      <c r="BI117" s="89">
        <f t="shared" si="192"/>
        <v>0</v>
      </c>
      <c r="BJ117" s="93" t="str">
        <f t="shared" si="193"/>
        <v>nebija plānots</v>
      </c>
      <c r="BK117" s="89">
        <f t="shared" si="194"/>
        <v>0</v>
      </c>
      <c r="BL117" s="93" t="str">
        <f t="shared" si="195"/>
        <v>nebija plānots</v>
      </c>
      <c r="BM117" s="89">
        <v>0</v>
      </c>
      <c r="BN117" s="89">
        <v>0</v>
      </c>
      <c r="BO117" s="89">
        <v>0</v>
      </c>
      <c r="BP117" s="89">
        <f t="shared" si="208"/>
        <v>0</v>
      </c>
      <c r="BQ117" s="93" t="str">
        <f t="shared" si="196"/>
        <v>nebija plānots</v>
      </c>
      <c r="BR117" s="89">
        <f t="shared" si="197"/>
        <v>0</v>
      </c>
      <c r="BS117" s="93" t="str">
        <f t="shared" si="198"/>
        <v>nebija plānots</v>
      </c>
      <c r="BT117" s="89">
        <f t="shared" si="199"/>
        <v>0</v>
      </c>
      <c r="BU117" s="89">
        <f t="shared" si="200"/>
        <v>0</v>
      </c>
      <c r="BV117" s="89">
        <f t="shared" si="201"/>
        <v>0</v>
      </c>
      <c r="BW117" s="89">
        <f t="shared" si="202"/>
        <v>0</v>
      </c>
      <c r="BX117" s="93" t="str">
        <f t="shared" si="203"/>
        <v>nebija plānots</v>
      </c>
      <c r="BY117" s="89">
        <f t="shared" si="204"/>
        <v>0</v>
      </c>
      <c r="BZ117" s="93" t="str">
        <f t="shared" si="205"/>
        <v>nebija plānots</v>
      </c>
      <c r="CA117" s="89">
        <v>0</v>
      </c>
      <c r="CB117" s="89">
        <v>150000</v>
      </c>
      <c r="CC117" s="89">
        <v>0</v>
      </c>
      <c r="CD117" s="89">
        <v>0</v>
      </c>
      <c r="CE117" s="89">
        <v>0</v>
      </c>
      <c r="CF117" s="89">
        <v>0</v>
      </c>
      <c r="CG117" s="89">
        <v>0</v>
      </c>
      <c r="CH117" s="24">
        <f t="shared" si="160"/>
        <v>150000</v>
      </c>
      <c r="CJ117" s="10"/>
      <c r="CK117" s="10"/>
    </row>
    <row r="118" spans="1:89" ht="12" customHeight="1" x14ac:dyDescent="0.25">
      <c r="A118" s="9" t="s">
        <v>281</v>
      </c>
      <c r="B118" s="9" t="s">
        <v>281</v>
      </c>
      <c r="C118" s="25">
        <v>3</v>
      </c>
      <c r="D118" s="33" t="s">
        <v>245</v>
      </c>
      <c r="E118" s="27" t="s">
        <v>246</v>
      </c>
      <c r="F118" s="25" t="s">
        <v>274</v>
      </c>
      <c r="G118" s="27" t="s">
        <v>275</v>
      </c>
      <c r="H118" s="38" t="s">
        <v>282</v>
      </c>
      <c r="I118" s="27" t="s">
        <v>283</v>
      </c>
      <c r="J118" s="28" t="s">
        <v>21</v>
      </c>
      <c r="K118" s="36" t="s">
        <v>91</v>
      </c>
      <c r="L118" s="25" t="s">
        <v>10</v>
      </c>
      <c r="M118" s="24">
        <v>0</v>
      </c>
      <c r="N118" s="24">
        <v>0</v>
      </c>
      <c r="O118" s="24">
        <v>0</v>
      </c>
      <c r="P118" s="89">
        <v>0</v>
      </c>
      <c r="Q118" s="89">
        <v>0</v>
      </c>
      <c r="R118" s="89">
        <v>0</v>
      </c>
      <c r="S118" s="89">
        <f t="shared" si="161"/>
        <v>0</v>
      </c>
      <c r="T118" s="93" t="str">
        <f t="shared" si="162"/>
        <v>nebija plānots</v>
      </c>
      <c r="U118" s="89">
        <f t="shared" si="163"/>
        <v>0</v>
      </c>
      <c r="V118" s="93" t="str">
        <f t="shared" si="164"/>
        <v>nebija plānots</v>
      </c>
      <c r="W118" s="89">
        <v>0</v>
      </c>
      <c r="X118" s="89">
        <v>0</v>
      </c>
      <c r="Y118" s="89">
        <v>0</v>
      </c>
      <c r="Z118" s="89">
        <f t="shared" si="165"/>
        <v>0</v>
      </c>
      <c r="AA118" s="93" t="str">
        <f t="shared" si="166"/>
        <v>nebija plānots</v>
      </c>
      <c r="AB118" s="89">
        <f t="shared" si="167"/>
        <v>0</v>
      </c>
      <c r="AC118" s="93" t="str">
        <f t="shared" si="168"/>
        <v>nebija plānots</v>
      </c>
      <c r="AD118" s="89">
        <f t="shared" si="169"/>
        <v>0</v>
      </c>
      <c r="AE118" s="89">
        <f t="shared" si="170"/>
        <v>0</v>
      </c>
      <c r="AF118" s="89">
        <f t="shared" si="171"/>
        <v>0</v>
      </c>
      <c r="AG118" s="89">
        <f t="shared" si="172"/>
        <v>0</v>
      </c>
      <c r="AH118" s="93" t="str">
        <f t="shared" si="173"/>
        <v>nebija plānots</v>
      </c>
      <c r="AI118" s="89">
        <f t="shared" si="174"/>
        <v>0</v>
      </c>
      <c r="AJ118" s="93" t="str">
        <f t="shared" si="175"/>
        <v>nebija plānots</v>
      </c>
      <c r="AK118" s="89">
        <v>0</v>
      </c>
      <c r="AL118" s="89">
        <v>0</v>
      </c>
      <c r="AM118" s="89">
        <v>0</v>
      </c>
      <c r="AN118" s="89">
        <f t="shared" si="206"/>
        <v>0</v>
      </c>
      <c r="AO118" s="93" t="str">
        <f t="shared" si="176"/>
        <v>nebija plānots</v>
      </c>
      <c r="AP118" s="89">
        <f t="shared" si="177"/>
        <v>0</v>
      </c>
      <c r="AQ118" s="93" t="str">
        <f t="shared" si="178"/>
        <v>nebija plānots</v>
      </c>
      <c r="AR118" s="89">
        <f t="shared" si="179"/>
        <v>0</v>
      </c>
      <c r="AS118" s="89">
        <f t="shared" si="180"/>
        <v>0</v>
      </c>
      <c r="AT118" s="89">
        <f t="shared" si="181"/>
        <v>0</v>
      </c>
      <c r="AU118" s="89">
        <f t="shared" si="182"/>
        <v>0</v>
      </c>
      <c r="AV118" s="93" t="str">
        <f t="shared" si="183"/>
        <v>nebija plānots</v>
      </c>
      <c r="AW118" s="89">
        <f t="shared" si="184"/>
        <v>0</v>
      </c>
      <c r="AX118" s="93" t="str">
        <f t="shared" si="185"/>
        <v>nebija plānots</v>
      </c>
      <c r="AY118" s="89">
        <v>0</v>
      </c>
      <c r="AZ118" s="89">
        <v>0</v>
      </c>
      <c r="BA118" s="89">
        <v>0</v>
      </c>
      <c r="BB118" s="89">
        <f t="shared" si="207"/>
        <v>0</v>
      </c>
      <c r="BC118" s="93" t="str">
        <f t="shared" si="186"/>
        <v>nebija plānots</v>
      </c>
      <c r="BD118" s="89">
        <f t="shared" si="187"/>
        <v>0</v>
      </c>
      <c r="BE118" s="93" t="str">
        <f t="shared" si="188"/>
        <v>nebija plānots</v>
      </c>
      <c r="BF118" s="89">
        <f t="shared" si="189"/>
        <v>0</v>
      </c>
      <c r="BG118" s="89">
        <f t="shared" si="190"/>
        <v>0</v>
      </c>
      <c r="BH118" s="89">
        <f t="shared" si="191"/>
        <v>0</v>
      </c>
      <c r="BI118" s="89">
        <f t="shared" si="192"/>
        <v>0</v>
      </c>
      <c r="BJ118" s="93" t="str">
        <f t="shared" si="193"/>
        <v>nebija plānots</v>
      </c>
      <c r="BK118" s="89">
        <f t="shared" si="194"/>
        <v>0</v>
      </c>
      <c r="BL118" s="93" t="str">
        <f t="shared" si="195"/>
        <v>nebija plānots</v>
      </c>
      <c r="BM118" s="89">
        <v>0</v>
      </c>
      <c r="BN118" s="89">
        <v>0</v>
      </c>
      <c r="BO118" s="89">
        <v>0</v>
      </c>
      <c r="BP118" s="89">
        <f t="shared" si="208"/>
        <v>0</v>
      </c>
      <c r="BQ118" s="93" t="str">
        <f t="shared" si="196"/>
        <v>nebija plānots</v>
      </c>
      <c r="BR118" s="89">
        <f t="shared" si="197"/>
        <v>0</v>
      </c>
      <c r="BS118" s="93" t="str">
        <f t="shared" si="198"/>
        <v>nebija plānots</v>
      </c>
      <c r="BT118" s="89">
        <f t="shared" si="199"/>
        <v>0</v>
      </c>
      <c r="BU118" s="89">
        <f t="shared" si="200"/>
        <v>0</v>
      </c>
      <c r="BV118" s="89">
        <f t="shared" si="201"/>
        <v>0</v>
      </c>
      <c r="BW118" s="89">
        <f t="shared" si="202"/>
        <v>0</v>
      </c>
      <c r="BX118" s="93" t="str">
        <f t="shared" si="203"/>
        <v>nebija plānots</v>
      </c>
      <c r="BY118" s="89">
        <f t="shared" si="204"/>
        <v>0</v>
      </c>
      <c r="BZ118" s="93" t="str">
        <f t="shared" si="205"/>
        <v>nebija plānots</v>
      </c>
      <c r="CA118" s="89">
        <v>1311293.6499999999</v>
      </c>
      <c r="CB118" s="89">
        <v>0</v>
      </c>
      <c r="CC118" s="89">
        <v>514675</v>
      </c>
      <c r="CD118" s="89">
        <v>0</v>
      </c>
      <c r="CE118" s="89">
        <v>381142.46666666702</v>
      </c>
      <c r="CF118" s="89">
        <v>457638</v>
      </c>
      <c r="CG118" s="89">
        <v>795428.65</v>
      </c>
      <c r="CH118" s="24">
        <f t="shared" si="160"/>
        <v>3460177.7666666671</v>
      </c>
      <c r="CJ118" s="10"/>
      <c r="CK118" s="10"/>
    </row>
    <row r="119" spans="1:89" ht="12" customHeight="1" x14ac:dyDescent="0.25">
      <c r="A119" s="9" t="s">
        <v>284</v>
      </c>
      <c r="B119" s="9" t="s">
        <v>284</v>
      </c>
      <c r="C119" s="25">
        <v>3</v>
      </c>
      <c r="D119" s="33" t="s">
        <v>245</v>
      </c>
      <c r="E119" s="27" t="s">
        <v>246</v>
      </c>
      <c r="F119" s="25" t="s">
        <v>274</v>
      </c>
      <c r="G119" s="27" t="s">
        <v>275</v>
      </c>
      <c r="H119" s="38" t="s">
        <v>285</v>
      </c>
      <c r="I119" s="27" t="s">
        <v>286</v>
      </c>
      <c r="J119" s="28" t="s">
        <v>21</v>
      </c>
      <c r="K119" s="36" t="s">
        <v>91</v>
      </c>
      <c r="L119" s="25" t="s">
        <v>10</v>
      </c>
      <c r="M119" s="24">
        <v>0</v>
      </c>
      <c r="N119" s="24">
        <v>0</v>
      </c>
      <c r="O119" s="24">
        <v>0</v>
      </c>
      <c r="P119" s="89">
        <v>0</v>
      </c>
      <c r="Q119" s="89">
        <v>0</v>
      </c>
      <c r="R119" s="89">
        <v>0</v>
      </c>
      <c r="S119" s="89">
        <f t="shared" si="161"/>
        <v>0</v>
      </c>
      <c r="T119" s="93" t="str">
        <f t="shared" si="162"/>
        <v>nebija plānots</v>
      </c>
      <c r="U119" s="89">
        <f t="shared" si="163"/>
        <v>0</v>
      </c>
      <c r="V119" s="93" t="str">
        <f t="shared" si="164"/>
        <v>nebija plānots</v>
      </c>
      <c r="W119" s="89">
        <v>0</v>
      </c>
      <c r="X119" s="89">
        <v>0</v>
      </c>
      <c r="Y119" s="89">
        <v>0</v>
      </c>
      <c r="Z119" s="89">
        <f t="shared" si="165"/>
        <v>0</v>
      </c>
      <c r="AA119" s="93" t="str">
        <f t="shared" si="166"/>
        <v>nebija plānots</v>
      </c>
      <c r="AB119" s="89">
        <f t="shared" si="167"/>
        <v>0</v>
      </c>
      <c r="AC119" s="93" t="str">
        <f t="shared" si="168"/>
        <v>nebija plānots</v>
      </c>
      <c r="AD119" s="89">
        <f t="shared" si="169"/>
        <v>0</v>
      </c>
      <c r="AE119" s="89">
        <f t="shared" si="170"/>
        <v>0</v>
      </c>
      <c r="AF119" s="89">
        <f t="shared" si="171"/>
        <v>0</v>
      </c>
      <c r="AG119" s="89">
        <f t="shared" si="172"/>
        <v>0</v>
      </c>
      <c r="AH119" s="93" t="str">
        <f t="shared" si="173"/>
        <v>nebija plānots</v>
      </c>
      <c r="AI119" s="89">
        <f t="shared" si="174"/>
        <v>0</v>
      </c>
      <c r="AJ119" s="93" t="str">
        <f t="shared" si="175"/>
        <v>nebija plānots</v>
      </c>
      <c r="AK119" s="89">
        <v>0</v>
      </c>
      <c r="AL119" s="89">
        <v>0</v>
      </c>
      <c r="AM119" s="89">
        <v>0</v>
      </c>
      <c r="AN119" s="89">
        <f t="shared" si="206"/>
        <v>0</v>
      </c>
      <c r="AO119" s="93" t="str">
        <f t="shared" si="176"/>
        <v>nebija plānots</v>
      </c>
      <c r="AP119" s="89">
        <f t="shared" si="177"/>
        <v>0</v>
      </c>
      <c r="AQ119" s="93" t="str">
        <f t="shared" si="178"/>
        <v>nebija plānots</v>
      </c>
      <c r="AR119" s="89">
        <f t="shared" si="179"/>
        <v>0</v>
      </c>
      <c r="AS119" s="89">
        <f t="shared" si="180"/>
        <v>0</v>
      </c>
      <c r="AT119" s="89">
        <f t="shared" si="181"/>
        <v>0</v>
      </c>
      <c r="AU119" s="89">
        <f t="shared" si="182"/>
        <v>0</v>
      </c>
      <c r="AV119" s="93" t="str">
        <f t="shared" si="183"/>
        <v>nebija plānots</v>
      </c>
      <c r="AW119" s="89">
        <f t="shared" si="184"/>
        <v>0</v>
      </c>
      <c r="AX119" s="93" t="str">
        <f t="shared" si="185"/>
        <v>nebija plānots</v>
      </c>
      <c r="AY119" s="89">
        <v>0</v>
      </c>
      <c r="AZ119" s="89">
        <v>0</v>
      </c>
      <c r="BA119" s="89">
        <v>0</v>
      </c>
      <c r="BB119" s="89">
        <f t="shared" si="207"/>
        <v>0</v>
      </c>
      <c r="BC119" s="93" t="str">
        <f t="shared" si="186"/>
        <v>nebija plānots</v>
      </c>
      <c r="BD119" s="89">
        <f t="shared" si="187"/>
        <v>0</v>
      </c>
      <c r="BE119" s="93" t="str">
        <f t="shared" si="188"/>
        <v>nebija plānots</v>
      </c>
      <c r="BF119" s="89">
        <f t="shared" si="189"/>
        <v>0</v>
      </c>
      <c r="BG119" s="89">
        <f t="shared" si="190"/>
        <v>0</v>
      </c>
      <c r="BH119" s="89">
        <f t="shared" si="191"/>
        <v>0</v>
      </c>
      <c r="BI119" s="89">
        <f t="shared" si="192"/>
        <v>0</v>
      </c>
      <c r="BJ119" s="93" t="str">
        <f t="shared" si="193"/>
        <v>nebija plānots</v>
      </c>
      <c r="BK119" s="89">
        <f t="shared" si="194"/>
        <v>0</v>
      </c>
      <c r="BL119" s="93" t="str">
        <f t="shared" si="195"/>
        <v>nebija plānots</v>
      </c>
      <c r="BM119" s="89">
        <v>0</v>
      </c>
      <c r="BN119" s="89">
        <v>0</v>
      </c>
      <c r="BO119" s="89">
        <v>0</v>
      </c>
      <c r="BP119" s="89">
        <f t="shared" si="208"/>
        <v>0</v>
      </c>
      <c r="BQ119" s="93" t="str">
        <f t="shared" si="196"/>
        <v>nebija plānots</v>
      </c>
      <c r="BR119" s="89">
        <f t="shared" si="197"/>
        <v>0</v>
      </c>
      <c r="BS119" s="93" t="str">
        <f t="shared" si="198"/>
        <v>nebija plānots</v>
      </c>
      <c r="BT119" s="89">
        <f t="shared" si="199"/>
        <v>0</v>
      </c>
      <c r="BU119" s="89">
        <f t="shared" si="200"/>
        <v>0</v>
      </c>
      <c r="BV119" s="89">
        <f t="shared" si="201"/>
        <v>0</v>
      </c>
      <c r="BW119" s="89">
        <f t="shared" si="202"/>
        <v>0</v>
      </c>
      <c r="BX119" s="93" t="str">
        <f t="shared" si="203"/>
        <v>nebija plānots</v>
      </c>
      <c r="BY119" s="89">
        <f t="shared" si="204"/>
        <v>0</v>
      </c>
      <c r="BZ119" s="93" t="str">
        <f t="shared" si="205"/>
        <v>nebija plānots</v>
      </c>
      <c r="CA119" s="89">
        <v>0</v>
      </c>
      <c r="CB119" s="89">
        <v>1593750</v>
      </c>
      <c r="CC119" s="89">
        <v>0</v>
      </c>
      <c r="CD119" s="89">
        <v>0</v>
      </c>
      <c r="CE119" s="89">
        <v>2422500</v>
      </c>
      <c r="CF119" s="89">
        <v>0</v>
      </c>
      <c r="CG119" s="89">
        <v>0</v>
      </c>
      <c r="CH119" s="24">
        <f t="shared" si="160"/>
        <v>4016250</v>
      </c>
      <c r="CJ119" s="10"/>
      <c r="CK119" s="10"/>
    </row>
    <row r="120" spans="1:89" ht="12" customHeight="1" x14ac:dyDescent="0.25">
      <c r="A120" s="9" t="s">
        <v>287</v>
      </c>
      <c r="B120" s="9" t="s">
        <v>287</v>
      </c>
      <c r="C120" s="25">
        <v>3</v>
      </c>
      <c r="D120" s="33" t="s">
        <v>245</v>
      </c>
      <c r="E120" s="27" t="s">
        <v>246</v>
      </c>
      <c r="F120" s="25" t="s">
        <v>274</v>
      </c>
      <c r="G120" s="27" t="s">
        <v>275</v>
      </c>
      <c r="H120" s="38" t="s">
        <v>288</v>
      </c>
      <c r="I120" s="27" t="s">
        <v>289</v>
      </c>
      <c r="J120" s="28" t="s">
        <v>21</v>
      </c>
      <c r="K120" s="36" t="s">
        <v>155</v>
      </c>
      <c r="L120" s="25" t="s">
        <v>10</v>
      </c>
      <c r="M120" s="24">
        <v>0</v>
      </c>
      <c r="N120" s="24">
        <v>0</v>
      </c>
      <c r="O120" s="24">
        <v>4471825.29</v>
      </c>
      <c r="P120" s="89">
        <v>0</v>
      </c>
      <c r="Q120" s="89">
        <v>0</v>
      </c>
      <c r="R120" s="89">
        <v>0</v>
      </c>
      <c r="S120" s="89">
        <f t="shared" si="161"/>
        <v>0</v>
      </c>
      <c r="T120" s="93" t="str">
        <f t="shared" si="162"/>
        <v>nebija plānots</v>
      </c>
      <c r="U120" s="89">
        <f t="shared" si="163"/>
        <v>0</v>
      </c>
      <c r="V120" s="93" t="str">
        <f t="shared" si="164"/>
        <v>nebija plānots</v>
      </c>
      <c r="W120" s="89">
        <v>0</v>
      </c>
      <c r="X120" s="89">
        <v>0</v>
      </c>
      <c r="Y120" s="89">
        <v>0</v>
      </c>
      <c r="Z120" s="89">
        <f t="shared" si="165"/>
        <v>0</v>
      </c>
      <c r="AA120" s="93" t="str">
        <f t="shared" si="166"/>
        <v>nebija plānots</v>
      </c>
      <c r="AB120" s="89">
        <f t="shared" si="167"/>
        <v>0</v>
      </c>
      <c r="AC120" s="93" t="str">
        <f t="shared" si="168"/>
        <v>nebija plānots</v>
      </c>
      <c r="AD120" s="89">
        <f t="shared" si="169"/>
        <v>0</v>
      </c>
      <c r="AE120" s="89">
        <f t="shared" si="170"/>
        <v>0</v>
      </c>
      <c r="AF120" s="89">
        <f t="shared" si="171"/>
        <v>0</v>
      </c>
      <c r="AG120" s="89">
        <f t="shared" si="172"/>
        <v>0</v>
      </c>
      <c r="AH120" s="93" t="str">
        <f t="shared" si="173"/>
        <v>nebija plānots</v>
      </c>
      <c r="AI120" s="89">
        <f t="shared" si="174"/>
        <v>0</v>
      </c>
      <c r="AJ120" s="93" t="str">
        <f t="shared" si="175"/>
        <v>nebija plānots</v>
      </c>
      <c r="AK120" s="89">
        <v>0</v>
      </c>
      <c r="AL120" s="89">
        <v>0</v>
      </c>
      <c r="AM120" s="89">
        <v>0</v>
      </c>
      <c r="AN120" s="89">
        <f t="shared" si="206"/>
        <v>0</v>
      </c>
      <c r="AO120" s="93" t="str">
        <f t="shared" si="176"/>
        <v>nebija plānots</v>
      </c>
      <c r="AP120" s="89">
        <f t="shared" si="177"/>
        <v>0</v>
      </c>
      <c r="AQ120" s="93" t="str">
        <f t="shared" si="178"/>
        <v>nebija plānots</v>
      </c>
      <c r="AR120" s="89">
        <f t="shared" si="179"/>
        <v>0</v>
      </c>
      <c r="AS120" s="89">
        <f t="shared" si="180"/>
        <v>0</v>
      </c>
      <c r="AT120" s="89">
        <f t="shared" si="181"/>
        <v>0</v>
      </c>
      <c r="AU120" s="89">
        <f t="shared" si="182"/>
        <v>0</v>
      </c>
      <c r="AV120" s="93" t="str">
        <f t="shared" si="183"/>
        <v>nebija plānots</v>
      </c>
      <c r="AW120" s="89">
        <f t="shared" si="184"/>
        <v>0</v>
      </c>
      <c r="AX120" s="93" t="str">
        <f t="shared" si="185"/>
        <v>nebija plānots</v>
      </c>
      <c r="AY120" s="89">
        <v>818752.88</v>
      </c>
      <c r="AZ120" s="89">
        <v>0</v>
      </c>
      <c r="BA120" s="89">
        <v>0</v>
      </c>
      <c r="BB120" s="89">
        <f t="shared" si="207"/>
        <v>0</v>
      </c>
      <c r="BC120" s="93">
        <f t="shared" si="186"/>
        <v>0</v>
      </c>
      <c r="BD120" s="89">
        <f t="shared" si="187"/>
        <v>-818752.88</v>
      </c>
      <c r="BE120" s="93">
        <f t="shared" si="188"/>
        <v>-1</v>
      </c>
      <c r="BF120" s="89">
        <f t="shared" si="189"/>
        <v>818752.88</v>
      </c>
      <c r="BG120" s="89">
        <f t="shared" si="190"/>
        <v>0</v>
      </c>
      <c r="BH120" s="89">
        <f t="shared" si="191"/>
        <v>0</v>
      </c>
      <c r="BI120" s="89">
        <f t="shared" si="192"/>
        <v>0</v>
      </c>
      <c r="BJ120" s="93">
        <f t="shared" si="193"/>
        <v>0</v>
      </c>
      <c r="BK120" s="89">
        <f t="shared" si="194"/>
        <v>-818752.88</v>
      </c>
      <c r="BL120" s="93">
        <f t="shared" si="195"/>
        <v>-1</v>
      </c>
      <c r="BM120" s="89">
        <v>0</v>
      </c>
      <c r="BN120" s="89">
        <v>0</v>
      </c>
      <c r="BO120" s="89">
        <v>0</v>
      </c>
      <c r="BP120" s="89">
        <f t="shared" si="208"/>
        <v>0</v>
      </c>
      <c r="BQ120" s="93" t="str">
        <f t="shared" si="196"/>
        <v>nebija plānots</v>
      </c>
      <c r="BR120" s="89">
        <f t="shared" si="197"/>
        <v>0</v>
      </c>
      <c r="BS120" s="93" t="str">
        <f t="shared" si="198"/>
        <v>nebija plānots</v>
      </c>
      <c r="BT120" s="89">
        <f t="shared" si="199"/>
        <v>818752.88</v>
      </c>
      <c r="BU120" s="89">
        <f t="shared" si="200"/>
        <v>0</v>
      </c>
      <c r="BV120" s="89">
        <f t="shared" si="201"/>
        <v>0</v>
      </c>
      <c r="BW120" s="89">
        <f t="shared" si="202"/>
        <v>0</v>
      </c>
      <c r="BX120" s="93">
        <f t="shared" si="203"/>
        <v>0</v>
      </c>
      <c r="BY120" s="89">
        <f t="shared" si="204"/>
        <v>-818752.88</v>
      </c>
      <c r="BZ120" s="93">
        <f t="shared" si="205"/>
        <v>-1</v>
      </c>
      <c r="CA120" s="89">
        <v>0</v>
      </c>
      <c r="CB120" s="89">
        <v>1952343.85</v>
      </c>
      <c r="CC120" s="89">
        <v>0</v>
      </c>
      <c r="CD120" s="89">
        <v>0</v>
      </c>
      <c r="CE120" s="89">
        <v>2209231.21</v>
      </c>
      <c r="CF120" s="89">
        <v>0</v>
      </c>
      <c r="CG120" s="89">
        <v>1451170.11</v>
      </c>
      <c r="CH120" s="24">
        <f t="shared" si="160"/>
        <v>6431498.0499999998</v>
      </c>
      <c r="CJ120" s="10"/>
      <c r="CK120" s="10"/>
    </row>
    <row r="121" spans="1:89" ht="12" customHeight="1" x14ac:dyDescent="0.25">
      <c r="A121" s="9" t="s">
        <v>290</v>
      </c>
      <c r="B121" s="9" t="s">
        <v>668</v>
      </c>
      <c r="C121" s="25">
        <v>3</v>
      </c>
      <c r="D121" s="33" t="s">
        <v>291</v>
      </c>
      <c r="E121" s="27" t="s">
        <v>681</v>
      </c>
      <c r="F121" s="25" t="s">
        <v>292</v>
      </c>
      <c r="G121" s="27" t="s">
        <v>293</v>
      </c>
      <c r="H121" s="38" t="s">
        <v>294</v>
      </c>
      <c r="I121" s="27" t="s">
        <v>295</v>
      </c>
      <c r="J121" s="28">
        <v>1</v>
      </c>
      <c r="K121" s="36" t="s">
        <v>103</v>
      </c>
      <c r="L121" s="25" t="s">
        <v>11</v>
      </c>
      <c r="M121" s="24">
        <v>0</v>
      </c>
      <c r="N121" s="24">
        <v>0</v>
      </c>
      <c r="O121" s="24">
        <v>0</v>
      </c>
      <c r="P121" s="89">
        <v>0</v>
      </c>
      <c r="Q121" s="89">
        <v>0</v>
      </c>
      <c r="R121" s="89">
        <v>0</v>
      </c>
      <c r="S121" s="89">
        <f t="shared" si="161"/>
        <v>0</v>
      </c>
      <c r="T121" s="93" t="str">
        <f t="shared" si="162"/>
        <v>nebija plānots</v>
      </c>
      <c r="U121" s="89">
        <f t="shared" si="163"/>
        <v>0</v>
      </c>
      <c r="V121" s="93" t="str">
        <f t="shared" si="164"/>
        <v>nebija plānots</v>
      </c>
      <c r="W121" s="89">
        <v>0</v>
      </c>
      <c r="X121" s="89">
        <v>0</v>
      </c>
      <c r="Y121" s="89">
        <v>0</v>
      </c>
      <c r="Z121" s="89">
        <f t="shared" si="165"/>
        <v>0</v>
      </c>
      <c r="AA121" s="93" t="str">
        <f t="shared" si="166"/>
        <v>nebija plānots</v>
      </c>
      <c r="AB121" s="89">
        <f t="shared" si="167"/>
        <v>0</v>
      </c>
      <c r="AC121" s="93" t="str">
        <f t="shared" si="168"/>
        <v>nebija plānots</v>
      </c>
      <c r="AD121" s="89">
        <f t="shared" si="169"/>
        <v>0</v>
      </c>
      <c r="AE121" s="89">
        <f t="shared" si="170"/>
        <v>0</v>
      </c>
      <c r="AF121" s="89">
        <f t="shared" si="171"/>
        <v>0</v>
      </c>
      <c r="AG121" s="89">
        <f t="shared" si="172"/>
        <v>0</v>
      </c>
      <c r="AH121" s="93" t="str">
        <f t="shared" si="173"/>
        <v>nebija plānots</v>
      </c>
      <c r="AI121" s="89">
        <f t="shared" si="174"/>
        <v>0</v>
      </c>
      <c r="AJ121" s="93" t="str">
        <f t="shared" si="175"/>
        <v>nebija plānots</v>
      </c>
      <c r="AK121" s="89">
        <v>0</v>
      </c>
      <c r="AL121" s="89">
        <v>0</v>
      </c>
      <c r="AM121" s="89">
        <v>0</v>
      </c>
      <c r="AN121" s="89">
        <f t="shared" si="206"/>
        <v>0</v>
      </c>
      <c r="AO121" s="93" t="str">
        <f t="shared" si="176"/>
        <v>nebija plānots</v>
      </c>
      <c r="AP121" s="89">
        <f t="shared" si="177"/>
        <v>0</v>
      </c>
      <c r="AQ121" s="93" t="str">
        <f t="shared" si="178"/>
        <v>nebija plānots</v>
      </c>
      <c r="AR121" s="89">
        <f t="shared" si="179"/>
        <v>0</v>
      </c>
      <c r="AS121" s="89">
        <f t="shared" si="180"/>
        <v>0</v>
      </c>
      <c r="AT121" s="89">
        <f t="shared" si="181"/>
        <v>0</v>
      </c>
      <c r="AU121" s="89">
        <f t="shared" si="182"/>
        <v>0</v>
      </c>
      <c r="AV121" s="93" t="str">
        <f t="shared" si="183"/>
        <v>nebija plānots</v>
      </c>
      <c r="AW121" s="89">
        <f t="shared" si="184"/>
        <v>0</v>
      </c>
      <c r="AX121" s="93" t="str">
        <f t="shared" si="185"/>
        <v>nebija plānots</v>
      </c>
      <c r="AY121" s="89">
        <v>0</v>
      </c>
      <c r="AZ121" s="89">
        <v>0</v>
      </c>
      <c r="BA121" s="89">
        <v>0</v>
      </c>
      <c r="BB121" s="89">
        <f t="shared" si="207"/>
        <v>0</v>
      </c>
      <c r="BC121" s="93" t="str">
        <f t="shared" si="186"/>
        <v>nebija plānots</v>
      </c>
      <c r="BD121" s="89">
        <f t="shared" si="187"/>
        <v>0</v>
      </c>
      <c r="BE121" s="93" t="str">
        <f t="shared" si="188"/>
        <v>nebija plānots</v>
      </c>
      <c r="BF121" s="89">
        <f t="shared" si="189"/>
        <v>0</v>
      </c>
      <c r="BG121" s="89">
        <f t="shared" si="190"/>
        <v>0</v>
      </c>
      <c r="BH121" s="89">
        <f t="shared" si="191"/>
        <v>0</v>
      </c>
      <c r="BI121" s="89">
        <f t="shared" si="192"/>
        <v>0</v>
      </c>
      <c r="BJ121" s="93" t="str">
        <f t="shared" si="193"/>
        <v>nebija plānots</v>
      </c>
      <c r="BK121" s="89">
        <f t="shared" si="194"/>
        <v>0</v>
      </c>
      <c r="BL121" s="93" t="str">
        <f t="shared" si="195"/>
        <v>nebija plānots</v>
      </c>
      <c r="BM121" s="89">
        <v>0</v>
      </c>
      <c r="BN121" s="89">
        <v>0</v>
      </c>
      <c r="BO121" s="89">
        <v>0</v>
      </c>
      <c r="BP121" s="89">
        <f t="shared" si="208"/>
        <v>0</v>
      </c>
      <c r="BQ121" s="93" t="str">
        <f t="shared" si="196"/>
        <v>nebija plānots</v>
      </c>
      <c r="BR121" s="89">
        <f t="shared" si="197"/>
        <v>0</v>
      </c>
      <c r="BS121" s="93" t="str">
        <f t="shared" si="198"/>
        <v>nebija plānots</v>
      </c>
      <c r="BT121" s="89">
        <f t="shared" si="199"/>
        <v>0</v>
      </c>
      <c r="BU121" s="89">
        <f t="shared" si="200"/>
        <v>0</v>
      </c>
      <c r="BV121" s="89">
        <f t="shared" si="201"/>
        <v>0</v>
      </c>
      <c r="BW121" s="89">
        <f t="shared" si="202"/>
        <v>0</v>
      </c>
      <c r="BX121" s="93" t="str">
        <f t="shared" si="203"/>
        <v>nebija plānots</v>
      </c>
      <c r="BY121" s="89">
        <f t="shared" si="204"/>
        <v>0</v>
      </c>
      <c r="BZ121" s="93" t="str">
        <f t="shared" si="205"/>
        <v>nebija plānots</v>
      </c>
      <c r="CA121" s="89">
        <v>0</v>
      </c>
      <c r="CB121" s="89">
        <v>0</v>
      </c>
      <c r="CC121" s="89">
        <v>0</v>
      </c>
      <c r="CD121" s="89">
        <v>0</v>
      </c>
      <c r="CE121" s="89">
        <v>0</v>
      </c>
      <c r="CF121" s="89">
        <v>0</v>
      </c>
      <c r="CG121" s="89">
        <v>13875000</v>
      </c>
      <c r="CH121" s="24">
        <f t="shared" si="160"/>
        <v>13875000</v>
      </c>
      <c r="CJ121" s="10"/>
      <c r="CK121" s="10"/>
    </row>
    <row r="122" spans="1:89" ht="12" customHeight="1" x14ac:dyDescent="0.25">
      <c r="A122" s="9" t="s">
        <v>296</v>
      </c>
      <c r="B122" s="9" t="s">
        <v>296</v>
      </c>
      <c r="C122" s="25">
        <v>3</v>
      </c>
      <c r="D122" s="33" t="s">
        <v>291</v>
      </c>
      <c r="E122" s="27" t="s">
        <v>681</v>
      </c>
      <c r="F122" s="25" t="s">
        <v>292</v>
      </c>
      <c r="G122" s="27" t="s">
        <v>293</v>
      </c>
      <c r="H122" s="38" t="s">
        <v>297</v>
      </c>
      <c r="I122" s="27" t="s">
        <v>298</v>
      </c>
      <c r="J122" s="28" t="s">
        <v>21</v>
      </c>
      <c r="K122" s="36" t="s">
        <v>103</v>
      </c>
      <c r="L122" s="25" t="s">
        <v>11</v>
      </c>
      <c r="M122" s="24">
        <v>0</v>
      </c>
      <c r="N122" s="24">
        <v>0</v>
      </c>
      <c r="O122" s="24">
        <v>0</v>
      </c>
      <c r="P122" s="89">
        <v>0</v>
      </c>
      <c r="Q122" s="89">
        <v>0</v>
      </c>
      <c r="R122" s="89">
        <v>0</v>
      </c>
      <c r="S122" s="89">
        <f t="shared" si="161"/>
        <v>0</v>
      </c>
      <c r="T122" s="93" t="str">
        <f t="shared" si="162"/>
        <v>nebija plānots</v>
      </c>
      <c r="U122" s="89">
        <f t="shared" si="163"/>
        <v>0</v>
      </c>
      <c r="V122" s="93" t="str">
        <f t="shared" si="164"/>
        <v>nebija plānots</v>
      </c>
      <c r="W122" s="89">
        <v>0</v>
      </c>
      <c r="X122" s="89">
        <v>0</v>
      </c>
      <c r="Y122" s="89">
        <v>0</v>
      </c>
      <c r="Z122" s="89">
        <f t="shared" si="165"/>
        <v>0</v>
      </c>
      <c r="AA122" s="93" t="str">
        <f t="shared" si="166"/>
        <v>nebija plānots</v>
      </c>
      <c r="AB122" s="89">
        <f t="shared" si="167"/>
        <v>0</v>
      </c>
      <c r="AC122" s="93" t="str">
        <f t="shared" si="168"/>
        <v>nebija plānots</v>
      </c>
      <c r="AD122" s="89">
        <f t="shared" si="169"/>
        <v>0</v>
      </c>
      <c r="AE122" s="89">
        <f t="shared" si="170"/>
        <v>0</v>
      </c>
      <c r="AF122" s="89">
        <f t="shared" si="171"/>
        <v>0</v>
      </c>
      <c r="AG122" s="89">
        <f t="shared" si="172"/>
        <v>0</v>
      </c>
      <c r="AH122" s="93" t="str">
        <f t="shared" si="173"/>
        <v>nebija plānots</v>
      </c>
      <c r="AI122" s="89">
        <f t="shared" si="174"/>
        <v>0</v>
      </c>
      <c r="AJ122" s="93" t="str">
        <f t="shared" si="175"/>
        <v>nebija plānots</v>
      </c>
      <c r="AK122" s="89">
        <v>0</v>
      </c>
      <c r="AL122" s="89">
        <v>0</v>
      </c>
      <c r="AM122" s="89">
        <v>0</v>
      </c>
      <c r="AN122" s="89">
        <f t="shared" si="206"/>
        <v>0</v>
      </c>
      <c r="AO122" s="93" t="str">
        <f t="shared" si="176"/>
        <v>nebija plānots</v>
      </c>
      <c r="AP122" s="89">
        <f t="shared" si="177"/>
        <v>0</v>
      </c>
      <c r="AQ122" s="93" t="str">
        <f t="shared" si="178"/>
        <v>nebija plānots</v>
      </c>
      <c r="AR122" s="89">
        <f t="shared" si="179"/>
        <v>0</v>
      </c>
      <c r="AS122" s="89">
        <f t="shared" si="180"/>
        <v>0</v>
      </c>
      <c r="AT122" s="89">
        <f t="shared" si="181"/>
        <v>0</v>
      </c>
      <c r="AU122" s="89">
        <f t="shared" si="182"/>
        <v>0</v>
      </c>
      <c r="AV122" s="93" t="str">
        <f t="shared" si="183"/>
        <v>nebija plānots</v>
      </c>
      <c r="AW122" s="89">
        <f t="shared" si="184"/>
        <v>0</v>
      </c>
      <c r="AX122" s="93" t="str">
        <f t="shared" si="185"/>
        <v>nebija plānots</v>
      </c>
      <c r="AY122" s="89">
        <v>0</v>
      </c>
      <c r="AZ122" s="89">
        <v>0</v>
      </c>
      <c r="BA122" s="89">
        <v>0</v>
      </c>
      <c r="BB122" s="89">
        <f t="shared" si="207"/>
        <v>0</v>
      </c>
      <c r="BC122" s="93" t="str">
        <f t="shared" si="186"/>
        <v>nebija plānots</v>
      </c>
      <c r="BD122" s="89">
        <f t="shared" si="187"/>
        <v>0</v>
      </c>
      <c r="BE122" s="93" t="str">
        <f t="shared" si="188"/>
        <v>nebija plānots</v>
      </c>
      <c r="BF122" s="89">
        <f t="shared" si="189"/>
        <v>0</v>
      </c>
      <c r="BG122" s="89">
        <f t="shared" si="190"/>
        <v>0</v>
      </c>
      <c r="BH122" s="89">
        <f t="shared" si="191"/>
        <v>0</v>
      </c>
      <c r="BI122" s="89">
        <f t="shared" si="192"/>
        <v>0</v>
      </c>
      <c r="BJ122" s="93" t="str">
        <f t="shared" si="193"/>
        <v>nebija plānots</v>
      </c>
      <c r="BK122" s="89">
        <f t="shared" si="194"/>
        <v>0</v>
      </c>
      <c r="BL122" s="93" t="str">
        <f t="shared" si="195"/>
        <v>nebija plānots</v>
      </c>
      <c r="BM122" s="89">
        <v>0</v>
      </c>
      <c r="BN122" s="89">
        <v>0</v>
      </c>
      <c r="BO122" s="89">
        <v>0</v>
      </c>
      <c r="BP122" s="89">
        <f t="shared" si="208"/>
        <v>0</v>
      </c>
      <c r="BQ122" s="93" t="str">
        <f t="shared" si="196"/>
        <v>nebija plānots</v>
      </c>
      <c r="BR122" s="89">
        <f t="shared" si="197"/>
        <v>0</v>
      </c>
      <c r="BS122" s="93" t="str">
        <f t="shared" si="198"/>
        <v>nebija plānots</v>
      </c>
      <c r="BT122" s="89">
        <f t="shared" si="199"/>
        <v>0</v>
      </c>
      <c r="BU122" s="89">
        <f t="shared" si="200"/>
        <v>0</v>
      </c>
      <c r="BV122" s="89">
        <f t="shared" si="201"/>
        <v>0</v>
      </c>
      <c r="BW122" s="89">
        <f t="shared" si="202"/>
        <v>0</v>
      </c>
      <c r="BX122" s="93" t="str">
        <f t="shared" si="203"/>
        <v>nebija plānots</v>
      </c>
      <c r="BY122" s="89">
        <f t="shared" si="204"/>
        <v>0</v>
      </c>
      <c r="BZ122" s="93" t="str">
        <f t="shared" si="205"/>
        <v>nebija plānots</v>
      </c>
      <c r="CA122" s="89">
        <v>0</v>
      </c>
      <c r="CB122" s="89">
        <v>0</v>
      </c>
      <c r="CC122" s="89">
        <v>0</v>
      </c>
      <c r="CD122" s="89">
        <v>2132509</v>
      </c>
      <c r="CE122" s="89">
        <v>0</v>
      </c>
      <c r="CF122" s="89">
        <v>0</v>
      </c>
      <c r="CG122" s="89">
        <v>0</v>
      </c>
      <c r="CH122" s="24">
        <f t="shared" si="160"/>
        <v>2132509</v>
      </c>
      <c r="CJ122" s="10"/>
      <c r="CK122" s="10"/>
    </row>
    <row r="123" spans="1:89" ht="12" customHeight="1" x14ac:dyDescent="0.25">
      <c r="A123" s="9" t="s">
        <v>299</v>
      </c>
      <c r="B123" s="9" t="s">
        <v>299</v>
      </c>
      <c r="C123" s="25">
        <v>4</v>
      </c>
      <c r="D123" s="33" t="s">
        <v>300</v>
      </c>
      <c r="E123" s="27" t="s">
        <v>301</v>
      </c>
      <c r="F123" s="25" t="s">
        <v>302</v>
      </c>
      <c r="G123" s="27" t="s">
        <v>303</v>
      </c>
      <c r="H123" s="25" t="s">
        <v>304</v>
      </c>
      <c r="I123" s="27" t="s">
        <v>305</v>
      </c>
      <c r="J123" s="28">
        <v>1</v>
      </c>
      <c r="K123" s="29" t="s">
        <v>306</v>
      </c>
      <c r="L123" s="25" t="s">
        <v>10</v>
      </c>
      <c r="M123" s="24">
        <v>0</v>
      </c>
      <c r="N123" s="24">
        <v>5340526.8199999994</v>
      </c>
      <c r="O123" s="24">
        <v>23234003.77</v>
      </c>
      <c r="P123" s="89">
        <v>52156.26</v>
      </c>
      <c r="Q123" s="89">
        <v>52156.26</v>
      </c>
      <c r="R123" s="89">
        <v>0</v>
      </c>
      <c r="S123" s="89">
        <f t="shared" si="161"/>
        <v>52156.26</v>
      </c>
      <c r="T123" s="93">
        <f t="shared" si="162"/>
        <v>1</v>
      </c>
      <c r="U123" s="89">
        <f t="shared" si="163"/>
        <v>0</v>
      </c>
      <c r="V123" s="93">
        <f t="shared" si="164"/>
        <v>0</v>
      </c>
      <c r="W123" s="89">
        <v>74499.399999999994</v>
      </c>
      <c r="X123" s="89">
        <v>57169.24</v>
      </c>
      <c r="Y123" s="89">
        <v>0</v>
      </c>
      <c r="Z123" s="89">
        <f t="shared" si="165"/>
        <v>57169.24</v>
      </c>
      <c r="AA123" s="93">
        <f t="shared" si="166"/>
        <v>0.76737852922305416</v>
      </c>
      <c r="AB123" s="89">
        <f t="shared" si="167"/>
        <v>-17330.159999999996</v>
      </c>
      <c r="AC123" s="93">
        <f t="shared" si="168"/>
        <v>-0.23262147077694581</v>
      </c>
      <c r="AD123" s="89">
        <f t="shared" si="169"/>
        <v>126655.66</v>
      </c>
      <c r="AE123" s="89">
        <f t="shared" si="170"/>
        <v>109325.5</v>
      </c>
      <c r="AF123" s="89">
        <f t="shared" si="171"/>
        <v>0</v>
      </c>
      <c r="AG123" s="89">
        <f t="shared" si="172"/>
        <v>109325.5</v>
      </c>
      <c r="AH123" s="93">
        <f t="shared" si="173"/>
        <v>0.86317105765348345</v>
      </c>
      <c r="AI123" s="89">
        <f t="shared" si="174"/>
        <v>-17330.160000000003</v>
      </c>
      <c r="AJ123" s="93">
        <f t="shared" si="175"/>
        <v>-0.13682894234651655</v>
      </c>
      <c r="AK123" s="89">
        <v>0</v>
      </c>
      <c r="AL123" s="89">
        <v>375278.95</v>
      </c>
      <c r="AM123" s="89">
        <v>0</v>
      </c>
      <c r="AN123" s="89">
        <f t="shared" si="206"/>
        <v>375278.95</v>
      </c>
      <c r="AO123" s="93" t="str">
        <f t="shared" si="176"/>
        <v>nebija plānots</v>
      </c>
      <c r="AP123" s="89">
        <f t="shared" si="177"/>
        <v>375278.95</v>
      </c>
      <c r="AQ123" s="93" t="str">
        <f t="shared" si="178"/>
        <v>nebija plānots</v>
      </c>
      <c r="AR123" s="89">
        <f t="shared" si="179"/>
        <v>126655.66</v>
      </c>
      <c r="AS123" s="89">
        <f t="shared" si="180"/>
        <v>484604.45</v>
      </c>
      <c r="AT123" s="89">
        <f t="shared" si="181"/>
        <v>0</v>
      </c>
      <c r="AU123" s="89">
        <f t="shared" si="182"/>
        <v>484604.45</v>
      </c>
      <c r="AV123" s="93">
        <f t="shared" si="183"/>
        <v>3.8261570781755827</v>
      </c>
      <c r="AW123" s="89">
        <f t="shared" si="184"/>
        <v>357948.79000000004</v>
      </c>
      <c r="AX123" s="93">
        <f t="shared" si="185"/>
        <v>2.8261570781755827</v>
      </c>
      <c r="AY123" s="89">
        <v>622989.83000000007</v>
      </c>
      <c r="AZ123" s="89">
        <v>1030471.14</v>
      </c>
      <c r="BA123" s="89">
        <v>0</v>
      </c>
      <c r="BB123" s="89">
        <f t="shared" si="207"/>
        <v>1030471.14</v>
      </c>
      <c r="BC123" s="93">
        <f t="shared" si="186"/>
        <v>1.6540737751690102</v>
      </c>
      <c r="BD123" s="89">
        <f t="shared" si="187"/>
        <v>407481.30999999994</v>
      </c>
      <c r="BE123" s="93">
        <f t="shared" si="188"/>
        <v>0.65407377516901022</v>
      </c>
      <c r="BF123" s="89">
        <f t="shared" si="189"/>
        <v>749645.49000000011</v>
      </c>
      <c r="BG123" s="89">
        <f t="shared" si="190"/>
        <v>1515075.59</v>
      </c>
      <c r="BH123" s="89">
        <f t="shared" si="191"/>
        <v>0</v>
      </c>
      <c r="BI123" s="89">
        <f t="shared" si="192"/>
        <v>1515075.59</v>
      </c>
      <c r="BJ123" s="93">
        <f t="shared" si="193"/>
        <v>2.021056099463761</v>
      </c>
      <c r="BK123" s="89">
        <f t="shared" si="194"/>
        <v>765430.1</v>
      </c>
      <c r="BL123" s="93">
        <f t="shared" si="195"/>
        <v>1.021056099463761</v>
      </c>
      <c r="BM123" s="89">
        <v>4638419.2200000007</v>
      </c>
      <c r="BN123" s="89">
        <v>237830.86</v>
      </c>
      <c r="BO123" s="89">
        <v>0</v>
      </c>
      <c r="BP123" s="89">
        <f t="shared" si="208"/>
        <v>237830.86</v>
      </c>
      <c r="BQ123" s="93">
        <f t="shared" si="196"/>
        <v>5.1274119203050375E-2</v>
      </c>
      <c r="BR123" s="89">
        <f t="shared" si="197"/>
        <v>-4400588.3600000003</v>
      </c>
      <c r="BS123" s="93">
        <f t="shared" si="198"/>
        <v>-0.94872588079694953</v>
      </c>
      <c r="BT123" s="89">
        <f t="shared" si="199"/>
        <v>5388064.7100000009</v>
      </c>
      <c r="BU123" s="89">
        <f t="shared" si="200"/>
        <v>1752906.4500000002</v>
      </c>
      <c r="BV123" s="89">
        <f t="shared" si="201"/>
        <v>0</v>
      </c>
      <c r="BW123" s="89">
        <f t="shared" si="202"/>
        <v>1752906.4500000002</v>
      </c>
      <c r="BX123" s="93">
        <f t="shared" si="203"/>
        <v>0.32533136559156134</v>
      </c>
      <c r="BY123" s="89">
        <f t="shared" si="204"/>
        <v>-3635158.2600000007</v>
      </c>
      <c r="BZ123" s="93">
        <f t="shared" si="205"/>
        <v>-0.67466863440843872</v>
      </c>
      <c r="CA123" s="89">
        <v>233153.9</v>
      </c>
      <c r="CB123" s="89">
        <v>154107.98000000001</v>
      </c>
      <c r="CC123" s="89">
        <v>1971135.99</v>
      </c>
      <c r="CD123" s="89">
        <v>466457.92000000004</v>
      </c>
      <c r="CE123" s="89">
        <v>4419986.04</v>
      </c>
      <c r="CF123" s="89">
        <v>0</v>
      </c>
      <c r="CG123" s="89">
        <v>3213988.47</v>
      </c>
      <c r="CH123" s="24">
        <f t="shared" si="160"/>
        <v>15846895.010000004</v>
      </c>
      <c r="CJ123" s="10"/>
      <c r="CK123" s="10"/>
    </row>
    <row r="124" spans="1:89" ht="12" customHeight="1" x14ac:dyDescent="0.25">
      <c r="A124" s="9" t="s">
        <v>307</v>
      </c>
      <c r="B124" s="9" t="s">
        <v>307</v>
      </c>
      <c r="C124" s="25">
        <v>4</v>
      </c>
      <c r="D124" s="33" t="s">
        <v>300</v>
      </c>
      <c r="E124" s="27" t="s">
        <v>301</v>
      </c>
      <c r="F124" s="25" t="s">
        <v>302</v>
      </c>
      <c r="G124" s="27" t="s">
        <v>303</v>
      </c>
      <c r="H124" s="25" t="s">
        <v>304</v>
      </c>
      <c r="I124" s="27" t="s">
        <v>305</v>
      </c>
      <c r="J124" s="28">
        <v>2</v>
      </c>
      <c r="K124" s="29" t="s">
        <v>306</v>
      </c>
      <c r="L124" s="25" t="s">
        <v>10</v>
      </c>
      <c r="M124" s="24">
        <v>0</v>
      </c>
      <c r="N124" s="24">
        <v>0</v>
      </c>
      <c r="O124" s="24">
        <v>4969890.1000000006</v>
      </c>
      <c r="P124" s="89">
        <v>456816.79000000004</v>
      </c>
      <c r="Q124" s="89">
        <v>989653.03</v>
      </c>
      <c r="R124" s="89">
        <v>0</v>
      </c>
      <c r="S124" s="89">
        <f t="shared" si="161"/>
        <v>989653.03</v>
      </c>
      <c r="T124" s="93">
        <f t="shared" si="162"/>
        <v>2.1664112433345544</v>
      </c>
      <c r="U124" s="89">
        <f t="shared" si="163"/>
        <v>532836.24</v>
      </c>
      <c r="V124" s="93">
        <f t="shared" si="164"/>
        <v>1.1664112433345541</v>
      </c>
      <c r="W124" s="89">
        <v>454553.1599999998</v>
      </c>
      <c r="X124" s="89">
        <v>44378.27</v>
      </c>
      <c r="Y124" s="89">
        <v>0</v>
      </c>
      <c r="Z124" s="89">
        <f t="shared" si="165"/>
        <v>44378.27</v>
      </c>
      <c r="AA124" s="93">
        <f t="shared" si="166"/>
        <v>9.763053896710347E-2</v>
      </c>
      <c r="AB124" s="89">
        <f t="shared" si="167"/>
        <v>-410174.88999999978</v>
      </c>
      <c r="AC124" s="93">
        <f t="shared" si="168"/>
        <v>-0.9023694610328965</v>
      </c>
      <c r="AD124" s="89">
        <f t="shared" si="169"/>
        <v>911369.94999999984</v>
      </c>
      <c r="AE124" s="89">
        <f t="shared" si="170"/>
        <v>1034031.3</v>
      </c>
      <c r="AF124" s="89">
        <f t="shared" si="171"/>
        <v>0</v>
      </c>
      <c r="AG124" s="89">
        <f t="shared" si="172"/>
        <v>1034031.3</v>
      </c>
      <c r="AH124" s="93">
        <f t="shared" si="173"/>
        <v>1.1345900750842182</v>
      </c>
      <c r="AI124" s="89">
        <f t="shared" si="174"/>
        <v>122661.35000000021</v>
      </c>
      <c r="AJ124" s="93">
        <f t="shared" si="175"/>
        <v>0.13459007508421825</v>
      </c>
      <c r="AK124" s="89">
        <v>169936.63</v>
      </c>
      <c r="AL124" s="89">
        <v>335129.67</v>
      </c>
      <c r="AM124" s="89">
        <v>0</v>
      </c>
      <c r="AN124" s="89">
        <f t="shared" si="206"/>
        <v>335129.67</v>
      </c>
      <c r="AO124" s="93">
        <f t="shared" si="176"/>
        <v>1.9720861241040262</v>
      </c>
      <c r="AP124" s="89">
        <f t="shared" si="177"/>
        <v>165193.03999999998</v>
      </c>
      <c r="AQ124" s="93">
        <f t="shared" si="178"/>
        <v>0.97208612410402617</v>
      </c>
      <c r="AR124" s="89">
        <f t="shared" si="179"/>
        <v>1081306.5799999998</v>
      </c>
      <c r="AS124" s="89">
        <f t="shared" si="180"/>
        <v>1369160.97</v>
      </c>
      <c r="AT124" s="89">
        <f t="shared" si="181"/>
        <v>0</v>
      </c>
      <c r="AU124" s="89">
        <f t="shared" si="182"/>
        <v>1369160.97</v>
      </c>
      <c r="AV124" s="93">
        <f t="shared" si="183"/>
        <v>1.2662097829831021</v>
      </c>
      <c r="AW124" s="89">
        <f t="shared" si="184"/>
        <v>287854.39000000013</v>
      </c>
      <c r="AX124" s="93">
        <f t="shared" si="185"/>
        <v>0.26620978298310194</v>
      </c>
      <c r="AY124" s="89">
        <v>189203.94</v>
      </c>
      <c r="AZ124" s="89">
        <v>22540.61</v>
      </c>
      <c r="BA124" s="89">
        <v>0</v>
      </c>
      <c r="BB124" s="89">
        <f t="shared" si="207"/>
        <v>22540.61</v>
      </c>
      <c r="BC124" s="93">
        <f t="shared" si="186"/>
        <v>0.11913393558294823</v>
      </c>
      <c r="BD124" s="89">
        <f t="shared" si="187"/>
        <v>-166663.33000000002</v>
      </c>
      <c r="BE124" s="93">
        <f t="shared" si="188"/>
        <v>-0.88086606441705184</v>
      </c>
      <c r="BF124" s="89">
        <f t="shared" si="189"/>
        <v>1270510.5199999998</v>
      </c>
      <c r="BG124" s="89">
        <f t="shared" si="190"/>
        <v>1391701.58</v>
      </c>
      <c r="BH124" s="89">
        <f t="shared" si="191"/>
        <v>0</v>
      </c>
      <c r="BI124" s="89">
        <f t="shared" si="192"/>
        <v>1391701.58</v>
      </c>
      <c r="BJ124" s="93">
        <f t="shared" si="193"/>
        <v>1.0953876871479979</v>
      </c>
      <c r="BK124" s="89">
        <f t="shared" si="194"/>
        <v>121191.06000000029</v>
      </c>
      <c r="BL124" s="93">
        <f t="shared" si="195"/>
        <v>9.5387687147998043E-2</v>
      </c>
      <c r="BM124" s="89">
        <v>34726.550000000003</v>
      </c>
      <c r="BN124" s="89">
        <v>33292.550000000003</v>
      </c>
      <c r="BO124" s="89">
        <v>0</v>
      </c>
      <c r="BP124" s="89">
        <f t="shared" si="208"/>
        <v>33292.550000000003</v>
      </c>
      <c r="BQ124" s="93">
        <f t="shared" si="196"/>
        <v>0.95870594689077948</v>
      </c>
      <c r="BR124" s="89">
        <f t="shared" si="197"/>
        <v>-1434</v>
      </c>
      <c r="BS124" s="93">
        <f t="shared" si="198"/>
        <v>-4.1294053109220463E-2</v>
      </c>
      <c r="BT124" s="89">
        <f t="shared" si="199"/>
        <v>1305237.0699999998</v>
      </c>
      <c r="BU124" s="89">
        <f t="shared" si="200"/>
        <v>1424994.1300000001</v>
      </c>
      <c r="BV124" s="89">
        <f t="shared" si="201"/>
        <v>0</v>
      </c>
      <c r="BW124" s="89">
        <f t="shared" si="202"/>
        <v>1424994.1300000001</v>
      </c>
      <c r="BX124" s="93">
        <f t="shared" si="203"/>
        <v>1.0917511942868741</v>
      </c>
      <c r="BY124" s="89">
        <f t="shared" si="204"/>
        <v>119757.06000000029</v>
      </c>
      <c r="BZ124" s="93">
        <f t="shared" si="205"/>
        <v>9.1751194286874116E-2</v>
      </c>
      <c r="CA124" s="89">
        <v>175961.77</v>
      </c>
      <c r="CB124" s="89">
        <v>199876.87000000002</v>
      </c>
      <c r="CC124" s="89">
        <v>264969.40999999997</v>
      </c>
      <c r="CD124" s="89">
        <v>197881.7</v>
      </c>
      <c r="CE124" s="89">
        <v>344278.65</v>
      </c>
      <c r="CF124" s="89">
        <v>79477.66</v>
      </c>
      <c r="CG124" s="89">
        <v>119076.16</v>
      </c>
      <c r="CH124" s="24">
        <f t="shared" si="160"/>
        <v>2686759.29</v>
      </c>
      <c r="CJ124" s="10"/>
      <c r="CK124" s="10"/>
    </row>
    <row r="125" spans="1:89" ht="12" customHeight="1" x14ac:dyDescent="0.25">
      <c r="A125" s="9" t="s">
        <v>308</v>
      </c>
      <c r="B125" s="9" t="s">
        <v>308</v>
      </c>
      <c r="C125" s="25">
        <v>4</v>
      </c>
      <c r="D125" s="33" t="s">
        <v>300</v>
      </c>
      <c r="E125" s="27" t="s">
        <v>301</v>
      </c>
      <c r="F125" s="25" t="s">
        <v>302</v>
      </c>
      <c r="G125" s="27" t="s">
        <v>303</v>
      </c>
      <c r="H125" s="25" t="s">
        <v>304</v>
      </c>
      <c r="I125" s="27" t="s">
        <v>305</v>
      </c>
      <c r="J125" s="28">
        <v>3</v>
      </c>
      <c r="K125" s="29" t="s">
        <v>306</v>
      </c>
      <c r="L125" s="25" t="s">
        <v>10</v>
      </c>
      <c r="M125" s="24">
        <v>0</v>
      </c>
      <c r="N125" s="24">
        <v>0</v>
      </c>
      <c r="O125" s="24">
        <v>724828.66</v>
      </c>
      <c r="P125" s="89">
        <v>242200.93</v>
      </c>
      <c r="Q125" s="89">
        <v>242200.93</v>
      </c>
      <c r="R125" s="89">
        <v>0</v>
      </c>
      <c r="S125" s="89">
        <f t="shared" si="161"/>
        <v>242200.93</v>
      </c>
      <c r="T125" s="93">
        <f t="shared" si="162"/>
        <v>1</v>
      </c>
      <c r="U125" s="89">
        <f t="shared" si="163"/>
        <v>0</v>
      </c>
      <c r="V125" s="93">
        <f t="shared" si="164"/>
        <v>0</v>
      </c>
      <c r="W125" s="89">
        <v>102030.61</v>
      </c>
      <c r="X125" s="89">
        <v>151747.28</v>
      </c>
      <c r="Y125" s="89">
        <v>0</v>
      </c>
      <c r="Z125" s="89">
        <f t="shared" si="165"/>
        <v>151747.28</v>
      </c>
      <c r="AA125" s="93">
        <f t="shared" si="166"/>
        <v>1.4872721039303793</v>
      </c>
      <c r="AB125" s="89">
        <f t="shared" si="167"/>
        <v>49716.67</v>
      </c>
      <c r="AC125" s="93">
        <f t="shared" si="168"/>
        <v>0.48727210393037929</v>
      </c>
      <c r="AD125" s="89">
        <f t="shared" si="169"/>
        <v>344231.54</v>
      </c>
      <c r="AE125" s="89">
        <f t="shared" si="170"/>
        <v>393948.20999999996</v>
      </c>
      <c r="AF125" s="89">
        <f t="shared" si="171"/>
        <v>0</v>
      </c>
      <c r="AG125" s="89">
        <f t="shared" si="172"/>
        <v>393948.20999999996</v>
      </c>
      <c r="AH125" s="93">
        <f t="shared" si="173"/>
        <v>1.1444279916941951</v>
      </c>
      <c r="AI125" s="89">
        <f t="shared" si="174"/>
        <v>49716.669999999984</v>
      </c>
      <c r="AJ125" s="93">
        <f t="shared" si="175"/>
        <v>0.1444279916941951</v>
      </c>
      <c r="AK125" s="89">
        <v>104390.88</v>
      </c>
      <c r="AL125" s="89">
        <v>0</v>
      </c>
      <c r="AM125" s="89">
        <v>0</v>
      </c>
      <c r="AN125" s="89">
        <f t="shared" si="206"/>
        <v>0</v>
      </c>
      <c r="AO125" s="93">
        <f t="shared" si="176"/>
        <v>0</v>
      </c>
      <c r="AP125" s="89">
        <f t="shared" si="177"/>
        <v>-104390.88</v>
      </c>
      <c r="AQ125" s="93">
        <f t="shared" si="178"/>
        <v>-1</v>
      </c>
      <c r="AR125" s="89">
        <f t="shared" si="179"/>
        <v>448622.42</v>
      </c>
      <c r="AS125" s="89">
        <f t="shared" si="180"/>
        <v>393948.20999999996</v>
      </c>
      <c r="AT125" s="89">
        <f t="shared" si="181"/>
        <v>0</v>
      </c>
      <c r="AU125" s="89">
        <f t="shared" si="182"/>
        <v>393948.20999999996</v>
      </c>
      <c r="AV125" s="93">
        <f t="shared" si="183"/>
        <v>0.87812867221392987</v>
      </c>
      <c r="AW125" s="89">
        <f t="shared" si="184"/>
        <v>-54674.210000000021</v>
      </c>
      <c r="AX125" s="93">
        <f t="shared" si="185"/>
        <v>-0.12187132778607013</v>
      </c>
      <c r="AY125" s="89">
        <v>0</v>
      </c>
      <c r="AZ125" s="89">
        <v>484645.39</v>
      </c>
      <c r="BA125" s="89">
        <v>0</v>
      </c>
      <c r="BB125" s="89">
        <f t="shared" si="207"/>
        <v>484645.39</v>
      </c>
      <c r="BC125" s="93" t="str">
        <f t="shared" si="186"/>
        <v>nebija plānots</v>
      </c>
      <c r="BD125" s="89">
        <f t="shared" si="187"/>
        <v>484645.39</v>
      </c>
      <c r="BE125" s="93" t="str">
        <f t="shared" si="188"/>
        <v>nebija plānots</v>
      </c>
      <c r="BF125" s="89">
        <f t="shared" si="189"/>
        <v>448622.42</v>
      </c>
      <c r="BG125" s="89">
        <f t="shared" si="190"/>
        <v>878593.6</v>
      </c>
      <c r="BH125" s="89">
        <f t="shared" si="191"/>
        <v>0</v>
      </c>
      <c r="BI125" s="89">
        <f t="shared" si="192"/>
        <v>878593.6</v>
      </c>
      <c r="BJ125" s="93">
        <f t="shared" si="193"/>
        <v>1.958425528532435</v>
      </c>
      <c r="BK125" s="89">
        <f t="shared" si="194"/>
        <v>429971.18</v>
      </c>
      <c r="BL125" s="93">
        <f t="shared" si="195"/>
        <v>0.9584255285324349</v>
      </c>
      <c r="BM125" s="89">
        <v>313744.13</v>
      </c>
      <c r="BN125" s="89">
        <v>0</v>
      </c>
      <c r="BO125" s="89">
        <v>0</v>
      </c>
      <c r="BP125" s="89">
        <f t="shared" si="208"/>
        <v>0</v>
      </c>
      <c r="BQ125" s="93">
        <f t="shared" si="196"/>
        <v>0</v>
      </c>
      <c r="BR125" s="89">
        <f t="shared" si="197"/>
        <v>-313744.13</v>
      </c>
      <c r="BS125" s="93">
        <f t="shared" si="198"/>
        <v>-1</v>
      </c>
      <c r="BT125" s="89">
        <f t="shared" si="199"/>
        <v>762366.55</v>
      </c>
      <c r="BU125" s="89">
        <f t="shared" si="200"/>
        <v>878593.6</v>
      </c>
      <c r="BV125" s="89">
        <f t="shared" si="201"/>
        <v>0</v>
      </c>
      <c r="BW125" s="89">
        <f t="shared" si="202"/>
        <v>878593.6</v>
      </c>
      <c r="BX125" s="93">
        <f t="shared" si="203"/>
        <v>1.1524556002621047</v>
      </c>
      <c r="BY125" s="89">
        <f t="shared" si="204"/>
        <v>116227.04999999993</v>
      </c>
      <c r="BZ125" s="93">
        <f t="shared" si="205"/>
        <v>0.15245560026210478</v>
      </c>
      <c r="CA125" s="89">
        <v>204000</v>
      </c>
      <c r="CB125" s="89">
        <v>0</v>
      </c>
      <c r="CC125" s="89">
        <v>633249.22</v>
      </c>
      <c r="CD125" s="89">
        <v>136040.82</v>
      </c>
      <c r="CE125" s="89">
        <v>0</v>
      </c>
      <c r="CF125" s="89">
        <v>786686.4</v>
      </c>
      <c r="CG125" s="89">
        <v>0</v>
      </c>
      <c r="CH125" s="24">
        <f t="shared" si="160"/>
        <v>2522342.9900000002</v>
      </c>
      <c r="CJ125" s="10"/>
      <c r="CK125" s="10"/>
    </row>
    <row r="126" spans="1:89" ht="12" customHeight="1" x14ac:dyDescent="0.25">
      <c r="A126" s="9" t="s">
        <v>309</v>
      </c>
      <c r="B126" s="9" t="s">
        <v>309</v>
      </c>
      <c r="C126" s="25">
        <v>4</v>
      </c>
      <c r="D126" s="33" t="s">
        <v>300</v>
      </c>
      <c r="E126" s="27" t="s">
        <v>301</v>
      </c>
      <c r="F126" s="25" t="s">
        <v>302</v>
      </c>
      <c r="G126" s="27" t="s">
        <v>303</v>
      </c>
      <c r="H126" s="25" t="s">
        <v>304</v>
      </c>
      <c r="I126" s="27" t="s">
        <v>305</v>
      </c>
      <c r="J126" s="28">
        <v>4</v>
      </c>
      <c r="K126" s="29" t="s">
        <v>306</v>
      </c>
      <c r="L126" s="25" t="s">
        <v>10</v>
      </c>
      <c r="M126" s="24">
        <v>0</v>
      </c>
      <c r="N126" s="24">
        <v>0</v>
      </c>
      <c r="O126" s="24">
        <v>634942.03</v>
      </c>
      <c r="P126" s="89">
        <v>43030.1</v>
      </c>
      <c r="Q126" s="89">
        <v>43030.1</v>
      </c>
      <c r="R126" s="89">
        <v>0</v>
      </c>
      <c r="S126" s="89">
        <f t="shared" si="161"/>
        <v>43030.1</v>
      </c>
      <c r="T126" s="93">
        <f t="shared" si="162"/>
        <v>1</v>
      </c>
      <c r="U126" s="89">
        <f t="shared" si="163"/>
        <v>0</v>
      </c>
      <c r="V126" s="93">
        <f t="shared" si="164"/>
        <v>0</v>
      </c>
      <c r="W126" s="89">
        <v>54008.17</v>
      </c>
      <c r="X126" s="89">
        <v>145820.19</v>
      </c>
      <c r="Y126" s="89">
        <v>0</v>
      </c>
      <c r="Z126" s="89">
        <f t="shared" si="165"/>
        <v>145820.19</v>
      </c>
      <c r="AA126" s="93">
        <f t="shared" si="166"/>
        <v>2.69996539412463</v>
      </c>
      <c r="AB126" s="89">
        <f t="shared" si="167"/>
        <v>91812.02</v>
      </c>
      <c r="AC126" s="93">
        <f t="shared" si="168"/>
        <v>1.6999653941246298</v>
      </c>
      <c r="AD126" s="89">
        <f t="shared" si="169"/>
        <v>97038.26999999999</v>
      </c>
      <c r="AE126" s="89">
        <f t="shared" si="170"/>
        <v>188850.29</v>
      </c>
      <c r="AF126" s="89">
        <f t="shared" si="171"/>
        <v>0</v>
      </c>
      <c r="AG126" s="89">
        <f t="shared" si="172"/>
        <v>188850.29</v>
      </c>
      <c r="AH126" s="93">
        <f t="shared" si="173"/>
        <v>1.9461423827939228</v>
      </c>
      <c r="AI126" s="89">
        <f t="shared" si="174"/>
        <v>91812.020000000019</v>
      </c>
      <c r="AJ126" s="93">
        <f t="shared" si="175"/>
        <v>0.94614238279392271</v>
      </c>
      <c r="AK126" s="89">
        <v>110685.69</v>
      </c>
      <c r="AL126" s="89">
        <v>91887.49000000002</v>
      </c>
      <c r="AM126" s="89">
        <v>0</v>
      </c>
      <c r="AN126" s="89">
        <f t="shared" si="206"/>
        <v>91887.49000000002</v>
      </c>
      <c r="AO126" s="93">
        <f t="shared" si="176"/>
        <v>0.83016594105344621</v>
      </c>
      <c r="AP126" s="89">
        <f t="shared" si="177"/>
        <v>-18798.199999999983</v>
      </c>
      <c r="AQ126" s="93">
        <f t="shared" si="178"/>
        <v>-0.16983405894655382</v>
      </c>
      <c r="AR126" s="89">
        <f t="shared" si="179"/>
        <v>207723.96</v>
      </c>
      <c r="AS126" s="89">
        <f t="shared" si="180"/>
        <v>280737.78000000003</v>
      </c>
      <c r="AT126" s="89">
        <f t="shared" si="181"/>
        <v>0</v>
      </c>
      <c r="AU126" s="89">
        <f t="shared" si="182"/>
        <v>280737.78000000003</v>
      </c>
      <c r="AV126" s="93">
        <f t="shared" si="183"/>
        <v>1.3514944544673615</v>
      </c>
      <c r="AW126" s="89">
        <f t="shared" si="184"/>
        <v>73013.820000000036</v>
      </c>
      <c r="AX126" s="93">
        <f t="shared" si="185"/>
        <v>0.35149445446736161</v>
      </c>
      <c r="AY126" s="89">
        <v>350221.03</v>
      </c>
      <c r="AZ126" s="89">
        <v>123624.28999999998</v>
      </c>
      <c r="BA126" s="89">
        <v>0</v>
      </c>
      <c r="BB126" s="89">
        <f t="shared" si="207"/>
        <v>123624.28999999998</v>
      </c>
      <c r="BC126" s="93">
        <f t="shared" si="186"/>
        <v>0.35298933933236382</v>
      </c>
      <c r="BD126" s="89">
        <f t="shared" si="187"/>
        <v>-226596.74000000005</v>
      </c>
      <c r="BE126" s="93">
        <f t="shared" si="188"/>
        <v>-0.64701066066763613</v>
      </c>
      <c r="BF126" s="89">
        <f t="shared" si="189"/>
        <v>557944.99</v>
      </c>
      <c r="BG126" s="89">
        <f t="shared" si="190"/>
        <v>404362.07</v>
      </c>
      <c r="BH126" s="89">
        <f t="shared" si="191"/>
        <v>0</v>
      </c>
      <c r="BI126" s="89">
        <f t="shared" si="192"/>
        <v>404362.07</v>
      </c>
      <c r="BJ126" s="93">
        <f t="shared" si="193"/>
        <v>0.72473465529280945</v>
      </c>
      <c r="BK126" s="89">
        <f t="shared" si="194"/>
        <v>-153582.91999999998</v>
      </c>
      <c r="BL126" s="93">
        <f t="shared" si="195"/>
        <v>-0.27526534470719055</v>
      </c>
      <c r="BM126" s="89">
        <v>97946.16</v>
      </c>
      <c r="BN126" s="89">
        <v>208032.47999999998</v>
      </c>
      <c r="BO126" s="89">
        <v>0</v>
      </c>
      <c r="BP126" s="89">
        <f t="shared" si="208"/>
        <v>208032.47999999998</v>
      </c>
      <c r="BQ126" s="93">
        <f t="shared" si="196"/>
        <v>2.1239472787907148</v>
      </c>
      <c r="BR126" s="89">
        <f t="shared" si="197"/>
        <v>110086.31999999998</v>
      </c>
      <c r="BS126" s="93">
        <f t="shared" si="198"/>
        <v>1.123947278790715</v>
      </c>
      <c r="BT126" s="89">
        <f t="shared" si="199"/>
        <v>655891.15</v>
      </c>
      <c r="BU126" s="89">
        <f t="shared" si="200"/>
        <v>612394.55000000005</v>
      </c>
      <c r="BV126" s="89">
        <f t="shared" si="201"/>
        <v>0</v>
      </c>
      <c r="BW126" s="89">
        <f t="shared" si="202"/>
        <v>612394.55000000005</v>
      </c>
      <c r="BX126" s="93">
        <f t="shared" si="203"/>
        <v>0.93368320337909727</v>
      </c>
      <c r="BY126" s="89">
        <f t="shared" si="204"/>
        <v>-43496.599999999977</v>
      </c>
      <c r="BZ126" s="93">
        <f t="shared" si="205"/>
        <v>-6.6316796620902688E-2</v>
      </c>
      <c r="CA126" s="89">
        <v>279618.30000000005</v>
      </c>
      <c r="CB126" s="89">
        <v>371915.37</v>
      </c>
      <c r="CC126" s="89">
        <v>104708.37</v>
      </c>
      <c r="CD126" s="89">
        <v>94602.760000000009</v>
      </c>
      <c r="CE126" s="89">
        <v>133634.59</v>
      </c>
      <c r="CF126" s="89">
        <v>0</v>
      </c>
      <c r="CG126" s="89">
        <v>251971.29</v>
      </c>
      <c r="CH126" s="24">
        <f t="shared" si="160"/>
        <v>1892341.83</v>
      </c>
      <c r="CJ126" s="10"/>
      <c r="CK126" s="10"/>
    </row>
    <row r="127" spans="1:89" ht="12" customHeight="1" x14ac:dyDescent="0.25">
      <c r="A127" s="9" t="s">
        <v>310</v>
      </c>
      <c r="B127" s="9" t="s">
        <v>310</v>
      </c>
      <c r="C127" s="25">
        <v>4</v>
      </c>
      <c r="D127" s="33" t="s">
        <v>300</v>
      </c>
      <c r="E127" s="27" t="s">
        <v>301</v>
      </c>
      <c r="F127" s="25" t="s">
        <v>302</v>
      </c>
      <c r="G127" s="27" t="s">
        <v>303</v>
      </c>
      <c r="H127" s="25" t="s">
        <v>304</v>
      </c>
      <c r="I127" s="27" t="s">
        <v>305</v>
      </c>
      <c r="J127" s="28">
        <v>5</v>
      </c>
      <c r="K127" s="29" t="s">
        <v>306</v>
      </c>
      <c r="L127" s="25" t="s">
        <v>10</v>
      </c>
      <c r="M127" s="24">
        <v>0</v>
      </c>
      <c r="N127" s="24">
        <v>8456830.4299999997</v>
      </c>
      <c r="O127" s="24">
        <f>8000047.68+12349454.18</f>
        <v>20349501.859999999</v>
      </c>
      <c r="P127" s="89">
        <v>636553.68999999994</v>
      </c>
      <c r="Q127" s="89">
        <v>636553.68999999994</v>
      </c>
      <c r="R127" s="89">
        <v>0</v>
      </c>
      <c r="S127" s="89">
        <f t="shared" si="161"/>
        <v>636553.68999999994</v>
      </c>
      <c r="T127" s="93">
        <f t="shared" si="162"/>
        <v>1</v>
      </c>
      <c r="U127" s="89">
        <f t="shared" si="163"/>
        <v>0</v>
      </c>
      <c r="V127" s="93">
        <f t="shared" si="164"/>
        <v>0</v>
      </c>
      <c r="W127" s="89">
        <v>0</v>
      </c>
      <c r="X127" s="89">
        <v>0</v>
      </c>
      <c r="Y127" s="89">
        <v>0</v>
      </c>
      <c r="Z127" s="89">
        <f t="shared" si="165"/>
        <v>0</v>
      </c>
      <c r="AA127" s="93" t="str">
        <f t="shared" si="166"/>
        <v>nebija plānots</v>
      </c>
      <c r="AB127" s="89">
        <f t="shared" si="167"/>
        <v>0</v>
      </c>
      <c r="AC127" s="93" t="str">
        <f t="shared" si="168"/>
        <v>nebija plānots</v>
      </c>
      <c r="AD127" s="89">
        <f t="shared" si="169"/>
        <v>636553.68999999994</v>
      </c>
      <c r="AE127" s="89">
        <f t="shared" si="170"/>
        <v>636553.68999999994</v>
      </c>
      <c r="AF127" s="89">
        <f t="shared" si="171"/>
        <v>0</v>
      </c>
      <c r="AG127" s="89">
        <f t="shared" si="172"/>
        <v>636553.68999999994</v>
      </c>
      <c r="AH127" s="93">
        <f t="shared" si="173"/>
        <v>1</v>
      </c>
      <c r="AI127" s="89">
        <f t="shared" si="174"/>
        <v>0</v>
      </c>
      <c r="AJ127" s="93">
        <f t="shared" si="175"/>
        <v>0</v>
      </c>
      <c r="AK127" s="89">
        <v>0</v>
      </c>
      <c r="AL127" s="89">
        <v>0</v>
      </c>
      <c r="AM127" s="89">
        <v>0</v>
      </c>
      <c r="AN127" s="89">
        <f t="shared" si="206"/>
        <v>0</v>
      </c>
      <c r="AO127" s="93" t="str">
        <f t="shared" si="176"/>
        <v>nebija plānots</v>
      </c>
      <c r="AP127" s="89">
        <f t="shared" si="177"/>
        <v>0</v>
      </c>
      <c r="AQ127" s="93" t="str">
        <f t="shared" si="178"/>
        <v>nebija plānots</v>
      </c>
      <c r="AR127" s="89">
        <f t="shared" si="179"/>
        <v>636553.68999999994</v>
      </c>
      <c r="AS127" s="89">
        <f t="shared" si="180"/>
        <v>636553.68999999994</v>
      </c>
      <c r="AT127" s="89">
        <f t="shared" si="181"/>
        <v>0</v>
      </c>
      <c r="AU127" s="89">
        <f t="shared" si="182"/>
        <v>636553.68999999994</v>
      </c>
      <c r="AV127" s="93">
        <f t="shared" si="183"/>
        <v>1</v>
      </c>
      <c r="AW127" s="89">
        <f t="shared" si="184"/>
        <v>0</v>
      </c>
      <c r="AX127" s="93">
        <f t="shared" si="185"/>
        <v>0</v>
      </c>
      <c r="AY127" s="89">
        <v>0</v>
      </c>
      <c r="AZ127" s="89">
        <v>0</v>
      </c>
      <c r="BA127" s="89">
        <v>0</v>
      </c>
      <c r="BB127" s="89">
        <f t="shared" si="207"/>
        <v>0</v>
      </c>
      <c r="BC127" s="93" t="str">
        <f t="shared" si="186"/>
        <v>nebija plānots</v>
      </c>
      <c r="BD127" s="89">
        <f t="shared" si="187"/>
        <v>0</v>
      </c>
      <c r="BE127" s="93" t="str">
        <f t="shared" si="188"/>
        <v>nebija plānots</v>
      </c>
      <c r="BF127" s="89">
        <f t="shared" si="189"/>
        <v>636553.68999999994</v>
      </c>
      <c r="BG127" s="89">
        <f t="shared" si="190"/>
        <v>636553.68999999994</v>
      </c>
      <c r="BH127" s="89">
        <f t="shared" si="191"/>
        <v>0</v>
      </c>
      <c r="BI127" s="89">
        <f t="shared" si="192"/>
        <v>636553.68999999994</v>
      </c>
      <c r="BJ127" s="93">
        <f t="shared" si="193"/>
        <v>1</v>
      </c>
      <c r="BK127" s="89">
        <f t="shared" si="194"/>
        <v>0</v>
      </c>
      <c r="BL127" s="93">
        <f t="shared" si="195"/>
        <v>0</v>
      </c>
      <c r="BM127" s="89">
        <v>0</v>
      </c>
      <c r="BN127" s="89">
        <v>0</v>
      </c>
      <c r="BO127" s="89">
        <v>0</v>
      </c>
      <c r="BP127" s="89">
        <f t="shared" si="208"/>
        <v>0</v>
      </c>
      <c r="BQ127" s="93" t="str">
        <f t="shared" si="196"/>
        <v>nebija plānots</v>
      </c>
      <c r="BR127" s="89">
        <f t="shared" si="197"/>
        <v>0</v>
      </c>
      <c r="BS127" s="93" t="str">
        <f t="shared" si="198"/>
        <v>nebija plānots</v>
      </c>
      <c r="BT127" s="89">
        <f t="shared" si="199"/>
        <v>636553.68999999994</v>
      </c>
      <c r="BU127" s="89">
        <f t="shared" si="200"/>
        <v>636553.68999999994</v>
      </c>
      <c r="BV127" s="89">
        <f t="shared" si="201"/>
        <v>0</v>
      </c>
      <c r="BW127" s="89">
        <f t="shared" si="202"/>
        <v>636553.68999999994</v>
      </c>
      <c r="BX127" s="93">
        <f t="shared" si="203"/>
        <v>1</v>
      </c>
      <c r="BY127" s="89">
        <f t="shared" si="204"/>
        <v>0</v>
      </c>
      <c r="BZ127" s="93">
        <f t="shared" si="205"/>
        <v>0</v>
      </c>
      <c r="CA127" s="89">
        <v>0</v>
      </c>
      <c r="CB127" s="89">
        <v>0</v>
      </c>
      <c r="CC127" s="89">
        <v>75152.92</v>
      </c>
      <c r="CD127" s="89">
        <v>0</v>
      </c>
      <c r="CE127" s="89">
        <v>0</v>
      </c>
      <c r="CF127" s="89">
        <v>0</v>
      </c>
      <c r="CG127" s="89">
        <v>0</v>
      </c>
      <c r="CH127" s="24">
        <f t="shared" si="160"/>
        <v>711706.61</v>
      </c>
      <c r="CJ127" s="10"/>
      <c r="CK127" s="10"/>
    </row>
    <row r="128" spans="1:89" ht="12" customHeight="1" x14ac:dyDescent="0.25">
      <c r="A128" s="9" t="s">
        <v>311</v>
      </c>
      <c r="B128" s="9" t="s">
        <v>311</v>
      </c>
      <c r="C128" s="25">
        <v>4</v>
      </c>
      <c r="D128" s="33" t="s">
        <v>300</v>
      </c>
      <c r="E128" s="27" t="s">
        <v>301</v>
      </c>
      <c r="F128" s="25" t="s">
        <v>302</v>
      </c>
      <c r="G128" s="27" t="s">
        <v>303</v>
      </c>
      <c r="H128" s="25" t="s">
        <v>312</v>
      </c>
      <c r="I128" s="27" t="s">
        <v>313</v>
      </c>
      <c r="J128" s="28">
        <v>1</v>
      </c>
      <c r="K128" s="29" t="s">
        <v>306</v>
      </c>
      <c r="L128" s="25" t="s">
        <v>10</v>
      </c>
      <c r="M128" s="24">
        <v>0</v>
      </c>
      <c r="N128" s="24">
        <v>0</v>
      </c>
      <c r="O128" s="24">
        <v>9392.26</v>
      </c>
      <c r="P128" s="89">
        <v>0</v>
      </c>
      <c r="Q128" s="89">
        <v>0</v>
      </c>
      <c r="R128" s="89">
        <v>0</v>
      </c>
      <c r="S128" s="89">
        <f t="shared" si="161"/>
        <v>0</v>
      </c>
      <c r="T128" s="93" t="str">
        <f t="shared" si="162"/>
        <v>nebija plānots</v>
      </c>
      <c r="U128" s="89">
        <f t="shared" si="163"/>
        <v>0</v>
      </c>
      <c r="V128" s="93" t="str">
        <f t="shared" si="164"/>
        <v>nebija plānots</v>
      </c>
      <c r="W128" s="89">
        <v>0</v>
      </c>
      <c r="X128" s="89">
        <v>0</v>
      </c>
      <c r="Y128" s="89">
        <v>0</v>
      </c>
      <c r="Z128" s="89">
        <f t="shared" si="165"/>
        <v>0</v>
      </c>
      <c r="AA128" s="93" t="str">
        <f t="shared" si="166"/>
        <v>nebija plānots</v>
      </c>
      <c r="AB128" s="89">
        <f t="shared" si="167"/>
        <v>0</v>
      </c>
      <c r="AC128" s="93" t="str">
        <f t="shared" si="168"/>
        <v>nebija plānots</v>
      </c>
      <c r="AD128" s="89">
        <f t="shared" si="169"/>
        <v>0</v>
      </c>
      <c r="AE128" s="89">
        <f t="shared" si="170"/>
        <v>0</v>
      </c>
      <c r="AF128" s="89">
        <f t="shared" si="171"/>
        <v>0</v>
      </c>
      <c r="AG128" s="89">
        <f t="shared" si="172"/>
        <v>0</v>
      </c>
      <c r="AH128" s="93" t="str">
        <f t="shared" si="173"/>
        <v>nebija plānots</v>
      </c>
      <c r="AI128" s="89">
        <f t="shared" si="174"/>
        <v>0</v>
      </c>
      <c r="AJ128" s="93" t="str">
        <f t="shared" si="175"/>
        <v>nebija plānots</v>
      </c>
      <c r="AK128" s="89">
        <v>0</v>
      </c>
      <c r="AL128" s="89">
        <v>0</v>
      </c>
      <c r="AM128" s="89">
        <v>0</v>
      </c>
      <c r="AN128" s="89">
        <f t="shared" si="206"/>
        <v>0</v>
      </c>
      <c r="AO128" s="93" t="str">
        <f t="shared" si="176"/>
        <v>nebija plānots</v>
      </c>
      <c r="AP128" s="89">
        <f t="shared" si="177"/>
        <v>0</v>
      </c>
      <c r="AQ128" s="93" t="str">
        <f t="shared" si="178"/>
        <v>nebija plānots</v>
      </c>
      <c r="AR128" s="89">
        <f t="shared" si="179"/>
        <v>0</v>
      </c>
      <c r="AS128" s="89">
        <f t="shared" si="180"/>
        <v>0</v>
      </c>
      <c r="AT128" s="89">
        <f t="shared" si="181"/>
        <v>0</v>
      </c>
      <c r="AU128" s="89">
        <f t="shared" si="182"/>
        <v>0</v>
      </c>
      <c r="AV128" s="93" t="str">
        <f t="shared" si="183"/>
        <v>nebija plānots</v>
      </c>
      <c r="AW128" s="89">
        <f t="shared" si="184"/>
        <v>0</v>
      </c>
      <c r="AX128" s="93" t="str">
        <f t="shared" si="185"/>
        <v>nebija plānots</v>
      </c>
      <c r="AY128" s="89">
        <v>0</v>
      </c>
      <c r="AZ128" s="89">
        <v>0</v>
      </c>
      <c r="BA128" s="89">
        <v>0</v>
      </c>
      <c r="BB128" s="89">
        <f t="shared" si="207"/>
        <v>0</v>
      </c>
      <c r="BC128" s="93" t="str">
        <f t="shared" si="186"/>
        <v>nebija plānots</v>
      </c>
      <c r="BD128" s="89">
        <f t="shared" si="187"/>
        <v>0</v>
      </c>
      <c r="BE128" s="93" t="str">
        <f t="shared" si="188"/>
        <v>nebija plānots</v>
      </c>
      <c r="BF128" s="89">
        <f t="shared" si="189"/>
        <v>0</v>
      </c>
      <c r="BG128" s="89">
        <f t="shared" si="190"/>
        <v>0</v>
      </c>
      <c r="BH128" s="89">
        <f t="shared" si="191"/>
        <v>0</v>
      </c>
      <c r="BI128" s="89">
        <f t="shared" si="192"/>
        <v>0</v>
      </c>
      <c r="BJ128" s="93" t="str">
        <f t="shared" si="193"/>
        <v>nebija plānots</v>
      </c>
      <c r="BK128" s="89">
        <f t="shared" si="194"/>
        <v>0</v>
      </c>
      <c r="BL128" s="93" t="str">
        <f t="shared" si="195"/>
        <v>nebija plānots</v>
      </c>
      <c r="BM128" s="89">
        <v>0</v>
      </c>
      <c r="BN128" s="89">
        <v>0</v>
      </c>
      <c r="BO128" s="89">
        <v>0</v>
      </c>
      <c r="BP128" s="89">
        <f t="shared" si="208"/>
        <v>0</v>
      </c>
      <c r="BQ128" s="93" t="str">
        <f t="shared" si="196"/>
        <v>nebija plānots</v>
      </c>
      <c r="BR128" s="89">
        <f t="shared" si="197"/>
        <v>0</v>
      </c>
      <c r="BS128" s="93" t="str">
        <f t="shared" si="198"/>
        <v>nebija plānots</v>
      </c>
      <c r="BT128" s="89">
        <f t="shared" si="199"/>
        <v>0</v>
      </c>
      <c r="BU128" s="89">
        <f t="shared" si="200"/>
        <v>0</v>
      </c>
      <c r="BV128" s="89">
        <f t="shared" si="201"/>
        <v>0</v>
      </c>
      <c r="BW128" s="89">
        <f t="shared" si="202"/>
        <v>0</v>
      </c>
      <c r="BX128" s="93" t="str">
        <f t="shared" si="203"/>
        <v>nebija plānots</v>
      </c>
      <c r="BY128" s="89">
        <f t="shared" si="204"/>
        <v>0</v>
      </c>
      <c r="BZ128" s="93" t="str">
        <f t="shared" si="205"/>
        <v>nebija plānots</v>
      </c>
      <c r="CA128" s="89">
        <v>35392.65</v>
      </c>
      <c r="CB128" s="89">
        <v>0</v>
      </c>
      <c r="CC128" s="89">
        <v>229500</v>
      </c>
      <c r="CD128" s="89">
        <v>0</v>
      </c>
      <c r="CE128" s="89">
        <v>0</v>
      </c>
      <c r="CF128" s="89">
        <v>0</v>
      </c>
      <c r="CG128" s="89">
        <v>294391.25</v>
      </c>
      <c r="CH128" s="24">
        <f t="shared" si="160"/>
        <v>559283.9</v>
      </c>
      <c r="CJ128" s="10"/>
      <c r="CK128" s="10"/>
    </row>
    <row r="129" spans="1:89" ht="12" customHeight="1" x14ac:dyDescent="0.25">
      <c r="A129" s="9" t="s">
        <v>314</v>
      </c>
      <c r="B129" s="9" t="s">
        <v>314</v>
      </c>
      <c r="C129" s="25">
        <v>4</v>
      </c>
      <c r="D129" s="33" t="s">
        <v>300</v>
      </c>
      <c r="E129" s="27" t="s">
        <v>301</v>
      </c>
      <c r="F129" s="25" t="s">
        <v>302</v>
      </c>
      <c r="G129" s="27" t="s">
        <v>303</v>
      </c>
      <c r="H129" s="25" t="s">
        <v>312</v>
      </c>
      <c r="I129" s="27" t="s">
        <v>313</v>
      </c>
      <c r="J129" s="28">
        <v>2</v>
      </c>
      <c r="K129" s="29" t="s">
        <v>306</v>
      </c>
      <c r="L129" s="25" t="s">
        <v>10</v>
      </c>
      <c r="M129" s="24">
        <v>0</v>
      </c>
      <c r="N129" s="24">
        <v>0</v>
      </c>
      <c r="O129" s="24">
        <v>294515.34999999998</v>
      </c>
      <c r="P129" s="89">
        <v>68663.569999999992</v>
      </c>
      <c r="Q129" s="89">
        <v>143773.65</v>
      </c>
      <c r="R129" s="89">
        <v>0</v>
      </c>
      <c r="S129" s="89">
        <f t="shared" si="161"/>
        <v>143773.65</v>
      </c>
      <c r="T129" s="93">
        <f t="shared" si="162"/>
        <v>2.0938854475524651</v>
      </c>
      <c r="U129" s="89">
        <f t="shared" si="163"/>
        <v>75110.080000000002</v>
      </c>
      <c r="V129" s="93">
        <f t="shared" si="164"/>
        <v>1.0938854475524651</v>
      </c>
      <c r="W129" s="89">
        <v>101996.44999999998</v>
      </c>
      <c r="X129" s="89">
        <v>86977.51</v>
      </c>
      <c r="Y129" s="89">
        <v>0</v>
      </c>
      <c r="Z129" s="89">
        <f t="shared" si="165"/>
        <v>86977.51</v>
      </c>
      <c r="AA129" s="93">
        <f t="shared" si="166"/>
        <v>0.85275036533134252</v>
      </c>
      <c r="AB129" s="89">
        <f t="shared" si="167"/>
        <v>-15018.939999999988</v>
      </c>
      <c r="AC129" s="93">
        <f t="shared" si="168"/>
        <v>-0.14724963466865748</v>
      </c>
      <c r="AD129" s="89">
        <f t="shared" si="169"/>
        <v>170660.01999999996</v>
      </c>
      <c r="AE129" s="89">
        <f t="shared" si="170"/>
        <v>230751.15999999997</v>
      </c>
      <c r="AF129" s="89">
        <f t="shared" si="171"/>
        <v>0</v>
      </c>
      <c r="AG129" s="89">
        <f t="shared" si="172"/>
        <v>230751.15999999997</v>
      </c>
      <c r="AH129" s="93">
        <f t="shared" si="173"/>
        <v>1.3521102364806943</v>
      </c>
      <c r="AI129" s="89">
        <f t="shared" si="174"/>
        <v>60091.140000000014</v>
      </c>
      <c r="AJ129" s="93">
        <f t="shared" si="175"/>
        <v>0.35211023648069434</v>
      </c>
      <c r="AK129" s="89">
        <v>205994.18000000002</v>
      </c>
      <c r="AL129" s="89">
        <v>59594.770000000004</v>
      </c>
      <c r="AM129" s="89">
        <v>0</v>
      </c>
      <c r="AN129" s="89">
        <f t="shared" si="206"/>
        <v>59594.770000000004</v>
      </c>
      <c r="AO129" s="93">
        <f t="shared" si="176"/>
        <v>0.28930317351684398</v>
      </c>
      <c r="AP129" s="89">
        <f t="shared" si="177"/>
        <v>-146399.41000000003</v>
      </c>
      <c r="AQ129" s="93">
        <f t="shared" si="178"/>
        <v>-0.71069682648315602</v>
      </c>
      <c r="AR129" s="89">
        <f t="shared" si="179"/>
        <v>376654.19999999995</v>
      </c>
      <c r="AS129" s="89">
        <f t="shared" si="180"/>
        <v>290345.93</v>
      </c>
      <c r="AT129" s="89">
        <f t="shared" si="181"/>
        <v>0</v>
      </c>
      <c r="AU129" s="89">
        <f t="shared" si="182"/>
        <v>290345.93</v>
      </c>
      <c r="AV129" s="93">
        <f t="shared" si="183"/>
        <v>0.77085541592261553</v>
      </c>
      <c r="AW129" s="89">
        <f t="shared" si="184"/>
        <v>-86308.26999999996</v>
      </c>
      <c r="AX129" s="93">
        <f t="shared" si="185"/>
        <v>-0.22914458407738444</v>
      </c>
      <c r="AY129" s="89">
        <v>58481.799999999996</v>
      </c>
      <c r="AZ129" s="89">
        <v>128495.81000000001</v>
      </c>
      <c r="BA129" s="89">
        <v>0</v>
      </c>
      <c r="BB129" s="89">
        <f t="shared" si="207"/>
        <v>128495.81000000001</v>
      </c>
      <c r="BC129" s="93">
        <f t="shared" si="186"/>
        <v>2.1971931438498817</v>
      </c>
      <c r="BD129" s="89">
        <f t="shared" si="187"/>
        <v>70014.010000000009</v>
      </c>
      <c r="BE129" s="93">
        <f t="shared" si="188"/>
        <v>1.1971931438498817</v>
      </c>
      <c r="BF129" s="89">
        <f t="shared" si="189"/>
        <v>435135.99999999994</v>
      </c>
      <c r="BG129" s="89">
        <f t="shared" si="190"/>
        <v>418841.74</v>
      </c>
      <c r="BH129" s="89">
        <f t="shared" si="191"/>
        <v>0</v>
      </c>
      <c r="BI129" s="89">
        <f t="shared" si="192"/>
        <v>418841.74</v>
      </c>
      <c r="BJ129" s="93">
        <f t="shared" si="193"/>
        <v>0.96255363840270636</v>
      </c>
      <c r="BK129" s="89">
        <f t="shared" si="194"/>
        <v>-16294.259999999951</v>
      </c>
      <c r="BL129" s="93">
        <f t="shared" si="195"/>
        <v>-3.7446361597293615E-2</v>
      </c>
      <c r="BM129" s="89">
        <v>132863.64000000001</v>
      </c>
      <c r="BN129" s="89">
        <v>108378.58</v>
      </c>
      <c r="BO129" s="89">
        <v>0</v>
      </c>
      <c r="BP129" s="89">
        <f t="shared" si="208"/>
        <v>108378.58</v>
      </c>
      <c r="BQ129" s="93">
        <f t="shared" si="196"/>
        <v>0.81571286169790314</v>
      </c>
      <c r="BR129" s="89">
        <f t="shared" si="197"/>
        <v>-24485.060000000012</v>
      </c>
      <c r="BS129" s="93">
        <f t="shared" si="198"/>
        <v>-0.18428713830209686</v>
      </c>
      <c r="BT129" s="89">
        <f t="shared" si="199"/>
        <v>567999.6399999999</v>
      </c>
      <c r="BU129" s="89">
        <f t="shared" si="200"/>
        <v>527220.31999999995</v>
      </c>
      <c r="BV129" s="89">
        <f t="shared" si="201"/>
        <v>0</v>
      </c>
      <c r="BW129" s="89">
        <f t="shared" si="202"/>
        <v>527220.31999999995</v>
      </c>
      <c r="BX129" s="93">
        <f t="shared" si="203"/>
        <v>0.92820537703157702</v>
      </c>
      <c r="BY129" s="89">
        <f t="shared" si="204"/>
        <v>-40779.319999999949</v>
      </c>
      <c r="BZ129" s="93">
        <f t="shared" si="205"/>
        <v>-7.1794622968422928E-2</v>
      </c>
      <c r="CA129" s="89">
        <v>197898.78000000003</v>
      </c>
      <c r="CB129" s="89">
        <v>133743.68999999997</v>
      </c>
      <c r="CC129" s="89">
        <v>81975.11</v>
      </c>
      <c r="CD129" s="89">
        <v>269261.95</v>
      </c>
      <c r="CE129" s="89">
        <v>143905.26</v>
      </c>
      <c r="CF129" s="89">
        <v>117052.96999999999</v>
      </c>
      <c r="CG129" s="89">
        <v>112224.26000000001</v>
      </c>
      <c r="CH129" s="24">
        <f t="shared" si="160"/>
        <v>1624061.66</v>
      </c>
      <c r="CJ129" s="10"/>
      <c r="CK129" s="10"/>
    </row>
    <row r="130" spans="1:89" ht="12" customHeight="1" x14ac:dyDescent="0.25">
      <c r="A130" s="9" t="s">
        <v>315</v>
      </c>
      <c r="B130" s="9" t="s">
        <v>315</v>
      </c>
      <c r="C130" s="25">
        <v>4</v>
      </c>
      <c r="D130" s="33" t="s">
        <v>300</v>
      </c>
      <c r="E130" s="27" t="s">
        <v>301</v>
      </c>
      <c r="F130" s="25" t="s">
        <v>302</v>
      </c>
      <c r="G130" s="27" t="s">
        <v>303</v>
      </c>
      <c r="H130" s="25" t="s">
        <v>316</v>
      </c>
      <c r="I130" s="27" t="s">
        <v>317</v>
      </c>
      <c r="J130" s="28">
        <v>1</v>
      </c>
      <c r="K130" s="29" t="s">
        <v>306</v>
      </c>
      <c r="L130" s="25" t="s">
        <v>10</v>
      </c>
      <c r="M130" s="24">
        <v>0</v>
      </c>
      <c r="N130" s="24">
        <v>0</v>
      </c>
      <c r="O130" s="24">
        <v>37.950000000000003</v>
      </c>
      <c r="P130" s="89">
        <v>0</v>
      </c>
      <c r="Q130" s="89">
        <v>0</v>
      </c>
      <c r="R130" s="89">
        <v>0</v>
      </c>
      <c r="S130" s="89">
        <f t="shared" si="161"/>
        <v>0</v>
      </c>
      <c r="T130" s="93" t="str">
        <f t="shared" si="162"/>
        <v>nebija plānots</v>
      </c>
      <c r="U130" s="89">
        <f t="shared" si="163"/>
        <v>0</v>
      </c>
      <c r="V130" s="93" t="str">
        <f t="shared" si="164"/>
        <v>nebija plānots</v>
      </c>
      <c r="W130" s="89">
        <v>0</v>
      </c>
      <c r="X130" s="89">
        <v>0</v>
      </c>
      <c r="Y130" s="89">
        <v>0</v>
      </c>
      <c r="Z130" s="89">
        <f t="shared" si="165"/>
        <v>0</v>
      </c>
      <c r="AA130" s="93" t="str">
        <f t="shared" si="166"/>
        <v>nebija plānots</v>
      </c>
      <c r="AB130" s="89">
        <f t="shared" si="167"/>
        <v>0</v>
      </c>
      <c r="AC130" s="93" t="str">
        <f t="shared" si="168"/>
        <v>nebija plānots</v>
      </c>
      <c r="AD130" s="89">
        <f t="shared" si="169"/>
        <v>0</v>
      </c>
      <c r="AE130" s="89">
        <f t="shared" si="170"/>
        <v>0</v>
      </c>
      <c r="AF130" s="89">
        <f t="shared" si="171"/>
        <v>0</v>
      </c>
      <c r="AG130" s="89">
        <f t="shared" si="172"/>
        <v>0</v>
      </c>
      <c r="AH130" s="93" t="str">
        <f t="shared" si="173"/>
        <v>nebija plānots</v>
      </c>
      <c r="AI130" s="89">
        <f t="shared" si="174"/>
        <v>0</v>
      </c>
      <c r="AJ130" s="93" t="str">
        <f t="shared" si="175"/>
        <v>nebija plānots</v>
      </c>
      <c r="AK130" s="89">
        <v>0</v>
      </c>
      <c r="AL130" s="89">
        <v>0</v>
      </c>
      <c r="AM130" s="89">
        <v>0</v>
      </c>
      <c r="AN130" s="89">
        <f t="shared" si="206"/>
        <v>0</v>
      </c>
      <c r="AO130" s="93" t="str">
        <f t="shared" si="176"/>
        <v>nebija plānots</v>
      </c>
      <c r="AP130" s="89">
        <f t="shared" si="177"/>
        <v>0</v>
      </c>
      <c r="AQ130" s="93" t="str">
        <f t="shared" si="178"/>
        <v>nebija plānots</v>
      </c>
      <c r="AR130" s="89">
        <f t="shared" si="179"/>
        <v>0</v>
      </c>
      <c r="AS130" s="89">
        <f t="shared" si="180"/>
        <v>0</v>
      </c>
      <c r="AT130" s="89">
        <f t="shared" si="181"/>
        <v>0</v>
      </c>
      <c r="AU130" s="89">
        <f t="shared" si="182"/>
        <v>0</v>
      </c>
      <c r="AV130" s="93" t="str">
        <f t="shared" si="183"/>
        <v>nebija plānots</v>
      </c>
      <c r="AW130" s="89">
        <f t="shared" si="184"/>
        <v>0</v>
      </c>
      <c r="AX130" s="93" t="str">
        <f t="shared" si="185"/>
        <v>nebija plānots</v>
      </c>
      <c r="AY130" s="89">
        <v>0</v>
      </c>
      <c r="AZ130" s="89">
        <v>0</v>
      </c>
      <c r="BA130" s="89">
        <v>0</v>
      </c>
      <c r="BB130" s="89">
        <f t="shared" si="207"/>
        <v>0</v>
      </c>
      <c r="BC130" s="93" t="str">
        <f t="shared" si="186"/>
        <v>nebija plānots</v>
      </c>
      <c r="BD130" s="89">
        <f t="shared" si="187"/>
        <v>0</v>
      </c>
      <c r="BE130" s="93" t="str">
        <f t="shared" si="188"/>
        <v>nebija plānots</v>
      </c>
      <c r="BF130" s="89">
        <f t="shared" si="189"/>
        <v>0</v>
      </c>
      <c r="BG130" s="89">
        <f t="shared" si="190"/>
        <v>0</v>
      </c>
      <c r="BH130" s="89">
        <f t="shared" si="191"/>
        <v>0</v>
      </c>
      <c r="BI130" s="89">
        <f t="shared" si="192"/>
        <v>0</v>
      </c>
      <c r="BJ130" s="93" t="str">
        <f t="shared" si="193"/>
        <v>nebija plānots</v>
      </c>
      <c r="BK130" s="89">
        <f t="shared" si="194"/>
        <v>0</v>
      </c>
      <c r="BL130" s="93" t="str">
        <f t="shared" si="195"/>
        <v>nebija plānots</v>
      </c>
      <c r="BM130" s="89">
        <v>0</v>
      </c>
      <c r="BN130" s="89">
        <v>0</v>
      </c>
      <c r="BO130" s="89">
        <v>0</v>
      </c>
      <c r="BP130" s="89">
        <f t="shared" si="208"/>
        <v>0</v>
      </c>
      <c r="BQ130" s="93" t="str">
        <f t="shared" si="196"/>
        <v>nebija plānots</v>
      </c>
      <c r="BR130" s="89">
        <f t="shared" si="197"/>
        <v>0</v>
      </c>
      <c r="BS130" s="93" t="str">
        <f t="shared" si="198"/>
        <v>nebija plānots</v>
      </c>
      <c r="BT130" s="89">
        <f t="shared" si="199"/>
        <v>0</v>
      </c>
      <c r="BU130" s="89">
        <f t="shared" si="200"/>
        <v>0</v>
      </c>
      <c r="BV130" s="89">
        <f t="shared" si="201"/>
        <v>0</v>
      </c>
      <c r="BW130" s="89">
        <f t="shared" si="202"/>
        <v>0</v>
      </c>
      <c r="BX130" s="93" t="str">
        <f t="shared" si="203"/>
        <v>nebija plānots</v>
      </c>
      <c r="BY130" s="89">
        <f t="shared" si="204"/>
        <v>0</v>
      </c>
      <c r="BZ130" s="93" t="str">
        <f t="shared" si="205"/>
        <v>nebija plānots</v>
      </c>
      <c r="CA130" s="89">
        <v>0</v>
      </c>
      <c r="CB130" s="89">
        <v>0</v>
      </c>
      <c r="CC130" s="89">
        <v>3570</v>
      </c>
      <c r="CD130" s="89">
        <v>0</v>
      </c>
      <c r="CE130" s="89">
        <v>0</v>
      </c>
      <c r="CF130" s="89">
        <v>0</v>
      </c>
      <c r="CG130" s="89">
        <v>0</v>
      </c>
      <c r="CH130" s="24">
        <f t="shared" si="160"/>
        <v>3570</v>
      </c>
      <c r="CJ130" s="10"/>
      <c r="CK130" s="10"/>
    </row>
    <row r="131" spans="1:89" ht="12" customHeight="1" x14ac:dyDescent="0.25">
      <c r="A131" s="9" t="s">
        <v>318</v>
      </c>
      <c r="B131" s="9" t="s">
        <v>318</v>
      </c>
      <c r="C131" s="25">
        <v>4</v>
      </c>
      <c r="D131" s="33" t="s">
        <v>300</v>
      </c>
      <c r="E131" s="27" t="s">
        <v>301</v>
      </c>
      <c r="F131" s="25" t="s">
        <v>302</v>
      </c>
      <c r="G131" s="27" t="s">
        <v>303</v>
      </c>
      <c r="H131" s="25" t="s">
        <v>316</v>
      </c>
      <c r="I131" s="27" t="s">
        <v>317</v>
      </c>
      <c r="J131" s="28">
        <v>2</v>
      </c>
      <c r="K131" s="29" t="s">
        <v>306</v>
      </c>
      <c r="L131" s="25" t="s">
        <v>10</v>
      </c>
      <c r="M131" s="24">
        <v>0</v>
      </c>
      <c r="N131" s="24">
        <v>0</v>
      </c>
      <c r="O131" s="24">
        <v>6232.71</v>
      </c>
      <c r="P131" s="89">
        <v>0</v>
      </c>
      <c r="Q131" s="89">
        <v>0</v>
      </c>
      <c r="R131" s="89">
        <v>0</v>
      </c>
      <c r="S131" s="89">
        <f t="shared" si="161"/>
        <v>0</v>
      </c>
      <c r="T131" s="93" t="str">
        <f t="shared" si="162"/>
        <v>nebija plānots</v>
      </c>
      <c r="U131" s="89">
        <f t="shared" si="163"/>
        <v>0</v>
      </c>
      <c r="V131" s="93" t="str">
        <f t="shared" si="164"/>
        <v>nebija plānots</v>
      </c>
      <c r="W131" s="89">
        <v>0</v>
      </c>
      <c r="X131" s="89">
        <v>0</v>
      </c>
      <c r="Y131" s="89">
        <v>0</v>
      </c>
      <c r="Z131" s="89">
        <f t="shared" si="165"/>
        <v>0</v>
      </c>
      <c r="AA131" s="93" t="str">
        <f t="shared" si="166"/>
        <v>nebija plānots</v>
      </c>
      <c r="AB131" s="89">
        <f t="shared" si="167"/>
        <v>0</v>
      </c>
      <c r="AC131" s="93" t="str">
        <f t="shared" si="168"/>
        <v>nebija plānots</v>
      </c>
      <c r="AD131" s="89">
        <f t="shared" si="169"/>
        <v>0</v>
      </c>
      <c r="AE131" s="89">
        <f t="shared" si="170"/>
        <v>0</v>
      </c>
      <c r="AF131" s="89">
        <f t="shared" si="171"/>
        <v>0</v>
      </c>
      <c r="AG131" s="89">
        <f t="shared" si="172"/>
        <v>0</v>
      </c>
      <c r="AH131" s="93" t="str">
        <f t="shared" si="173"/>
        <v>nebija plānots</v>
      </c>
      <c r="AI131" s="89">
        <f t="shared" si="174"/>
        <v>0</v>
      </c>
      <c r="AJ131" s="93" t="str">
        <f t="shared" si="175"/>
        <v>nebija plānots</v>
      </c>
      <c r="AK131" s="89">
        <v>0</v>
      </c>
      <c r="AL131" s="89">
        <v>0</v>
      </c>
      <c r="AM131" s="89">
        <v>0</v>
      </c>
      <c r="AN131" s="89">
        <f t="shared" si="206"/>
        <v>0</v>
      </c>
      <c r="AO131" s="93" t="str">
        <f t="shared" si="176"/>
        <v>nebija plānots</v>
      </c>
      <c r="AP131" s="89">
        <f t="shared" si="177"/>
        <v>0</v>
      </c>
      <c r="AQ131" s="93" t="str">
        <f t="shared" si="178"/>
        <v>nebija plānots</v>
      </c>
      <c r="AR131" s="89">
        <f t="shared" si="179"/>
        <v>0</v>
      </c>
      <c r="AS131" s="89">
        <f t="shared" si="180"/>
        <v>0</v>
      </c>
      <c r="AT131" s="89">
        <f t="shared" si="181"/>
        <v>0</v>
      </c>
      <c r="AU131" s="89">
        <f t="shared" si="182"/>
        <v>0</v>
      </c>
      <c r="AV131" s="93" t="str">
        <f t="shared" si="183"/>
        <v>nebija plānots</v>
      </c>
      <c r="AW131" s="89">
        <f t="shared" si="184"/>
        <v>0</v>
      </c>
      <c r="AX131" s="93" t="str">
        <f t="shared" si="185"/>
        <v>nebija plānots</v>
      </c>
      <c r="AY131" s="89">
        <v>56100</v>
      </c>
      <c r="AZ131" s="89">
        <v>0</v>
      </c>
      <c r="BA131" s="89">
        <v>0</v>
      </c>
      <c r="BB131" s="89">
        <f t="shared" si="207"/>
        <v>0</v>
      </c>
      <c r="BC131" s="93">
        <f t="shared" si="186"/>
        <v>0</v>
      </c>
      <c r="BD131" s="89">
        <f t="shared" si="187"/>
        <v>-56100</v>
      </c>
      <c r="BE131" s="93">
        <f t="shared" si="188"/>
        <v>-1</v>
      </c>
      <c r="BF131" s="89">
        <f t="shared" si="189"/>
        <v>56100</v>
      </c>
      <c r="BG131" s="89">
        <f t="shared" si="190"/>
        <v>0</v>
      </c>
      <c r="BH131" s="89">
        <f t="shared" si="191"/>
        <v>0</v>
      </c>
      <c r="BI131" s="89">
        <f t="shared" si="192"/>
        <v>0</v>
      </c>
      <c r="BJ131" s="93">
        <f t="shared" si="193"/>
        <v>0</v>
      </c>
      <c r="BK131" s="89">
        <f t="shared" si="194"/>
        <v>-56100</v>
      </c>
      <c r="BL131" s="93">
        <f t="shared" si="195"/>
        <v>-1</v>
      </c>
      <c r="BM131" s="89">
        <v>0</v>
      </c>
      <c r="BN131" s="89">
        <v>0</v>
      </c>
      <c r="BO131" s="89">
        <v>0</v>
      </c>
      <c r="BP131" s="89">
        <f t="shared" si="208"/>
        <v>0</v>
      </c>
      <c r="BQ131" s="93" t="str">
        <f t="shared" si="196"/>
        <v>nebija plānots</v>
      </c>
      <c r="BR131" s="89">
        <f t="shared" si="197"/>
        <v>0</v>
      </c>
      <c r="BS131" s="93" t="str">
        <f t="shared" si="198"/>
        <v>nebija plānots</v>
      </c>
      <c r="BT131" s="89">
        <f t="shared" si="199"/>
        <v>56100</v>
      </c>
      <c r="BU131" s="89">
        <f t="shared" si="200"/>
        <v>0</v>
      </c>
      <c r="BV131" s="89">
        <f t="shared" si="201"/>
        <v>0</v>
      </c>
      <c r="BW131" s="89">
        <f t="shared" si="202"/>
        <v>0</v>
      </c>
      <c r="BX131" s="93">
        <f t="shared" si="203"/>
        <v>0</v>
      </c>
      <c r="BY131" s="89">
        <f t="shared" si="204"/>
        <v>-56100</v>
      </c>
      <c r="BZ131" s="93">
        <f t="shared" si="205"/>
        <v>-1</v>
      </c>
      <c r="CA131" s="89">
        <v>0</v>
      </c>
      <c r="CB131" s="89">
        <v>56100</v>
      </c>
      <c r="CC131" s="89">
        <v>0</v>
      </c>
      <c r="CD131" s="89">
        <v>0</v>
      </c>
      <c r="CE131" s="89">
        <v>0</v>
      </c>
      <c r="CF131" s="89">
        <v>63750</v>
      </c>
      <c r="CG131" s="89">
        <v>0</v>
      </c>
      <c r="CH131" s="24">
        <f t="shared" si="160"/>
        <v>175950</v>
      </c>
      <c r="CJ131" s="10"/>
      <c r="CK131" s="10"/>
    </row>
    <row r="132" spans="1:89" ht="12" customHeight="1" x14ac:dyDescent="0.25">
      <c r="A132" s="9" t="s">
        <v>319</v>
      </c>
      <c r="B132" s="9" t="s">
        <v>319</v>
      </c>
      <c r="C132" s="25">
        <v>4</v>
      </c>
      <c r="D132" s="33" t="s">
        <v>300</v>
      </c>
      <c r="E132" s="27" t="s">
        <v>301</v>
      </c>
      <c r="F132" s="33" t="s">
        <v>302</v>
      </c>
      <c r="G132" s="27" t="s">
        <v>303</v>
      </c>
      <c r="H132" s="25" t="s">
        <v>320</v>
      </c>
      <c r="I132" s="27" t="s">
        <v>321</v>
      </c>
      <c r="J132" s="28" t="s">
        <v>21</v>
      </c>
      <c r="K132" s="29" t="s">
        <v>306</v>
      </c>
      <c r="L132" s="25" t="s">
        <v>10</v>
      </c>
      <c r="M132" s="24">
        <v>0</v>
      </c>
      <c r="N132" s="24">
        <v>10996.42</v>
      </c>
      <c r="O132" s="24">
        <v>71681.2</v>
      </c>
      <c r="P132" s="89">
        <v>134678.28</v>
      </c>
      <c r="Q132" s="89">
        <v>134678.28</v>
      </c>
      <c r="R132" s="89">
        <v>0</v>
      </c>
      <c r="S132" s="89">
        <f t="shared" si="161"/>
        <v>134678.28</v>
      </c>
      <c r="T132" s="93">
        <f t="shared" si="162"/>
        <v>1</v>
      </c>
      <c r="U132" s="89">
        <f t="shared" si="163"/>
        <v>0</v>
      </c>
      <c r="V132" s="93">
        <f t="shared" si="164"/>
        <v>0</v>
      </c>
      <c r="W132" s="89">
        <v>0</v>
      </c>
      <c r="X132" s="89">
        <v>0</v>
      </c>
      <c r="Y132" s="89">
        <v>0</v>
      </c>
      <c r="Z132" s="89">
        <f t="shared" si="165"/>
        <v>0</v>
      </c>
      <c r="AA132" s="93" t="str">
        <f t="shared" si="166"/>
        <v>nebija plānots</v>
      </c>
      <c r="AB132" s="89">
        <f t="shared" si="167"/>
        <v>0</v>
      </c>
      <c r="AC132" s="93" t="str">
        <f t="shared" si="168"/>
        <v>nebija plānots</v>
      </c>
      <c r="AD132" s="89">
        <f t="shared" si="169"/>
        <v>134678.28</v>
      </c>
      <c r="AE132" s="89">
        <f t="shared" si="170"/>
        <v>134678.28</v>
      </c>
      <c r="AF132" s="89">
        <f t="shared" si="171"/>
        <v>0</v>
      </c>
      <c r="AG132" s="89">
        <f t="shared" si="172"/>
        <v>134678.28</v>
      </c>
      <c r="AH132" s="93">
        <f t="shared" si="173"/>
        <v>1</v>
      </c>
      <c r="AI132" s="89">
        <f t="shared" si="174"/>
        <v>0</v>
      </c>
      <c r="AJ132" s="93">
        <f t="shared" si="175"/>
        <v>0</v>
      </c>
      <c r="AK132" s="89">
        <v>0</v>
      </c>
      <c r="AL132" s="89">
        <v>0</v>
      </c>
      <c r="AM132" s="89">
        <v>0</v>
      </c>
      <c r="AN132" s="89">
        <f t="shared" si="206"/>
        <v>0</v>
      </c>
      <c r="AO132" s="93" t="str">
        <f t="shared" si="176"/>
        <v>nebija plānots</v>
      </c>
      <c r="AP132" s="89">
        <f t="shared" si="177"/>
        <v>0</v>
      </c>
      <c r="AQ132" s="93" t="str">
        <f t="shared" si="178"/>
        <v>nebija plānots</v>
      </c>
      <c r="AR132" s="89">
        <f t="shared" si="179"/>
        <v>134678.28</v>
      </c>
      <c r="AS132" s="89">
        <f t="shared" si="180"/>
        <v>134678.28</v>
      </c>
      <c r="AT132" s="89">
        <f t="shared" si="181"/>
        <v>0</v>
      </c>
      <c r="AU132" s="89">
        <f t="shared" si="182"/>
        <v>134678.28</v>
      </c>
      <c r="AV132" s="93">
        <f t="shared" si="183"/>
        <v>1</v>
      </c>
      <c r="AW132" s="89">
        <f t="shared" si="184"/>
        <v>0</v>
      </c>
      <c r="AX132" s="93">
        <f t="shared" si="185"/>
        <v>0</v>
      </c>
      <c r="AY132" s="89">
        <v>0</v>
      </c>
      <c r="AZ132" s="89">
        <v>0</v>
      </c>
      <c r="BA132" s="89">
        <v>0</v>
      </c>
      <c r="BB132" s="89">
        <f t="shared" si="207"/>
        <v>0</v>
      </c>
      <c r="BC132" s="93" t="str">
        <f t="shared" si="186"/>
        <v>nebija plānots</v>
      </c>
      <c r="BD132" s="89">
        <f t="shared" si="187"/>
        <v>0</v>
      </c>
      <c r="BE132" s="93" t="str">
        <f t="shared" si="188"/>
        <v>nebija plānots</v>
      </c>
      <c r="BF132" s="89">
        <f t="shared" si="189"/>
        <v>134678.28</v>
      </c>
      <c r="BG132" s="89">
        <f t="shared" si="190"/>
        <v>134678.28</v>
      </c>
      <c r="BH132" s="89">
        <f t="shared" si="191"/>
        <v>0</v>
      </c>
      <c r="BI132" s="89">
        <f t="shared" si="192"/>
        <v>134678.28</v>
      </c>
      <c r="BJ132" s="93">
        <f t="shared" si="193"/>
        <v>1</v>
      </c>
      <c r="BK132" s="89">
        <f t="shared" si="194"/>
        <v>0</v>
      </c>
      <c r="BL132" s="93">
        <f t="shared" si="195"/>
        <v>0</v>
      </c>
      <c r="BM132" s="89">
        <v>0</v>
      </c>
      <c r="BN132" s="89">
        <v>0</v>
      </c>
      <c r="BO132" s="89">
        <v>0</v>
      </c>
      <c r="BP132" s="89">
        <f t="shared" si="208"/>
        <v>0</v>
      </c>
      <c r="BQ132" s="93" t="str">
        <f t="shared" si="196"/>
        <v>nebija plānots</v>
      </c>
      <c r="BR132" s="89">
        <f t="shared" si="197"/>
        <v>0</v>
      </c>
      <c r="BS132" s="93" t="str">
        <f t="shared" si="198"/>
        <v>nebija plānots</v>
      </c>
      <c r="BT132" s="89">
        <f t="shared" si="199"/>
        <v>134678.28</v>
      </c>
      <c r="BU132" s="89">
        <f t="shared" si="200"/>
        <v>134678.28</v>
      </c>
      <c r="BV132" s="89">
        <f t="shared" si="201"/>
        <v>0</v>
      </c>
      <c r="BW132" s="89">
        <f t="shared" si="202"/>
        <v>134678.28</v>
      </c>
      <c r="BX132" s="93">
        <f t="shared" si="203"/>
        <v>1</v>
      </c>
      <c r="BY132" s="89">
        <f t="shared" si="204"/>
        <v>0</v>
      </c>
      <c r="BZ132" s="93">
        <f t="shared" si="205"/>
        <v>0</v>
      </c>
      <c r="CA132" s="89">
        <v>26036.73</v>
      </c>
      <c r="CB132" s="89">
        <v>0</v>
      </c>
      <c r="CC132" s="89">
        <v>0</v>
      </c>
      <c r="CD132" s="89">
        <v>0</v>
      </c>
      <c r="CE132" s="89">
        <v>0</v>
      </c>
      <c r="CF132" s="89">
        <v>0</v>
      </c>
      <c r="CG132" s="89">
        <v>525948.21</v>
      </c>
      <c r="CH132" s="24">
        <f t="shared" si="160"/>
        <v>686663.22</v>
      </c>
      <c r="CJ132" s="10"/>
      <c r="CK132" s="10"/>
    </row>
    <row r="133" spans="1:89" ht="12" customHeight="1" x14ac:dyDescent="0.25">
      <c r="A133" s="9" t="s">
        <v>322</v>
      </c>
      <c r="B133" s="9" t="s">
        <v>322</v>
      </c>
      <c r="C133" s="25">
        <v>4</v>
      </c>
      <c r="D133" s="33" t="s">
        <v>300</v>
      </c>
      <c r="E133" s="27" t="s">
        <v>301</v>
      </c>
      <c r="F133" s="33" t="s">
        <v>323</v>
      </c>
      <c r="G133" s="27" t="s">
        <v>324</v>
      </c>
      <c r="H133" s="25" t="s">
        <v>325</v>
      </c>
      <c r="I133" s="27" t="s">
        <v>326</v>
      </c>
      <c r="J133" s="28" t="s">
        <v>21</v>
      </c>
      <c r="K133" s="29" t="s">
        <v>306</v>
      </c>
      <c r="L133" s="25" t="s">
        <v>9</v>
      </c>
      <c r="M133" s="24">
        <v>0</v>
      </c>
      <c r="N133" s="24">
        <v>221705.43</v>
      </c>
      <c r="O133" s="24">
        <v>198712.08000000002</v>
      </c>
      <c r="P133" s="89">
        <v>0</v>
      </c>
      <c r="Q133" s="89">
        <v>0</v>
      </c>
      <c r="R133" s="89">
        <v>0</v>
      </c>
      <c r="S133" s="89">
        <f t="shared" si="161"/>
        <v>0</v>
      </c>
      <c r="T133" s="93" t="str">
        <f t="shared" si="162"/>
        <v>nebija plānots</v>
      </c>
      <c r="U133" s="89">
        <f t="shared" si="163"/>
        <v>0</v>
      </c>
      <c r="V133" s="93" t="str">
        <f t="shared" si="164"/>
        <v>nebija plānots</v>
      </c>
      <c r="W133" s="89">
        <v>0</v>
      </c>
      <c r="X133" s="89">
        <v>186300.08</v>
      </c>
      <c r="Y133" s="89">
        <v>0</v>
      </c>
      <c r="Z133" s="89">
        <f t="shared" si="165"/>
        <v>186300.08</v>
      </c>
      <c r="AA133" s="93" t="str">
        <f t="shared" si="166"/>
        <v>nebija plānots</v>
      </c>
      <c r="AB133" s="89">
        <f t="shared" si="167"/>
        <v>186300.08</v>
      </c>
      <c r="AC133" s="93" t="str">
        <f t="shared" si="168"/>
        <v>nebija plānots</v>
      </c>
      <c r="AD133" s="89">
        <f t="shared" si="169"/>
        <v>0</v>
      </c>
      <c r="AE133" s="89">
        <f t="shared" si="170"/>
        <v>186300.08</v>
      </c>
      <c r="AF133" s="89">
        <f t="shared" si="171"/>
        <v>0</v>
      </c>
      <c r="AG133" s="89">
        <f t="shared" si="172"/>
        <v>186300.08</v>
      </c>
      <c r="AH133" s="93" t="str">
        <f t="shared" si="173"/>
        <v>nebija plānots</v>
      </c>
      <c r="AI133" s="89">
        <f t="shared" si="174"/>
        <v>186300.08</v>
      </c>
      <c r="AJ133" s="93" t="str">
        <f t="shared" si="175"/>
        <v>nebija plānots</v>
      </c>
      <c r="AK133" s="89">
        <v>0</v>
      </c>
      <c r="AL133" s="89">
        <v>0</v>
      </c>
      <c r="AM133" s="89">
        <v>0</v>
      </c>
      <c r="AN133" s="89">
        <f t="shared" si="206"/>
        <v>0</v>
      </c>
      <c r="AO133" s="93" t="str">
        <f t="shared" si="176"/>
        <v>nebija plānots</v>
      </c>
      <c r="AP133" s="89">
        <f t="shared" si="177"/>
        <v>0</v>
      </c>
      <c r="AQ133" s="93" t="str">
        <f t="shared" si="178"/>
        <v>nebija plānots</v>
      </c>
      <c r="AR133" s="89">
        <f t="shared" si="179"/>
        <v>0</v>
      </c>
      <c r="AS133" s="89">
        <f t="shared" si="180"/>
        <v>186300.08</v>
      </c>
      <c r="AT133" s="89">
        <f t="shared" si="181"/>
        <v>0</v>
      </c>
      <c r="AU133" s="89">
        <f t="shared" si="182"/>
        <v>186300.08</v>
      </c>
      <c r="AV133" s="93" t="str">
        <f t="shared" si="183"/>
        <v>nebija plānots</v>
      </c>
      <c r="AW133" s="89">
        <f t="shared" si="184"/>
        <v>186300.08</v>
      </c>
      <c r="AX133" s="93" t="str">
        <f t="shared" si="185"/>
        <v>nebija plānots</v>
      </c>
      <c r="AY133" s="89">
        <v>186300.08</v>
      </c>
      <c r="AZ133" s="89">
        <v>0</v>
      </c>
      <c r="BA133" s="89">
        <v>0</v>
      </c>
      <c r="BB133" s="89">
        <f t="shared" si="207"/>
        <v>0</v>
      </c>
      <c r="BC133" s="93">
        <f t="shared" si="186"/>
        <v>0</v>
      </c>
      <c r="BD133" s="89">
        <f t="shared" si="187"/>
        <v>-186300.08</v>
      </c>
      <c r="BE133" s="93">
        <f t="shared" si="188"/>
        <v>-1</v>
      </c>
      <c r="BF133" s="89">
        <f t="shared" si="189"/>
        <v>186300.08</v>
      </c>
      <c r="BG133" s="89">
        <f t="shared" si="190"/>
        <v>186300.08</v>
      </c>
      <c r="BH133" s="89">
        <f t="shared" si="191"/>
        <v>0</v>
      </c>
      <c r="BI133" s="89">
        <f t="shared" si="192"/>
        <v>186300.08</v>
      </c>
      <c r="BJ133" s="93">
        <f t="shared" si="193"/>
        <v>1</v>
      </c>
      <c r="BK133" s="89">
        <f t="shared" si="194"/>
        <v>0</v>
      </c>
      <c r="BL133" s="93">
        <f t="shared" si="195"/>
        <v>0</v>
      </c>
      <c r="BM133" s="89">
        <v>0</v>
      </c>
      <c r="BN133" s="89">
        <v>0</v>
      </c>
      <c r="BO133" s="89">
        <v>0</v>
      </c>
      <c r="BP133" s="89">
        <f t="shared" si="208"/>
        <v>0</v>
      </c>
      <c r="BQ133" s="93" t="str">
        <f t="shared" si="196"/>
        <v>nebija plānots</v>
      </c>
      <c r="BR133" s="89">
        <f t="shared" si="197"/>
        <v>0</v>
      </c>
      <c r="BS133" s="93" t="str">
        <f t="shared" si="198"/>
        <v>nebija plānots</v>
      </c>
      <c r="BT133" s="89">
        <f t="shared" si="199"/>
        <v>186300.08</v>
      </c>
      <c r="BU133" s="89">
        <f t="shared" si="200"/>
        <v>186300.08</v>
      </c>
      <c r="BV133" s="89">
        <f t="shared" si="201"/>
        <v>0</v>
      </c>
      <c r="BW133" s="89">
        <f t="shared" si="202"/>
        <v>186300.08</v>
      </c>
      <c r="BX133" s="93">
        <f t="shared" si="203"/>
        <v>1</v>
      </c>
      <c r="BY133" s="89">
        <f t="shared" si="204"/>
        <v>0</v>
      </c>
      <c r="BZ133" s="93">
        <f t="shared" si="205"/>
        <v>0</v>
      </c>
      <c r="CA133" s="89">
        <v>44625</v>
      </c>
      <c r="CB133" s="89">
        <v>0</v>
      </c>
      <c r="CC133" s="89">
        <v>0</v>
      </c>
      <c r="CD133" s="89">
        <v>0</v>
      </c>
      <c r="CE133" s="89">
        <v>126112.44</v>
      </c>
      <c r="CF133" s="89">
        <v>0</v>
      </c>
      <c r="CG133" s="89">
        <v>86062.5</v>
      </c>
      <c r="CH133" s="24">
        <f t="shared" si="160"/>
        <v>443100.02</v>
      </c>
      <c r="CJ133" s="10"/>
      <c r="CK133" s="10"/>
    </row>
    <row r="134" spans="1:89" ht="12" customHeight="1" x14ac:dyDescent="0.25">
      <c r="A134" s="9" t="s">
        <v>327</v>
      </c>
      <c r="B134" s="9" t="s">
        <v>327</v>
      </c>
      <c r="C134" s="25">
        <v>4</v>
      </c>
      <c r="D134" s="33" t="s">
        <v>300</v>
      </c>
      <c r="E134" s="27" t="s">
        <v>301</v>
      </c>
      <c r="F134" s="33" t="s">
        <v>323</v>
      </c>
      <c r="G134" s="27" t="s">
        <v>324</v>
      </c>
      <c r="H134" s="25" t="s">
        <v>328</v>
      </c>
      <c r="I134" s="27" t="s">
        <v>329</v>
      </c>
      <c r="J134" s="28" t="s">
        <v>21</v>
      </c>
      <c r="K134" s="29" t="s">
        <v>306</v>
      </c>
      <c r="L134" s="25" t="s">
        <v>9</v>
      </c>
      <c r="M134" s="24">
        <v>0</v>
      </c>
      <c r="N134" s="24">
        <v>0</v>
      </c>
      <c r="O134" s="24">
        <v>1788401.7199999997</v>
      </c>
      <c r="P134" s="89">
        <v>191426.11</v>
      </c>
      <c r="Q134" s="89">
        <v>196232.38999999996</v>
      </c>
      <c r="R134" s="89">
        <v>0</v>
      </c>
      <c r="S134" s="89">
        <f t="shared" si="161"/>
        <v>196232.38999999996</v>
      </c>
      <c r="T134" s="93">
        <f t="shared" si="162"/>
        <v>1.0251077556765895</v>
      </c>
      <c r="U134" s="89">
        <f t="shared" si="163"/>
        <v>4806.2799999999697</v>
      </c>
      <c r="V134" s="93">
        <f t="shared" si="164"/>
        <v>2.5107755676589627E-2</v>
      </c>
      <c r="W134" s="89">
        <v>132687.4</v>
      </c>
      <c r="X134" s="89">
        <v>145364.28999999998</v>
      </c>
      <c r="Y134" s="89">
        <v>0</v>
      </c>
      <c r="Z134" s="89">
        <f t="shared" si="165"/>
        <v>145364.28999999998</v>
      </c>
      <c r="AA134" s="93">
        <f t="shared" si="166"/>
        <v>1.0955395161861639</v>
      </c>
      <c r="AB134" s="89">
        <f t="shared" si="167"/>
        <v>12676.889999999985</v>
      </c>
      <c r="AC134" s="93">
        <f t="shared" si="168"/>
        <v>9.5539516186163756E-2</v>
      </c>
      <c r="AD134" s="89">
        <f t="shared" si="169"/>
        <v>324113.51</v>
      </c>
      <c r="AE134" s="89">
        <f t="shared" si="170"/>
        <v>341596.67999999993</v>
      </c>
      <c r="AF134" s="89">
        <f t="shared" si="171"/>
        <v>0</v>
      </c>
      <c r="AG134" s="89">
        <f t="shared" si="172"/>
        <v>341596.67999999993</v>
      </c>
      <c r="AH134" s="93">
        <f t="shared" si="173"/>
        <v>1.053941503394906</v>
      </c>
      <c r="AI134" s="89">
        <f t="shared" si="174"/>
        <v>17483.169999999925</v>
      </c>
      <c r="AJ134" s="93">
        <f t="shared" si="175"/>
        <v>5.3941503394906075E-2</v>
      </c>
      <c r="AK134" s="89">
        <v>151865.79999999999</v>
      </c>
      <c r="AL134" s="89">
        <v>624549.99999999988</v>
      </c>
      <c r="AM134" s="89">
        <v>0</v>
      </c>
      <c r="AN134" s="89">
        <f t="shared" si="206"/>
        <v>624549.99999999988</v>
      </c>
      <c r="AO134" s="93">
        <f t="shared" si="176"/>
        <v>4.1125124945840339</v>
      </c>
      <c r="AP134" s="89">
        <f t="shared" si="177"/>
        <v>472684.1999999999</v>
      </c>
      <c r="AQ134" s="93">
        <f t="shared" si="178"/>
        <v>3.1125124945840335</v>
      </c>
      <c r="AR134" s="89">
        <f t="shared" si="179"/>
        <v>475979.31</v>
      </c>
      <c r="AS134" s="89">
        <f t="shared" si="180"/>
        <v>966146.67999999982</v>
      </c>
      <c r="AT134" s="89">
        <f t="shared" si="181"/>
        <v>0</v>
      </c>
      <c r="AU134" s="89">
        <f t="shared" si="182"/>
        <v>966146.67999999982</v>
      </c>
      <c r="AV134" s="93">
        <f t="shared" si="183"/>
        <v>2.0298081443918221</v>
      </c>
      <c r="AW134" s="89">
        <f t="shared" si="184"/>
        <v>490167.36999999982</v>
      </c>
      <c r="AX134" s="93">
        <f t="shared" si="185"/>
        <v>1.0298081443918221</v>
      </c>
      <c r="AY134" s="89">
        <v>330369.06999999995</v>
      </c>
      <c r="AZ134" s="89">
        <v>610884.30999999994</v>
      </c>
      <c r="BA134" s="89">
        <v>0</v>
      </c>
      <c r="BB134" s="89">
        <f t="shared" si="207"/>
        <v>610884.30999999994</v>
      </c>
      <c r="BC134" s="93">
        <f t="shared" si="186"/>
        <v>1.849096557374454</v>
      </c>
      <c r="BD134" s="89">
        <f t="shared" si="187"/>
        <v>280515.24</v>
      </c>
      <c r="BE134" s="93">
        <f t="shared" si="188"/>
        <v>0.84909655737445411</v>
      </c>
      <c r="BF134" s="89">
        <f t="shared" si="189"/>
        <v>806348.37999999989</v>
      </c>
      <c r="BG134" s="89">
        <f t="shared" si="190"/>
        <v>1577030.9899999998</v>
      </c>
      <c r="BH134" s="89">
        <f t="shared" si="191"/>
        <v>0</v>
      </c>
      <c r="BI134" s="89">
        <f t="shared" si="192"/>
        <v>1577030.9899999998</v>
      </c>
      <c r="BJ134" s="93">
        <f t="shared" si="193"/>
        <v>1.9557687832150168</v>
      </c>
      <c r="BK134" s="89">
        <f t="shared" si="194"/>
        <v>770682.60999999987</v>
      </c>
      <c r="BL134" s="93">
        <f t="shared" si="195"/>
        <v>0.95576878321501679</v>
      </c>
      <c r="BM134" s="89">
        <v>102655.40000000001</v>
      </c>
      <c r="BN134" s="89">
        <v>188870.41999999998</v>
      </c>
      <c r="BO134" s="89">
        <v>0</v>
      </c>
      <c r="BP134" s="89">
        <f t="shared" si="208"/>
        <v>188870.41999999998</v>
      </c>
      <c r="BQ134" s="93">
        <f t="shared" si="196"/>
        <v>1.8398488535430184</v>
      </c>
      <c r="BR134" s="89">
        <f t="shared" si="197"/>
        <v>86215.019999999975</v>
      </c>
      <c r="BS134" s="93">
        <f t="shared" si="198"/>
        <v>0.83984885354301841</v>
      </c>
      <c r="BT134" s="89">
        <f t="shared" si="199"/>
        <v>909003.77999999991</v>
      </c>
      <c r="BU134" s="89">
        <f t="shared" si="200"/>
        <v>1765901.4099999997</v>
      </c>
      <c r="BV134" s="89">
        <f t="shared" si="201"/>
        <v>0</v>
      </c>
      <c r="BW134" s="89">
        <f t="shared" si="202"/>
        <v>1765901.4099999997</v>
      </c>
      <c r="BX134" s="93">
        <f t="shared" si="203"/>
        <v>1.9426777411200642</v>
      </c>
      <c r="BY134" s="89">
        <f t="shared" si="204"/>
        <v>856897.62999999977</v>
      </c>
      <c r="BZ134" s="93">
        <f t="shared" si="205"/>
        <v>0.94267774112006431</v>
      </c>
      <c r="CA134" s="89">
        <v>162089.14000000001</v>
      </c>
      <c r="CB134" s="89">
        <v>234515.59</v>
      </c>
      <c r="CC134" s="89">
        <v>157005.88</v>
      </c>
      <c r="CD134" s="89">
        <v>85694.09</v>
      </c>
      <c r="CE134" s="89">
        <v>468399.64</v>
      </c>
      <c r="CF134" s="89">
        <v>127898.89</v>
      </c>
      <c r="CG134" s="89">
        <v>64089.770000000004</v>
      </c>
      <c r="CH134" s="24">
        <f t="shared" si="160"/>
        <v>2208696.7800000003</v>
      </c>
      <c r="CJ134" s="10"/>
      <c r="CK134" s="10"/>
    </row>
    <row r="135" spans="1:89" ht="12" customHeight="1" x14ac:dyDescent="0.25">
      <c r="A135" s="9" t="s">
        <v>330</v>
      </c>
      <c r="B135" s="9" t="s">
        <v>330</v>
      </c>
      <c r="C135" s="25">
        <v>4</v>
      </c>
      <c r="D135" s="33" t="s">
        <v>300</v>
      </c>
      <c r="E135" s="27" t="s">
        <v>301</v>
      </c>
      <c r="F135" s="33" t="s">
        <v>323</v>
      </c>
      <c r="G135" s="27" t="s">
        <v>324</v>
      </c>
      <c r="H135" s="25" t="s">
        <v>331</v>
      </c>
      <c r="I135" s="27" t="s">
        <v>332</v>
      </c>
      <c r="J135" s="28" t="s">
        <v>21</v>
      </c>
      <c r="K135" s="29" t="s">
        <v>306</v>
      </c>
      <c r="L135" s="25" t="s">
        <v>9</v>
      </c>
      <c r="M135" s="24">
        <v>0</v>
      </c>
      <c r="N135" s="24">
        <v>0</v>
      </c>
      <c r="O135" s="24">
        <v>30712.53</v>
      </c>
      <c r="P135" s="89">
        <v>0</v>
      </c>
      <c r="Q135" s="89">
        <v>0</v>
      </c>
      <c r="R135" s="89">
        <v>0</v>
      </c>
      <c r="S135" s="89">
        <f t="shared" si="161"/>
        <v>0</v>
      </c>
      <c r="T135" s="93" t="str">
        <f t="shared" si="162"/>
        <v>nebija plānots</v>
      </c>
      <c r="U135" s="89">
        <f t="shared" si="163"/>
        <v>0</v>
      </c>
      <c r="V135" s="93" t="str">
        <f t="shared" si="164"/>
        <v>nebija plānots</v>
      </c>
      <c r="W135" s="89">
        <v>0</v>
      </c>
      <c r="X135" s="89">
        <v>0</v>
      </c>
      <c r="Y135" s="89">
        <v>0</v>
      </c>
      <c r="Z135" s="89">
        <f t="shared" si="165"/>
        <v>0</v>
      </c>
      <c r="AA135" s="93" t="str">
        <f t="shared" si="166"/>
        <v>nebija plānots</v>
      </c>
      <c r="AB135" s="89">
        <f t="shared" si="167"/>
        <v>0</v>
      </c>
      <c r="AC135" s="93" t="str">
        <f t="shared" si="168"/>
        <v>nebija plānots</v>
      </c>
      <c r="AD135" s="89">
        <f t="shared" si="169"/>
        <v>0</v>
      </c>
      <c r="AE135" s="89">
        <f t="shared" si="170"/>
        <v>0</v>
      </c>
      <c r="AF135" s="89">
        <f t="shared" si="171"/>
        <v>0</v>
      </c>
      <c r="AG135" s="89">
        <f t="shared" si="172"/>
        <v>0</v>
      </c>
      <c r="AH135" s="93" t="str">
        <f t="shared" si="173"/>
        <v>nebija plānots</v>
      </c>
      <c r="AI135" s="89">
        <f t="shared" si="174"/>
        <v>0</v>
      </c>
      <c r="AJ135" s="93" t="str">
        <f t="shared" si="175"/>
        <v>nebija plānots</v>
      </c>
      <c r="AK135" s="89">
        <v>11517.2</v>
      </c>
      <c r="AL135" s="89">
        <v>15356.26</v>
      </c>
      <c r="AM135" s="89">
        <v>0</v>
      </c>
      <c r="AN135" s="89">
        <f t="shared" si="206"/>
        <v>15356.26</v>
      </c>
      <c r="AO135" s="93">
        <f t="shared" si="176"/>
        <v>1.3333327544889382</v>
      </c>
      <c r="AP135" s="89">
        <f t="shared" si="177"/>
        <v>3839.0599999999995</v>
      </c>
      <c r="AQ135" s="93">
        <f t="shared" si="178"/>
        <v>0.33333275448893823</v>
      </c>
      <c r="AR135" s="89">
        <f t="shared" si="179"/>
        <v>11517.2</v>
      </c>
      <c r="AS135" s="89">
        <f t="shared" si="180"/>
        <v>15356.26</v>
      </c>
      <c r="AT135" s="89">
        <f t="shared" si="181"/>
        <v>0</v>
      </c>
      <c r="AU135" s="89">
        <f t="shared" si="182"/>
        <v>15356.26</v>
      </c>
      <c r="AV135" s="93">
        <f t="shared" si="183"/>
        <v>1.3333327544889382</v>
      </c>
      <c r="AW135" s="89">
        <f t="shared" si="184"/>
        <v>3839.0599999999995</v>
      </c>
      <c r="AX135" s="93">
        <f t="shared" si="185"/>
        <v>0.33333275448893823</v>
      </c>
      <c r="AY135" s="89">
        <v>0</v>
      </c>
      <c r="AZ135" s="89">
        <v>0</v>
      </c>
      <c r="BA135" s="89">
        <v>0</v>
      </c>
      <c r="BB135" s="89">
        <f t="shared" si="207"/>
        <v>0</v>
      </c>
      <c r="BC135" s="93" t="str">
        <f t="shared" si="186"/>
        <v>nebija plānots</v>
      </c>
      <c r="BD135" s="89">
        <f t="shared" si="187"/>
        <v>0</v>
      </c>
      <c r="BE135" s="93" t="str">
        <f t="shared" si="188"/>
        <v>nebija plānots</v>
      </c>
      <c r="BF135" s="89">
        <f t="shared" si="189"/>
        <v>11517.2</v>
      </c>
      <c r="BG135" s="89">
        <f t="shared" si="190"/>
        <v>15356.26</v>
      </c>
      <c r="BH135" s="89">
        <f t="shared" si="191"/>
        <v>0</v>
      </c>
      <c r="BI135" s="89">
        <f t="shared" si="192"/>
        <v>15356.26</v>
      </c>
      <c r="BJ135" s="93">
        <f t="shared" si="193"/>
        <v>1.3333327544889382</v>
      </c>
      <c r="BK135" s="89">
        <f t="shared" si="194"/>
        <v>3839.0599999999995</v>
      </c>
      <c r="BL135" s="93">
        <f t="shared" si="195"/>
        <v>0.33333275448893823</v>
      </c>
      <c r="BM135" s="89">
        <v>0</v>
      </c>
      <c r="BN135" s="89">
        <v>0</v>
      </c>
      <c r="BO135" s="89">
        <v>0</v>
      </c>
      <c r="BP135" s="89">
        <f t="shared" si="208"/>
        <v>0</v>
      </c>
      <c r="BQ135" s="93" t="str">
        <f t="shared" si="196"/>
        <v>nebija plānots</v>
      </c>
      <c r="BR135" s="89">
        <f t="shared" si="197"/>
        <v>0</v>
      </c>
      <c r="BS135" s="93" t="str">
        <f t="shared" si="198"/>
        <v>nebija plānots</v>
      </c>
      <c r="BT135" s="89">
        <f t="shared" si="199"/>
        <v>11517.2</v>
      </c>
      <c r="BU135" s="89">
        <f t="shared" si="200"/>
        <v>15356.26</v>
      </c>
      <c r="BV135" s="89">
        <f t="shared" si="201"/>
        <v>0</v>
      </c>
      <c r="BW135" s="89">
        <f t="shared" si="202"/>
        <v>15356.26</v>
      </c>
      <c r="BX135" s="93">
        <f t="shared" si="203"/>
        <v>1.3333327544889382</v>
      </c>
      <c r="BY135" s="89">
        <f t="shared" si="204"/>
        <v>3839.0599999999995</v>
      </c>
      <c r="BZ135" s="93">
        <f t="shared" si="205"/>
        <v>0.33333275448893823</v>
      </c>
      <c r="CA135" s="89">
        <v>0</v>
      </c>
      <c r="CB135" s="89">
        <v>0</v>
      </c>
      <c r="CC135" s="89">
        <v>49347.45</v>
      </c>
      <c r="CD135" s="89">
        <v>0</v>
      </c>
      <c r="CE135" s="89">
        <v>0</v>
      </c>
      <c r="CF135" s="89">
        <v>0</v>
      </c>
      <c r="CG135" s="89">
        <v>0</v>
      </c>
      <c r="CH135" s="24">
        <f t="shared" si="160"/>
        <v>60864.649999999994</v>
      </c>
      <c r="CJ135" s="10"/>
      <c r="CK135" s="10"/>
    </row>
    <row r="136" spans="1:89" ht="12" customHeight="1" x14ac:dyDescent="0.25">
      <c r="A136" s="9" t="s">
        <v>333</v>
      </c>
      <c r="B136" s="9" t="s">
        <v>333</v>
      </c>
      <c r="C136" s="25">
        <v>4</v>
      </c>
      <c r="D136" s="33" t="s">
        <v>300</v>
      </c>
      <c r="E136" s="27" t="s">
        <v>301</v>
      </c>
      <c r="F136" s="33" t="s">
        <v>323</v>
      </c>
      <c r="G136" s="27" t="s">
        <v>324</v>
      </c>
      <c r="H136" s="25" t="s">
        <v>334</v>
      </c>
      <c r="I136" s="27" t="s">
        <v>335</v>
      </c>
      <c r="J136" s="28" t="s">
        <v>21</v>
      </c>
      <c r="K136" s="29" t="s">
        <v>306</v>
      </c>
      <c r="L136" s="25" t="s">
        <v>9</v>
      </c>
      <c r="M136" s="24">
        <v>0</v>
      </c>
      <c r="N136" s="24">
        <v>0</v>
      </c>
      <c r="O136" s="24">
        <v>15225.06</v>
      </c>
      <c r="P136" s="89">
        <v>0</v>
      </c>
      <c r="Q136" s="89">
        <v>0</v>
      </c>
      <c r="R136" s="89">
        <v>0</v>
      </c>
      <c r="S136" s="89">
        <f t="shared" si="161"/>
        <v>0</v>
      </c>
      <c r="T136" s="93" t="str">
        <f t="shared" si="162"/>
        <v>nebija plānots</v>
      </c>
      <c r="U136" s="89">
        <f t="shared" si="163"/>
        <v>0</v>
      </c>
      <c r="V136" s="93" t="str">
        <f t="shared" si="164"/>
        <v>nebija plānots</v>
      </c>
      <c r="W136" s="89">
        <v>0</v>
      </c>
      <c r="X136" s="89">
        <v>0</v>
      </c>
      <c r="Y136" s="89">
        <v>0</v>
      </c>
      <c r="Z136" s="89">
        <f t="shared" si="165"/>
        <v>0</v>
      </c>
      <c r="AA136" s="93" t="str">
        <f t="shared" si="166"/>
        <v>nebija plānots</v>
      </c>
      <c r="AB136" s="89">
        <f t="shared" si="167"/>
        <v>0</v>
      </c>
      <c r="AC136" s="93" t="str">
        <f t="shared" si="168"/>
        <v>nebija plānots</v>
      </c>
      <c r="AD136" s="89">
        <f t="shared" si="169"/>
        <v>0</v>
      </c>
      <c r="AE136" s="89">
        <f t="shared" si="170"/>
        <v>0</v>
      </c>
      <c r="AF136" s="89">
        <f t="shared" si="171"/>
        <v>0</v>
      </c>
      <c r="AG136" s="89">
        <f t="shared" si="172"/>
        <v>0</v>
      </c>
      <c r="AH136" s="93" t="str">
        <f t="shared" si="173"/>
        <v>nebija plānots</v>
      </c>
      <c r="AI136" s="89">
        <f t="shared" si="174"/>
        <v>0</v>
      </c>
      <c r="AJ136" s="93" t="str">
        <f t="shared" si="175"/>
        <v>nebija plānots</v>
      </c>
      <c r="AK136" s="89">
        <v>0</v>
      </c>
      <c r="AL136" s="89">
        <v>57093.39</v>
      </c>
      <c r="AM136" s="89">
        <v>0</v>
      </c>
      <c r="AN136" s="89">
        <f t="shared" si="206"/>
        <v>57093.39</v>
      </c>
      <c r="AO136" s="93" t="str">
        <f t="shared" si="176"/>
        <v>nebija plānots</v>
      </c>
      <c r="AP136" s="89">
        <f t="shared" si="177"/>
        <v>57093.39</v>
      </c>
      <c r="AQ136" s="93" t="str">
        <f t="shared" si="178"/>
        <v>nebija plānots</v>
      </c>
      <c r="AR136" s="89">
        <f t="shared" si="179"/>
        <v>0</v>
      </c>
      <c r="AS136" s="89">
        <f t="shared" si="180"/>
        <v>57093.39</v>
      </c>
      <c r="AT136" s="89">
        <f t="shared" si="181"/>
        <v>0</v>
      </c>
      <c r="AU136" s="89">
        <f t="shared" si="182"/>
        <v>57093.39</v>
      </c>
      <c r="AV136" s="93" t="str">
        <f t="shared" si="183"/>
        <v>nebija plānots</v>
      </c>
      <c r="AW136" s="89">
        <f t="shared" si="184"/>
        <v>57093.39</v>
      </c>
      <c r="AX136" s="93" t="str">
        <f t="shared" si="185"/>
        <v>nebija plānots</v>
      </c>
      <c r="AY136" s="89">
        <v>37964.81</v>
      </c>
      <c r="AZ136" s="89">
        <v>0</v>
      </c>
      <c r="BA136" s="89">
        <v>0</v>
      </c>
      <c r="BB136" s="89">
        <f t="shared" si="207"/>
        <v>0</v>
      </c>
      <c r="BC136" s="93">
        <f t="shared" si="186"/>
        <v>0</v>
      </c>
      <c r="BD136" s="89">
        <f t="shared" si="187"/>
        <v>-37964.81</v>
      </c>
      <c r="BE136" s="93">
        <f t="shared" si="188"/>
        <v>-1</v>
      </c>
      <c r="BF136" s="89">
        <f t="shared" si="189"/>
        <v>37964.81</v>
      </c>
      <c r="BG136" s="89">
        <f t="shared" si="190"/>
        <v>57093.39</v>
      </c>
      <c r="BH136" s="89">
        <f t="shared" si="191"/>
        <v>0</v>
      </c>
      <c r="BI136" s="89">
        <f t="shared" si="192"/>
        <v>57093.39</v>
      </c>
      <c r="BJ136" s="93">
        <f t="shared" si="193"/>
        <v>1.5038502760846164</v>
      </c>
      <c r="BK136" s="89">
        <f t="shared" si="194"/>
        <v>19128.580000000002</v>
      </c>
      <c r="BL136" s="93">
        <f t="shared" si="195"/>
        <v>0.5038502760846163</v>
      </c>
      <c r="BM136" s="89">
        <v>0</v>
      </c>
      <c r="BN136" s="89">
        <v>0</v>
      </c>
      <c r="BO136" s="89">
        <v>0</v>
      </c>
      <c r="BP136" s="89">
        <f t="shared" si="208"/>
        <v>0</v>
      </c>
      <c r="BQ136" s="93" t="str">
        <f t="shared" si="196"/>
        <v>nebija plānots</v>
      </c>
      <c r="BR136" s="89">
        <f t="shared" si="197"/>
        <v>0</v>
      </c>
      <c r="BS136" s="93" t="str">
        <f t="shared" si="198"/>
        <v>nebija plānots</v>
      </c>
      <c r="BT136" s="89">
        <f t="shared" si="199"/>
        <v>37964.81</v>
      </c>
      <c r="BU136" s="89">
        <f t="shared" si="200"/>
        <v>57093.39</v>
      </c>
      <c r="BV136" s="89">
        <f t="shared" si="201"/>
        <v>0</v>
      </c>
      <c r="BW136" s="89">
        <f t="shared" si="202"/>
        <v>57093.39</v>
      </c>
      <c r="BX136" s="93">
        <f t="shared" si="203"/>
        <v>1.5038502760846164</v>
      </c>
      <c r="BY136" s="89">
        <f t="shared" si="204"/>
        <v>19128.580000000002</v>
      </c>
      <c r="BZ136" s="93">
        <f t="shared" si="205"/>
        <v>0.5038502760846163</v>
      </c>
      <c r="CA136" s="89">
        <v>0</v>
      </c>
      <c r="CB136" s="89">
        <v>0</v>
      </c>
      <c r="CC136" s="89">
        <v>0</v>
      </c>
      <c r="CD136" s="89">
        <v>0</v>
      </c>
      <c r="CE136" s="89">
        <v>31875</v>
      </c>
      <c r="CF136" s="89">
        <v>0</v>
      </c>
      <c r="CG136" s="89">
        <v>0</v>
      </c>
      <c r="CH136" s="24">
        <f t="shared" si="160"/>
        <v>69839.81</v>
      </c>
      <c r="CJ136" s="10"/>
      <c r="CK136" s="10"/>
    </row>
    <row r="137" spans="1:89" ht="12" customHeight="1" x14ac:dyDescent="0.25">
      <c r="A137" s="9" t="s">
        <v>336</v>
      </c>
      <c r="B137" s="9" t="s">
        <v>336</v>
      </c>
      <c r="C137" s="25">
        <v>4</v>
      </c>
      <c r="D137" s="33" t="s">
        <v>300</v>
      </c>
      <c r="E137" s="27" t="s">
        <v>301</v>
      </c>
      <c r="F137" s="33" t="s">
        <v>323</v>
      </c>
      <c r="G137" s="27" t="s">
        <v>324</v>
      </c>
      <c r="H137" s="25" t="s">
        <v>337</v>
      </c>
      <c r="I137" s="27" t="s">
        <v>338</v>
      </c>
      <c r="J137" s="28" t="s">
        <v>21</v>
      </c>
      <c r="K137" s="29" t="s">
        <v>306</v>
      </c>
      <c r="L137" s="25" t="s">
        <v>9</v>
      </c>
      <c r="M137" s="24">
        <v>0</v>
      </c>
      <c r="N137" s="24">
        <v>323686.40999999997</v>
      </c>
      <c r="O137" s="24">
        <v>2941844.95</v>
      </c>
      <c r="P137" s="89">
        <v>73535.64</v>
      </c>
      <c r="Q137" s="89">
        <v>57592.71</v>
      </c>
      <c r="R137" s="89">
        <v>0</v>
      </c>
      <c r="S137" s="89">
        <f t="shared" si="161"/>
        <v>57592.71</v>
      </c>
      <c r="T137" s="93">
        <f t="shared" si="162"/>
        <v>0.78319451629169201</v>
      </c>
      <c r="U137" s="89">
        <f t="shared" si="163"/>
        <v>-15942.93</v>
      </c>
      <c r="V137" s="93">
        <f t="shared" si="164"/>
        <v>-0.21680548370830799</v>
      </c>
      <c r="W137" s="89">
        <v>0</v>
      </c>
      <c r="X137" s="89">
        <v>0</v>
      </c>
      <c r="Y137" s="89">
        <v>0</v>
      </c>
      <c r="Z137" s="89">
        <f t="shared" si="165"/>
        <v>0</v>
      </c>
      <c r="AA137" s="93" t="str">
        <f t="shared" si="166"/>
        <v>nebija plānots</v>
      </c>
      <c r="AB137" s="89">
        <f t="shared" si="167"/>
        <v>0</v>
      </c>
      <c r="AC137" s="93" t="str">
        <f t="shared" si="168"/>
        <v>nebija plānots</v>
      </c>
      <c r="AD137" s="89">
        <f t="shared" si="169"/>
        <v>73535.64</v>
      </c>
      <c r="AE137" s="89">
        <f t="shared" si="170"/>
        <v>57592.71</v>
      </c>
      <c r="AF137" s="89">
        <f t="shared" si="171"/>
        <v>0</v>
      </c>
      <c r="AG137" s="89">
        <f t="shared" si="172"/>
        <v>57592.71</v>
      </c>
      <c r="AH137" s="93">
        <f t="shared" si="173"/>
        <v>0.78319451629169201</v>
      </c>
      <c r="AI137" s="89">
        <f t="shared" si="174"/>
        <v>-15942.93</v>
      </c>
      <c r="AJ137" s="93">
        <f t="shared" si="175"/>
        <v>-0.21680548370830799</v>
      </c>
      <c r="AK137" s="89">
        <v>0</v>
      </c>
      <c r="AL137" s="89">
        <v>0</v>
      </c>
      <c r="AM137" s="89">
        <v>0</v>
      </c>
      <c r="AN137" s="89">
        <f t="shared" si="206"/>
        <v>0</v>
      </c>
      <c r="AO137" s="93" t="str">
        <f t="shared" si="176"/>
        <v>nebija plānots</v>
      </c>
      <c r="AP137" s="89">
        <f t="shared" si="177"/>
        <v>0</v>
      </c>
      <c r="AQ137" s="93" t="str">
        <f t="shared" si="178"/>
        <v>nebija plānots</v>
      </c>
      <c r="AR137" s="89">
        <f t="shared" si="179"/>
        <v>73535.64</v>
      </c>
      <c r="AS137" s="89">
        <f t="shared" si="180"/>
        <v>57592.71</v>
      </c>
      <c r="AT137" s="89">
        <f t="shared" si="181"/>
        <v>0</v>
      </c>
      <c r="AU137" s="89">
        <f t="shared" si="182"/>
        <v>57592.71</v>
      </c>
      <c r="AV137" s="93">
        <f t="shared" si="183"/>
        <v>0.78319451629169201</v>
      </c>
      <c r="AW137" s="89">
        <f t="shared" si="184"/>
        <v>-15942.93</v>
      </c>
      <c r="AX137" s="93">
        <f t="shared" si="185"/>
        <v>-0.21680548370830799</v>
      </c>
      <c r="AY137" s="89">
        <v>0</v>
      </c>
      <c r="AZ137" s="89">
        <v>1703613.55</v>
      </c>
      <c r="BA137" s="89">
        <v>0</v>
      </c>
      <c r="BB137" s="89">
        <f t="shared" si="207"/>
        <v>1703613.55</v>
      </c>
      <c r="BC137" s="93" t="str">
        <f t="shared" si="186"/>
        <v>nebija plānots</v>
      </c>
      <c r="BD137" s="89">
        <f t="shared" si="187"/>
        <v>1703613.55</v>
      </c>
      <c r="BE137" s="93" t="str">
        <f t="shared" si="188"/>
        <v>nebija plānots</v>
      </c>
      <c r="BF137" s="89">
        <f t="shared" si="189"/>
        <v>73535.64</v>
      </c>
      <c r="BG137" s="89">
        <f t="shared" si="190"/>
        <v>1761206.26</v>
      </c>
      <c r="BH137" s="89">
        <f t="shared" si="191"/>
        <v>0</v>
      </c>
      <c r="BI137" s="89">
        <f t="shared" si="192"/>
        <v>1761206.26</v>
      </c>
      <c r="BJ137" s="93">
        <f t="shared" si="193"/>
        <v>23.950376443313747</v>
      </c>
      <c r="BK137" s="89">
        <f t="shared" si="194"/>
        <v>1687670.62</v>
      </c>
      <c r="BL137" s="93">
        <f t="shared" si="195"/>
        <v>22.950376443313747</v>
      </c>
      <c r="BM137" s="89">
        <v>0</v>
      </c>
      <c r="BN137" s="89">
        <v>0</v>
      </c>
      <c r="BO137" s="89">
        <v>0</v>
      </c>
      <c r="BP137" s="89">
        <f t="shared" si="208"/>
        <v>0</v>
      </c>
      <c r="BQ137" s="93" t="str">
        <f t="shared" si="196"/>
        <v>nebija plānots</v>
      </c>
      <c r="BR137" s="89">
        <f t="shared" si="197"/>
        <v>0</v>
      </c>
      <c r="BS137" s="93" t="str">
        <f t="shared" si="198"/>
        <v>nebija plānots</v>
      </c>
      <c r="BT137" s="89">
        <f t="shared" si="199"/>
        <v>73535.64</v>
      </c>
      <c r="BU137" s="89">
        <f t="shared" si="200"/>
        <v>1761206.26</v>
      </c>
      <c r="BV137" s="89">
        <f t="shared" si="201"/>
        <v>0</v>
      </c>
      <c r="BW137" s="89">
        <f t="shared" si="202"/>
        <v>1761206.26</v>
      </c>
      <c r="BX137" s="93">
        <f t="shared" si="203"/>
        <v>23.950376443313747</v>
      </c>
      <c r="BY137" s="89">
        <f t="shared" si="204"/>
        <v>1687670.62</v>
      </c>
      <c r="BZ137" s="93">
        <f t="shared" si="205"/>
        <v>22.950376443313747</v>
      </c>
      <c r="CA137" s="89">
        <v>0</v>
      </c>
      <c r="CB137" s="89">
        <v>0</v>
      </c>
      <c r="CC137" s="89">
        <v>487464.36</v>
      </c>
      <c r="CD137" s="89">
        <v>0</v>
      </c>
      <c r="CE137" s="89">
        <v>0</v>
      </c>
      <c r="CF137" s="89">
        <v>0</v>
      </c>
      <c r="CG137" s="89">
        <v>0</v>
      </c>
      <c r="CH137" s="24">
        <f t="shared" si="160"/>
        <v>561000</v>
      </c>
      <c r="CJ137" s="10"/>
      <c r="CK137" s="10"/>
    </row>
    <row r="138" spans="1:89" ht="12" customHeight="1" x14ac:dyDescent="0.25">
      <c r="A138" s="9" t="s">
        <v>339</v>
      </c>
      <c r="B138" s="9" t="s">
        <v>339</v>
      </c>
      <c r="C138" s="25">
        <v>4</v>
      </c>
      <c r="D138" s="33" t="s">
        <v>300</v>
      </c>
      <c r="E138" s="27" t="s">
        <v>301</v>
      </c>
      <c r="F138" s="33" t="s">
        <v>323</v>
      </c>
      <c r="G138" s="27" t="s">
        <v>324</v>
      </c>
      <c r="H138" s="25" t="s">
        <v>340</v>
      </c>
      <c r="I138" s="27" t="s">
        <v>341</v>
      </c>
      <c r="J138" s="28" t="s">
        <v>21</v>
      </c>
      <c r="K138" s="29" t="s">
        <v>306</v>
      </c>
      <c r="L138" s="25" t="s">
        <v>9</v>
      </c>
      <c r="M138" s="24">
        <v>0</v>
      </c>
      <c r="N138" s="24">
        <v>230419.18</v>
      </c>
      <c r="O138" s="24">
        <v>1474416.32</v>
      </c>
      <c r="P138" s="89">
        <v>0</v>
      </c>
      <c r="Q138" s="89">
        <v>0</v>
      </c>
      <c r="R138" s="89">
        <v>0</v>
      </c>
      <c r="S138" s="89">
        <f t="shared" si="161"/>
        <v>0</v>
      </c>
      <c r="T138" s="93" t="str">
        <f t="shared" si="162"/>
        <v>nebija plānots</v>
      </c>
      <c r="U138" s="89">
        <f t="shared" si="163"/>
        <v>0</v>
      </c>
      <c r="V138" s="93" t="str">
        <f t="shared" si="164"/>
        <v>nebija plānots</v>
      </c>
      <c r="W138" s="89">
        <v>289438.26</v>
      </c>
      <c r="X138" s="89">
        <v>238716.6</v>
      </c>
      <c r="Y138" s="89">
        <v>0</v>
      </c>
      <c r="Z138" s="89">
        <f t="shared" si="165"/>
        <v>238716.6</v>
      </c>
      <c r="AA138" s="93">
        <f t="shared" si="166"/>
        <v>0.82475827487354292</v>
      </c>
      <c r="AB138" s="89">
        <f t="shared" si="167"/>
        <v>-50721.66</v>
      </c>
      <c r="AC138" s="93">
        <f t="shared" si="168"/>
        <v>-0.17524172512645703</v>
      </c>
      <c r="AD138" s="89">
        <f t="shared" si="169"/>
        <v>289438.26</v>
      </c>
      <c r="AE138" s="89">
        <f t="shared" si="170"/>
        <v>238716.6</v>
      </c>
      <c r="AF138" s="89">
        <f t="shared" si="171"/>
        <v>0</v>
      </c>
      <c r="AG138" s="89">
        <f t="shared" si="172"/>
        <v>238716.6</v>
      </c>
      <c r="AH138" s="93">
        <f t="shared" si="173"/>
        <v>0.82475827487354292</v>
      </c>
      <c r="AI138" s="89">
        <f t="shared" si="174"/>
        <v>-50721.66</v>
      </c>
      <c r="AJ138" s="93">
        <f t="shared" si="175"/>
        <v>-0.17524172512645703</v>
      </c>
      <c r="AK138" s="89">
        <v>0</v>
      </c>
      <c r="AL138" s="89">
        <v>50721.65</v>
      </c>
      <c r="AM138" s="89">
        <v>0</v>
      </c>
      <c r="AN138" s="89">
        <f t="shared" si="206"/>
        <v>50721.65</v>
      </c>
      <c r="AO138" s="93" t="str">
        <f t="shared" si="176"/>
        <v>nebija plānots</v>
      </c>
      <c r="AP138" s="89">
        <f t="shared" si="177"/>
        <v>50721.65</v>
      </c>
      <c r="AQ138" s="93" t="str">
        <f t="shared" si="178"/>
        <v>nebija plānots</v>
      </c>
      <c r="AR138" s="89">
        <f t="shared" si="179"/>
        <v>289438.26</v>
      </c>
      <c r="AS138" s="89">
        <f t="shared" si="180"/>
        <v>289438.25</v>
      </c>
      <c r="AT138" s="89">
        <f t="shared" si="181"/>
        <v>0</v>
      </c>
      <c r="AU138" s="89">
        <f t="shared" si="182"/>
        <v>289438.25</v>
      </c>
      <c r="AV138" s="93">
        <f t="shared" si="183"/>
        <v>0.99999996545031744</v>
      </c>
      <c r="AW138" s="89">
        <f t="shared" si="184"/>
        <v>-1.0000000009313226E-2</v>
      </c>
      <c r="AX138" s="93">
        <f t="shared" si="185"/>
        <v>-3.4549682579328753E-8</v>
      </c>
      <c r="AY138" s="89">
        <v>0</v>
      </c>
      <c r="AZ138" s="89">
        <v>0</v>
      </c>
      <c r="BA138" s="89">
        <v>0</v>
      </c>
      <c r="BB138" s="89">
        <f t="shared" si="207"/>
        <v>0</v>
      </c>
      <c r="BC138" s="93" t="str">
        <f t="shared" si="186"/>
        <v>nebija plānots</v>
      </c>
      <c r="BD138" s="89">
        <f t="shared" si="187"/>
        <v>0</v>
      </c>
      <c r="BE138" s="93" t="str">
        <f t="shared" si="188"/>
        <v>nebija plānots</v>
      </c>
      <c r="BF138" s="89">
        <f t="shared" si="189"/>
        <v>289438.26</v>
      </c>
      <c r="BG138" s="89">
        <f t="shared" si="190"/>
        <v>289438.25</v>
      </c>
      <c r="BH138" s="89">
        <f t="shared" si="191"/>
        <v>0</v>
      </c>
      <c r="BI138" s="89">
        <f t="shared" si="192"/>
        <v>289438.25</v>
      </c>
      <c r="BJ138" s="93">
        <f t="shared" si="193"/>
        <v>0.99999996545031744</v>
      </c>
      <c r="BK138" s="89">
        <f t="shared" si="194"/>
        <v>-1.0000000009313226E-2</v>
      </c>
      <c r="BL138" s="93">
        <f t="shared" si="195"/>
        <v>-3.4549682579328753E-8</v>
      </c>
      <c r="BM138" s="89">
        <v>0</v>
      </c>
      <c r="BN138" s="89">
        <v>0</v>
      </c>
      <c r="BO138" s="89">
        <v>0</v>
      </c>
      <c r="BP138" s="89">
        <f t="shared" si="208"/>
        <v>0</v>
      </c>
      <c r="BQ138" s="93" t="str">
        <f t="shared" si="196"/>
        <v>nebija plānots</v>
      </c>
      <c r="BR138" s="89">
        <f t="shared" si="197"/>
        <v>0</v>
      </c>
      <c r="BS138" s="93" t="str">
        <f t="shared" si="198"/>
        <v>nebija plānots</v>
      </c>
      <c r="BT138" s="89">
        <f t="shared" si="199"/>
        <v>289438.26</v>
      </c>
      <c r="BU138" s="89">
        <f t="shared" si="200"/>
        <v>289438.25</v>
      </c>
      <c r="BV138" s="89">
        <f t="shared" si="201"/>
        <v>0</v>
      </c>
      <c r="BW138" s="89">
        <f t="shared" si="202"/>
        <v>289438.25</v>
      </c>
      <c r="BX138" s="93">
        <f t="shared" si="203"/>
        <v>0.99999996545031744</v>
      </c>
      <c r="BY138" s="89">
        <f t="shared" si="204"/>
        <v>-1.0000000009313226E-2</v>
      </c>
      <c r="BZ138" s="93">
        <f t="shared" si="205"/>
        <v>-3.4549682579328753E-8</v>
      </c>
      <c r="CA138" s="89">
        <v>0</v>
      </c>
      <c r="CB138" s="89">
        <v>0</v>
      </c>
      <c r="CC138" s="89">
        <v>383928.74</v>
      </c>
      <c r="CD138" s="89">
        <v>0</v>
      </c>
      <c r="CE138" s="89">
        <v>0</v>
      </c>
      <c r="CF138" s="89">
        <v>0</v>
      </c>
      <c r="CG138" s="89">
        <v>0</v>
      </c>
      <c r="CH138" s="24">
        <f t="shared" si="160"/>
        <v>673367</v>
      </c>
      <c r="CJ138" s="10"/>
      <c r="CK138" s="10"/>
    </row>
    <row r="139" spans="1:89" ht="12" customHeight="1" x14ac:dyDescent="0.25">
      <c r="A139" s="9" t="s">
        <v>342</v>
      </c>
      <c r="B139" s="9" t="s">
        <v>342</v>
      </c>
      <c r="C139" s="25">
        <v>4</v>
      </c>
      <c r="D139" s="33" t="s">
        <v>300</v>
      </c>
      <c r="E139" s="27" t="s">
        <v>301</v>
      </c>
      <c r="F139" s="33" t="s">
        <v>323</v>
      </c>
      <c r="G139" s="27" t="s">
        <v>324</v>
      </c>
      <c r="H139" s="25" t="s">
        <v>343</v>
      </c>
      <c r="I139" s="27" t="s">
        <v>344</v>
      </c>
      <c r="J139" s="28" t="s">
        <v>21</v>
      </c>
      <c r="K139" s="29" t="s">
        <v>306</v>
      </c>
      <c r="L139" s="25" t="s">
        <v>9</v>
      </c>
      <c r="M139" s="24">
        <v>0</v>
      </c>
      <c r="N139" s="24">
        <v>16303.03</v>
      </c>
      <c r="O139" s="24">
        <v>95804.340000000011</v>
      </c>
      <c r="P139" s="89">
        <v>0</v>
      </c>
      <c r="Q139" s="89">
        <v>0</v>
      </c>
      <c r="R139" s="89">
        <v>0</v>
      </c>
      <c r="S139" s="89">
        <f t="shared" si="161"/>
        <v>0</v>
      </c>
      <c r="T139" s="93" t="str">
        <f t="shared" si="162"/>
        <v>nebija plānots</v>
      </c>
      <c r="U139" s="89">
        <f t="shared" si="163"/>
        <v>0</v>
      </c>
      <c r="V139" s="93" t="str">
        <f t="shared" si="164"/>
        <v>nebija plānots</v>
      </c>
      <c r="W139" s="89">
        <v>0</v>
      </c>
      <c r="X139" s="89">
        <v>0</v>
      </c>
      <c r="Y139" s="89">
        <v>0</v>
      </c>
      <c r="Z139" s="89">
        <f t="shared" si="165"/>
        <v>0</v>
      </c>
      <c r="AA139" s="93" t="str">
        <f t="shared" si="166"/>
        <v>nebija plānots</v>
      </c>
      <c r="AB139" s="89">
        <f t="shared" si="167"/>
        <v>0</v>
      </c>
      <c r="AC139" s="93" t="str">
        <f t="shared" si="168"/>
        <v>nebija plānots</v>
      </c>
      <c r="AD139" s="89">
        <f t="shared" si="169"/>
        <v>0</v>
      </c>
      <c r="AE139" s="89">
        <f t="shared" si="170"/>
        <v>0</v>
      </c>
      <c r="AF139" s="89">
        <f t="shared" si="171"/>
        <v>0</v>
      </c>
      <c r="AG139" s="89">
        <f t="shared" si="172"/>
        <v>0</v>
      </c>
      <c r="AH139" s="93" t="str">
        <f t="shared" si="173"/>
        <v>nebija plānots</v>
      </c>
      <c r="AI139" s="89">
        <f t="shared" si="174"/>
        <v>0</v>
      </c>
      <c r="AJ139" s="93" t="str">
        <f t="shared" si="175"/>
        <v>nebija plānots</v>
      </c>
      <c r="AK139" s="89">
        <v>0</v>
      </c>
      <c r="AL139" s="89">
        <v>0</v>
      </c>
      <c r="AM139" s="89">
        <v>0</v>
      </c>
      <c r="AN139" s="89">
        <f t="shared" si="206"/>
        <v>0</v>
      </c>
      <c r="AO139" s="93" t="str">
        <f t="shared" si="176"/>
        <v>nebija plānots</v>
      </c>
      <c r="AP139" s="89">
        <f t="shared" si="177"/>
        <v>0</v>
      </c>
      <c r="AQ139" s="93" t="str">
        <f t="shared" si="178"/>
        <v>nebija plānots</v>
      </c>
      <c r="AR139" s="89">
        <f t="shared" si="179"/>
        <v>0</v>
      </c>
      <c r="AS139" s="89">
        <f t="shared" si="180"/>
        <v>0</v>
      </c>
      <c r="AT139" s="89">
        <f t="shared" si="181"/>
        <v>0</v>
      </c>
      <c r="AU139" s="89">
        <f t="shared" si="182"/>
        <v>0</v>
      </c>
      <c r="AV139" s="93" t="str">
        <f t="shared" si="183"/>
        <v>nebija plānots</v>
      </c>
      <c r="AW139" s="89">
        <f t="shared" si="184"/>
        <v>0</v>
      </c>
      <c r="AX139" s="93" t="str">
        <f t="shared" si="185"/>
        <v>nebija plānots</v>
      </c>
      <c r="AY139" s="89">
        <v>0</v>
      </c>
      <c r="AZ139" s="89">
        <v>185923.87</v>
      </c>
      <c r="BA139" s="89">
        <v>0</v>
      </c>
      <c r="BB139" s="89">
        <f t="shared" si="207"/>
        <v>185923.87</v>
      </c>
      <c r="BC139" s="93" t="str">
        <f t="shared" si="186"/>
        <v>nebija plānots</v>
      </c>
      <c r="BD139" s="89">
        <f t="shared" si="187"/>
        <v>185923.87</v>
      </c>
      <c r="BE139" s="93" t="str">
        <f t="shared" si="188"/>
        <v>nebija plānots</v>
      </c>
      <c r="BF139" s="89">
        <f t="shared" si="189"/>
        <v>0</v>
      </c>
      <c r="BG139" s="89">
        <f t="shared" si="190"/>
        <v>185923.87</v>
      </c>
      <c r="BH139" s="89">
        <f t="shared" si="191"/>
        <v>0</v>
      </c>
      <c r="BI139" s="89">
        <f t="shared" si="192"/>
        <v>185923.87</v>
      </c>
      <c r="BJ139" s="93" t="str">
        <f t="shared" si="193"/>
        <v>nebija plānots</v>
      </c>
      <c r="BK139" s="89">
        <f t="shared" si="194"/>
        <v>185923.87</v>
      </c>
      <c r="BL139" s="93" t="str">
        <f t="shared" si="195"/>
        <v>nebija plānots</v>
      </c>
      <c r="BM139" s="89">
        <v>124507.73</v>
      </c>
      <c r="BN139" s="89">
        <v>0</v>
      </c>
      <c r="BO139" s="89">
        <v>0</v>
      </c>
      <c r="BP139" s="89">
        <f t="shared" si="208"/>
        <v>0</v>
      </c>
      <c r="BQ139" s="93">
        <f t="shared" si="196"/>
        <v>0</v>
      </c>
      <c r="BR139" s="89">
        <f t="shared" si="197"/>
        <v>-124507.73</v>
      </c>
      <c r="BS139" s="93">
        <f t="shared" si="198"/>
        <v>-1</v>
      </c>
      <c r="BT139" s="89">
        <f t="shared" si="199"/>
        <v>124507.73</v>
      </c>
      <c r="BU139" s="89">
        <f t="shared" si="200"/>
        <v>185923.87</v>
      </c>
      <c r="BV139" s="89">
        <f t="shared" si="201"/>
        <v>0</v>
      </c>
      <c r="BW139" s="89">
        <f t="shared" si="202"/>
        <v>185923.87</v>
      </c>
      <c r="BX139" s="93">
        <f t="shared" si="203"/>
        <v>1.4932717028894511</v>
      </c>
      <c r="BY139" s="89">
        <f t="shared" si="204"/>
        <v>61416.14</v>
      </c>
      <c r="BZ139" s="93">
        <f t="shared" si="205"/>
        <v>0.49327170288945116</v>
      </c>
      <c r="CA139" s="89">
        <v>0</v>
      </c>
      <c r="CB139" s="89">
        <v>0</v>
      </c>
      <c r="CC139" s="89">
        <v>0</v>
      </c>
      <c r="CD139" s="89">
        <v>0</v>
      </c>
      <c r="CE139" s="89">
        <v>0</v>
      </c>
      <c r="CF139" s="89">
        <v>115394.63</v>
      </c>
      <c r="CG139" s="89">
        <v>0</v>
      </c>
      <c r="CH139" s="24">
        <f t="shared" si="160"/>
        <v>239902.36</v>
      </c>
      <c r="CJ139" s="10"/>
      <c r="CK139" s="10"/>
    </row>
    <row r="140" spans="1:89" ht="12" customHeight="1" x14ac:dyDescent="0.25">
      <c r="A140" s="9" t="s">
        <v>345</v>
      </c>
      <c r="B140" s="9" t="s">
        <v>345</v>
      </c>
      <c r="C140" s="25">
        <v>4</v>
      </c>
      <c r="D140" s="33" t="s">
        <v>300</v>
      </c>
      <c r="E140" s="27" t="s">
        <v>301</v>
      </c>
      <c r="F140" s="33" t="s">
        <v>323</v>
      </c>
      <c r="G140" s="27" t="s">
        <v>324</v>
      </c>
      <c r="H140" s="25" t="s">
        <v>346</v>
      </c>
      <c r="I140" s="27" t="s">
        <v>347</v>
      </c>
      <c r="J140" s="28" t="s">
        <v>21</v>
      </c>
      <c r="K140" s="29" t="s">
        <v>306</v>
      </c>
      <c r="L140" s="25" t="s">
        <v>9</v>
      </c>
      <c r="M140" s="24">
        <v>0</v>
      </c>
      <c r="N140" s="24">
        <v>0</v>
      </c>
      <c r="O140" s="24">
        <v>58424.38</v>
      </c>
      <c r="P140" s="89">
        <v>0</v>
      </c>
      <c r="Q140" s="89">
        <v>0</v>
      </c>
      <c r="R140" s="89">
        <v>0</v>
      </c>
      <c r="S140" s="89">
        <f t="shared" si="161"/>
        <v>0</v>
      </c>
      <c r="T140" s="93" t="str">
        <f t="shared" si="162"/>
        <v>nebija plānots</v>
      </c>
      <c r="U140" s="89">
        <f t="shared" si="163"/>
        <v>0</v>
      </c>
      <c r="V140" s="93" t="str">
        <f t="shared" si="164"/>
        <v>nebija plānots</v>
      </c>
      <c r="W140" s="89">
        <v>0</v>
      </c>
      <c r="X140" s="89">
        <v>56778.2</v>
      </c>
      <c r="Y140" s="89">
        <v>0</v>
      </c>
      <c r="Z140" s="89">
        <f t="shared" si="165"/>
        <v>56778.2</v>
      </c>
      <c r="AA140" s="93" t="str">
        <f t="shared" si="166"/>
        <v>nebija plānots</v>
      </c>
      <c r="AB140" s="89">
        <f t="shared" si="167"/>
        <v>56778.2</v>
      </c>
      <c r="AC140" s="93" t="str">
        <f t="shared" si="168"/>
        <v>nebija plānots</v>
      </c>
      <c r="AD140" s="89">
        <f t="shared" si="169"/>
        <v>0</v>
      </c>
      <c r="AE140" s="89">
        <f t="shared" si="170"/>
        <v>56778.2</v>
      </c>
      <c r="AF140" s="89">
        <f t="shared" si="171"/>
        <v>0</v>
      </c>
      <c r="AG140" s="89">
        <f t="shared" si="172"/>
        <v>56778.2</v>
      </c>
      <c r="AH140" s="93" t="str">
        <f t="shared" si="173"/>
        <v>nebija plānots</v>
      </c>
      <c r="AI140" s="89">
        <f t="shared" si="174"/>
        <v>56778.2</v>
      </c>
      <c r="AJ140" s="93" t="str">
        <f t="shared" si="175"/>
        <v>nebija plānots</v>
      </c>
      <c r="AK140" s="89">
        <v>50766.78</v>
      </c>
      <c r="AL140" s="89">
        <v>0</v>
      </c>
      <c r="AM140" s="89">
        <v>0</v>
      </c>
      <c r="AN140" s="89">
        <f t="shared" si="206"/>
        <v>0</v>
      </c>
      <c r="AO140" s="93">
        <f t="shared" si="176"/>
        <v>0</v>
      </c>
      <c r="AP140" s="89">
        <f t="shared" si="177"/>
        <v>-50766.78</v>
      </c>
      <c r="AQ140" s="93">
        <f t="shared" si="178"/>
        <v>-1</v>
      </c>
      <c r="AR140" s="89">
        <f t="shared" si="179"/>
        <v>50766.78</v>
      </c>
      <c r="AS140" s="89">
        <f t="shared" si="180"/>
        <v>56778.2</v>
      </c>
      <c r="AT140" s="89">
        <f t="shared" si="181"/>
        <v>0</v>
      </c>
      <c r="AU140" s="89">
        <f t="shared" si="182"/>
        <v>56778.2</v>
      </c>
      <c r="AV140" s="93">
        <f t="shared" si="183"/>
        <v>1.1184124736688046</v>
      </c>
      <c r="AW140" s="89">
        <f t="shared" si="184"/>
        <v>6011.4199999999983</v>
      </c>
      <c r="AX140" s="93">
        <f t="shared" si="185"/>
        <v>0.11841247366880464</v>
      </c>
      <c r="AY140" s="89">
        <v>0</v>
      </c>
      <c r="AZ140" s="89">
        <v>135348.16</v>
      </c>
      <c r="BA140" s="89">
        <v>0</v>
      </c>
      <c r="BB140" s="89">
        <f t="shared" si="207"/>
        <v>135348.16</v>
      </c>
      <c r="BC140" s="93" t="str">
        <f t="shared" si="186"/>
        <v>nebija plānots</v>
      </c>
      <c r="BD140" s="89">
        <f t="shared" si="187"/>
        <v>135348.16</v>
      </c>
      <c r="BE140" s="93" t="str">
        <f t="shared" si="188"/>
        <v>nebija plānots</v>
      </c>
      <c r="BF140" s="89">
        <f t="shared" si="189"/>
        <v>50766.78</v>
      </c>
      <c r="BG140" s="89">
        <f t="shared" si="190"/>
        <v>192126.36</v>
      </c>
      <c r="BH140" s="89">
        <f t="shared" si="191"/>
        <v>0</v>
      </c>
      <c r="BI140" s="89">
        <f t="shared" si="192"/>
        <v>192126.36</v>
      </c>
      <c r="BJ140" s="93">
        <f t="shared" si="193"/>
        <v>3.7844897785520373</v>
      </c>
      <c r="BK140" s="89">
        <f t="shared" si="194"/>
        <v>141359.57999999999</v>
      </c>
      <c r="BL140" s="93">
        <f t="shared" si="195"/>
        <v>2.7844897785520373</v>
      </c>
      <c r="BM140" s="89">
        <v>100427.5</v>
      </c>
      <c r="BN140" s="89">
        <v>0</v>
      </c>
      <c r="BO140" s="89">
        <v>0</v>
      </c>
      <c r="BP140" s="89">
        <f t="shared" si="208"/>
        <v>0</v>
      </c>
      <c r="BQ140" s="93">
        <f t="shared" si="196"/>
        <v>0</v>
      </c>
      <c r="BR140" s="89">
        <f t="shared" si="197"/>
        <v>-100427.5</v>
      </c>
      <c r="BS140" s="93">
        <f t="shared" si="198"/>
        <v>-1</v>
      </c>
      <c r="BT140" s="89">
        <f t="shared" si="199"/>
        <v>151194.28</v>
      </c>
      <c r="BU140" s="89">
        <f t="shared" si="200"/>
        <v>192126.36</v>
      </c>
      <c r="BV140" s="89">
        <f t="shared" si="201"/>
        <v>0</v>
      </c>
      <c r="BW140" s="89">
        <f t="shared" si="202"/>
        <v>192126.36</v>
      </c>
      <c r="BX140" s="93">
        <f t="shared" si="203"/>
        <v>1.2707250565299162</v>
      </c>
      <c r="BY140" s="89">
        <f t="shared" si="204"/>
        <v>40932.079999999987</v>
      </c>
      <c r="BZ140" s="93">
        <f t="shared" si="205"/>
        <v>0.27072505652991624</v>
      </c>
      <c r="CA140" s="89">
        <v>0</v>
      </c>
      <c r="CB140" s="89">
        <v>0</v>
      </c>
      <c r="CC140" s="89">
        <v>0</v>
      </c>
      <c r="CD140" s="89">
        <v>0</v>
      </c>
      <c r="CE140" s="89">
        <v>0</v>
      </c>
      <c r="CF140" s="89">
        <v>72250</v>
      </c>
      <c r="CG140" s="89">
        <v>63750</v>
      </c>
      <c r="CH140" s="24">
        <f t="shared" si="160"/>
        <v>287194.28000000003</v>
      </c>
      <c r="CJ140" s="10"/>
      <c r="CK140" s="10"/>
    </row>
    <row r="141" spans="1:89" ht="12" customHeight="1" x14ac:dyDescent="0.25">
      <c r="A141" s="9" t="s">
        <v>348</v>
      </c>
      <c r="B141" s="9" t="s">
        <v>348</v>
      </c>
      <c r="C141" s="25">
        <v>4</v>
      </c>
      <c r="D141" s="33" t="s">
        <v>349</v>
      </c>
      <c r="E141" s="27" t="s">
        <v>350</v>
      </c>
      <c r="F141" s="33" t="s">
        <v>351</v>
      </c>
      <c r="G141" s="27" t="s">
        <v>352</v>
      </c>
      <c r="H141" s="25" t="s">
        <v>353</v>
      </c>
      <c r="I141" s="27" t="s">
        <v>354</v>
      </c>
      <c r="J141" s="28" t="s">
        <v>21</v>
      </c>
      <c r="K141" s="29" t="s">
        <v>95</v>
      </c>
      <c r="L141" s="25" t="s">
        <v>10</v>
      </c>
      <c r="M141" s="24">
        <v>0</v>
      </c>
      <c r="N141" s="24">
        <v>0</v>
      </c>
      <c r="O141" s="24">
        <v>0</v>
      </c>
      <c r="P141" s="89">
        <v>0</v>
      </c>
      <c r="Q141" s="89">
        <v>0</v>
      </c>
      <c r="R141" s="89">
        <v>0</v>
      </c>
      <c r="S141" s="89">
        <f t="shared" si="161"/>
        <v>0</v>
      </c>
      <c r="T141" s="93" t="str">
        <f t="shared" si="162"/>
        <v>nebija plānots</v>
      </c>
      <c r="U141" s="89">
        <f t="shared" si="163"/>
        <v>0</v>
      </c>
      <c r="V141" s="93" t="str">
        <f t="shared" si="164"/>
        <v>nebija plānots</v>
      </c>
      <c r="W141" s="89">
        <v>0</v>
      </c>
      <c r="X141" s="89">
        <v>0</v>
      </c>
      <c r="Y141" s="89">
        <v>0</v>
      </c>
      <c r="Z141" s="89">
        <f t="shared" si="165"/>
        <v>0</v>
      </c>
      <c r="AA141" s="93" t="str">
        <f t="shared" si="166"/>
        <v>nebija plānots</v>
      </c>
      <c r="AB141" s="89">
        <f t="shared" si="167"/>
        <v>0</v>
      </c>
      <c r="AC141" s="93" t="str">
        <f t="shared" si="168"/>
        <v>nebija plānots</v>
      </c>
      <c r="AD141" s="89">
        <f t="shared" si="169"/>
        <v>0</v>
      </c>
      <c r="AE141" s="89">
        <f t="shared" si="170"/>
        <v>0</v>
      </c>
      <c r="AF141" s="89">
        <f t="shared" si="171"/>
        <v>0</v>
      </c>
      <c r="AG141" s="89">
        <f t="shared" si="172"/>
        <v>0</v>
      </c>
      <c r="AH141" s="93" t="str">
        <f t="shared" si="173"/>
        <v>nebija plānots</v>
      </c>
      <c r="AI141" s="89">
        <f t="shared" si="174"/>
        <v>0</v>
      </c>
      <c r="AJ141" s="93" t="str">
        <f t="shared" si="175"/>
        <v>nebija plānots</v>
      </c>
      <c r="AK141" s="89">
        <v>0</v>
      </c>
      <c r="AL141" s="89">
        <v>0</v>
      </c>
      <c r="AM141" s="89">
        <v>0</v>
      </c>
      <c r="AN141" s="89">
        <f t="shared" si="206"/>
        <v>0</v>
      </c>
      <c r="AO141" s="93" t="str">
        <f t="shared" si="176"/>
        <v>nebija plānots</v>
      </c>
      <c r="AP141" s="89">
        <f t="shared" si="177"/>
        <v>0</v>
      </c>
      <c r="AQ141" s="93" t="str">
        <f t="shared" si="178"/>
        <v>nebija plānots</v>
      </c>
      <c r="AR141" s="89">
        <f t="shared" si="179"/>
        <v>0</v>
      </c>
      <c r="AS141" s="89">
        <f t="shared" si="180"/>
        <v>0</v>
      </c>
      <c r="AT141" s="89">
        <f t="shared" si="181"/>
        <v>0</v>
      </c>
      <c r="AU141" s="89">
        <f t="shared" si="182"/>
        <v>0</v>
      </c>
      <c r="AV141" s="93" t="str">
        <f t="shared" si="183"/>
        <v>nebija plānots</v>
      </c>
      <c r="AW141" s="89">
        <f t="shared" si="184"/>
        <v>0</v>
      </c>
      <c r="AX141" s="93" t="str">
        <f t="shared" si="185"/>
        <v>nebija plānots</v>
      </c>
      <c r="AY141" s="89">
        <v>0</v>
      </c>
      <c r="AZ141" s="89">
        <v>0</v>
      </c>
      <c r="BA141" s="89">
        <v>0</v>
      </c>
      <c r="BB141" s="89">
        <f t="shared" si="207"/>
        <v>0</v>
      </c>
      <c r="BC141" s="93" t="str">
        <f t="shared" si="186"/>
        <v>nebija plānots</v>
      </c>
      <c r="BD141" s="89">
        <f t="shared" si="187"/>
        <v>0</v>
      </c>
      <c r="BE141" s="93" t="str">
        <f t="shared" si="188"/>
        <v>nebija plānots</v>
      </c>
      <c r="BF141" s="89">
        <f t="shared" si="189"/>
        <v>0</v>
      </c>
      <c r="BG141" s="89">
        <f t="shared" si="190"/>
        <v>0</v>
      </c>
      <c r="BH141" s="89">
        <f t="shared" si="191"/>
        <v>0</v>
      </c>
      <c r="BI141" s="89">
        <f t="shared" si="192"/>
        <v>0</v>
      </c>
      <c r="BJ141" s="93" t="str">
        <f t="shared" si="193"/>
        <v>nebija plānots</v>
      </c>
      <c r="BK141" s="89">
        <f t="shared" si="194"/>
        <v>0</v>
      </c>
      <c r="BL141" s="93" t="str">
        <f t="shared" si="195"/>
        <v>nebija plānots</v>
      </c>
      <c r="BM141" s="89">
        <v>0</v>
      </c>
      <c r="BN141" s="89">
        <v>0</v>
      </c>
      <c r="BO141" s="89">
        <v>0</v>
      </c>
      <c r="BP141" s="89">
        <f t="shared" si="208"/>
        <v>0</v>
      </c>
      <c r="BQ141" s="93" t="str">
        <f t="shared" si="196"/>
        <v>nebija plānots</v>
      </c>
      <c r="BR141" s="89">
        <f t="shared" si="197"/>
        <v>0</v>
      </c>
      <c r="BS141" s="93" t="str">
        <f t="shared" si="198"/>
        <v>nebija plānots</v>
      </c>
      <c r="BT141" s="89">
        <f t="shared" si="199"/>
        <v>0</v>
      </c>
      <c r="BU141" s="89">
        <f t="shared" si="200"/>
        <v>0</v>
      </c>
      <c r="BV141" s="89">
        <f t="shared" si="201"/>
        <v>0</v>
      </c>
      <c r="BW141" s="89">
        <f t="shared" si="202"/>
        <v>0</v>
      </c>
      <c r="BX141" s="93" t="str">
        <f t="shared" si="203"/>
        <v>nebija plānots</v>
      </c>
      <c r="BY141" s="89">
        <f t="shared" si="204"/>
        <v>0</v>
      </c>
      <c r="BZ141" s="93" t="str">
        <f t="shared" si="205"/>
        <v>nebija plānots</v>
      </c>
      <c r="CA141" s="89">
        <v>0</v>
      </c>
      <c r="CB141" s="89">
        <v>0</v>
      </c>
      <c r="CC141" s="89">
        <v>0</v>
      </c>
      <c r="CD141" s="89">
        <v>0</v>
      </c>
      <c r="CE141" s="89">
        <v>0</v>
      </c>
      <c r="CF141" s="89">
        <v>0</v>
      </c>
      <c r="CG141" s="89">
        <v>0</v>
      </c>
      <c r="CH141" s="24">
        <f t="shared" si="160"/>
        <v>0</v>
      </c>
      <c r="CJ141" s="10"/>
      <c r="CK141" s="10"/>
    </row>
    <row r="142" spans="1:89" ht="12" customHeight="1" x14ac:dyDescent="0.25">
      <c r="A142" s="9" t="s">
        <v>355</v>
      </c>
      <c r="B142" s="9" t="s">
        <v>355</v>
      </c>
      <c r="C142" s="25">
        <v>4</v>
      </c>
      <c r="D142" s="33" t="s">
        <v>349</v>
      </c>
      <c r="E142" s="27" t="s">
        <v>350</v>
      </c>
      <c r="F142" s="33" t="s">
        <v>351</v>
      </c>
      <c r="G142" s="27" t="s">
        <v>352</v>
      </c>
      <c r="H142" s="25" t="s">
        <v>356</v>
      </c>
      <c r="I142" s="27" t="s">
        <v>658</v>
      </c>
      <c r="J142" s="28" t="s">
        <v>21</v>
      </c>
      <c r="K142" s="29" t="s">
        <v>22</v>
      </c>
      <c r="L142" s="25" t="s">
        <v>10</v>
      </c>
      <c r="M142" s="24">
        <v>0</v>
      </c>
      <c r="N142" s="24">
        <v>0</v>
      </c>
      <c r="O142" s="24">
        <v>0</v>
      </c>
      <c r="P142" s="89">
        <v>14201.32</v>
      </c>
      <c r="Q142" s="89">
        <v>14201.32</v>
      </c>
      <c r="R142" s="89">
        <v>0</v>
      </c>
      <c r="S142" s="89">
        <f t="shared" si="161"/>
        <v>14201.32</v>
      </c>
      <c r="T142" s="93">
        <f t="shared" si="162"/>
        <v>1</v>
      </c>
      <c r="U142" s="89">
        <f t="shared" si="163"/>
        <v>0</v>
      </c>
      <c r="V142" s="93">
        <f t="shared" si="164"/>
        <v>0</v>
      </c>
      <c r="W142" s="89">
        <v>0</v>
      </c>
      <c r="X142" s="89">
        <v>0</v>
      </c>
      <c r="Y142" s="89">
        <v>0</v>
      </c>
      <c r="Z142" s="89">
        <f t="shared" si="165"/>
        <v>0</v>
      </c>
      <c r="AA142" s="93" t="str">
        <f t="shared" si="166"/>
        <v>nebija plānots</v>
      </c>
      <c r="AB142" s="89">
        <f t="shared" si="167"/>
        <v>0</v>
      </c>
      <c r="AC142" s="93" t="str">
        <f t="shared" si="168"/>
        <v>nebija plānots</v>
      </c>
      <c r="AD142" s="89">
        <f t="shared" si="169"/>
        <v>14201.32</v>
      </c>
      <c r="AE142" s="89">
        <f t="shared" si="170"/>
        <v>14201.32</v>
      </c>
      <c r="AF142" s="89">
        <f t="shared" si="171"/>
        <v>0</v>
      </c>
      <c r="AG142" s="89">
        <f t="shared" si="172"/>
        <v>14201.32</v>
      </c>
      <c r="AH142" s="93">
        <f t="shared" si="173"/>
        <v>1</v>
      </c>
      <c r="AI142" s="89">
        <f t="shared" si="174"/>
        <v>0</v>
      </c>
      <c r="AJ142" s="93">
        <f t="shared" si="175"/>
        <v>0</v>
      </c>
      <c r="AK142" s="89">
        <v>0</v>
      </c>
      <c r="AL142" s="89">
        <v>0</v>
      </c>
      <c r="AM142" s="89">
        <v>0</v>
      </c>
      <c r="AN142" s="89">
        <f t="shared" si="206"/>
        <v>0</v>
      </c>
      <c r="AO142" s="93" t="str">
        <f t="shared" si="176"/>
        <v>nebija plānots</v>
      </c>
      <c r="AP142" s="89">
        <f t="shared" si="177"/>
        <v>0</v>
      </c>
      <c r="AQ142" s="93" t="str">
        <f t="shared" si="178"/>
        <v>nebija plānots</v>
      </c>
      <c r="AR142" s="89">
        <f t="shared" si="179"/>
        <v>14201.32</v>
      </c>
      <c r="AS142" s="89">
        <f t="shared" si="180"/>
        <v>14201.32</v>
      </c>
      <c r="AT142" s="89">
        <f t="shared" si="181"/>
        <v>0</v>
      </c>
      <c r="AU142" s="89">
        <f t="shared" si="182"/>
        <v>14201.32</v>
      </c>
      <c r="AV142" s="93">
        <f t="shared" si="183"/>
        <v>1</v>
      </c>
      <c r="AW142" s="89">
        <f t="shared" si="184"/>
        <v>0</v>
      </c>
      <c r="AX142" s="93">
        <f t="shared" si="185"/>
        <v>0</v>
      </c>
      <c r="AY142" s="89">
        <v>25500</v>
      </c>
      <c r="AZ142" s="89">
        <v>25104.74</v>
      </c>
      <c r="BA142" s="89">
        <v>0</v>
      </c>
      <c r="BB142" s="89">
        <f t="shared" si="207"/>
        <v>25104.74</v>
      </c>
      <c r="BC142" s="93">
        <f t="shared" si="186"/>
        <v>0.98449960784313728</v>
      </c>
      <c r="BD142" s="89">
        <f t="shared" si="187"/>
        <v>-395.2599999999984</v>
      </c>
      <c r="BE142" s="93">
        <f t="shared" si="188"/>
        <v>-1.5500392156862683E-2</v>
      </c>
      <c r="BF142" s="89">
        <f t="shared" si="189"/>
        <v>39701.32</v>
      </c>
      <c r="BG142" s="89">
        <f t="shared" si="190"/>
        <v>39306.06</v>
      </c>
      <c r="BH142" s="89">
        <f t="shared" si="191"/>
        <v>0</v>
      </c>
      <c r="BI142" s="89">
        <f t="shared" si="192"/>
        <v>39306.06</v>
      </c>
      <c r="BJ142" s="93">
        <f t="shared" si="193"/>
        <v>0.99004415974078441</v>
      </c>
      <c r="BK142" s="89">
        <f t="shared" si="194"/>
        <v>-395.26000000000204</v>
      </c>
      <c r="BL142" s="93">
        <f t="shared" si="195"/>
        <v>-9.9558402592156148E-3</v>
      </c>
      <c r="BM142" s="89">
        <v>0</v>
      </c>
      <c r="BN142" s="89">
        <v>0</v>
      </c>
      <c r="BO142" s="89">
        <v>0</v>
      </c>
      <c r="BP142" s="89">
        <f t="shared" si="208"/>
        <v>0</v>
      </c>
      <c r="BQ142" s="93" t="str">
        <f t="shared" si="196"/>
        <v>nebija plānots</v>
      </c>
      <c r="BR142" s="89">
        <f t="shared" si="197"/>
        <v>0</v>
      </c>
      <c r="BS142" s="93" t="str">
        <f t="shared" si="198"/>
        <v>nebija plānots</v>
      </c>
      <c r="BT142" s="89">
        <f t="shared" si="199"/>
        <v>39701.32</v>
      </c>
      <c r="BU142" s="89">
        <f t="shared" si="200"/>
        <v>39306.06</v>
      </c>
      <c r="BV142" s="89">
        <f t="shared" si="201"/>
        <v>0</v>
      </c>
      <c r="BW142" s="89">
        <f t="shared" si="202"/>
        <v>39306.06</v>
      </c>
      <c r="BX142" s="93">
        <f t="shared" si="203"/>
        <v>0.99004415974078441</v>
      </c>
      <c r="BY142" s="89">
        <f t="shared" si="204"/>
        <v>-395.26000000000204</v>
      </c>
      <c r="BZ142" s="93">
        <f t="shared" si="205"/>
        <v>-9.9558402592156148E-3</v>
      </c>
      <c r="CA142" s="89">
        <v>0</v>
      </c>
      <c r="CB142" s="89">
        <v>52530</v>
      </c>
      <c r="CC142" s="89">
        <v>0</v>
      </c>
      <c r="CD142" s="89">
        <v>0</v>
      </c>
      <c r="CE142" s="89">
        <v>231540</v>
      </c>
      <c r="CF142" s="89">
        <v>0</v>
      </c>
      <c r="CG142" s="89">
        <v>0</v>
      </c>
      <c r="CH142" s="24">
        <f t="shared" si="160"/>
        <v>323771.32</v>
      </c>
      <c r="CJ142" s="10"/>
      <c r="CK142" s="10"/>
    </row>
    <row r="143" spans="1:89" ht="12" customHeight="1" x14ac:dyDescent="0.25">
      <c r="A143" s="9" t="s">
        <v>357</v>
      </c>
      <c r="B143" s="9" t="s">
        <v>357</v>
      </c>
      <c r="C143" s="25">
        <v>4</v>
      </c>
      <c r="D143" s="33" t="s">
        <v>349</v>
      </c>
      <c r="E143" s="27" t="s">
        <v>350</v>
      </c>
      <c r="F143" s="33" t="s">
        <v>351</v>
      </c>
      <c r="G143" s="27" t="s">
        <v>358</v>
      </c>
      <c r="H143" s="25" t="s">
        <v>359</v>
      </c>
      <c r="I143" s="27" t="s">
        <v>360</v>
      </c>
      <c r="J143" s="28" t="s">
        <v>21</v>
      </c>
      <c r="K143" s="29" t="s">
        <v>22</v>
      </c>
      <c r="L143" s="25" t="s">
        <v>10</v>
      </c>
      <c r="M143" s="24">
        <v>0</v>
      </c>
      <c r="N143" s="24">
        <v>0</v>
      </c>
      <c r="O143" s="24">
        <v>1007254.52</v>
      </c>
      <c r="P143" s="89">
        <v>877793.37</v>
      </c>
      <c r="Q143" s="89">
        <v>869554.44</v>
      </c>
      <c r="R143" s="89">
        <v>0</v>
      </c>
      <c r="S143" s="89">
        <f t="shared" si="161"/>
        <v>869554.44</v>
      </c>
      <c r="T143" s="93">
        <f t="shared" si="162"/>
        <v>0.99061404394065988</v>
      </c>
      <c r="U143" s="89">
        <f t="shared" si="163"/>
        <v>-8238.9300000000512</v>
      </c>
      <c r="V143" s="93">
        <f t="shared" si="164"/>
        <v>-9.3859560593400823E-3</v>
      </c>
      <c r="W143" s="89">
        <v>286572.78999999998</v>
      </c>
      <c r="X143" s="89">
        <v>296457.16000000003</v>
      </c>
      <c r="Y143" s="89">
        <v>0</v>
      </c>
      <c r="Z143" s="89">
        <f t="shared" si="165"/>
        <v>296457.16000000003</v>
      </c>
      <c r="AA143" s="93">
        <f t="shared" si="166"/>
        <v>1.0344916556802202</v>
      </c>
      <c r="AB143" s="89">
        <f t="shared" si="167"/>
        <v>9884.3700000000536</v>
      </c>
      <c r="AC143" s="93">
        <f t="shared" si="168"/>
        <v>3.4491655680220216E-2</v>
      </c>
      <c r="AD143" s="89">
        <f t="shared" si="169"/>
        <v>1164366.1599999999</v>
      </c>
      <c r="AE143" s="89">
        <f t="shared" si="170"/>
        <v>1166011.6000000001</v>
      </c>
      <c r="AF143" s="89">
        <f t="shared" si="171"/>
        <v>0</v>
      </c>
      <c r="AG143" s="89">
        <f t="shared" si="172"/>
        <v>1166011.6000000001</v>
      </c>
      <c r="AH143" s="93">
        <f t="shared" si="173"/>
        <v>1.001413163707884</v>
      </c>
      <c r="AI143" s="89">
        <f t="shared" si="174"/>
        <v>1645.440000000177</v>
      </c>
      <c r="AJ143" s="93">
        <f t="shared" si="175"/>
        <v>1.4131637078839332E-3</v>
      </c>
      <c r="AK143" s="89">
        <v>228052.5</v>
      </c>
      <c r="AL143" s="89">
        <v>121026.21999999999</v>
      </c>
      <c r="AM143" s="89">
        <v>0</v>
      </c>
      <c r="AN143" s="89">
        <f t="shared" si="206"/>
        <v>121026.21999999999</v>
      </c>
      <c r="AO143" s="93">
        <f t="shared" si="176"/>
        <v>0.53069455498185714</v>
      </c>
      <c r="AP143" s="89">
        <f t="shared" si="177"/>
        <v>-107026.28000000001</v>
      </c>
      <c r="AQ143" s="93">
        <f t="shared" si="178"/>
        <v>-0.46930544501814281</v>
      </c>
      <c r="AR143" s="89">
        <f t="shared" si="179"/>
        <v>1392418.66</v>
      </c>
      <c r="AS143" s="89">
        <f t="shared" si="180"/>
        <v>1287037.82</v>
      </c>
      <c r="AT143" s="89">
        <f t="shared" si="181"/>
        <v>0</v>
      </c>
      <c r="AU143" s="89">
        <f t="shared" si="182"/>
        <v>1287037.82</v>
      </c>
      <c r="AV143" s="93">
        <f t="shared" si="183"/>
        <v>0.92431813575379707</v>
      </c>
      <c r="AW143" s="89">
        <f t="shared" si="184"/>
        <v>-105380.83999999985</v>
      </c>
      <c r="AX143" s="93">
        <f t="shared" si="185"/>
        <v>-7.5681864246202976E-2</v>
      </c>
      <c r="AY143" s="89">
        <v>252328.44</v>
      </c>
      <c r="AZ143" s="89">
        <v>333435.68</v>
      </c>
      <c r="BA143" s="89">
        <v>0</v>
      </c>
      <c r="BB143" s="89">
        <f t="shared" si="207"/>
        <v>333435.68</v>
      </c>
      <c r="BC143" s="93">
        <f t="shared" si="186"/>
        <v>1.3214351897867715</v>
      </c>
      <c r="BD143" s="89">
        <f t="shared" si="187"/>
        <v>81107.239999999991</v>
      </c>
      <c r="BE143" s="93">
        <f t="shared" si="188"/>
        <v>0.32143518978677149</v>
      </c>
      <c r="BF143" s="89">
        <f t="shared" si="189"/>
        <v>1644747.0999999999</v>
      </c>
      <c r="BG143" s="89">
        <f t="shared" si="190"/>
        <v>1620473.5</v>
      </c>
      <c r="BH143" s="89">
        <f t="shared" si="191"/>
        <v>0</v>
      </c>
      <c r="BI143" s="89">
        <f t="shared" si="192"/>
        <v>1620473.5</v>
      </c>
      <c r="BJ143" s="93">
        <f t="shared" si="193"/>
        <v>0.98524174324429581</v>
      </c>
      <c r="BK143" s="89">
        <f t="shared" si="194"/>
        <v>-24273.59999999986</v>
      </c>
      <c r="BL143" s="93">
        <f t="shared" si="195"/>
        <v>-1.4758256755704182E-2</v>
      </c>
      <c r="BM143" s="89">
        <v>446028.81000000006</v>
      </c>
      <c r="BN143" s="89">
        <v>725353.07000000007</v>
      </c>
      <c r="BO143" s="89">
        <v>0</v>
      </c>
      <c r="BP143" s="89">
        <f t="shared" si="208"/>
        <v>725353.07000000007</v>
      </c>
      <c r="BQ143" s="93">
        <f t="shared" si="196"/>
        <v>1.6262471251576776</v>
      </c>
      <c r="BR143" s="89">
        <f t="shared" si="197"/>
        <v>279324.26</v>
      </c>
      <c r="BS143" s="93">
        <f t="shared" si="198"/>
        <v>0.62624712515767755</v>
      </c>
      <c r="BT143" s="89">
        <f t="shared" si="199"/>
        <v>2090775.91</v>
      </c>
      <c r="BU143" s="89">
        <f t="shared" si="200"/>
        <v>2345826.5700000003</v>
      </c>
      <c r="BV143" s="89">
        <f t="shared" si="201"/>
        <v>0</v>
      </c>
      <c r="BW143" s="89">
        <f t="shared" si="202"/>
        <v>2345826.5700000003</v>
      </c>
      <c r="BX143" s="93">
        <f t="shared" si="203"/>
        <v>1.1219885205201166</v>
      </c>
      <c r="BY143" s="89">
        <f t="shared" si="204"/>
        <v>255050.66000000038</v>
      </c>
      <c r="BZ143" s="93">
        <f t="shared" si="205"/>
        <v>0.12198852052011656</v>
      </c>
      <c r="CA143" s="89">
        <v>93705.110000000015</v>
      </c>
      <c r="CB143" s="89">
        <v>572642.06000000006</v>
      </c>
      <c r="CC143" s="89">
        <v>406920.64</v>
      </c>
      <c r="CD143" s="89">
        <v>1186070.79</v>
      </c>
      <c r="CE143" s="89">
        <v>506275.79</v>
      </c>
      <c r="CF143" s="89">
        <v>182438.29</v>
      </c>
      <c r="CG143" s="89">
        <v>114356</v>
      </c>
      <c r="CH143" s="24">
        <f t="shared" si="160"/>
        <v>5153184.59</v>
      </c>
      <c r="CJ143" s="10"/>
      <c r="CK143" s="10"/>
    </row>
    <row r="144" spans="1:89" ht="12" customHeight="1" x14ac:dyDescent="0.25">
      <c r="A144" s="9" t="s">
        <v>361</v>
      </c>
      <c r="B144" s="9" t="s">
        <v>361</v>
      </c>
      <c r="C144" s="25">
        <v>4</v>
      </c>
      <c r="D144" s="33" t="s">
        <v>349</v>
      </c>
      <c r="E144" s="27" t="s">
        <v>350</v>
      </c>
      <c r="F144" s="33" t="s">
        <v>351</v>
      </c>
      <c r="G144" s="27" t="s">
        <v>352</v>
      </c>
      <c r="H144" s="25" t="s">
        <v>362</v>
      </c>
      <c r="I144" s="27" t="s">
        <v>363</v>
      </c>
      <c r="J144" s="28">
        <v>1</v>
      </c>
      <c r="K144" s="36" t="s">
        <v>22</v>
      </c>
      <c r="L144" s="25" t="s">
        <v>10</v>
      </c>
      <c r="M144" s="24">
        <v>0</v>
      </c>
      <c r="N144" s="24">
        <v>0</v>
      </c>
      <c r="O144" s="24">
        <v>21133327.09</v>
      </c>
      <c r="P144" s="89">
        <v>0</v>
      </c>
      <c r="Q144" s="89">
        <v>0</v>
      </c>
      <c r="R144" s="89">
        <v>0</v>
      </c>
      <c r="S144" s="89">
        <f t="shared" si="161"/>
        <v>0</v>
      </c>
      <c r="T144" s="93" t="str">
        <f t="shared" si="162"/>
        <v>nebija plānots</v>
      </c>
      <c r="U144" s="89">
        <f t="shared" si="163"/>
        <v>0</v>
      </c>
      <c r="V144" s="93" t="str">
        <f t="shared" si="164"/>
        <v>nebija plānots</v>
      </c>
      <c r="W144" s="89">
        <v>0</v>
      </c>
      <c r="X144" s="89">
        <v>0</v>
      </c>
      <c r="Y144" s="89">
        <v>0</v>
      </c>
      <c r="Z144" s="89">
        <f t="shared" si="165"/>
        <v>0</v>
      </c>
      <c r="AA144" s="93" t="str">
        <f t="shared" si="166"/>
        <v>nebija plānots</v>
      </c>
      <c r="AB144" s="89">
        <f t="shared" si="167"/>
        <v>0</v>
      </c>
      <c r="AC144" s="93" t="str">
        <f t="shared" si="168"/>
        <v>nebija plānots</v>
      </c>
      <c r="AD144" s="89">
        <f t="shared" si="169"/>
        <v>0</v>
      </c>
      <c r="AE144" s="89">
        <f t="shared" si="170"/>
        <v>0</v>
      </c>
      <c r="AF144" s="89">
        <f t="shared" si="171"/>
        <v>0</v>
      </c>
      <c r="AG144" s="89">
        <f t="shared" si="172"/>
        <v>0</v>
      </c>
      <c r="AH144" s="93" t="str">
        <f t="shared" si="173"/>
        <v>nebija plānots</v>
      </c>
      <c r="AI144" s="89">
        <f t="shared" si="174"/>
        <v>0</v>
      </c>
      <c r="AJ144" s="93" t="str">
        <f t="shared" si="175"/>
        <v>nebija plānots</v>
      </c>
      <c r="AK144" s="89">
        <v>0</v>
      </c>
      <c r="AL144" s="89">
        <v>0</v>
      </c>
      <c r="AM144" s="89">
        <v>0</v>
      </c>
      <c r="AN144" s="89">
        <f t="shared" si="206"/>
        <v>0</v>
      </c>
      <c r="AO144" s="93" t="str">
        <f t="shared" si="176"/>
        <v>nebija plānots</v>
      </c>
      <c r="AP144" s="89">
        <f t="shared" si="177"/>
        <v>0</v>
      </c>
      <c r="AQ144" s="93" t="str">
        <f t="shared" si="178"/>
        <v>nebija plānots</v>
      </c>
      <c r="AR144" s="89">
        <f t="shared" si="179"/>
        <v>0</v>
      </c>
      <c r="AS144" s="89">
        <f t="shared" si="180"/>
        <v>0</v>
      </c>
      <c r="AT144" s="89">
        <f t="shared" si="181"/>
        <v>0</v>
      </c>
      <c r="AU144" s="89">
        <f t="shared" si="182"/>
        <v>0</v>
      </c>
      <c r="AV144" s="93" t="str">
        <f t="shared" si="183"/>
        <v>nebija plānots</v>
      </c>
      <c r="AW144" s="89">
        <f t="shared" si="184"/>
        <v>0</v>
      </c>
      <c r="AX144" s="93" t="str">
        <f t="shared" si="185"/>
        <v>nebija plānots</v>
      </c>
      <c r="AY144" s="89">
        <v>116672.91</v>
      </c>
      <c r="AZ144" s="89">
        <v>0</v>
      </c>
      <c r="BA144" s="89">
        <v>0</v>
      </c>
      <c r="BB144" s="89">
        <f t="shared" si="207"/>
        <v>0</v>
      </c>
      <c r="BC144" s="93">
        <f t="shared" si="186"/>
        <v>0</v>
      </c>
      <c r="BD144" s="89">
        <f t="shared" si="187"/>
        <v>-116672.91</v>
      </c>
      <c r="BE144" s="93">
        <f t="shared" si="188"/>
        <v>-1</v>
      </c>
      <c r="BF144" s="89">
        <f t="shared" si="189"/>
        <v>116672.91</v>
      </c>
      <c r="BG144" s="89">
        <f t="shared" si="190"/>
        <v>0</v>
      </c>
      <c r="BH144" s="89">
        <f t="shared" si="191"/>
        <v>0</v>
      </c>
      <c r="BI144" s="89">
        <f t="shared" si="192"/>
        <v>0</v>
      </c>
      <c r="BJ144" s="93">
        <f t="shared" si="193"/>
        <v>0</v>
      </c>
      <c r="BK144" s="89">
        <f t="shared" si="194"/>
        <v>-116672.91</v>
      </c>
      <c r="BL144" s="93">
        <f t="shared" si="195"/>
        <v>-1</v>
      </c>
      <c r="BM144" s="89">
        <v>0</v>
      </c>
      <c r="BN144" s="89">
        <v>0</v>
      </c>
      <c r="BO144" s="89">
        <v>0</v>
      </c>
      <c r="BP144" s="89">
        <f t="shared" si="208"/>
        <v>0</v>
      </c>
      <c r="BQ144" s="93" t="str">
        <f t="shared" si="196"/>
        <v>nebija plānots</v>
      </c>
      <c r="BR144" s="89">
        <f t="shared" si="197"/>
        <v>0</v>
      </c>
      <c r="BS144" s="93" t="str">
        <f t="shared" si="198"/>
        <v>nebija plānots</v>
      </c>
      <c r="BT144" s="89">
        <f t="shared" si="199"/>
        <v>116672.91</v>
      </c>
      <c r="BU144" s="89">
        <f t="shared" si="200"/>
        <v>0</v>
      </c>
      <c r="BV144" s="89">
        <f t="shared" si="201"/>
        <v>0</v>
      </c>
      <c r="BW144" s="89">
        <f t="shared" si="202"/>
        <v>0</v>
      </c>
      <c r="BX144" s="93">
        <f t="shared" si="203"/>
        <v>0</v>
      </c>
      <c r="BY144" s="89">
        <f t="shared" si="204"/>
        <v>-116672.91</v>
      </c>
      <c r="BZ144" s="93">
        <f t="shared" si="205"/>
        <v>-1</v>
      </c>
      <c r="CA144" s="89">
        <v>0</v>
      </c>
      <c r="CB144" s="89">
        <v>0</v>
      </c>
      <c r="CC144" s="89">
        <v>0</v>
      </c>
      <c r="CD144" s="89">
        <v>0</v>
      </c>
      <c r="CE144" s="89">
        <v>0</v>
      </c>
      <c r="CF144" s="89">
        <v>0</v>
      </c>
      <c r="CG144" s="89">
        <v>0</v>
      </c>
      <c r="CH144" s="24">
        <f t="shared" si="160"/>
        <v>116672.91</v>
      </c>
      <c r="CJ144" s="10"/>
      <c r="CK144" s="10"/>
    </row>
    <row r="145" spans="1:89" ht="12" customHeight="1" x14ac:dyDescent="0.25">
      <c r="A145" s="9" t="s">
        <v>364</v>
      </c>
      <c r="B145" s="9" t="s">
        <v>364</v>
      </c>
      <c r="C145" s="25">
        <v>4</v>
      </c>
      <c r="D145" s="33" t="s">
        <v>349</v>
      </c>
      <c r="E145" s="27" t="s">
        <v>350</v>
      </c>
      <c r="F145" s="33" t="s">
        <v>351</v>
      </c>
      <c r="G145" s="27" t="s">
        <v>352</v>
      </c>
      <c r="H145" s="25" t="s">
        <v>362</v>
      </c>
      <c r="I145" s="27" t="s">
        <v>363</v>
      </c>
      <c r="J145" s="28">
        <v>2</v>
      </c>
      <c r="K145" s="36" t="s">
        <v>22</v>
      </c>
      <c r="L145" s="25" t="s">
        <v>10</v>
      </c>
      <c r="M145" s="24">
        <v>0</v>
      </c>
      <c r="N145" s="24">
        <v>0</v>
      </c>
      <c r="O145" s="24">
        <v>1751532.47</v>
      </c>
      <c r="P145" s="89">
        <v>1500000</v>
      </c>
      <c r="Q145" s="89">
        <v>1500000</v>
      </c>
      <c r="R145" s="89">
        <v>0</v>
      </c>
      <c r="S145" s="89">
        <f t="shared" si="161"/>
        <v>1500000</v>
      </c>
      <c r="T145" s="93">
        <f t="shared" si="162"/>
        <v>1</v>
      </c>
      <c r="U145" s="89">
        <f t="shared" si="163"/>
        <v>0</v>
      </c>
      <c r="V145" s="93">
        <f t="shared" si="164"/>
        <v>0</v>
      </c>
      <c r="W145" s="89">
        <v>238517.53</v>
      </c>
      <c r="X145" s="89">
        <v>0</v>
      </c>
      <c r="Y145" s="89">
        <v>0</v>
      </c>
      <c r="Z145" s="89">
        <f t="shared" si="165"/>
        <v>0</v>
      </c>
      <c r="AA145" s="93">
        <f t="shared" si="166"/>
        <v>0</v>
      </c>
      <c r="AB145" s="89">
        <f t="shared" si="167"/>
        <v>-238517.53</v>
      </c>
      <c r="AC145" s="93">
        <f t="shared" si="168"/>
        <v>-1</v>
      </c>
      <c r="AD145" s="89">
        <f t="shared" si="169"/>
        <v>1738517.53</v>
      </c>
      <c r="AE145" s="89">
        <f t="shared" si="170"/>
        <v>1500000</v>
      </c>
      <c r="AF145" s="89">
        <f t="shared" si="171"/>
        <v>0</v>
      </c>
      <c r="AG145" s="89">
        <f t="shared" si="172"/>
        <v>1500000</v>
      </c>
      <c r="AH145" s="93">
        <f t="shared" si="173"/>
        <v>0.8628040696259186</v>
      </c>
      <c r="AI145" s="89">
        <f t="shared" si="174"/>
        <v>-238517.53000000003</v>
      </c>
      <c r="AJ145" s="93">
        <f t="shared" si="175"/>
        <v>-0.13719593037408143</v>
      </c>
      <c r="AK145" s="89">
        <v>0</v>
      </c>
      <c r="AL145" s="89">
        <v>326253.26</v>
      </c>
      <c r="AM145" s="89">
        <v>0</v>
      </c>
      <c r="AN145" s="89">
        <f t="shared" si="206"/>
        <v>326253.26</v>
      </c>
      <c r="AO145" s="93" t="str">
        <f t="shared" si="176"/>
        <v>nebija plānots</v>
      </c>
      <c r="AP145" s="89">
        <f t="shared" si="177"/>
        <v>326253.26</v>
      </c>
      <c r="AQ145" s="93" t="str">
        <f t="shared" si="178"/>
        <v>nebija plānots</v>
      </c>
      <c r="AR145" s="89">
        <f t="shared" si="179"/>
        <v>1738517.53</v>
      </c>
      <c r="AS145" s="89">
        <f t="shared" si="180"/>
        <v>1826253.26</v>
      </c>
      <c r="AT145" s="89">
        <f t="shared" si="181"/>
        <v>0</v>
      </c>
      <c r="AU145" s="89">
        <f t="shared" si="182"/>
        <v>1826253.26</v>
      </c>
      <c r="AV145" s="93">
        <f t="shared" si="183"/>
        <v>1.0504658299304006</v>
      </c>
      <c r="AW145" s="89">
        <f t="shared" si="184"/>
        <v>87735.729999999981</v>
      </c>
      <c r="AX145" s="93">
        <f t="shared" si="185"/>
        <v>5.0465829930400517E-2</v>
      </c>
      <c r="AY145" s="89">
        <v>0</v>
      </c>
      <c r="AZ145" s="89">
        <v>181412.24</v>
      </c>
      <c r="BA145" s="89">
        <v>0</v>
      </c>
      <c r="BB145" s="89">
        <f t="shared" si="207"/>
        <v>181412.24</v>
      </c>
      <c r="BC145" s="93" t="str">
        <f t="shared" si="186"/>
        <v>nebija plānots</v>
      </c>
      <c r="BD145" s="89">
        <f t="shared" si="187"/>
        <v>181412.24</v>
      </c>
      <c r="BE145" s="93" t="str">
        <f t="shared" si="188"/>
        <v>nebija plānots</v>
      </c>
      <c r="BF145" s="89">
        <f t="shared" si="189"/>
        <v>1738517.53</v>
      </c>
      <c r="BG145" s="89">
        <f t="shared" si="190"/>
        <v>2007665.5</v>
      </c>
      <c r="BH145" s="89">
        <f t="shared" si="191"/>
        <v>0</v>
      </c>
      <c r="BI145" s="89">
        <f t="shared" si="192"/>
        <v>2007665.5</v>
      </c>
      <c r="BJ145" s="93">
        <f t="shared" si="193"/>
        <v>1.1548146425650365</v>
      </c>
      <c r="BK145" s="89">
        <f t="shared" si="194"/>
        <v>269147.96999999997</v>
      </c>
      <c r="BL145" s="93">
        <f t="shared" si="195"/>
        <v>0.15481464256503641</v>
      </c>
      <c r="BM145" s="89">
        <v>0</v>
      </c>
      <c r="BN145" s="89">
        <v>157257.54</v>
      </c>
      <c r="BO145" s="89">
        <v>0</v>
      </c>
      <c r="BP145" s="89">
        <f t="shared" si="208"/>
        <v>157257.54</v>
      </c>
      <c r="BQ145" s="93" t="str">
        <f t="shared" si="196"/>
        <v>nebija plānots</v>
      </c>
      <c r="BR145" s="89">
        <f t="shared" si="197"/>
        <v>157257.54</v>
      </c>
      <c r="BS145" s="93" t="str">
        <f t="shared" si="198"/>
        <v>nebija plānots</v>
      </c>
      <c r="BT145" s="89">
        <f t="shared" si="199"/>
        <v>1738517.53</v>
      </c>
      <c r="BU145" s="89">
        <f t="shared" si="200"/>
        <v>2164923.04</v>
      </c>
      <c r="BV145" s="89">
        <f t="shared" si="201"/>
        <v>0</v>
      </c>
      <c r="BW145" s="89">
        <f t="shared" si="202"/>
        <v>2164923.04</v>
      </c>
      <c r="BX145" s="93">
        <f t="shared" si="203"/>
        <v>1.2452696062259436</v>
      </c>
      <c r="BY145" s="89">
        <f t="shared" si="204"/>
        <v>426405.51</v>
      </c>
      <c r="BZ145" s="93">
        <f t="shared" si="205"/>
        <v>0.24526960622594354</v>
      </c>
      <c r="CA145" s="89">
        <v>0</v>
      </c>
      <c r="CB145" s="89">
        <v>0</v>
      </c>
      <c r="CC145" s="89">
        <v>610929</v>
      </c>
      <c r="CD145" s="89">
        <v>11384490.199999999</v>
      </c>
      <c r="CE145" s="89">
        <v>0</v>
      </c>
      <c r="CF145" s="89">
        <v>0</v>
      </c>
      <c r="CG145" s="89">
        <v>250000</v>
      </c>
      <c r="CH145" s="24">
        <f t="shared" si="160"/>
        <v>13983936.73</v>
      </c>
      <c r="CJ145" s="10"/>
      <c r="CK145" s="10"/>
    </row>
    <row r="146" spans="1:89" ht="12" customHeight="1" x14ac:dyDescent="0.25">
      <c r="A146" s="9" t="s">
        <v>365</v>
      </c>
      <c r="B146" s="9" t="s">
        <v>365</v>
      </c>
      <c r="C146" s="25">
        <v>4</v>
      </c>
      <c r="D146" s="33" t="s">
        <v>349</v>
      </c>
      <c r="E146" s="27" t="s">
        <v>350</v>
      </c>
      <c r="F146" s="33" t="s">
        <v>351</v>
      </c>
      <c r="G146" s="27" t="s">
        <v>352</v>
      </c>
      <c r="H146" s="25" t="s">
        <v>362</v>
      </c>
      <c r="I146" s="27" t="s">
        <v>363</v>
      </c>
      <c r="J146" s="28">
        <v>3</v>
      </c>
      <c r="K146" s="36" t="s">
        <v>22</v>
      </c>
      <c r="L146" s="25" t="s">
        <v>10</v>
      </c>
      <c r="M146" s="24">
        <v>0</v>
      </c>
      <c r="N146" s="24">
        <v>0</v>
      </c>
      <c r="O146" s="24">
        <v>0</v>
      </c>
      <c r="P146" s="89">
        <v>0</v>
      </c>
      <c r="Q146" s="89">
        <v>0</v>
      </c>
      <c r="R146" s="89">
        <v>0</v>
      </c>
      <c r="S146" s="89">
        <f t="shared" si="161"/>
        <v>0</v>
      </c>
      <c r="T146" s="93" t="str">
        <f t="shared" si="162"/>
        <v>nebija plānots</v>
      </c>
      <c r="U146" s="89">
        <f t="shared" si="163"/>
        <v>0</v>
      </c>
      <c r="V146" s="93" t="str">
        <f t="shared" si="164"/>
        <v>nebija plānots</v>
      </c>
      <c r="W146" s="89">
        <v>0</v>
      </c>
      <c r="X146" s="89">
        <v>0</v>
      </c>
      <c r="Y146" s="89">
        <v>0</v>
      </c>
      <c r="Z146" s="89">
        <f t="shared" si="165"/>
        <v>0</v>
      </c>
      <c r="AA146" s="93" t="str">
        <f t="shared" si="166"/>
        <v>nebija plānots</v>
      </c>
      <c r="AB146" s="89">
        <f t="shared" si="167"/>
        <v>0</v>
      </c>
      <c r="AC146" s="93" t="str">
        <f t="shared" si="168"/>
        <v>nebija plānots</v>
      </c>
      <c r="AD146" s="89">
        <f t="shared" si="169"/>
        <v>0</v>
      </c>
      <c r="AE146" s="89">
        <f t="shared" si="170"/>
        <v>0</v>
      </c>
      <c r="AF146" s="89">
        <f t="shared" si="171"/>
        <v>0</v>
      </c>
      <c r="AG146" s="89">
        <f t="shared" si="172"/>
        <v>0</v>
      </c>
      <c r="AH146" s="93" t="str">
        <f t="shared" si="173"/>
        <v>nebija plānots</v>
      </c>
      <c r="AI146" s="89">
        <f t="shared" si="174"/>
        <v>0</v>
      </c>
      <c r="AJ146" s="93" t="str">
        <f t="shared" si="175"/>
        <v>nebija plānots</v>
      </c>
      <c r="AK146" s="89">
        <v>0</v>
      </c>
      <c r="AL146" s="89">
        <v>0</v>
      </c>
      <c r="AM146" s="89">
        <v>0</v>
      </c>
      <c r="AN146" s="89">
        <f t="shared" si="206"/>
        <v>0</v>
      </c>
      <c r="AO146" s="93" t="str">
        <f t="shared" si="176"/>
        <v>nebija plānots</v>
      </c>
      <c r="AP146" s="89">
        <f t="shared" si="177"/>
        <v>0</v>
      </c>
      <c r="AQ146" s="93" t="str">
        <f t="shared" si="178"/>
        <v>nebija plānots</v>
      </c>
      <c r="AR146" s="89">
        <f t="shared" si="179"/>
        <v>0</v>
      </c>
      <c r="AS146" s="89">
        <f t="shared" si="180"/>
        <v>0</v>
      </c>
      <c r="AT146" s="89">
        <f t="shared" si="181"/>
        <v>0</v>
      </c>
      <c r="AU146" s="89">
        <f t="shared" si="182"/>
        <v>0</v>
      </c>
      <c r="AV146" s="93" t="str">
        <f t="shared" si="183"/>
        <v>nebija plānots</v>
      </c>
      <c r="AW146" s="89">
        <f t="shared" si="184"/>
        <v>0</v>
      </c>
      <c r="AX146" s="93" t="str">
        <f t="shared" si="185"/>
        <v>nebija plānots</v>
      </c>
      <c r="AY146" s="89">
        <v>0</v>
      </c>
      <c r="AZ146" s="89">
        <v>0</v>
      </c>
      <c r="BA146" s="89">
        <v>0</v>
      </c>
      <c r="BB146" s="89">
        <f t="shared" si="207"/>
        <v>0</v>
      </c>
      <c r="BC146" s="93" t="str">
        <f t="shared" si="186"/>
        <v>nebija plānots</v>
      </c>
      <c r="BD146" s="89">
        <f t="shared" si="187"/>
        <v>0</v>
      </c>
      <c r="BE146" s="93" t="str">
        <f t="shared" si="188"/>
        <v>nebija plānots</v>
      </c>
      <c r="BF146" s="89">
        <f t="shared" si="189"/>
        <v>0</v>
      </c>
      <c r="BG146" s="89">
        <f t="shared" si="190"/>
        <v>0</v>
      </c>
      <c r="BH146" s="89">
        <f t="shared" si="191"/>
        <v>0</v>
      </c>
      <c r="BI146" s="89">
        <f t="shared" si="192"/>
        <v>0</v>
      </c>
      <c r="BJ146" s="93" t="str">
        <f t="shared" si="193"/>
        <v>nebija plānots</v>
      </c>
      <c r="BK146" s="89">
        <f t="shared" si="194"/>
        <v>0</v>
      </c>
      <c r="BL146" s="93" t="str">
        <f t="shared" si="195"/>
        <v>nebija plānots</v>
      </c>
      <c r="BM146" s="89">
        <v>0</v>
      </c>
      <c r="BN146" s="89">
        <v>0</v>
      </c>
      <c r="BO146" s="89">
        <v>0</v>
      </c>
      <c r="BP146" s="89">
        <f t="shared" si="208"/>
        <v>0</v>
      </c>
      <c r="BQ146" s="93" t="str">
        <f t="shared" si="196"/>
        <v>nebija plānots</v>
      </c>
      <c r="BR146" s="89">
        <f t="shared" si="197"/>
        <v>0</v>
      </c>
      <c r="BS146" s="93" t="str">
        <f t="shared" si="198"/>
        <v>nebija plānots</v>
      </c>
      <c r="BT146" s="89">
        <f t="shared" si="199"/>
        <v>0</v>
      </c>
      <c r="BU146" s="89">
        <f t="shared" si="200"/>
        <v>0</v>
      </c>
      <c r="BV146" s="89">
        <f t="shared" si="201"/>
        <v>0</v>
      </c>
      <c r="BW146" s="89">
        <f t="shared" si="202"/>
        <v>0</v>
      </c>
      <c r="BX146" s="93" t="str">
        <f t="shared" si="203"/>
        <v>nebija plānots</v>
      </c>
      <c r="BY146" s="89">
        <f t="shared" si="204"/>
        <v>0</v>
      </c>
      <c r="BZ146" s="93" t="str">
        <f t="shared" si="205"/>
        <v>nebija plānots</v>
      </c>
      <c r="CA146" s="89">
        <v>0</v>
      </c>
      <c r="CB146" s="89">
        <v>0</v>
      </c>
      <c r="CC146" s="89">
        <v>0</v>
      </c>
      <c r="CD146" s="89">
        <v>0</v>
      </c>
      <c r="CE146" s="89">
        <v>0</v>
      </c>
      <c r="CF146" s="89">
        <v>0</v>
      </c>
      <c r="CG146" s="89">
        <v>135000</v>
      </c>
      <c r="CH146" s="24">
        <f t="shared" si="160"/>
        <v>135000</v>
      </c>
      <c r="CJ146" s="10"/>
      <c r="CK146" s="10"/>
    </row>
    <row r="147" spans="1:89" ht="12" customHeight="1" x14ac:dyDescent="0.25">
      <c r="A147" s="9" t="s">
        <v>366</v>
      </c>
      <c r="B147" s="9" t="s">
        <v>366</v>
      </c>
      <c r="C147" s="25">
        <v>4</v>
      </c>
      <c r="D147" s="33" t="s">
        <v>349</v>
      </c>
      <c r="E147" s="27" t="s">
        <v>350</v>
      </c>
      <c r="F147" s="33" t="s">
        <v>351</v>
      </c>
      <c r="G147" s="27" t="s">
        <v>352</v>
      </c>
      <c r="H147" s="25" t="s">
        <v>367</v>
      </c>
      <c r="I147" s="27" t="s">
        <v>368</v>
      </c>
      <c r="J147" s="28">
        <v>1</v>
      </c>
      <c r="K147" s="36" t="s">
        <v>22</v>
      </c>
      <c r="L147" s="25" t="s">
        <v>10</v>
      </c>
      <c r="M147" s="24">
        <v>0</v>
      </c>
      <c r="N147" s="24">
        <v>0</v>
      </c>
      <c r="O147" s="24">
        <v>2129959.87</v>
      </c>
      <c r="P147" s="89">
        <v>0</v>
      </c>
      <c r="Q147" s="89">
        <v>0</v>
      </c>
      <c r="R147" s="89">
        <v>0</v>
      </c>
      <c r="S147" s="89">
        <f t="shared" si="161"/>
        <v>0</v>
      </c>
      <c r="T147" s="93" t="str">
        <f t="shared" si="162"/>
        <v>nebija plānots</v>
      </c>
      <c r="U147" s="89">
        <f t="shared" si="163"/>
        <v>0</v>
      </c>
      <c r="V147" s="93" t="str">
        <f t="shared" si="164"/>
        <v>nebija plānots</v>
      </c>
      <c r="W147" s="89">
        <v>0</v>
      </c>
      <c r="X147" s="89">
        <v>0</v>
      </c>
      <c r="Y147" s="89">
        <v>0</v>
      </c>
      <c r="Z147" s="89">
        <f t="shared" si="165"/>
        <v>0</v>
      </c>
      <c r="AA147" s="93" t="str">
        <f t="shared" si="166"/>
        <v>nebija plānots</v>
      </c>
      <c r="AB147" s="89">
        <f t="shared" si="167"/>
        <v>0</v>
      </c>
      <c r="AC147" s="93" t="str">
        <f t="shared" si="168"/>
        <v>nebija plānots</v>
      </c>
      <c r="AD147" s="89">
        <f t="shared" si="169"/>
        <v>0</v>
      </c>
      <c r="AE147" s="89">
        <f t="shared" si="170"/>
        <v>0</v>
      </c>
      <c r="AF147" s="89">
        <f t="shared" si="171"/>
        <v>0</v>
      </c>
      <c r="AG147" s="89">
        <f t="shared" si="172"/>
        <v>0</v>
      </c>
      <c r="AH147" s="93" t="str">
        <f t="shared" si="173"/>
        <v>nebija plānots</v>
      </c>
      <c r="AI147" s="89">
        <f t="shared" si="174"/>
        <v>0</v>
      </c>
      <c r="AJ147" s="93" t="str">
        <f t="shared" si="175"/>
        <v>nebija plānots</v>
      </c>
      <c r="AK147" s="89">
        <v>0</v>
      </c>
      <c r="AL147" s="89">
        <v>0</v>
      </c>
      <c r="AM147" s="89">
        <v>0</v>
      </c>
      <c r="AN147" s="89">
        <f t="shared" si="206"/>
        <v>0</v>
      </c>
      <c r="AO147" s="93" t="str">
        <f t="shared" si="176"/>
        <v>nebija plānots</v>
      </c>
      <c r="AP147" s="89">
        <f t="shared" si="177"/>
        <v>0</v>
      </c>
      <c r="AQ147" s="93" t="str">
        <f t="shared" si="178"/>
        <v>nebija plānots</v>
      </c>
      <c r="AR147" s="89">
        <f t="shared" si="179"/>
        <v>0</v>
      </c>
      <c r="AS147" s="89">
        <f t="shared" si="180"/>
        <v>0</v>
      </c>
      <c r="AT147" s="89">
        <f t="shared" si="181"/>
        <v>0</v>
      </c>
      <c r="AU147" s="89">
        <f t="shared" si="182"/>
        <v>0</v>
      </c>
      <c r="AV147" s="93" t="str">
        <f t="shared" si="183"/>
        <v>nebija plānots</v>
      </c>
      <c r="AW147" s="89">
        <f t="shared" si="184"/>
        <v>0</v>
      </c>
      <c r="AX147" s="93" t="str">
        <f t="shared" si="185"/>
        <v>nebija plānots</v>
      </c>
      <c r="AY147" s="89">
        <v>0</v>
      </c>
      <c r="AZ147" s="89">
        <v>0</v>
      </c>
      <c r="BA147" s="89">
        <v>0</v>
      </c>
      <c r="BB147" s="89">
        <f t="shared" si="207"/>
        <v>0</v>
      </c>
      <c r="BC147" s="93" t="str">
        <f t="shared" si="186"/>
        <v>nebija plānots</v>
      </c>
      <c r="BD147" s="89">
        <f t="shared" si="187"/>
        <v>0</v>
      </c>
      <c r="BE147" s="93" t="str">
        <f t="shared" si="188"/>
        <v>nebija plānots</v>
      </c>
      <c r="BF147" s="89">
        <f t="shared" si="189"/>
        <v>0</v>
      </c>
      <c r="BG147" s="89">
        <f t="shared" si="190"/>
        <v>0</v>
      </c>
      <c r="BH147" s="89">
        <f t="shared" si="191"/>
        <v>0</v>
      </c>
      <c r="BI147" s="89">
        <f t="shared" si="192"/>
        <v>0</v>
      </c>
      <c r="BJ147" s="93" t="str">
        <f t="shared" si="193"/>
        <v>nebija plānots</v>
      </c>
      <c r="BK147" s="89">
        <f t="shared" si="194"/>
        <v>0</v>
      </c>
      <c r="BL147" s="93" t="str">
        <f t="shared" si="195"/>
        <v>nebija plānots</v>
      </c>
      <c r="BM147" s="89">
        <v>0</v>
      </c>
      <c r="BN147" s="89">
        <v>0</v>
      </c>
      <c r="BO147" s="89">
        <v>0</v>
      </c>
      <c r="BP147" s="89">
        <f t="shared" si="208"/>
        <v>0</v>
      </c>
      <c r="BQ147" s="93" t="str">
        <f t="shared" si="196"/>
        <v>nebija plānots</v>
      </c>
      <c r="BR147" s="89">
        <f t="shared" si="197"/>
        <v>0</v>
      </c>
      <c r="BS147" s="93" t="str">
        <f t="shared" si="198"/>
        <v>nebija plānots</v>
      </c>
      <c r="BT147" s="89">
        <f t="shared" si="199"/>
        <v>0</v>
      </c>
      <c r="BU147" s="89">
        <f t="shared" si="200"/>
        <v>0</v>
      </c>
      <c r="BV147" s="89">
        <f t="shared" si="201"/>
        <v>0</v>
      </c>
      <c r="BW147" s="89">
        <f t="shared" si="202"/>
        <v>0</v>
      </c>
      <c r="BX147" s="93" t="str">
        <f t="shared" si="203"/>
        <v>nebija plānots</v>
      </c>
      <c r="BY147" s="89">
        <f t="shared" si="204"/>
        <v>0</v>
      </c>
      <c r="BZ147" s="93" t="str">
        <f t="shared" si="205"/>
        <v>nebija plānots</v>
      </c>
      <c r="CA147" s="89">
        <v>1349207.17</v>
      </c>
      <c r="CB147" s="89">
        <v>0</v>
      </c>
      <c r="CC147" s="89">
        <v>0</v>
      </c>
      <c r="CD147" s="89">
        <v>0</v>
      </c>
      <c r="CE147" s="89">
        <v>0</v>
      </c>
      <c r="CF147" s="89">
        <v>1802539.25</v>
      </c>
      <c r="CG147" s="89">
        <v>0</v>
      </c>
      <c r="CH147" s="24">
        <f t="shared" si="160"/>
        <v>3151746.42</v>
      </c>
      <c r="CJ147" s="10"/>
      <c r="CK147" s="10"/>
    </row>
    <row r="148" spans="1:89" ht="12" customHeight="1" x14ac:dyDescent="0.25">
      <c r="A148" s="9" t="s">
        <v>369</v>
      </c>
      <c r="B148" s="9" t="s">
        <v>369</v>
      </c>
      <c r="C148" s="25">
        <v>4</v>
      </c>
      <c r="D148" s="33" t="s">
        <v>349</v>
      </c>
      <c r="E148" s="27" t="s">
        <v>350</v>
      </c>
      <c r="F148" s="33" t="s">
        <v>351</v>
      </c>
      <c r="G148" s="27" t="s">
        <v>352</v>
      </c>
      <c r="H148" s="25" t="s">
        <v>367</v>
      </c>
      <c r="I148" s="27" t="s">
        <v>368</v>
      </c>
      <c r="J148" s="28">
        <v>2</v>
      </c>
      <c r="K148" s="36" t="s">
        <v>22</v>
      </c>
      <c r="L148" s="25" t="s">
        <v>10</v>
      </c>
      <c r="M148" s="24">
        <v>0</v>
      </c>
      <c r="N148" s="24">
        <v>0</v>
      </c>
      <c r="O148" s="24">
        <v>831486.19</v>
      </c>
      <c r="P148" s="89">
        <v>0</v>
      </c>
      <c r="Q148" s="89">
        <v>0</v>
      </c>
      <c r="R148" s="89">
        <v>0</v>
      </c>
      <c r="S148" s="89">
        <f t="shared" si="161"/>
        <v>0</v>
      </c>
      <c r="T148" s="93" t="str">
        <f t="shared" si="162"/>
        <v>nebija plānots</v>
      </c>
      <c r="U148" s="89">
        <f t="shared" si="163"/>
        <v>0</v>
      </c>
      <c r="V148" s="93" t="str">
        <f t="shared" si="164"/>
        <v>nebija plānots</v>
      </c>
      <c r="W148" s="89">
        <v>0</v>
      </c>
      <c r="X148" s="89">
        <v>64752.39</v>
      </c>
      <c r="Y148" s="89">
        <v>0</v>
      </c>
      <c r="Z148" s="89">
        <f t="shared" si="165"/>
        <v>64752.39</v>
      </c>
      <c r="AA148" s="93" t="str">
        <f t="shared" si="166"/>
        <v>nebija plānots</v>
      </c>
      <c r="AB148" s="89">
        <f t="shared" si="167"/>
        <v>64752.39</v>
      </c>
      <c r="AC148" s="93" t="str">
        <f t="shared" si="168"/>
        <v>nebija plānots</v>
      </c>
      <c r="AD148" s="89">
        <f t="shared" si="169"/>
        <v>0</v>
      </c>
      <c r="AE148" s="89">
        <f t="shared" si="170"/>
        <v>64752.39</v>
      </c>
      <c r="AF148" s="89">
        <f t="shared" si="171"/>
        <v>0</v>
      </c>
      <c r="AG148" s="89">
        <f t="shared" si="172"/>
        <v>64752.39</v>
      </c>
      <c r="AH148" s="93" t="str">
        <f t="shared" si="173"/>
        <v>nebija plānots</v>
      </c>
      <c r="AI148" s="89">
        <f t="shared" si="174"/>
        <v>64752.39</v>
      </c>
      <c r="AJ148" s="93" t="str">
        <f t="shared" si="175"/>
        <v>nebija plānots</v>
      </c>
      <c r="AK148" s="89">
        <v>22459.96</v>
      </c>
      <c r="AL148" s="89">
        <v>0</v>
      </c>
      <c r="AM148" s="89">
        <v>0</v>
      </c>
      <c r="AN148" s="89">
        <f t="shared" si="206"/>
        <v>0</v>
      </c>
      <c r="AO148" s="93">
        <f t="shared" si="176"/>
        <v>0</v>
      </c>
      <c r="AP148" s="89">
        <f t="shared" si="177"/>
        <v>-22459.96</v>
      </c>
      <c r="AQ148" s="93">
        <f t="shared" si="178"/>
        <v>-1</v>
      </c>
      <c r="AR148" s="89">
        <f t="shared" si="179"/>
        <v>22459.96</v>
      </c>
      <c r="AS148" s="89">
        <f t="shared" si="180"/>
        <v>64752.39</v>
      </c>
      <c r="AT148" s="89">
        <f t="shared" si="181"/>
        <v>0</v>
      </c>
      <c r="AU148" s="89">
        <f t="shared" si="182"/>
        <v>64752.39</v>
      </c>
      <c r="AV148" s="93">
        <f t="shared" si="183"/>
        <v>2.8830144844425369</v>
      </c>
      <c r="AW148" s="89">
        <f t="shared" si="184"/>
        <v>42292.43</v>
      </c>
      <c r="AX148" s="93">
        <f t="shared" si="185"/>
        <v>1.8830144844425369</v>
      </c>
      <c r="AY148" s="89">
        <v>0</v>
      </c>
      <c r="AZ148" s="89">
        <v>0</v>
      </c>
      <c r="BA148" s="89">
        <v>0</v>
      </c>
      <c r="BB148" s="89">
        <f t="shared" si="207"/>
        <v>0</v>
      </c>
      <c r="BC148" s="93" t="str">
        <f t="shared" si="186"/>
        <v>nebija plānots</v>
      </c>
      <c r="BD148" s="89">
        <f t="shared" si="187"/>
        <v>0</v>
      </c>
      <c r="BE148" s="93" t="str">
        <f t="shared" si="188"/>
        <v>nebija plānots</v>
      </c>
      <c r="BF148" s="89">
        <f t="shared" si="189"/>
        <v>22459.96</v>
      </c>
      <c r="BG148" s="89">
        <f t="shared" si="190"/>
        <v>64752.39</v>
      </c>
      <c r="BH148" s="89">
        <f t="shared" si="191"/>
        <v>0</v>
      </c>
      <c r="BI148" s="89">
        <f t="shared" si="192"/>
        <v>64752.39</v>
      </c>
      <c r="BJ148" s="93">
        <f t="shared" si="193"/>
        <v>2.8830144844425369</v>
      </c>
      <c r="BK148" s="89">
        <f t="shared" si="194"/>
        <v>42292.43</v>
      </c>
      <c r="BL148" s="93">
        <f t="shared" si="195"/>
        <v>1.8830144844425369</v>
      </c>
      <c r="BM148" s="89">
        <v>0</v>
      </c>
      <c r="BN148" s="89">
        <v>0</v>
      </c>
      <c r="BO148" s="89">
        <v>0</v>
      </c>
      <c r="BP148" s="89">
        <f t="shared" si="208"/>
        <v>0</v>
      </c>
      <c r="BQ148" s="93" t="str">
        <f t="shared" si="196"/>
        <v>nebija plānots</v>
      </c>
      <c r="BR148" s="89">
        <f t="shared" si="197"/>
        <v>0</v>
      </c>
      <c r="BS148" s="93" t="str">
        <f t="shared" si="198"/>
        <v>nebija plānots</v>
      </c>
      <c r="BT148" s="89">
        <f t="shared" si="199"/>
        <v>22459.96</v>
      </c>
      <c r="BU148" s="89">
        <f t="shared" si="200"/>
        <v>64752.39</v>
      </c>
      <c r="BV148" s="89">
        <f t="shared" si="201"/>
        <v>0</v>
      </c>
      <c r="BW148" s="89">
        <f t="shared" si="202"/>
        <v>64752.39</v>
      </c>
      <c r="BX148" s="93">
        <f t="shared" si="203"/>
        <v>2.8830144844425369</v>
      </c>
      <c r="BY148" s="89">
        <f t="shared" si="204"/>
        <v>42292.43</v>
      </c>
      <c r="BZ148" s="93">
        <f t="shared" si="205"/>
        <v>1.8830144844425369</v>
      </c>
      <c r="CA148" s="89">
        <v>0</v>
      </c>
      <c r="CB148" s="89">
        <v>0</v>
      </c>
      <c r="CC148" s="89">
        <v>0</v>
      </c>
      <c r="CD148" s="89">
        <v>278936.77</v>
      </c>
      <c r="CE148" s="89">
        <v>0</v>
      </c>
      <c r="CF148" s="89">
        <v>0</v>
      </c>
      <c r="CG148" s="89">
        <v>0</v>
      </c>
      <c r="CH148" s="24">
        <f t="shared" si="160"/>
        <v>301396.73000000004</v>
      </c>
      <c r="CJ148" s="10"/>
      <c r="CK148" s="10"/>
    </row>
    <row r="149" spans="1:89" ht="12" customHeight="1" x14ac:dyDescent="0.25">
      <c r="A149" s="9" t="s">
        <v>370</v>
      </c>
      <c r="B149" s="9" t="s">
        <v>370</v>
      </c>
      <c r="C149" s="25">
        <v>4</v>
      </c>
      <c r="D149" s="33" t="s">
        <v>349</v>
      </c>
      <c r="E149" s="27" t="s">
        <v>350</v>
      </c>
      <c r="F149" s="33" t="s">
        <v>351</v>
      </c>
      <c r="G149" s="27" t="s">
        <v>352</v>
      </c>
      <c r="H149" s="25" t="s">
        <v>367</v>
      </c>
      <c r="I149" s="27" t="s">
        <v>368</v>
      </c>
      <c r="J149" s="28">
        <v>3</v>
      </c>
      <c r="K149" s="36" t="s">
        <v>22</v>
      </c>
      <c r="L149" s="25" t="s">
        <v>10</v>
      </c>
      <c r="M149" s="24">
        <v>0</v>
      </c>
      <c r="N149" s="24">
        <v>0</v>
      </c>
      <c r="O149" s="24">
        <v>0</v>
      </c>
      <c r="P149" s="89">
        <v>0</v>
      </c>
      <c r="Q149" s="89">
        <v>0</v>
      </c>
      <c r="R149" s="89">
        <v>0</v>
      </c>
      <c r="S149" s="89">
        <f t="shared" si="161"/>
        <v>0</v>
      </c>
      <c r="T149" s="93" t="str">
        <f t="shared" si="162"/>
        <v>nebija plānots</v>
      </c>
      <c r="U149" s="89">
        <f t="shared" si="163"/>
        <v>0</v>
      </c>
      <c r="V149" s="93" t="str">
        <f t="shared" si="164"/>
        <v>nebija plānots</v>
      </c>
      <c r="W149" s="89">
        <v>0</v>
      </c>
      <c r="X149" s="89">
        <v>0</v>
      </c>
      <c r="Y149" s="89">
        <v>0</v>
      </c>
      <c r="Z149" s="89">
        <f t="shared" si="165"/>
        <v>0</v>
      </c>
      <c r="AA149" s="93" t="str">
        <f t="shared" si="166"/>
        <v>nebija plānots</v>
      </c>
      <c r="AB149" s="89">
        <f t="shared" si="167"/>
        <v>0</v>
      </c>
      <c r="AC149" s="93" t="str">
        <f t="shared" si="168"/>
        <v>nebija plānots</v>
      </c>
      <c r="AD149" s="89">
        <f t="shared" si="169"/>
        <v>0</v>
      </c>
      <c r="AE149" s="89">
        <f t="shared" si="170"/>
        <v>0</v>
      </c>
      <c r="AF149" s="89">
        <f t="shared" si="171"/>
        <v>0</v>
      </c>
      <c r="AG149" s="89">
        <f t="shared" si="172"/>
        <v>0</v>
      </c>
      <c r="AH149" s="93" t="str">
        <f t="shared" si="173"/>
        <v>nebija plānots</v>
      </c>
      <c r="AI149" s="89">
        <f t="shared" si="174"/>
        <v>0</v>
      </c>
      <c r="AJ149" s="93" t="str">
        <f t="shared" si="175"/>
        <v>nebija plānots</v>
      </c>
      <c r="AK149" s="89">
        <v>59223.94</v>
      </c>
      <c r="AL149" s="89">
        <v>177130.37</v>
      </c>
      <c r="AM149" s="89">
        <v>0</v>
      </c>
      <c r="AN149" s="89">
        <f t="shared" si="206"/>
        <v>177130.37</v>
      </c>
      <c r="AO149" s="93">
        <f t="shared" si="176"/>
        <v>2.9908575822547436</v>
      </c>
      <c r="AP149" s="89">
        <f t="shared" si="177"/>
        <v>117906.43</v>
      </c>
      <c r="AQ149" s="93">
        <f t="shared" si="178"/>
        <v>1.9908575822547434</v>
      </c>
      <c r="AR149" s="89">
        <f t="shared" si="179"/>
        <v>59223.94</v>
      </c>
      <c r="AS149" s="89">
        <f t="shared" si="180"/>
        <v>177130.37</v>
      </c>
      <c r="AT149" s="89">
        <f t="shared" si="181"/>
        <v>0</v>
      </c>
      <c r="AU149" s="89">
        <f t="shared" si="182"/>
        <v>177130.37</v>
      </c>
      <c r="AV149" s="93">
        <f t="shared" si="183"/>
        <v>2.9908575822547436</v>
      </c>
      <c r="AW149" s="89">
        <f t="shared" si="184"/>
        <v>117906.43</v>
      </c>
      <c r="AX149" s="93">
        <f t="shared" si="185"/>
        <v>1.9908575822547434</v>
      </c>
      <c r="AY149" s="89">
        <v>0</v>
      </c>
      <c r="AZ149" s="89">
        <v>0</v>
      </c>
      <c r="BA149" s="89">
        <v>0</v>
      </c>
      <c r="BB149" s="89">
        <f t="shared" si="207"/>
        <v>0</v>
      </c>
      <c r="BC149" s="93" t="str">
        <f t="shared" si="186"/>
        <v>nebija plānots</v>
      </c>
      <c r="BD149" s="89">
        <f t="shared" si="187"/>
        <v>0</v>
      </c>
      <c r="BE149" s="93" t="str">
        <f t="shared" si="188"/>
        <v>nebija plānots</v>
      </c>
      <c r="BF149" s="89">
        <f t="shared" si="189"/>
        <v>59223.94</v>
      </c>
      <c r="BG149" s="89">
        <f t="shared" si="190"/>
        <v>177130.37</v>
      </c>
      <c r="BH149" s="89">
        <f t="shared" si="191"/>
        <v>0</v>
      </c>
      <c r="BI149" s="89">
        <f t="shared" si="192"/>
        <v>177130.37</v>
      </c>
      <c r="BJ149" s="93">
        <f t="shared" si="193"/>
        <v>2.9908575822547436</v>
      </c>
      <c r="BK149" s="89">
        <f t="shared" si="194"/>
        <v>117906.43</v>
      </c>
      <c r="BL149" s="93">
        <f t="shared" si="195"/>
        <v>1.9908575822547434</v>
      </c>
      <c r="BM149" s="89">
        <v>0</v>
      </c>
      <c r="BN149" s="89">
        <v>0</v>
      </c>
      <c r="BO149" s="89">
        <v>0</v>
      </c>
      <c r="BP149" s="89">
        <f t="shared" si="208"/>
        <v>0</v>
      </c>
      <c r="BQ149" s="93" t="str">
        <f t="shared" si="196"/>
        <v>nebija plānots</v>
      </c>
      <c r="BR149" s="89">
        <f t="shared" si="197"/>
        <v>0</v>
      </c>
      <c r="BS149" s="93" t="str">
        <f t="shared" si="198"/>
        <v>nebija plānots</v>
      </c>
      <c r="BT149" s="89">
        <f t="shared" si="199"/>
        <v>59223.94</v>
      </c>
      <c r="BU149" s="89">
        <f t="shared" si="200"/>
        <v>177130.37</v>
      </c>
      <c r="BV149" s="89">
        <f t="shared" si="201"/>
        <v>0</v>
      </c>
      <c r="BW149" s="89">
        <f t="shared" si="202"/>
        <v>177130.37</v>
      </c>
      <c r="BX149" s="93">
        <f t="shared" si="203"/>
        <v>2.9908575822547436</v>
      </c>
      <c r="BY149" s="89">
        <f t="shared" si="204"/>
        <v>117906.43</v>
      </c>
      <c r="BZ149" s="93">
        <f t="shared" si="205"/>
        <v>1.9908575822547434</v>
      </c>
      <c r="CA149" s="89">
        <v>0</v>
      </c>
      <c r="CB149" s="89">
        <v>0</v>
      </c>
      <c r="CC149" s="89">
        <v>0</v>
      </c>
      <c r="CD149" s="89">
        <v>0</v>
      </c>
      <c r="CE149" s="89">
        <v>276647.96999999997</v>
      </c>
      <c r="CF149" s="89">
        <v>0</v>
      </c>
      <c r="CG149" s="89">
        <v>0</v>
      </c>
      <c r="CH149" s="24">
        <f t="shared" si="160"/>
        <v>335871.91</v>
      </c>
      <c r="CJ149" s="10"/>
      <c r="CK149" s="10"/>
    </row>
    <row r="150" spans="1:89" ht="12" customHeight="1" x14ac:dyDescent="0.25">
      <c r="A150" s="9" t="s">
        <v>371</v>
      </c>
      <c r="B150" s="9" t="s">
        <v>371</v>
      </c>
      <c r="C150" s="25">
        <v>4</v>
      </c>
      <c r="D150" s="33" t="s">
        <v>349</v>
      </c>
      <c r="E150" s="27" t="s">
        <v>350</v>
      </c>
      <c r="F150" s="33" t="s">
        <v>351</v>
      </c>
      <c r="G150" s="27" t="s">
        <v>352</v>
      </c>
      <c r="H150" s="25" t="s">
        <v>367</v>
      </c>
      <c r="I150" s="27" t="s">
        <v>368</v>
      </c>
      <c r="J150" s="28">
        <v>4</v>
      </c>
      <c r="K150" s="36" t="s">
        <v>22</v>
      </c>
      <c r="L150" s="25" t="s">
        <v>10</v>
      </c>
      <c r="M150" s="24">
        <v>0</v>
      </c>
      <c r="N150" s="24">
        <v>983345.53</v>
      </c>
      <c r="O150" s="24">
        <f>1581746.44+765975.8</f>
        <v>2347722.2400000002</v>
      </c>
      <c r="P150" s="89">
        <v>50535.65</v>
      </c>
      <c r="Q150" s="89">
        <v>50535.65</v>
      </c>
      <c r="R150" s="89">
        <v>0</v>
      </c>
      <c r="S150" s="89">
        <f t="shared" si="161"/>
        <v>50535.65</v>
      </c>
      <c r="T150" s="93">
        <f t="shared" si="162"/>
        <v>1</v>
      </c>
      <c r="U150" s="89">
        <f t="shared" si="163"/>
        <v>0</v>
      </c>
      <c r="V150" s="93">
        <f t="shared" si="164"/>
        <v>0</v>
      </c>
      <c r="W150" s="89">
        <v>0</v>
      </c>
      <c r="X150" s="89">
        <v>0</v>
      </c>
      <c r="Y150" s="89">
        <v>0</v>
      </c>
      <c r="Z150" s="89">
        <f t="shared" si="165"/>
        <v>0</v>
      </c>
      <c r="AA150" s="93" t="str">
        <f t="shared" si="166"/>
        <v>nebija plānots</v>
      </c>
      <c r="AB150" s="89">
        <f t="shared" si="167"/>
        <v>0</v>
      </c>
      <c r="AC150" s="93" t="str">
        <f t="shared" si="168"/>
        <v>nebija plānots</v>
      </c>
      <c r="AD150" s="89">
        <f t="shared" si="169"/>
        <v>50535.65</v>
      </c>
      <c r="AE150" s="89">
        <f t="shared" si="170"/>
        <v>50535.65</v>
      </c>
      <c r="AF150" s="89">
        <f t="shared" si="171"/>
        <v>0</v>
      </c>
      <c r="AG150" s="89">
        <f t="shared" si="172"/>
        <v>50535.65</v>
      </c>
      <c r="AH150" s="93">
        <f t="shared" si="173"/>
        <v>1</v>
      </c>
      <c r="AI150" s="89">
        <f t="shared" si="174"/>
        <v>0</v>
      </c>
      <c r="AJ150" s="93">
        <f t="shared" si="175"/>
        <v>0</v>
      </c>
      <c r="AK150" s="89">
        <v>0</v>
      </c>
      <c r="AL150" s="89">
        <v>0</v>
      </c>
      <c r="AM150" s="89">
        <v>0</v>
      </c>
      <c r="AN150" s="89">
        <f t="shared" si="206"/>
        <v>0</v>
      </c>
      <c r="AO150" s="93" t="str">
        <f t="shared" si="176"/>
        <v>nebija plānots</v>
      </c>
      <c r="AP150" s="89">
        <f t="shared" si="177"/>
        <v>0</v>
      </c>
      <c r="AQ150" s="93" t="str">
        <f t="shared" si="178"/>
        <v>nebija plānots</v>
      </c>
      <c r="AR150" s="89">
        <f t="shared" si="179"/>
        <v>50535.65</v>
      </c>
      <c r="AS150" s="89">
        <f t="shared" si="180"/>
        <v>50535.65</v>
      </c>
      <c r="AT150" s="89">
        <f t="shared" si="181"/>
        <v>0</v>
      </c>
      <c r="AU150" s="89">
        <f t="shared" si="182"/>
        <v>50535.65</v>
      </c>
      <c r="AV150" s="93">
        <f t="shared" si="183"/>
        <v>1</v>
      </c>
      <c r="AW150" s="89">
        <f t="shared" si="184"/>
        <v>0</v>
      </c>
      <c r="AX150" s="93">
        <f t="shared" si="185"/>
        <v>0</v>
      </c>
      <c r="AY150" s="89">
        <v>0</v>
      </c>
      <c r="AZ150" s="89">
        <v>45457.98</v>
      </c>
      <c r="BA150" s="89">
        <v>0</v>
      </c>
      <c r="BB150" s="89">
        <f t="shared" si="207"/>
        <v>45457.98</v>
      </c>
      <c r="BC150" s="93" t="str">
        <f t="shared" si="186"/>
        <v>nebija plānots</v>
      </c>
      <c r="BD150" s="89">
        <f t="shared" si="187"/>
        <v>45457.98</v>
      </c>
      <c r="BE150" s="93" t="str">
        <f t="shared" si="188"/>
        <v>nebija plānots</v>
      </c>
      <c r="BF150" s="89">
        <f t="shared" si="189"/>
        <v>50535.65</v>
      </c>
      <c r="BG150" s="89">
        <f t="shared" si="190"/>
        <v>95993.63</v>
      </c>
      <c r="BH150" s="89">
        <f t="shared" si="191"/>
        <v>0</v>
      </c>
      <c r="BI150" s="89">
        <f t="shared" si="192"/>
        <v>95993.63</v>
      </c>
      <c r="BJ150" s="93">
        <f t="shared" si="193"/>
        <v>1.8995230099939351</v>
      </c>
      <c r="BK150" s="89">
        <f t="shared" si="194"/>
        <v>45457.98</v>
      </c>
      <c r="BL150" s="93">
        <f t="shared" si="195"/>
        <v>0.89952300999393497</v>
      </c>
      <c r="BM150" s="89">
        <v>54958.570000000102</v>
      </c>
      <c r="BN150" s="89">
        <v>0</v>
      </c>
      <c r="BO150" s="89">
        <v>0</v>
      </c>
      <c r="BP150" s="89">
        <f t="shared" si="208"/>
        <v>0</v>
      </c>
      <c r="BQ150" s="93">
        <f t="shared" si="196"/>
        <v>0</v>
      </c>
      <c r="BR150" s="89">
        <f t="shared" si="197"/>
        <v>-54958.570000000102</v>
      </c>
      <c r="BS150" s="93">
        <f t="shared" si="198"/>
        <v>-1</v>
      </c>
      <c r="BT150" s="89">
        <f t="shared" si="199"/>
        <v>105494.2200000001</v>
      </c>
      <c r="BU150" s="89">
        <f t="shared" si="200"/>
        <v>95993.63</v>
      </c>
      <c r="BV150" s="89">
        <f t="shared" si="201"/>
        <v>0</v>
      </c>
      <c r="BW150" s="89">
        <f t="shared" si="202"/>
        <v>95993.63</v>
      </c>
      <c r="BX150" s="93">
        <f t="shared" si="203"/>
        <v>0.90994208023908718</v>
      </c>
      <c r="BY150" s="89">
        <f t="shared" si="204"/>
        <v>-9500.5900000000984</v>
      </c>
      <c r="BZ150" s="93">
        <f t="shared" si="205"/>
        <v>-9.0057919760912861E-2</v>
      </c>
      <c r="CA150" s="89">
        <v>0</v>
      </c>
      <c r="CB150" s="89">
        <v>0</v>
      </c>
      <c r="CC150" s="89">
        <v>0</v>
      </c>
      <c r="CD150" s="89">
        <v>0</v>
      </c>
      <c r="CE150" s="89">
        <v>0</v>
      </c>
      <c r="CF150" s="89">
        <v>0</v>
      </c>
      <c r="CG150" s="89">
        <v>0</v>
      </c>
      <c r="CH150" s="24">
        <f t="shared" si="160"/>
        <v>105494.2200000001</v>
      </c>
      <c r="CJ150" s="10"/>
      <c r="CK150" s="10"/>
    </row>
    <row r="151" spans="1:89" ht="12" customHeight="1" x14ac:dyDescent="0.25">
      <c r="A151" s="9" t="s">
        <v>372</v>
      </c>
      <c r="B151" s="9" t="s">
        <v>372</v>
      </c>
      <c r="C151" s="25">
        <v>4</v>
      </c>
      <c r="D151" s="33" t="s">
        <v>349</v>
      </c>
      <c r="E151" s="27" t="s">
        <v>350</v>
      </c>
      <c r="F151" s="33" t="s">
        <v>351</v>
      </c>
      <c r="G151" s="27" t="s">
        <v>352</v>
      </c>
      <c r="H151" s="34" t="s">
        <v>373</v>
      </c>
      <c r="I151" s="27" t="s">
        <v>374</v>
      </c>
      <c r="J151" s="28" t="s">
        <v>21</v>
      </c>
      <c r="K151" s="32" t="s">
        <v>91</v>
      </c>
      <c r="L151" s="25" t="s">
        <v>10</v>
      </c>
      <c r="M151" s="24">
        <v>0</v>
      </c>
      <c r="N151" s="24">
        <v>489734.09</v>
      </c>
      <c r="O151" s="24">
        <v>10131964.98</v>
      </c>
      <c r="P151" s="89">
        <v>2185816.31</v>
      </c>
      <c r="Q151" s="89">
        <v>2768995.53</v>
      </c>
      <c r="R151" s="89">
        <v>0</v>
      </c>
      <c r="S151" s="89">
        <f t="shared" si="161"/>
        <v>2768995.53</v>
      </c>
      <c r="T151" s="93">
        <f t="shared" si="162"/>
        <v>1.2668015685178962</v>
      </c>
      <c r="U151" s="89">
        <f t="shared" si="163"/>
        <v>583179.21999999974</v>
      </c>
      <c r="V151" s="93">
        <f t="shared" si="164"/>
        <v>0.26680156851789605</v>
      </c>
      <c r="W151" s="89">
        <v>520679.22</v>
      </c>
      <c r="X151" s="89">
        <v>0</v>
      </c>
      <c r="Y151" s="89">
        <v>0</v>
      </c>
      <c r="Z151" s="89">
        <f t="shared" si="165"/>
        <v>0</v>
      </c>
      <c r="AA151" s="93">
        <f t="shared" si="166"/>
        <v>0</v>
      </c>
      <c r="AB151" s="89">
        <f t="shared" si="167"/>
        <v>-520679.22</v>
      </c>
      <c r="AC151" s="93">
        <f t="shared" si="168"/>
        <v>-1</v>
      </c>
      <c r="AD151" s="89">
        <f t="shared" si="169"/>
        <v>2706495.5300000003</v>
      </c>
      <c r="AE151" s="89">
        <f t="shared" si="170"/>
        <v>2768995.53</v>
      </c>
      <c r="AF151" s="89">
        <f t="shared" si="171"/>
        <v>0</v>
      </c>
      <c r="AG151" s="89">
        <f t="shared" si="172"/>
        <v>2768995.53</v>
      </c>
      <c r="AH151" s="93">
        <f t="shared" si="173"/>
        <v>1.0230925930995347</v>
      </c>
      <c r="AI151" s="89">
        <f t="shared" si="174"/>
        <v>62499.999999999534</v>
      </c>
      <c r="AJ151" s="93">
        <f t="shared" si="175"/>
        <v>2.3092593099534705E-2</v>
      </c>
      <c r="AK151" s="89">
        <v>2659614.67</v>
      </c>
      <c r="AL151" s="89">
        <v>654965.68000000005</v>
      </c>
      <c r="AM151" s="89">
        <v>0</v>
      </c>
      <c r="AN151" s="89">
        <f t="shared" si="206"/>
        <v>654965.68000000005</v>
      </c>
      <c r="AO151" s="93">
        <f t="shared" si="176"/>
        <v>0.24626337318255206</v>
      </c>
      <c r="AP151" s="89">
        <f t="shared" si="177"/>
        <v>-2004648.9899999998</v>
      </c>
      <c r="AQ151" s="93">
        <f t="shared" si="178"/>
        <v>-0.75373662681744791</v>
      </c>
      <c r="AR151" s="89">
        <f t="shared" si="179"/>
        <v>5366110.2</v>
      </c>
      <c r="AS151" s="89">
        <f t="shared" si="180"/>
        <v>3423961.21</v>
      </c>
      <c r="AT151" s="89">
        <f t="shared" si="181"/>
        <v>0</v>
      </c>
      <c r="AU151" s="89">
        <f t="shared" si="182"/>
        <v>3423961.21</v>
      </c>
      <c r="AV151" s="93">
        <f t="shared" si="183"/>
        <v>0.6380713556721217</v>
      </c>
      <c r="AW151" s="89">
        <f t="shared" si="184"/>
        <v>-1942148.9900000002</v>
      </c>
      <c r="AX151" s="93">
        <f t="shared" si="185"/>
        <v>-0.36192864432787836</v>
      </c>
      <c r="AY151" s="89">
        <v>1770045.3599999996</v>
      </c>
      <c r="AZ151" s="89">
        <v>0</v>
      </c>
      <c r="BA151" s="89">
        <v>1800000</v>
      </c>
      <c r="BB151" s="89">
        <f t="shared" si="207"/>
        <v>-1800000</v>
      </c>
      <c r="BC151" s="93">
        <f t="shared" si="186"/>
        <v>-1.0169230917336494</v>
      </c>
      <c r="BD151" s="89">
        <f t="shared" si="187"/>
        <v>-3570045.3599999994</v>
      </c>
      <c r="BE151" s="93">
        <f t="shared" si="188"/>
        <v>-2.0169230917336494</v>
      </c>
      <c r="BF151" s="89">
        <f t="shared" si="189"/>
        <v>7136155.5599999996</v>
      </c>
      <c r="BG151" s="89">
        <f t="shared" si="190"/>
        <v>3423961.21</v>
      </c>
      <c r="BH151" s="89">
        <f t="shared" si="191"/>
        <v>1800000</v>
      </c>
      <c r="BI151" s="89">
        <f t="shared" si="192"/>
        <v>1623961.21</v>
      </c>
      <c r="BJ151" s="93">
        <f t="shared" si="193"/>
        <v>0.22756807868689455</v>
      </c>
      <c r="BK151" s="89">
        <f t="shared" si="194"/>
        <v>-5512194.3499999996</v>
      </c>
      <c r="BL151" s="93">
        <f t="shared" si="195"/>
        <v>-0.77243192131310545</v>
      </c>
      <c r="BM151" s="89">
        <v>0</v>
      </c>
      <c r="BN151" s="89">
        <v>1250000</v>
      </c>
      <c r="BO151" s="89">
        <v>0</v>
      </c>
      <c r="BP151" s="89">
        <f t="shared" si="208"/>
        <v>1250000</v>
      </c>
      <c r="BQ151" s="93" t="str">
        <f t="shared" si="196"/>
        <v>nebija plānots</v>
      </c>
      <c r="BR151" s="89">
        <f t="shared" si="197"/>
        <v>1250000</v>
      </c>
      <c r="BS151" s="93" t="str">
        <f t="shared" si="198"/>
        <v>nebija plānots</v>
      </c>
      <c r="BT151" s="89">
        <f t="shared" si="199"/>
        <v>7136155.5599999996</v>
      </c>
      <c r="BU151" s="89">
        <f t="shared" si="200"/>
        <v>4673961.21</v>
      </c>
      <c r="BV151" s="89">
        <f t="shared" si="201"/>
        <v>1800000</v>
      </c>
      <c r="BW151" s="89">
        <f t="shared" si="202"/>
        <v>2873961.21</v>
      </c>
      <c r="BX151" s="93">
        <f t="shared" si="203"/>
        <v>0.40273242165701895</v>
      </c>
      <c r="BY151" s="89">
        <f t="shared" si="204"/>
        <v>-4262194.3499999996</v>
      </c>
      <c r="BZ151" s="93">
        <f t="shared" si="205"/>
        <v>-0.59726757834298105</v>
      </c>
      <c r="CA151" s="89">
        <v>1620000</v>
      </c>
      <c r="CB151" s="89">
        <v>979624.35</v>
      </c>
      <c r="CC151" s="89">
        <v>28997.33</v>
      </c>
      <c r="CD151" s="89">
        <v>1103660.45</v>
      </c>
      <c r="CE151" s="89">
        <v>2122426.21</v>
      </c>
      <c r="CF151" s="89">
        <v>485675</v>
      </c>
      <c r="CG151" s="89">
        <v>0</v>
      </c>
      <c r="CH151" s="24">
        <f t="shared" si="160"/>
        <v>13476538.899999999</v>
      </c>
      <c r="CJ151" s="10"/>
      <c r="CK151" s="10"/>
    </row>
    <row r="152" spans="1:89" ht="12" customHeight="1" x14ac:dyDescent="0.25">
      <c r="A152" s="9" t="s">
        <v>375</v>
      </c>
      <c r="B152" s="9" t="s">
        <v>375</v>
      </c>
      <c r="C152" s="25">
        <v>4</v>
      </c>
      <c r="D152" s="33" t="s">
        <v>349</v>
      </c>
      <c r="E152" s="27" t="s">
        <v>350</v>
      </c>
      <c r="F152" s="33" t="s">
        <v>351</v>
      </c>
      <c r="G152" s="27" t="s">
        <v>352</v>
      </c>
      <c r="H152" s="34" t="s">
        <v>376</v>
      </c>
      <c r="I152" s="27" t="s">
        <v>377</v>
      </c>
      <c r="J152" s="28">
        <v>1</v>
      </c>
      <c r="K152" s="36" t="s">
        <v>22</v>
      </c>
      <c r="L152" s="25" t="s">
        <v>10</v>
      </c>
      <c r="M152" s="24">
        <v>0</v>
      </c>
      <c r="N152" s="24">
        <v>0</v>
      </c>
      <c r="O152" s="24">
        <v>1460625.27</v>
      </c>
      <c r="P152" s="89">
        <v>0</v>
      </c>
      <c r="Q152" s="89">
        <v>0</v>
      </c>
      <c r="R152" s="89">
        <v>0</v>
      </c>
      <c r="S152" s="89">
        <f t="shared" si="161"/>
        <v>0</v>
      </c>
      <c r="T152" s="93" t="str">
        <f t="shared" si="162"/>
        <v>nebija plānots</v>
      </c>
      <c r="U152" s="89">
        <f t="shared" si="163"/>
        <v>0</v>
      </c>
      <c r="V152" s="93" t="str">
        <f t="shared" si="164"/>
        <v>nebija plānots</v>
      </c>
      <c r="W152" s="89">
        <v>0</v>
      </c>
      <c r="X152" s="89">
        <v>0</v>
      </c>
      <c r="Y152" s="89">
        <v>0</v>
      </c>
      <c r="Z152" s="89">
        <f t="shared" si="165"/>
        <v>0</v>
      </c>
      <c r="AA152" s="93" t="str">
        <f t="shared" si="166"/>
        <v>nebija plānots</v>
      </c>
      <c r="AB152" s="89">
        <f t="shared" si="167"/>
        <v>0</v>
      </c>
      <c r="AC152" s="93" t="str">
        <f t="shared" si="168"/>
        <v>nebija plānots</v>
      </c>
      <c r="AD152" s="89">
        <f t="shared" si="169"/>
        <v>0</v>
      </c>
      <c r="AE152" s="89">
        <f t="shared" si="170"/>
        <v>0</v>
      </c>
      <c r="AF152" s="89">
        <f t="shared" si="171"/>
        <v>0</v>
      </c>
      <c r="AG152" s="89">
        <f t="shared" si="172"/>
        <v>0</v>
      </c>
      <c r="AH152" s="93" t="str">
        <f t="shared" si="173"/>
        <v>nebija plānots</v>
      </c>
      <c r="AI152" s="89">
        <f t="shared" si="174"/>
        <v>0</v>
      </c>
      <c r="AJ152" s="93" t="str">
        <f t="shared" si="175"/>
        <v>nebija plānots</v>
      </c>
      <c r="AK152" s="89">
        <v>0</v>
      </c>
      <c r="AL152" s="89">
        <v>0</v>
      </c>
      <c r="AM152" s="89">
        <v>0</v>
      </c>
      <c r="AN152" s="89">
        <f t="shared" si="206"/>
        <v>0</v>
      </c>
      <c r="AO152" s="93" t="str">
        <f t="shared" si="176"/>
        <v>nebija plānots</v>
      </c>
      <c r="AP152" s="89">
        <f t="shared" si="177"/>
        <v>0</v>
      </c>
      <c r="AQ152" s="93" t="str">
        <f t="shared" si="178"/>
        <v>nebija plānots</v>
      </c>
      <c r="AR152" s="89">
        <f t="shared" si="179"/>
        <v>0</v>
      </c>
      <c r="AS152" s="89">
        <f t="shared" si="180"/>
        <v>0</v>
      </c>
      <c r="AT152" s="89">
        <f t="shared" si="181"/>
        <v>0</v>
      </c>
      <c r="AU152" s="89">
        <f t="shared" si="182"/>
        <v>0</v>
      </c>
      <c r="AV152" s="93" t="str">
        <f t="shared" si="183"/>
        <v>nebija plānots</v>
      </c>
      <c r="AW152" s="89">
        <f t="shared" si="184"/>
        <v>0</v>
      </c>
      <c r="AX152" s="93" t="str">
        <f t="shared" si="185"/>
        <v>nebija plānots</v>
      </c>
      <c r="AY152" s="89">
        <v>0</v>
      </c>
      <c r="AZ152" s="89">
        <v>0</v>
      </c>
      <c r="BA152" s="89">
        <v>0</v>
      </c>
      <c r="BB152" s="89">
        <f t="shared" si="207"/>
        <v>0</v>
      </c>
      <c r="BC152" s="93" t="str">
        <f t="shared" si="186"/>
        <v>nebija plānots</v>
      </c>
      <c r="BD152" s="89">
        <f t="shared" si="187"/>
        <v>0</v>
      </c>
      <c r="BE152" s="93" t="str">
        <f t="shared" si="188"/>
        <v>nebija plānots</v>
      </c>
      <c r="BF152" s="89">
        <f t="shared" si="189"/>
        <v>0</v>
      </c>
      <c r="BG152" s="89">
        <f t="shared" si="190"/>
        <v>0</v>
      </c>
      <c r="BH152" s="89">
        <f t="shared" si="191"/>
        <v>0</v>
      </c>
      <c r="BI152" s="89">
        <f t="shared" si="192"/>
        <v>0</v>
      </c>
      <c r="BJ152" s="93" t="str">
        <f t="shared" si="193"/>
        <v>nebija plānots</v>
      </c>
      <c r="BK152" s="89">
        <f t="shared" si="194"/>
        <v>0</v>
      </c>
      <c r="BL152" s="93" t="str">
        <f t="shared" si="195"/>
        <v>nebija plānots</v>
      </c>
      <c r="BM152" s="89">
        <v>0</v>
      </c>
      <c r="BN152" s="89">
        <v>0</v>
      </c>
      <c r="BO152" s="89">
        <v>0</v>
      </c>
      <c r="BP152" s="89">
        <f t="shared" si="208"/>
        <v>0</v>
      </c>
      <c r="BQ152" s="93" t="str">
        <f t="shared" si="196"/>
        <v>nebija plānots</v>
      </c>
      <c r="BR152" s="89">
        <f t="shared" si="197"/>
        <v>0</v>
      </c>
      <c r="BS152" s="93" t="str">
        <f t="shared" si="198"/>
        <v>nebija plānots</v>
      </c>
      <c r="BT152" s="89">
        <f t="shared" si="199"/>
        <v>0</v>
      </c>
      <c r="BU152" s="89">
        <f t="shared" si="200"/>
        <v>0</v>
      </c>
      <c r="BV152" s="89">
        <f t="shared" si="201"/>
        <v>0</v>
      </c>
      <c r="BW152" s="89">
        <f t="shared" si="202"/>
        <v>0</v>
      </c>
      <c r="BX152" s="93" t="str">
        <f t="shared" si="203"/>
        <v>nebija plānots</v>
      </c>
      <c r="BY152" s="89">
        <f t="shared" si="204"/>
        <v>0</v>
      </c>
      <c r="BZ152" s="93" t="str">
        <f t="shared" si="205"/>
        <v>nebija plānots</v>
      </c>
      <c r="CA152" s="89">
        <v>0</v>
      </c>
      <c r="CB152" s="89">
        <v>0</v>
      </c>
      <c r="CC152" s="89">
        <v>0</v>
      </c>
      <c r="CD152" s="89">
        <v>0</v>
      </c>
      <c r="CE152" s="89">
        <v>0</v>
      </c>
      <c r="CF152" s="89">
        <v>0</v>
      </c>
      <c r="CG152" s="89">
        <v>0</v>
      </c>
      <c r="CH152" s="24">
        <f t="shared" si="160"/>
        <v>0</v>
      </c>
      <c r="CJ152" s="10"/>
      <c r="CK152" s="10"/>
    </row>
    <row r="153" spans="1:89" ht="12" customHeight="1" x14ac:dyDescent="0.25">
      <c r="A153" s="9" t="s">
        <v>378</v>
      </c>
      <c r="B153" s="9" t="s">
        <v>378</v>
      </c>
      <c r="C153" s="25">
        <v>4</v>
      </c>
      <c r="D153" s="33" t="s">
        <v>349</v>
      </c>
      <c r="E153" s="27" t="s">
        <v>350</v>
      </c>
      <c r="F153" s="33" t="s">
        <v>351</v>
      </c>
      <c r="G153" s="27" t="s">
        <v>352</v>
      </c>
      <c r="H153" s="34" t="s">
        <v>376</v>
      </c>
      <c r="I153" s="27" t="s">
        <v>377</v>
      </c>
      <c r="J153" s="28">
        <v>2</v>
      </c>
      <c r="K153" s="36" t="s">
        <v>22</v>
      </c>
      <c r="L153" s="25" t="s">
        <v>10</v>
      </c>
      <c r="M153" s="24">
        <v>0</v>
      </c>
      <c r="N153" s="24">
        <v>0</v>
      </c>
      <c r="O153" s="24">
        <v>1193433.1099999999</v>
      </c>
      <c r="P153" s="89">
        <v>10131.1</v>
      </c>
      <c r="Q153" s="89">
        <v>36949.269999999997</v>
      </c>
      <c r="R153" s="89">
        <v>0</v>
      </c>
      <c r="S153" s="89">
        <f t="shared" si="161"/>
        <v>36949.269999999997</v>
      </c>
      <c r="T153" s="93">
        <f t="shared" si="162"/>
        <v>3.647113344059381</v>
      </c>
      <c r="U153" s="89">
        <f t="shared" si="163"/>
        <v>26818.17</v>
      </c>
      <c r="V153" s="93">
        <f t="shared" si="164"/>
        <v>2.647113344059381</v>
      </c>
      <c r="W153" s="89">
        <v>44353.5</v>
      </c>
      <c r="X153" s="89">
        <v>211160.29999999996</v>
      </c>
      <c r="Y153" s="89">
        <v>0</v>
      </c>
      <c r="Z153" s="89">
        <f t="shared" si="165"/>
        <v>211160.29999999996</v>
      </c>
      <c r="AA153" s="93">
        <f t="shared" si="166"/>
        <v>4.7608486365224829</v>
      </c>
      <c r="AB153" s="89">
        <f t="shared" si="167"/>
        <v>166806.79999999996</v>
      </c>
      <c r="AC153" s="93">
        <f t="shared" si="168"/>
        <v>3.7608486365224834</v>
      </c>
      <c r="AD153" s="89">
        <f t="shared" si="169"/>
        <v>54484.6</v>
      </c>
      <c r="AE153" s="89">
        <f t="shared" si="170"/>
        <v>248109.56999999995</v>
      </c>
      <c r="AF153" s="89">
        <f t="shared" si="171"/>
        <v>0</v>
      </c>
      <c r="AG153" s="89">
        <f t="shared" si="172"/>
        <v>248109.56999999995</v>
      </c>
      <c r="AH153" s="93">
        <f t="shared" si="173"/>
        <v>4.5537559236921981</v>
      </c>
      <c r="AI153" s="89">
        <f t="shared" si="174"/>
        <v>193624.96999999994</v>
      </c>
      <c r="AJ153" s="93">
        <f t="shared" si="175"/>
        <v>3.5537559236921985</v>
      </c>
      <c r="AK153" s="89">
        <v>476781.05000000005</v>
      </c>
      <c r="AL153" s="89">
        <v>410898.26999999996</v>
      </c>
      <c r="AM153" s="89">
        <v>0</v>
      </c>
      <c r="AN153" s="89">
        <f t="shared" si="206"/>
        <v>410898.26999999996</v>
      </c>
      <c r="AO153" s="93">
        <f t="shared" si="176"/>
        <v>0.86181753658204308</v>
      </c>
      <c r="AP153" s="89">
        <f t="shared" si="177"/>
        <v>-65882.780000000086</v>
      </c>
      <c r="AQ153" s="93">
        <f t="shared" si="178"/>
        <v>-0.1381824634179569</v>
      </c>
      <c r="AR153" s="89">
        <f t="shared" si="179"/>
        <v>531265.65</v>
      </c>
      <c r="AS153" s="89">
        <f t="shared" si="180"/>
        <v>659007.83999999985</v>
      </c>
      <c r="AT153" s="89">
        <f t="shared" si="181"/>
        <v>0</v>
      </c>
      <c r="AU153" s="89">
        <f t="shared" si="182"/>
        <v>659007.83999999985</v>
      </c>
      <c r="AV153" s="93">
        <f t="shared" si="183"/>
        <v>1.2404488037199466</v>
      </c>
      <c r="AW153" s="89">
        <f t="shared" si="184"/>
        <v>127742.18999999983</v>
      </c>
      <c r="AX153" s="93">
        <f t="shared" si="185"/>
        <v>0.24044880371994656</v>
      </c>
      <c r="AY153" s="89">
        <v>92031.76999999999</v>
      </c>
      <c r="AZ153" s="89">
        <v>948197.37000000011</v>
      </c>
      <c r="BA153" s="89">
        <v>0</v>
      </c>
      <c r="BB153" s="89">
        <f t="shared" si="207"/>
        <v>948197.37000000011</v>
      </c>
      <c r="BC153" s="93">
        <f t="shared" si="186"/>
        <v>10.302935279849558</v>
      </c>
      <c r="BD153" s="89">
        <f t="shared" si="187"/>
        <v>856165.60000000009</v>
      </c>
      <c r="BE153" s="93">
        <f t="shared" si="188"/>
        <v>9.3029352798495584</v>
      </c>
      <c r="BF153" s="89">
        <f t="shared" si="189"/>
        <v>623297.42000000004</v>
      </c>
      <c r="BG153" s="89">
        <f t="shared" si="190"/>
        <v>1607205.21</v>
      </c>
      <c r="BH153" s="89">
        <f t="shared" si="191"/>
        <v>0</v>
      </c>
      <c r="BI153" s="89">
        <f t="shared" si="192"/>
        <v>1607205.21</v>
      </c>
      <c r="BJ153" s="93">
        <f t="shared" si="193"/>
        <v>2.5785526434555108</v>
      </c>
      <c r="BK153" s="89">
        <f t="shared" si="194"/>
        <v>983907.78999999992</v>
      </c>
      <c r="BL153" s="93">
        <f t="shared" si="195"/>
        <v>1.5785526434555111</v>
      </c>
      <c r="BM153" s="89">
        <v>460546.36</v>
      </c>
      <c r="BN153" s="89">
        <v>92467.3</v>
      </c>
      <c r="BO153" s="89">
        <v>0</v>
      </c>
      <c r="BP153" s="89">
        <f t="shared" si="208"/>
        <v>92467.3</v>
      </c>
      <c r="BQ153" s="93">
        <f t="shared" si="196"/>
        <v>0.20077739839263958</v>
      </c>
      <c r="BR153" s="89">
        <f t="shared" si="197"/>
        <v>-368079.06</v>
      </c>
      <c r="BS153" s="93">
        <f t="shared" si="198"/>
        <v>-0.79922260160736047</v>
      </c>
      <c r="BT153" s="89">
        <f t="shared" si="199"/>
        <v>1083843.78</v>
      </c>
      <c r="BU153" s="89">
        <f t="shared" si="200"/>
        <v>1699672.51</v>
      </c>
      <c r="BV153" s="89">
        <f t="shared" si="201"/>
        <v>0</v>
      </c>
      <c r="BW153" s="89">
        <f t="shared" si="202"/>
        <v>1699672.51</v>
      </c>
      <c r="BX153" s="93">
        <f t="shared" si="203"/>
        <v>1.5681895687956062</v>
      </c>
      <c r="BY153" s="89">
        <f t="shared" si="204"/>
        <v>615828.73</v>
      </c>
      <c r="BZ153" s="93">
        <f t="shared" si="205"/>
        <v>0.56818956879560634</v>
      </c>
      <c r="CA153" s="89">
        <v>59691.62</v>
      </c>
      <c r="CB153" s="89">
        <v>117188.05</v>
      </c>
      <c r="CC153" s="89">
        <v>838564.12</v>
      </c>
      <c r="CD153" s="89">
        <v>1596329.08</v>
      </c>
      <c r="CE153" s="89">
        <v>597606.12</v>
      </c>
      <c r="CF153" s="89">
        <v>332753.84000000003</v>
      </c>
      <c r="CG153" s="89">
        <v>0</v>
      </c>
      <c r="CH153" s="24">
        <f t="shared" si="160"/>
        <v>4625976.6100000003</v>
      </c>
      <c r="CJ153" s="10"/>
      <c r="CK153" s="10"/>
    </row>
    <row r="154" spans="1:89" ht="12" customHeight="1" x14ac:dyDescent="0.25">
      <c r="A154" s="9" t="s">
        <v>379</v>
      </c>
      <c r="B154" s="9" t="s">
        <v>379</v>
      </c>
      <c r="C154" s="25">
        <v>4</v>
      </c>
      <c r="D154" s="33" t="s">
        <v>349</v>
      </c>
      <c r="E154" s="27" t="s">
        <v>350</v>
      </c>
      <c r="F154" s="33" t="s">
        <v>351</v>
      </c>
      <c r="G154" s="27" t="s">
        <v>352</v>
      </c>
      <c r="H154" s="34" t="s">
        <v>376</v>
      </c>
      <c r="I154" s="27" t="s">
        <v>377</v>
      </c>
      <c r="J154" s="28">
        <v>3</v>
      </c>
      <c r="K154" s="36" t="s">
        <v>22</v>
      </c>
      <c r="L154" s="25" t="s">
        <v>10</v>
      </c>
      <c r="M154" s="24">
        <v>0</v>
      </c>
      <c r="N154" s="24">
        <v>0</v>
      </c>
      <c r="O154" s="24">
        <v>2269.11</v>
      </c>
      <c r="P154" s="89">
        <v>0</v>
      </c>
      <c r="Q154" s="89">
        <v>0</v>
      </c>
      <c r="R154" s="89">
        <v>0</v>
      </c>
      <c r="S154" s="89">
        <f t="shared" si="161"/>
        <v>0</v>
      </c>
      <c r="T154" s="93" t="str">
        <f t="shared" si="162"/>
        <v>nebija plānots</v>
      </c>
      <c r="U154" s="89">
        <f t="shared" si="163"/>
        <v>0</v>
      </c>
      <c r="V154" s="93" t="str">
        <f t="shared" si="164"/>
        <v>nebija plānots</v>
      </c>
      <c r="W154" s="89">
        <v>0</v>
      </c>
      <c r="X154" s="89">
        <v>10659.7</v>
      </c>
      <c r="Y154" s="89">
        <v>0</v>
      </c>
      <c r="Z154" s="89">
        <f t="shared" si="165"/>
        <v>10659.7</v>
      </c>
      <c r="AA154" s="93" t="str">
        <f t="shared" si="166"/>
        <v>nebija plānots</v>
      </c>
      <c r="AB154" s="89">
        <f t="shared" si="167"/>
        <v>10659.7</v>
      </c>
      <c r="AC154" s="93" t="str">
        <f t="shared" si="168"/>
        <v>nebija plānots</v>
      </c>
      <c r="AD154" s="89">
        <f t="shared" si="169"/>
        <v>0</v>
      </c>
      <c r="AE154" s="89">
        <f t="shared" si="170"/>
        <v>10659.7</v>
      </c>
      <c r="AF154" s="89">
        <f t="shared" si="171"/>
        <v>0</v>
      </c>
      <c r="AG154" s="89">
        <f t="shared" si="172"/>
        <v>10659.7</v>
      </c>
      <c r="AH154" s="93" t="str">
        <f t="shared" si="173"/>
        <v>nebija plānots</v>
      </c>
      <c r="AI154" s="89">
        <f t="shared" si="174"/>
        <v>10659.7</v>
      </c>
      <c r="AJ154" s="93" t="str">
        <f t="shared" si="175"/>
        <v>nebija plānots</v>
      </c>
      <c r="AK154" s="89">
        <v>217472.5</v>
      </c>
      <c r="AL154" s="89">
        <v>66543.95</v>
      </c>
      <c r="AM154" s="89">
        <v>0</v>
      </c>
      <c r="AN154" s="89">
        <f t="shared" si="206"/>
        <v>66543.95</v>
      </c>
      <c r="AO154" s="93">
        <f t="shared" si="176"/>
        <v>0.30598788352550321</v>
      </c>
      <c r="AP154" s="89">
        <f t="shared" si="177"/>
        <v>-150928.54999999999</v>
      </c>
      <c r="AQ154" s="93">
        <f t="shared" si="178"/>
        <v>-0.69401211647449668</v>
      </c>
      <c r="AR154" s="89">
        <f t="shared" si="179"/>
        <v>217472.5</v>
      </c>
      <c r="AS154" s="89">
        <f t="shared" si="180"/>
        <v>77203.649999999994</v>
      </c>
      <c r="AT154" s="89">
        <f t="shared" si="181"/>
        <v>0</v>
      </c>
      <c r="AU154" s="89">
        <f t="shared" si="182"/>
        <v>77203.649999999994</v>
      </c>
      <c r="AV154" s="93">
        <f t="shared" si="183"/>
        <v>0.35500419593281907</v>
      </c>
      <c r="AW154" s="89">
        <f t="shared" si="184"/>
        <v>-140268.85</v>
      </c>
      <c r="AX154" s="93">
        <f t="shared" si="185"/>
        <v>-0.64499580406718093</v>
      </c>
      <c r="AY154" s="89">
        <v>0</v>
      </c>
      <c r="AZ154" s="89">
        <v>0</v>
      </c>
      <c r="BA154" s="89">
        <v>0</v>
      </c>
      <c r="BB154" s="89">
        <f t="shared" si="207"/>
        <v>0</v>
      </c>
      <c r="BC154" s="93" t="str">
        <f t="shared" si="186"/>
        <v>nebija plānots</v>
      </c>
      <c r="BD154" s="89">
        <f t="shared" si="187"/>
        <v>0</v>
      </c>
      <c r="BE154" s="93" t="str">
        <f t="shared" si="188"/>
        <v>nebija plānots</v>
      </c>
      <c r="BF154" s="89">
        <f t="shared" si="189"/>
        <v>217472.5</v>
      </c>
      <c r="BG154" s="89">
        <f t="shared" si="190"/>
        <v>77203.649999999994</v>
      </c>
      <c r="BH154" s="89">
        <f t="shared" si="191"/>
        <v>0</v>
      </c>
      <c r="BI154" s="89">
        <f t="shared" si="192"/>
        <v>77203.649999999994</v>
      </c>
      <c r="BJ154" s="93">
        <f t="shared" si="193"/>
        <v>0.35500419593281907</v>
      </c>
      <c r="BK154" s="89">
        <f t="shared" si="194"/>
        <v>-140268.85</v>
      </c>
      <c r="BL154" s="93">
        <f t="shared" si="195"/>
        <v>-0.64499580406718093</v>
      </c>
      <c r="BM154" s="89">
        <v>0</v>
      </c>
      <c r="BN154" s="89">
        <v>0</v>
      </c>
      <c r="BO154" s="89">
        <v>0</v>
      </c>
      <c r="BP154" s="89">
        <f t="shared" si="208"/>
        <v>0</v>
      </c>
      <c r="BQ154" s="93" t="str">
        <f t="shared" si="196"/>
        <v>nebija plānots</v>
      </c>
      <c r="BR154" s="89">
        <f t="shared" si="197"/>
        <v>0</v>
      </c>
      <c r="BS154" s="93" t="str">
        <f t="shared" si="198"/>
        <v>nebija plānots</v>
      </c>
      <c r="BT154" s="89">
        <f t="shared" si="199"/>
        <v>217472.5</v>
      </c>
      <c r="BU154" s="89">
        <f t="shared" si="200"/>
        <v>77203.649999999994</v>
      </c>
      <c r="BV154" s="89">
        <f t="shared" si="201"/>
        <v>0</v>
      </c>
      <c r="BW154" s="89">
        <f t="shared" si="202"/>
        <v>77203.649999999994</v>
      </c>
      <c r="BX154" s="93">
        <f t="shared" si="203"/>
        <v>0.35500419593281907</v>
      </c>
      <c r="BY154" s="89">
        <f t="shared" si="204"/>
        <v>-140268.85</v>
      </c>
      <c r="BZ154" s="93">
        <f t="shared" si="205"/>
        <v>-0.64499580406718093</v>
      </c>
      <c r="CA154" s="89">
        <v>0</v>
      </c>
      <c r="CB154" s="89">
        <v>0</v>
      </c>
      <c r="CC154" s="89">
        <v>0</v>
      </c>
      <c r="CD154" s="89">
        <v>0</v>
      </c>
      <c r="CE154" s="89">
        <v>244247.5</v>
      </c>
      <c r="CF154" s="89">
        <v>0</v>
      </c>
      <c r="CG154" s="89">
        <v>0</v>
      </c>
      <c r="CH154" s="24">
        <f t="shared" si="160"/>
        <v>461720</v>
      </c>
      <c r="CJ154" s="10"/>
      <c r="CK154" s="10"/>
    </row>
    <row r="155" spans="1:89" ht="12" customHeight="1" x14ac:dyDescent="0.25">
      <c r="A155" s="9" t="s">
        <v>380</v>
      </c>
      <c r="B155" s="9" t="s">
        <v>380</v>
      </c>
      <c r="C155" s="25">
        <v>4</v>
      </c>
      <c r="D155" s="33" t="s">
        <v>349</v>
      </c>
      <c r="E155" s="27" t="s">
        <v>350</v>
      </c>
      <c r="F155" s="33" t="s">
        <v>381</v>
      </c>
      <c r="G155" s="27" t="s">
        <v>382</v>
      </c>
      <c r="H155" s="25" t="s">
        <v>383</v>
      </c>
      <c r="I155" s="27" t="s">
        <v>384</v>
      </c>
      <c r="J155" s="28" t="s">
        <v>21</v>
      </c>
      <c r="K155" s="36" t="s">
        <v>22</v>
      </c>
      <c r="L155" s="25" t="s">
        <v>9</v>
      </c>
      <c r="M155" s="24">
        <v>0</v>
      </c>
      <c r="N155" s="24">
        <v>0</v>
      </c>
      <c r="O155" s="24">
        <v>50281.09</v>
      </c>
      <c r="P155" s="89">
        <v>0</v>
      </c>
      <c r="Q155" s="89">
        <v>0</v>
      </c>
      <c r="R155" s="89">
        <v>0</v>
      </c>
      <c r="S155" s="89">
        <f t="shared" si="161"/>
        <v>0</v>
      </c>
      <c r="T155" s="93" t="str">
        <f t="shared" si="162"/>
        <v>nebija plānots</v>
      </c>
      <c r="U155" s="89">
        <f t="shared" si="163"/>
        <v>0</v>
      </c>
      <c r="V155" s="93" t="str">
        <f t="shared" si="164"/>
        <v>nebija plānots</v>
      </c>
      <c r="W155" s="89">
        <v>621719.32999999996</v>
      </c>
      <c r="X155" s="89">
        <v>1035873.87</v>
      </c>
      <c r="Y155" s="89">
        <v>0</v>
      </c>
      <c r="Z155" s="89">
        <f t="shared" si="165"/>
        <v>1035873.87</v>
      </c>
      <c r="AA155" s="93">
        <f t="shared" si="166"/>
        <v>1.6661439013002861</v>
      </c>
      <c r="AB155" s="89">
        <f t="shared" si="167"/>
        <v>414154.54000000004</v>
      </c>
      <c r="AC155" s="93">
        <f t="shared" si="168"/>
        <v>0.66614390130028622</v>
      </c>
      <c r="AD155" s="89">
        <f t="shared" si="169"/>
        <v>621719.32999999996</v>
      </c>
      <c r="AE155" s="89">
        <f t="shared" si="170"/>
        <v>1035873.87</v>
      </c>
      <c r="AF155" s="89">
        <f t="shared" si="171"/>
        <v>0</v>
      </c>
      <c r="AG155" s="89">
        <f t="shared" si="172"/>
        <v>1035873.87</v>
      </c>
      <c r="AH155" s="93">
        <f t="shared" si="173"/>
        <v>1.6661439013002861</v>
      </c>
      <c r="AI155" s="89">
        <f t="shared" si="174"/>
        <v>414154.54000000004</v>
      </c>
      <c r="AJ155" s="93">
        <f t="shared" si="175"/>
        <v>0.66614390130028622</v>
      </c>
      <c r="AK155" s="89">
        <v>0</v>
      </c>
      <c r="AL155" s="89">
        <v>0</v>
      </c>
      <c r="AM155" s="89">
        <v>0</v>
      </c>
      <c r="AN155" s="89">
        <f t="shared" si="206"/>
        <v>0</v>
      </c>
      <c r="AO155" s="93" t="str">
        <f t="shared" si="176"/>
        <v>nebija plānots</v>
      </c>
      <c r="AP155" s="89">
        <f t="shared" si="177"/>
        <v>0</v>
      </c>
      <c r="AQ155" s="93" t="str">
        <f t="shared" si="178"/>
        <v>nebija plānots</v>
      </c>
      <c r="AR155" s="89">
        <f t="shared" si="179"/>
        <v>621719.32999999996</v>
      </c>
      <c r="AS155" s="89">
        <f t="shared" si="180"/>
        <v>1035873.87</v>
      </c>
      <c r="AT155" s="89">
        <f t="shared" si="181"/>
        <v>0</v>
      </c>
      <c r="AU155" s="89">
        <f t="shared" si="182"/>
        <v>1035873.87</v>
      </c>
      <c r="AV155" s="93">
        <f t="shared" si="183"/>
        <v>1.6661439013002861</v>
      </c>
      <c r="AW155" s="89">
        <f t="shared" si="184"/>
        <v>414154.54000000004</v>
      </c>
      <c r="AX155" s="93">
        <f t="shared" si="185"/>
        <v>0.66614390130028622</v>
      </c>
      <c r="AY155" s="89">
        <v>0</v>
      </c>
      <c r="AZ155" s="89">
        <v>0</v>
      </c>
      <c r="BA155" s="89">
        <v>0</v>
      </c>
      <c r="BB155" s="89">
        <f t="shared" si="207"/>
        <v>0</v>
      </c>
      <c r="BC155" s="93" t="str">
        <f t="shared" si="186"/>
        <v>nebija plānots</v>
      </c>
      <c r="BD155" s="89">
        <f t="shared" si="187"/>
        <v>0</v>
      </c>
      <c r="BE155" s="93" t="str">
        <f t="shared" si="188"/>
        <v>nebija plānots</v>
      </c>
      <c r="BF155" s="89">
        <f t="shared" si="189"/>
        <v>621719.32999999996</v>
      </c>
      <c r="BG155" s="89">
        <f t="shared" si="190"/>
        <v>1035873.87</v>
      </c>
      <c r="BH155" s="89">
        <f t="shared" si="191"/>
        <v>0</v>
      </c>
      <c r="BI155" s="89">
        <f t="shared" si="192"/>
        <v>1035873.87</v>
      </c>
      <c r="BJ155" s="93">
        <f t="shared" si="193"/>
        <v>1.6661439013002861</v>
      </c>
      <c r="BK155" s="89">
        <f t="shared" si="194"/>
        <v>414154.54000000004</v>
      </c>
      <c r="BL155" s="93">
        <f t="shared" si="195"/>
        <v>0.66614390130028622</v>
      </c>
      <c r="BM155" s="89">
        <v>0</v>
      </c>
      <c r="BN155" s="89">
        <v>0</v>
      </c>
      <c r="BO155" s="89">
        <v>0</v>
      </c>
      <c r="BP155" s="89">
        <f t="shared" si="208"/>
        <v>0</v>
      </c>
      <c r="BQ155" s="93" t="str">
        <f t="shared" si="196"/>
        <v>nebija plānots</v>
      </c>
      <c r="BR155" s="89">
        <f t="shared" si="197"/>
        <v>0</v>
      </c>
      <c r="BS155" s="93" t="str">
        <f t="shared" si="198"/>
        <v>nebija plānots</v>
      </c>
      <c r="BT155" s="89">
        <f t="shared" si="199"/>
        <v>621719.32999999996</v>
      </c>
      <c r="BU155" s="89">
        <f t="shared" si="200"/>
        <v>1035873.87</v>
      </c>
      <c r="BV155" s="89">
        <f t="shared" si="201"/>
        <v>0</v>
      </c>
      <c r="BW155" s="89">
        <f t="shared" si="202"/>
        <v>1035873.87</v>
      </c>
      <c r="BX155" s="93">
        <f t="shared" si="203"/>
        <v>1.6661439013002861</v>
      </c>
      <c r="BY155" s="89">
        <f t="shared" si="204"/>
        <v>414154.54000000004</v>
      </c>
      <c r="BZ155" s="93">
        <f t="shared" si="205"/>
        <v>0.66614390130028622</v>
      </c>
      <c r="CA155" s="89">
        <v>2910286.31</v>
      </c>
      <c r="CB155" s="89">
        <v>0</v>
      </c>
      <c r="CC155" s="89">
        <v>0</v>
      </c>
      <c r="CD155" s="89">
        <v>0</v>
      </c>
      <c r="CE155" s="89">
        <v>654226.09</v>
      </c>
      <c r="CF155" s="89">
        <v>0</v>
      </c>
      <c r="CG155" s="89">
        <v>0</v>
      </c>
      <c r="CH155" s="24">
        <f t="shared" si="160"/>
        <v>4186231.73</v>
      </c>
      <c r="CJ155" s="10"/>
      <c r="CK155" s="10"/>
    </row>
    <row r="156" spans="1:89" ht="12" customHeight="1" x14ac:dyDescent="0.25">
      <c r="A156" s="9" t="s">
        <v>385</v>
      </c>
      <c r="B156" s="9" t="s">
        <v>385</v>
      </c>
      <c r="C156" s="25">
        <v>4</v>
      </c>
      <c r="D156" s="33" t="s">
        <v>349</v>
      </c>
      <c r="E156" s="27" t="s">
        <v>350</v>
      </c>
      <c r="F156" s="33" t="s">
        <v>381</v>
      </c>
      <c r="G156" s="27" t="s">
        <v>382</v>
      </c>
      <c r="H156" s="25" t="s">
        <v>386</v>
      </c>
      <c r="I156" s="27" t="s">
        <v>387</v>
      </c>
      <c r="J156" s="28" t="s">
        <v>21</v>
      </c>
      <c r="K156" s="36" t="s">
        <v>22</v>
      </c>
      <c r="L156" s="25" t="s">
        <v>9</v>
      </c>
      <c r="M156" s="24">
        <v>0</v>
      </c>
      <c r="N156" s="24">
        <v>0</v>
      </c>
      <c r="O156" s="24">
        <v>3972761.0200000005</v>
      </c>
      <c r="P156" s="89">
        <v>0</v>
      </c>
      <c r="Q156" s="89">
        <v>0</v>
      </c>
      <c r="R156" s="89">
        <v>0</v>
      </c>
      <c r="S156" s="89">
        <f t="shared" si="161"/>
        <v>0</v>
      </c>
      <c r="T156" s="93" t="str">
        <f t="shared" si="162"/>
        <v>nebija plānots</v>
      </c>
      <c r="U156" s="89">
        <f t="shared" si="163"/>
        <v>0</v>
      </c>
      <c r="V156" s="93" t="str">
        <f t="shared" si="164"/>
        <v>nebija plānots</v>
      </c>
      <c r="W156" s="89">
        <v>0</v>
      </c>
      <c r="X156" s="89">
        <v>0</v>
      </c>
      <c r="Y156" s="89">
        <v>0</v>
      </c>
      <c r="Z156" s="89">
        <f t="shared" si="165"/>
        <v>0</v>
      </c>
      <c r="AA156" s="93" t="str">
        <f t="shared" si="166"/>
        <v>nebija plānots</v>
      </c>
      <c r="AB156" s="89">
        <f t="shared" si="167"/>
        <v>0</v>
      </c>
      <c r="AC156" s="93" t="str">
        <f t="shared" si="168"/>
        <v>nebija plānots</v>
      </c>
      <c r="AD156" s="89">
        <f t="shared" si="169"/>
        <v>0</v>
      </c>
      <c r="AE156" s="89">
        <f t="shared" si="170"/>
        <v>0</v>
      </c>
      <c r="AF156" s="89">
        <f t="shared" si="171"/>
        <v>0</v>
      </c>
      <c r="AG156" s="89">
        <f t="shared" si="172"/>
        <v>0</v>
      </c>
      <c r="AH156" s="93" t="str">
        <f t="shared" si="173"/>
        <v>nebija plānots</v>
      </c>
      <c r="AI156" s="89">
        <f t="shared" si="174"/>
        <v>0</v>
      </c>
      <c r="AJ156" s="93" t="str">
        <f t="shared" si="175"/>
        <v>nebija plānots</v>
      </c>
      <c r="AK156" s="89">
        <v>334869.78000000003</v>
      </c>
      <c r="AL156" s="89">
        <v>1437466.59</v>
      </c>
      <c r="AM156" s="89">
        <v>0</v>
      </c>
      <c r="AN156" s="89">
        <f t="shared" si="206"/>
        <v>1437466.59</v>
      </c>
      <c r="AO156" s="93">
        <f t="shared" si="176"/>
        <v>4.2926136541792452</v>
      </c>
      <c r="AP156" s="89">
        <f t="shared" si="177"/>
        <v>1102596.81</v>
      </c>
      <c r="AQ156" s="93">
        <f t="shared" si="178"/>
        <v>3.2926136541792452</v>
      </c>
      <c r="AR156" s="89">
        <f t="shared" si="179"/>
        <v>334869.78000000003</v>
      </c>
      <c r="AS156" s="89">
        <f t="shared" si="180"/>
        <v>1437466.59</v>
      </c>
      <c r="AT156" s="89">
        <f t="shared" si="181"/>
        <v>0</v>
      </c>
      <c r="AU156" s="89">
        <f t="shared" si="182"/>
        <v>1437466.59</v>
      </c>
      <c r="AV156" s="93">
        <f t="shared" si="183"/>
        <v>4.2926136541792452</v>
      </c>
      <c r="AW156" s="89">
        <f t="shared" si="184"/>
        <v>1102596.81</v>
      </c>
      <c r="AX156" s="93">
        <f t="shared" si="185"/>
        <v>3.2926136541792452</v>
      </c>
      <c r="AY156" s="89">
        <v>0</v>
      </c>
      <c r="AZ156" s="89">
        <v>0</v>
      </c>
      <c r="BA156" s="89">
        <v>0</v>
      </c>
      <c r="BB156" s="89">
        <f t="shared" si="207"/>
        <v>0</v>
      </c>
      <c r="BC156" s="93" t="str">
        <f t="shared" si="186"/>
        <v>nebija plānots</v>
      </c>
      <c r="BD156" s="89">
        <f t="shared" si="187"/>
        <v>0</v>
      </c>
      <c r="BE156" s="93" t="str">
        <f t="shared" si="188"/>
        <v>nebija plānots</v>
      </c>
      <c r="BF156" s="89">
        <f t="shared" si="189"/>
        <v>334869.78000000003</v>
      </c>
      <c r="BG156" s="89">
        <f t="shared" si="190"/>
        <v>1437466.59</v>
      </c>
      <c r="BH156" s="89">
        <f t="shared" si="191"/>
        <v>0</v>
      </c>
      <c r="BI156" s="89">
        <f t="shared" si="192"/>
        <v>1437466.59</v>
      </c>
      <c r="BJ156" s="93">
        <f t="shared" si="193"/>
        <v>4.2926136541792452</v>
      </c>
      <c r="BK156" s="89">
        <f t="shared" si="194"/>
        <v>1102596.81</v>
      </c>
      <c r="BL156" s="93">
        <f t="shared" si="195"/>
        <v>3.2926136541792452</v>
      </c>
      <c r="BM156" s="89">
        <v>0</v>
      </c>
      <c r="BN156" s="89">
        <v>0</v>
      </c>
      <c r="BO156" s="89">
        <v>0</v>
      </c>
      <c r="BP156" s="89">
        <f t="shared" si="208"/>
        <v>0</v>
      </c>
      <c r="BQ156" s="93" t="str">
        <f t="shared" si="196"/>
        <v>nebija plānots</v>
      </c>
      <c r="BR156" s="89">
        <f t="shared" si="197"/>
        <v>0</v>
      </c>
      <c r="BS156" s="93" t="str">
        <f t="shared" si="198"/>
        <v>nebija plānots</v>
      </c>
      <c r="BT156" s="89">
        <f t="shared" si="199"/>
        <v>334869.78000000003</v>
      </c>
      <c r="BU156" s="89">
        <f t="shared" si="200"/>
        <v>1437466.59</v>
      </c>
      <c r="BV156" s="89">
        <f t="shared" si="201"/>
        <v>0</v>
      </c>
      <c r="BW156" s="89">
        <f t="shared" si="202"/>
        <v>1437466.59</v>
      </c>
      <c r="BX156" s="93">
        <f t="shared" si="203"/>
        <v>4.2926136541792452</v>
      </c>
      <c r="BY156" s="89">
        <f t="shared" si="204"/>
        <v>1102596.81</v>
      </c>
      <c r="BZ156" s="93">
        <f t="shared" si="205"/>
        <v>3.2926136541792452</v>
      </c>
      <c r="CA156" s="89">
        <v>1787637.7</v>
      </c>
      <c r="CB156" s="89">
        <v>0</v>
      </c>
      <c r="CC156" s="89">
        <v>0</v>
      </c>
      <c r="CD156" s="89">
        <v>2466464.96</v>
      </c>
      <c r="CE156" s="89">
        <v>2421624.35</v>
      </c>
      <c r="CF156" s="89">
        <v>0</v>
      </c>
      <c r="CG156" s="89">
        <v>0</v>
      </c>
      <c r="CH156" s="24">
        <f t="shared" ref="CH156:CH219" si="209">P156+W156+AK156+AY156+BM156+CA156+CB156+CC156+CD156+CE156+CF156+CG156</f>
        <v>7010596.7899999991</v>
      </c>
      <c r="CJ156" s="10"/>
      <c r="CK156" s="10"/>
    </row>
    <row r="157" spans="1:89" ht="12" customHeight="1" x14ac:dyDescent="0.25">
      <c r="A157" s="9" t="s">
        <v>388</v>
      </c>
      <c r="B157" s="9" t="s">
        <v>388</v>
      </c>
      <c r="C157" s="25">
        <v>4</v>
      </c>
      <c r="D157" s="33" t="s">
        <v>349</v>
      </c>
      <c r="E157" s="27" t="s">
        <v>350</v>
      </c>
      <c r="F157" s="33" t="s">
        <v>381</v>
      </c>
      <c r="G157" s="27" t="s">
        <v>382</v>
      </c>
      <c r="H157" s="25" t="s">
        <v>389</v>
      </c>
      <c r="I157" s="27" t="s">
        <v>390</v>
      </c>
      <c r="J157" s="28" t="s">
        <v>21</v>
      </c>
      <c r="K157" s="36" t="s">
        <v>22</v>
      </c>
      <c r="L157" s="25" t="s">
        <v>9</v>
      </c>
      <c r="M157" s="24">
        <v>0</v>
      </c>
      <c r="N157" s="24">
        <v>0</v>
      </c>
      <c r="O157" s="24">
        <v>142461.54999999999</v>
      </c>
      <c r="P157" s="89">
        <v>0</v>
      </c>
      <c r="Q157" s="89">
        <v>0</v>
      </c>
      <c r="R157" s="89">
        <v>0</v>
      </c>
      <c r="S157" s="89">
        <f t="shared" ref="S157:S220" si="210">Q157-R157</f>
        <v>0</v>
      </c>
      <c r="T157" s="93" t="str">
        <f t="shared" ref="T157:T220" si="211">IFERROR(S157/P157,"nebija plānots")</f>
        <v>nebija plānots</v>
      </c>
      <c r="U157" s="89">
        <f t="shared" ref="U157:U220" si="212">S157-P157</f>
        <v>0</v>
      </c>
      <c r="V157" s="93" t="str">
        <f t="shared" ref="V157:V220" si="213">IFERROR(U157/P157,"nebija plānots")</f>
        <v>nebija plānots</v>
      </c>
      <c r="W157" s="89">
        <v>0</v>
      </c>
      <c r="X157" s="89">
        <v>0</v>
      </c>
      <c r="Y157" s="89">
        <v>0</v>
      </c>
      <c r="Z157" s="89">
        <f t="shared" ref="Z157:Z220" si="214">X157-Y157</f>
        <v>0</v>
      </c>
      <c r="AA157" s="93" t="str">
        <f t="shared" ref="AA157:AA203" si="215">IFERROR(Z157/W157,"nebija plānots")</f>
        <v>nebija plānots</v>
      </c>
      <c r="AB157" s="89">
        <f t="shared" ref="AB157:AB220" si="216">Z157-W157</f>
        <v>0</v>
      </c>
      <c r="AC157" s="93" t="str">
        <f t="shared" ref="AC157:AC220" si="217">IFERROR(AB157/W157,"nebija plānots")</f>
        <v>nebija plānots</v>
      </c>
      <c r="AD157" s="89">
        <f t="shared" ref="AD157:AD220" si="218">P157+W157</f>
        <v>0</v>
      </c>
      <c r="AE157" s="89">
        <f t="shared" ref="AE157:AE220" si="219">Q157+X157</f>
        <v>0</v>
      </c>
      <c r="AF157" s="89">
        <f t="shared" ref="AF157:AF220" si="220">R157+Y157</f>
        <v>0</v>
      </c>
      <c r="AG157" s="89">
        <f t="shared" ref="AG157:AG220" si="221">S157+Z157</f>
        <v>0</v>
      </c>
      <c r="AH157" s="93" t="str">
        <f t="shared" ref="AH157:AH220" si="222">IFERROR(AG157/AD157,"nebija plānots")</f>
        <v>nebija plānots</v>
      </c>
      <c r="AI157" s="89">
        <f t="shared" ref="AI157:AI220" si="223">AG157-AD157</f>
        <v>0</v>
      </c>
      <c r="AJ157" s="93" t="str">
        <f t="shared" ref="AJ157:AJ220" si="224">IFERROR(AI157/AD157,"nebija plānots")</f>
        <v>nebija plānots</v>
      </c>
      <c r="AK157" s="89">
        <v>0</v>
      </c>
      <c r="AL157" s="89">
        <v>0</v>
      </c>
      <c r="AM157" s="89">
        <v>0</v>
      </c>
      <c r="AN157" s="89">
        <f t="shared" si="206"/>
        <v>0</v>
      </c>
      <c r="AO157" s="93" t="str">
        <f t="shared" ref="AO157:AO203" si="225">IFERROR(AN157/AK157,"nebija plānots")</f>
        <v>nebija plānots</v>
      </c>
      <c r="AP157" s="89">
        <f t="shared" ref="AP157:AP220" si="226">AN157-AK157</f>
        <v>0</v>
      </c>
      <c r="AQ157" s="93" t="str">
        <f t="shared" ref="AQ157:AQ220" si="227">IFERROR(AP157/AK157,"nebija plānots")</f>
        <v>nebija plānots</v>
      </c>
      <c r="AR157" s="89">
        <f t="shared" ref="AR157:AR220" si="228">AD157+AK157</f>
        <v>0</v>
      </c>
      <c r="AS157" s="89">
        <f t="shared" ref="AS157:AS220" si="229">AE157+AL157</f>
        <v>0</v>
      </c>
      <c r="AT157" s="89">
        <f t="shared" ref="AT157:AT220" si="230">AF157+AM157</f>
        <v>0</v>
      </c>
      <c r="AU157" s="89">
        <f t="shared" ref="AU157:AU220" si="231">AG157+AN157</f>
        <v>0</v>
      </c>
      <c r="AV157" s="93" t="str">
        <f t="shared" ref="AV157:AV220" si="232">IFERROR(AU157/AR157,"nebija plānots")</f>
        <v>nebija plānots</v>
      </c>
      <c r="AW157" s="89">
        <f t="shared" ref="AW157:AW220" si="233">AU157-AR157</f>
        <v>0</v>
      </c>
      <c r="AX157" s="93" t="str">
        <f t="shared" ref="AX157:AX220" si="234">IFERROR(AW157/AR157,"nebija plānots")</f>
        <v>nebija plānots</v>
      </c>
      <c r="AY157" s="89">
        <v>0</v>
      </c>
      <c r="AZ157" s="89">
        <v>0</v>
      </c>
      <c r="BA157" s="89">
        <v>0</v>
      </c>
      <c r="BB157" s="89">
        <f t="shared" si="207"/>
        <v>0</v>
      </c>
      <c r="BC157" s="93" t="str">
        <f t="shared" ref="BC157:BC203" si="235">IFERROR(BB157/AY157,"nebija plānots")</f>
        <v>nebija plānots</v>
      </c>
      <c r="BD157" s="89">
        <f t="shared" ref="BD157:BD220" si="236">BB157-AY157</f>
        <v>0</v>
      </c>
      <c r="BE157" s="93" t="str">
        <f t="shared" ref="BE157:BE220" si="237">IFERROR(BD157/AY157,"nebija plānots")</f>
        <v>nebija plānots</v>
      </c>
      <c r="BF157" s="89">
        <f t="shared" ref="BF157:BF220" si="238">AR157+AY157</f>
        <v>0</v>
      </c>
      <c r="BG157" s="89">
        <f t="shared" ref="BG157:BG220" si="239">AS157+AZ157</f>
        <v>0</v>
      </c>
      <c r="BH157" s="89">
        <f t="shared" ref="BH157:BH220" si="240">AT157+BA157</f>
        <v>0</v>
      </c>
      <c r="BI157" s="89">
        <f t="shared" ref="BI157:BI220" si="241">AU157+BB157</f>
        <v>0</v>
      </c>
      <c r="BJ157" s="93" t="str">
        <f t="shared" ref="BJ157:BJ220" si="242">IFERROR(BI157/BF157,"nebija plānots")</f>
        <v>nebija plānots</v>
      </c>
      <c r="BK157" s="89">
        <f t="shared" ref="BK157:BK220" si="243">BI157-BF157</f>
        <v>0</v>
      </c>
      <c r="BL157" s="93" t="str">
        <f t="shared" ref="BL157:BL220" si="244">IFERROR(BK157/BF157,"nebija plānots")</f>
        <v>nebija plānots</v>
      </c>
      <c r="BM157" s="89">
        <v>0</v>
      </c>
      <c r="BN157" s="89">
        <v>0</v>
      </c>
      <c r="BO157" s="89">
        <v>0</v>
      </c>
      <c r="BP157" s="89">
        <f t="shared" si="208"/>
        <v>0</v>
      </c>
      <c r="BQ157" s="93" t="str">
        <f t="shared" ref="BQ157:BQ203" si="245">IFERROR(BP157/BM157,"nebija plānots")</f>
        <v>nebija plānots</v>
      </c>
      <c r="BR157" s="89">
        <f t="shared" ref="BR157:BR220" si="246">BP157-BM157</f>
        <v>0</v>
      </c>
      <c r="BS157" s="93" t="str">
        <f t="shared" ref="BS157:BS220" si="247">IFERROR(BR157/BM157,"nebija plānots")</f>
        <v>nebija plānots</v>
      </c>
      <c r="BT157" s="89">
        <f t="shared" ref="BT157:BT220" si="248">BF157+BM157</f>
        <v>0</v>
      </c>
      <c r="BU157" s="89">
        <f t="shared" ref="BU157:BU220" si="249">BG157+BN157</f>
        <v>0</v>
      </c>
      <c r="BV157" s="89">
        <f t="shared" ref="BV157:BV220" si="250">BH157+BO157</f>
        <v>0</v>
      </c>
      <c r="BW157" s="89">
        <f t="shared" ref="BW157:BW220" si="251">BI157+BP157</f>
        <v>0</v>
      </c>
      <c r="BX157" s="93" t="str">
        <f t="shared" ref="BX157:BX220" si="252">IFERROR(BW157/BT157,"nebija plānots")</f>
        <v>nebija plānots</v>
      </c>
      <c r="BY157" s="89">
        <f t="shared" ref="BY157:BY220" si="253">BW157-BT157</f>
        <v>0</v>
      </c>
      <c r="BZ157" s="93" t="str">
        <f t="shared" ref="BZ157:BZ220" si="254">IFERROR(BY157/BT157,"nebija plānots")</f>
        <v>nebija plānots</v>
      </c>
      <c r="CA157" s="89">
        <v>0</v>
      </c>
      <c r="CB157" s="89">
        <v>774108.46</v>
      </c>
      <c r="CC157" s="89">
        <v>0</v>
      </c>
      <c r="CD157" s="89">
        <v>0</v>
      </c>
      <c r="CE157" s="89">
        <v>1045460.56</v>
      </c>
      <c r="CF157" s="89">
        <v>0</v>
      </c>
      <c r="CG157" s="89">
        <v>0</v>
      </c>
      <c r="CH157" s="24">
        <f t="shared" si="209"/>
        <v>1819569.02</v>
      </c>
      <c r="CJ157" s="10"/>
      <c r="CK157" s="10"/>
    </row>
    <row r="158" spans="1:89" ht="12" customHeight="1" x14ac:dyDescent="0.25">
      <c r="A158" s="9" t="s">
        <v>391</v>
      </c>
      <c r="B158" s="9" t="s">
        <v>391</v>
      </c>
      <c r="C158" s="25">
        <v>4</v>
      </c>
      <c r="D158" s="33" t="s">
        <v>349</v>
      </c>
      <c r="E158" s="27" t="s">
        <v>350</v>
      </c>
      <c r="F158" s="33" t="s">
        <v>381</v>
      </c>
      <c r="G158" s="27" t="s">
        <v>382</v>
      </c>
      <c r="H158" s="25" t="s">
        <v>392</v>
      </c>
      <c r="I158" s="27" t="s">
        <v>393</v>
      </c>
      <c r="J158" s="28" t="s">
        <v>21</v>
      </c>
      <c r="K158" s="36" t="s">
        <v>22</v>
      </c>
      <c r="L158" s="25" t="s">
        <v>9</v>
      </c>
      <c r="M158" s="24">
        <v>0</v>
      </c>
      <c r="N158" s="24">
        <v>927007.32</v>
      </c>
      <c r="O158" s="24">
        <v>934262.53</v>
      </c>
      <c r="P158" s="89">
        <v>0</v>
      </c>
      <c r="Q158" s="89">
        <v>0</v>
      </c>
      <c r="R158" s="89">
        <v>0</v>
      </c>
      <c r="S158" s="89">
        <f t="shared" si="210"/>
        <v>0</v>
      </c>
      <c r="T158" s="93" t="str">
        <f t="shared" si="211"/>
        <v>nebija plānots</v>
      </c>
      <c r="U158" s="89">
        <f t="shared" si="212"/>
        <v>0</v>
      </c>
      <c r="V158" s="93" t="str">
        <f t="shared" si="213"/>
        <v>nebija plānots</v>
      </c>
      <c r="W158" s="89">
        <v>0</v>
      </c>
      <c r="X158" s="89">
        <v>419013.44</v>
      </c>
      <c r="Y158" s="89">
        <v>0</v>
      </c>
      <c r="Z158" s="89">
        <f t="shared" si="214"/>
        <v>419013.44</v>
      </c>
      <c r="AA158" s="93" t="str">
        <f t="shared" si="215"/>
        <v>nebija plānots</v>
      </c>
      <c r="AB158" s="89">
        <f t="shared" si="216"/>
        <v>419013.44</v>
      </c>
      <c r="AC158" s="93" t="str">
        <f t="shared" si="217"/>
        <v>nebija plānots</v>
      </c>
      <c r="AD158" s="89">
        <f t="shared" si="218"/>
        <v>0</v>
      </c>
      <c r="AE158" s="89">
        <f t="shared" si="219"/>
        <v>419013.44</v>
      </c>
      <c r="AF158" s="89">
        <f t="shared" si="220"/>
        <v>0</v>
      </c>
      <c r="AG158" s="89">
        <f t="shared" si="221"/>
        <v>419013.44</v>
      </c>
      <c r="AH158" s="93" t="str">
        <f t="shared" si="222"/>
        <v>nebija plānots</v>
      </c>
      <c r="AI158" s="89">
        <f t="shared" si="223"/>
        <v>419013.44</v>
      </c>
      <c r="AJ158" s="93" t="str">
        <f t="shared" si="224"/>
        <v>nebija plānots</v>
      </c>
      <c r="AK158" s="89">
        <v>341434.43</v>
      </c>
      <c r="AL158" s="89">
        <v>0</v>
      </c>
      <c r="AM158" s="89">
        <v>0</v>
      </c>
      <c r="AN158" s="89">
        <f t="shared" si="206"/>
        <v>0</v>
      </c>
      <c r="AO158" s="93">
        <f t="shared" si="225"/>
        <v>0</v>
      </c>
      <c r="AP158" s="89">
        <f t="shared" si="226"/>
        <v>-341434.43</v>
      </c>
      <c r="AQ158" s="93">
        <f t="shared" si="227"/>
        <v>-1</v>
      </c>
      <c r="AR158" s="89">
        <f t="shared" si="228"/>
        <v>341434.43</v>
      </c>
      <c r="AS158" s="89">
        <f t="shared" si="229"/>
        <v>419013.44</v>
      </c>
      <c r="AT158" s="89">
        <f t="shared" si="230"/>
        <v>0</v>
      </c>
      <c r="AU158" s="89">
        <f t="shared" si="231"/>
        <v>419013.44</v>
      </c>
      <c r="AV158" s="93">
        <f t="shared" si="232"/>
        <v>1.2272149589600556</v>
      </c>
      <c r="AW158" s="89">
        <f t="shared" si="233"/>
        <v>77579.010000000009</v>
      </c>
      <c r="AX158" s="93">
        <f t="shared" si="234"/>
        <v>0.2272149589600557</v>
      </c>
      <c r="AY158" s="89">
        <v>0</v>
      </c>
      <c r="AZ158" s="89">
        <v>418890.75</v>
      </c>
      <c r="BA158" s="89">
        <v>0</v>
      </c>
      <c r="BB158" s="89">
        <f t="shared" si="207"/>
        <v>418890.75</v>
      </c>
      <c r="BC158" s="93" t="str">
        <f t="shared" si="235"/>
        <v>nebija plānots</v>
      </c>
      <c r="BD158" s="89">
        <f t="shared" si="236"/>
        <v>418890.75</v>
      </c>
      <c r="BE158" s="93" t="str">
        <f t="shared" si="237"/>
        <v>nebija plānots</v>
      </c>
      <c r="BF158" s="89">
        <f t="shared" si="238"/>
        <v>341434.43</v>
      </c>
      <c r="BG158" s="89">
        <f t="shared" si="239"/>
        <v>837904.19</v>
      </c>
      <c r="BH158" s="89">
        <f t="shared" si="240"/>
        <v>0</v>
      </c>
      <c r="BI158" s="89">
        <f t="shared" si="241"/>
        <v>837904.19</v>
      </c>
      <c r="BJ158" s="93">
        <f t="shared" si="242"/>
        <v>2.4540705809897378</v>
      </c>
      <c r="BK158" s="89">
        <f t="shared" si="243"/>
        <v>496469.75999999995</v>
      </c>
      <c r="BL158" s="93">
        <f t="shared" si="244"/>
        <v>1.4540705809897378</v>
      </c>
      <c r="BM158" s="89">
        <v>0</v>
      </c>
      <c r="BN158" s="89">
        <v>0</v>
      </c>
      <c r="BO158" s="89">
        <v>0</v>
      </c>
      <c r="BP158" s="89">
        <f t="shared" si="208"/>
        <v>0</v>
      </c>
      <c r="BQ158" s="93" t="str">
        <f t="shared" si="245"/>
        <v>nebija plānots</v>
      </c>
      <c r="BR158" s="89">
        <f t="shared" si="246"/>
        <v>0</v>
      </c>
      <c r="BS158" s="93" t="str">
        <f t="shared" si="247"/>
        <v>nebija plānots</v>
      </c>
      <c r="BT158" s="89">
        <f t="shared" si="248"/>
        <v>341434.43</v>
      </c>
      <c r="BU158" s="89">
        <f t="shared" si="249"/>
        <v>837904.19</v>
      </c>
      <c r="BV158" s="89">
        <f t="shared" si="250"/>
        <v>0</v>
      </c>
      <c r="BW158" s="89">
        <f t="shared" si="251"/>
        <v>837904.19</v>
      </c>
      <c r="BX158" s="93">
        <f t="shared" si="252"/>
        <v>2.4540705809897378</v>
      </c>
      <c r="BY158" s="89">
        <f t="shared" si="253"/>
        <v>496469.75999999995</v>
      </c>
      <c r="BZ158" s="93">
        <f t="shared" si="254"/>
        <v>1.4540705809897378</v>
      </c>
      <c r="CA158" s="89">
        <v>449561.54</v>
      </c>
      <c r="CB158" s="89">
        <v>0</v>
      </c>
      <c r="CC158" s="89">
        <v>0</v>
      </c>
      <c r="CD158" s="89">
        <v>53927.33</v>
      </c>
      <c r="CE158" s="89">
        <v>0</v>
      </c>
      <c r="CF158" s="89">
        <v>0</v>
      </c>
      <c r="CG158" s="89">
        <v>50897.31</v>
      </c>
      <c r="CH158" s="24">
        <f t="shared" si="209"/>
        <v>895820.60999999987</v>
      </c>
      <c r="CJ158" s="10"/>
      <c r="CK158" s="10"/>
    </row>
    <row r="159" spans="1:89" ht="12" customHeight="1" x14ac:dyDescent="0.25">
      <c r="A159" s="9" t="s">
        <v>394</v>
      </c>
      <c r="B159" s="9" t="s">
        <v>394</v>
      </c>
      <c r="C159" s="25">
        <v>4</v>
      </c>
      <c r="D159" s="33" t="s">
        <v>349</v>
      </c>
      <c r="E159" s="27" t="s">
        <v>350</v>
      </c>
      <c r="F159" s="33" t="s">
        <v>381</v>
      </c>
      <c r="G159" s="27" t="s">
        <v>382</v>
      </c>
      <c r="H159" s="25" t="s">
        <v>395</v>
      </c>
      <c r="I159" s="27" t="s">
        <v>396</v>
      </c>
      <c r="J159" s="28" t="s">
        <v>21</v>
      </c>
      <c r="K159" s="36" t="s">
        <v>22</v>
      </c>
      <c r="L159" s="25" t="s">
        <v>9</v>
      </c>
      <c r="M159" s="24">
        <v>0</v>
      </c>
      <c r="N159" s="24">
        <v>0</v>
      </c>
      <c r="O159" s="24">
        <v>214102.72</v>
      </c>
      <c r="P159" s="89">
        <v>0</v>
      </c>
      <c r="Q159" s="89">
        <v>0</v>
      </c>
      <c r="R159" s="89">
        <v>0</v>
      </c>
      <c r="S159" s="89">
        <f t="shared" si="210"/>
        <v>0</v>
      </c>
      <c r="T159" s="93" t="str">
        <f t="shared" si="211"/>
        <v>nebija plānots</v>
      </c>
      <c r="U159" s="89">
        <f t="shared" si="212"/>
        <v>0</v>
      </c>
      <c r="V159" s="93" t="str">
        <f t="shared" si="213"/>
        <v>nebija plānots</v>
      </c>
      <c r="W159" s="89">
        <v>0</v>
      </c>
      <c r="X159" s="89">
        <v>0</v>
      </c>
      <c r="Y159" s="89">
        <v>0</v>
      </c>
      <c r="Z159" s="89">
        <f t="shared" si="214"/>
        <v>0</v>
      </c>
      <c r="AA159" s="93" t="str">
        <f t="shared" si="215"/>
        <v>nebija plānots</v>
      </c>
      <c r="AB159" s="89">
        <f t="shared" si="216"/>
        <v>0</v>
      </c>
      <c r="AC159" s="93" t="str">
        <f t="shared" si="217"/>
        <v>nebija plānots</v>
      </c>
      <c r="AD159" s="89">
        <f t="shared" si="218"/>
        <v>0</v>
      </c>
      <c r="AE159" s="89">
        <f t="shared" si="219"/>
        <v>0</v>
      </c>
      <c r="AF159" s="89">
        <f t="shared" si="220"/>
        <v>0</v>
      </c>
      <c r="AG159" s="89">
        <f t="shared" si="221"/>
        <v>0</v>
      </c>
      <c r="AH159" s="93" t="str">
        <f t="shared" si="222"/>
        <v>nebija plānots</v>
      </c>
      <c r="AI159" s="89">
        <f t="shared" si="223"/>
        <v>0</v>
      </c>
      <c r="AJ159" s="93" t="str">
        <f t="shared" si="224"/>
        <v>nebija plānots</v>
      </c>
      <c r="AK159" s="89">
        <v>0</v>
      </c>
      <c r="AL159" s="89">
        <v>0</v>
      </c>
      <c r="AM159" s="89">
        <v>0</v>
      </c>
      <c r="AN159" s="89">
        <f t="shared" si="206"/>
        <v>0</v>
      </c>
      <c r="AO159" s="93" t="str">
        <f t="shared" si="225"/>
        <v>nebija plānots</v>
      </c>
      <c r="AP159" s="89">
        <f t="shared" si="226"/>
        <v>0</v>
      </c>
      <c r="AQ159" s="93" t="str">
        <f t="shared" si="227"/>
        <v>nebija plānots</v>
      </c>
      <c r="AR159" s="89">
        <f t="shared" si="228"/>
        <v>0</v>
      </c>
      <c r="AS159" s="89">
        <f t="shared" si="229"/>
        <v>0</v>
      </c>
      <c r="AT159" s="89">
        <f t="shared" si="230"/>
        <v>0</v>
      </c>
      <c r="AU159" s="89">
        <f t="shared" si="231"/>
        <v>0</v>
      </c>
      <c r="AV159" s="93" t="str">
        <f t="shared" si="232"/>
        <v>nebija plānots</v>
      </c>
      <c r="AW159" s="89">
        <f t="shared" si="233"/>
        <v>0</v>
      </c>
      <c r="AX159" s="93" t="str">
        <f t="shared" si="234"/>
        <v>nebija plānots</v>
      </c>
      <c r="AY159" s="89">
        <v>0</v>
      </c>
      <c r="AZ159" s="89">
        <v>0</v>
      </c>
      <c r="BA159" s="89">
        <v>0</v>
      </c>
      <c r="BB159" s="89">
        <f t="shared" si="207"/>
        <v>0</v>
      </c>
      <c r="BC159" s="93" t="str">
        <f t="shared" si="235"/>
        <v>nebija plānots</v>
      </c>
      <c r="BD159" s="89">
        <f t="shared" si="236"/>
        <v>0</v>
      </c>
      <c r="BE159" s="93" t="str">
        <f t="shared" si="237"/>
        <v>nebija plānots</v>
      </c>
      <c r="BF159" s="89">
        <f t="shared" si="238"/>
        <v>0</v>
      </c>
      <c r="BG159" s="89">
        <f t="shared" si="239"/>
        <v>0</v>
      </c>
      <c r="BH159" s="89">
        <f t="shared" si="240"/>
        <v>0</v>
      </c>
      <c r="BI159" s="89">
        <f t="shared" si="241"/>
        <v>0</v>
      </c>
      <c r="BJ159" s="93" t="str">
        <f t="shared" si="242"/>
        <v>nebija plānots</v>
      </c>
      <c r="BK159" s="89">
        <f t="shared" si="243"/>
        <v>0</v>
      </c>
      <c r="BL159" s="93" t="str">
        <f t="shared" si="244"/>
        <v>nebija plānots</v>
      </c>
      <c r="BM159" s="89">
        <v>122782.5</v>
      </c>
      <c r="BN159" s="89">
        <v>131450.41999999998</v>
      </c>
      <c r="BO159" s="89">
        <v>0</v>
      </c>
      <c r="BP159" s="89">
        <f t="shared" si="208"/>
        <v>131450.41999999998</v>
      </c>
      <c r="BQ159" s="93">
        <f t="shared" si="245"/>
        <v>1.0705957282185978</v>
      </c>
      <c r="BR159" s="89">
        <f t="shared" si="246"/>
        <v>8667.9199999999837</v>
      </c>
      <c r="BS159" s="93">
        <f t="shared" si="247"/>
        <v>7.0595728218597789E-2</v>
      </c>
      <c r="BT159" s="89">
        <f t="shared" si="248"/>
        <v>122782.5</v>
      </c>
      <c r="BU159" s="89">
        <f t="shared" si="249"/>
        <v>131450.41999999998</v>
      </c>
      <c r="BV159" s="89">
        <f t="shared" si="250"/>
        <v>0</v>
      </c>
      <c r="BW159" s="89">
        <f t="shared" si="251"/>
        <v>131450.41999999998</v>
      </c>
      <c r="BX159" s="93">
        <f t="shared" si="252"/>
        <v>1.0705957282185978</v>
      </c>
      <c r="BY159" s="89">
        <f t="shared" si="253"/>
        <v>8667.9199999999837</v>
      </c>
      <c r="BZ159" s="93">
        <f t="shared" si="254"/>
        <v>7.0595728218597789E-2</v>
      </c>
      <c r="CA159" s="89">
        <v>0</v>
      </c>
      <c r="CB159" s="89">
        <v>0</v>
      </c>
      <c r="CC159" s="89">
        <v>0</v>
      </c>
      <c r="CD159" s="89">
        <v>0</v>
      </c>
      <c r="CE159" s="89">
        <v>0</v>
      </c>
      <c r="CF159" s="89">
        <v>68467.5</v>
      </c>
      <c r="CG159" s="89">
        <v>29899.27</v>
      </c>
      <c r="CH159" s="24">
        <f t="shared" si="209"/>
        <v>221149.27</v>
      </c>
      <c r="CJ159" s="10"/>
      <c r="CK159" s="10"/>
    </row>
    <row r="160" spans="1:89" ht="12" customHeight="1" x14ac:dyDescent="0.25">
      <c r="A160" s="9" t="s">
        <v>397</v>
      </c>
      <c r="B160" s="9" t="s">
        <v>397</v>
      </c>
      <c r="C160" s="25">
        <v>4</v>
      </c>
      <c r="D160" s="33" t="s">
        <v>349</v>
      </c>
      <c r="E160" s="27" t="s">
        <v>350</v>
      </c>
      <c r="F160" s="33" t="s">
        <v>381</v>
      </c>
      <c r="G160" s="27" t="s">
        <v>382</v>
      </c>
      <c r="H160" s="25" t="s">
        <v>398</v>
      </c>
      <c r="I160" s="27" t="s">
        <v>399</v>
      </c>
      <c r="J160" s="28" t="s">
        <v>21</v>
      </c>
      <c r="K160" s="36" t="s">
        <v>22</v>
      </c>
      <c r="L160" s="25" t="s">
        <v>9</v>
      </c>
      <c r="M160" s="24">
        <v>115102.51</v>
      </c>
      <c r="N160" s="24">
        <v>435140.48</v>
      </c>
      <c r="O160" s="24">
        <v>319948.26</v>
      </c>
      <c r="P160" s="89">
        <v>0</v>
      </c>
      <c r="Q160" s="89">
        <v>0</v>
      </c>
      <c r="R160" s="89">
        <v>0</v>
      </c>
      <c r="S160" s="89">
        <f t="shared" si="210"/>
        <v>0</v>
      </c>
      <c r="T160" s="93" t="str">
        <f t="shared" si="211"/>
        <v>nebija plānots</v>
      </c>
      <c r="U160" s="89">
        <f t="shared" si="212"/>
        <v>0</v>
      </c>
      <c r="V160" s="93" t="str">
        <f t="shared" si="213"/>
        <v>nebija plānots</v>
      </c>
      <c r="W160" s="89">
        <v>0</v>
      </c>
      <c r="X160" s="89">
        <v>55252.59</v>
      </c>
      <c r="Y160" s="89">
        <v>0</v>
      </c>
      <c r="Z160" s="89">
        <f t="shared" si="214"/>
        <v>55252.59</v>
      </c>
      <c r="AA160" s="93" t="str">
        <f t="shared" si="215"/>
        <v>nebija plānots</v>
      </c>
      <c r="AB160" s="89">
        <f t="shared" si="216"/>
        <v>55252.59</v>
      </c>
      <c r="AC160" s="93" t="str">
        <f t="shared" si="217"/>
        <v>nebija plānots</v>
      </c>
      <c r="AD160" s="89">
        <f t="shared" si="218"/>
        <v>0</v>
      </c>
      <c r="AE160" s="89">
        <f t="shared" si="219"/>
        <v>55252.59</v>
      </c>
      <c r="AF160" s="89">
        <f t="shared" si="220"/>
        <v>0</v>
      </c>
      <c r="AG160" s="89">
        <f t="shared" si="221"/>
        <v>55252.59</v>
      </c>
      <c r="AH160" s="93" t="str">
        <f t="shared" si="222"/>
        <v>nebija plānots</v>
      </c>
      <c r="AI160" s="89">
        <f t="shared" si="223"/>
        <v>55252.59</v>
      </c>
      <c r="AJ160" s="93" t="str">
        <f t="shared" si="224"/>
        <v>nebija plānots</v>
      </c>
      <c r="AK160" s="89">
        <v>25337.83</v>
      </c>
      <c r="AL160" s="89">
        <v>0</v>
      </c>
      <c r="AM160" s="89">
        <v>0</v>
      </c>
      <c r="AN160" s="89">
        <f t="shared" si="206"/>
        <v>0</v>
      </c>
      <c r="AO160" s="93">
        <f t="shared" si="225"/>
        <v>0</v>
      </c>
      <c r="AP160" s="89">
        <f t="shared" si="226"/>
        <v>-25337.83</v>
      </c>
      <c r="AQ160" s="93">
        <f t="shared" si="227"/>
        <v>-1</v>
      </c>
      <c r="AR160" s="89">
        <f t="shared" si="228"/>
        <v>25337.83</v>
      </c>
      <c r="AS160" s="89">
        <f t="shared" si="229"/>
        <v>55252.59</v>
      </c>
      <c r="AT160" s="89">
        <f t="shared" si="230"/>
        <v>0</v>
      </c>
      <c r="AU160" s="89">
        <f t="shared" si="231"/>
        <v>55252.59</v>
      </c>
      <c r="AV160" s="93">
        <f t="shared" si="232"/>
        <v>2.1806362265434727</v>
      </c>
      <c r="AW160" s="89">
        <f t="shared" si="233"/>
        <v>29914.759999999995</v>
      </c>
      <c r="AX160" s="93">
        <f t="shared" si="234"/>
        <v>1.1806362265434724</v>
      </c>
      <c r="AY160" s="89">
        <v>0</v>
      </c>
      <c r="AZ160" s="89">
        <v>0</v>
      </c>
      <c r="BA160" s="89">
        <v>0</v>
      </c>
      <c r="BB160" s="89">
        <f t="shared" si="207"/>
        <v>0</v>
      </c>
      <c r="BC160" s="93" t="str">
        <f t="shared" si="235"/>
        <v>nebija plānots</v>
      </c>
      <c r="BD160" s="89">
        <f t="shared" si="236"/>
        <v>0</v>
      </c>
      <c r="BE160" s="93" t="str">
        <f t="shared" si="237"/>
        <v>nebija plānots</v>
      </c>
      <c r="BF160" s="89">
        <f t="shared" si="238"/>
        <v>25337.83</v>
      </c>
      <c r="BG160" s="89">
        <f t="shared" si="239"/>
        <v>55252.59</v>
      </c>
      <c r="BH160" s="89">
        <f t="shared" si="240"/>
        <v>0</v>
      </c>
      <c r="BI160" s="89">
        <f t="shared" si="241"/>
        <v>55252.59</v>
      </c>
      <c r="BJ160" s="93">
        <f t="shared" si="242"/>
        <v>2.1806362265434727</v>
      </c>
      <c r="BK160" s="89">
        <f t="shared" si="243"/>
        <v>29914.759999999995</v>
      </c>
      <c r="BL160" s="93">
        <f t="shared" si="244"/>
        <v>1.1806362265434724</v>
      </c>
      <c r="BM160" s="89">
        <v>32555.87</v>
      </c>
      <c r="BN160" s="89">
        <v>53945.189999999995</v>
      </c>
      <c r="BO160" s="89">
        <v>0</v>
      </c>
      <c r="BP160" s="89">
        <f t="shared" si="208"/>
        <v>53945.189999999995</v>
      </c>
      <c r="BQ160" s="93">
        <f t="shared" si="245"/>
        <v>1.6570034835499712</v>
      </c>
      <c r="BR160" s="89">
        <f t="shared" si="246"/>
        <v>21389.319999999996</v>
      </c>
      <c r="BS160" s="93">
        <f t="shared" si="247"/>
        <v>0.65700348354997107</v>
      </c>
      <c r="BT160" s="89">
        <f t="shared" si="248"/>
        <v>57893.7</v>
      </c>
      <c r="BU160" s="89">
        <f t="shared" si="249"/>
        <v>109197.78</v>
      </c>
      <c r="BV160" s="89">
        <f t="shared" si="250"/>
        <v>0</v>
      </c>
      <c r="BW160" s="89">
        <f t="shared" si="251"/>
        <v>109197.78</v>
      </c>
      <c r="BX160" s="93">
        <f t="shared" si="252"/>
        <v>1.8861772524471576</v>
      </c>
      <c r="BY160" s="89">
        <f t="shared" si="253"/>
        <v>51304.08</v>
      </c>
      <c r="BZ160" s="93">
        <f t="shared" si="254"/>
        <v>0.8861772524471575</v>
      </c>
      <c r="CA160" s="89">
        <v>0</v>
      </c>
      <c r="CB160" s="89">
        <v>0</v>
      </c>
      <c r="CC160" s="89">
        <v>76291.95</v>
      </c>
      <c r="CD160" s="89">
        <v>0</v>
      </c>
      <c r="CE160" s="89">
        <v>0</v>
      </c>
      <c r="CF160" s="89">
        <v>80084.240000000005</v>
      </c>
      <c r="CG160" s="89">
        <v>0</v>
      </c>
      <c r="CH160" s="24">
        <f t="shared" si="209"/>
        <v>214269.89</v>
      </c>
      <c r="CJ160" s="10"/>
      <c r="CK160" s="10"/>
    </row>
    <row r="161" spans="1:89" ht="12" customHeight="1" x14ac:dyDescent="0.25">
      <c r="A161" s="9" t="s">
        <v>400</v>
      </c>
      <c r="B161" s="9" t="s">
        <v>400</v>
      </c>
      <c r="C161" s="25">
        <v>4</v>
      </c>
      <c r="D161" s="33" t="s">
        <v>349</v>
      </c>
      <c r="E161" s="27" t="s">
        <v>350</v>
      </c>
      <c r="F161" s="33" t="s">
        <v>381</v>
      </c>
      <c r="G161" s="27" t="s">
        <v>401</v>
      </c>
      <c r="H161" s="25" t="s">
        <v>402</v>
      </c>
      <c r="I161" s="27" t="s">
        <v>403</v>
      </c>
      <c r="J161" s="28" t="s">
        <v>21</v>
      </c>
      <c r="K161" s="36" t="s">
        <v>22</v>
      </c>
      <c r="L161" s="25" t="s">
        <v>9</v>
      </c>
      <c r="M161" s="24">
        <v>0</v>
      </c>
      <c r="N161" s="24">
        <v>105807.39</v>
      </c>
      <c r="O161" s="24">
        <v>117113.06000000001</v>
      </c>
      <c r="P161" s="89">
        <v>0</v>
      </c>
      <c r="Q161" s="89">
        <v>9003.73</v>
      </c>
      <c r="R161" s="89">
        <v>0</v>
      </c>
      <c r="S161" s="89">
        <f t="shared" si="210"/>
        <v>9003.73</v>
      </c>
      <c r="T161" s="93" t="str">
        <f t="shared" si="211"/>
        <v>nebija plānots</v>
      </c>
      <c r="U161" s="89">
        <f t="shared" si="212"/>
        <v>9003.73</v>
      </c>
      <c r="V161" s="93" t="str">
        <f t="shared" si="213"/>
        <v>nebija plānots</v>
      </c>
      <c r="W161" s="89">
        <v>9003.73</v>
      </c>
      <c r="X161" s="89">
        <v>0</v>
      </c>
      <c r="Y161" s="89">
        <v>0</v>
      </c>
      <c r="Z161" s="89">
        <f t="shared" si="214"/>
        <v>0</v>
      </c>
      <c r="AA161" s="93">
        <f t="shared" si="215"/>
        <v>0</v>
      </c>
      <c r="AB161" s="89">
        <f t="shared" si="216"/>
        <v>-9003.73</v>
      </c>
      <c r="AC161" s="93">
        <f t="shared" si="217"/>
        <v>-1</v>
      </c>
      <c r="AD161" s="89">
        <f t="shared" si="218"/>
        <v>9003.73</v>
      </c>
      <c r="AE161" s="89">
        <f t="shared" si="219"/>
        <v>9003.73</v>
      </c>
      <c r="AF161" s="89">
        <f t="shared" si="220"/>
        <v>0</v>
      </c>
      <c r="AG161" s="89">
        <f t="shared" si="221"/>
        <v>9003.73</v>
      </c>
      <c r="AH161" s="93">
        <f t="shared" si="222"/>
        <v>1</v>
      </c>
      <c r="AI161" s="89">
        <f t="shared" si="223"/>
        <v>0</v>
      </c>
      <c r="AJ161" s="93">
        <f t="shared" si="224"/>
        <v>0</v>
      </c>
      <c r="AK161" s="89">
        <v>0</v>
      </c>
      <c r="AL161" s="89">
        <v>0</v>
      </c>
      <c r="AM161" s="89">
        <v>0</v>
      </c>
      <c r="AN161" s="89">
        <f t="shared" si="206"/>
        <v>0</v>
      </c>
      <c r="AO161" s="93" t="str">
        <f t="shared" si="225"/>
        <v>nebija plānots</v>
      </c>
      <c r="AP161" s="89">
        <f t="shared" si="226"/>
        <v>0</v>
      </c>
      <c r="AQ161" s="93" t="str">
        <f t="shared" si="227"/>
        <v>nebija plānots</v>
      </c>
      <c r="AR161" s="89">
        <f t="shared" si="228"/>
        <v>9003.73</v>
      </c>
      <c r="AS161" s="89">
        <f t="shared" si="229"/>
        <v>9003.73</v>
      </c>
      <c r="AT161" s="89">
        <f t="shared" si="230"/>
        <v>0</v>
      </c>
      <c r="AU161" s="89">
        <f t="shared" si="231"/>
        <v>9003.73</v>
      </c>
      <c r="AV161" s="93">
        <f t="shared" si="232"/>
        <v>1</v>
      </c>
      <c r="AW161" s="89">
        <f t="shared" si="233"/>
        <v>0</v>
      </c>
      <c r="AX161" s="93">
        <f t="shared" si="234"/>
        <v>0</v>
      </c>
      <c r="AY161" s="89">
        <v>0</v>
      </c>
      <c r="AZ161" s="89">
        <v>15855.019999999999</v>
      </c>
      <c r="BA161" s="89">
        <v>0</v>
      </c>
      <c r="BB161" s="89">
        <f t="shared" si="207"/>
        <v>15855.019999999999</v>
      </c>
      <c r="BC161" s="93" t="str">
        <f t="shared" si="235"/>
        <v>nebija plānots</v>
      </c>
      <c r="BD161" s="89">
        <f t="shared" si="236"/>
        <v>15855.019999999999</v>
      </c>
      <c r="BE161" s="93" t="str">
        <f t="shared" si="237"/>
        <v>nebija plānots</v>
      </c>
      <c r="BF161" s="89">
        <f t="shared" si="238"/>
        <v>9003.73</v>
      </c>
      <c r="BG161" s="89">
        <f t="shared" si="239"/>
        <v>24858.75</v>
      </c>
      <c r="BH161" s="89">
        <f t="shared" si="240"/>
        <v>0</v>
      </c>
      <c r="BI161" s="89">
        <f t="shared" si="241"/>
        <v>24858.75</v>
      </c>
      <c r="BJ161" s="93">
        <f t="shared" si="242"/>
        <v>2.7609390774712259</v>
      </c>
      <c r="BK161" s="89">
        <f t="shared" si="243"/>
        <v>15855.02</v>
      </c>
      <c r="BL161" s="93">
        <f t="shared" si="244"/>
        <v>1.7609390774712259</v>
      </c>
      <c r="BM161" s="89">
        <v>0</v>
      </c>
      <c r="BN161" s="89">
        <v>0</v>
      </c>
      <c r="BO161" s="89">
        <v>0</v>
      </c>
      <c r="BP161" s="89">
        <f t="shared" si="208"/>
        <v>0</v>
      </c>
      <c r="BQ161" s="93" t="str">
        <f t="shared" si="245"/>
        <v>nebija plānots</v>
      </c>
      <c r="BR161" s="89">
        <f t="shared" si="246"/>
        <v>0</v>
      </c>
      <c r="BS161" s="93" t="str">
        <f t="shared" si="247"/>
        <v>nebija plānots</v>
      </c>
      <c r="BT161" s="89">
        <f t="shared" si="248"/>
        <v>9003.73</v>
      </c>
      <c r="BU161" s="89">
        <f t="shared" si="249"/>
        <v>24858.75</v>
      </c>
      <c r="BV161" s="89">
        <f t="shared" si="250"/>
        <v>0</v>
      </c>
      <c r="BW161" s="89">
        <f t="shared" si="251"/>
        <v>24858.75</v>
      </c>
      <c r="BX161" s="93">
        <f t="shared" si="252"/>
        <v>2.7609390774712259</v>
      </c>
      <c r="BY161" s="89">
        <f t="shared" si="253"/>
        <v>15855.02</v>
      </c>
      <c r="BZ161" s="93">
        <f t="shared" si="254"/>
        <v>1.7609390774712259</v>
      </c>
      <c r="CA161" s="89">
        <v>12238.59</v>
      </c>
      <c r="CB161" s="89">
        <v>0</v>
      </c>
      <c r="CC161" s="89">
        <v>0</v>
      </c>
      <c r="CD161" s="89">
        <v>18389.97</v>
      </c>
      <c r="CE161" s="89">
        <v>24916.75</v>
      </c>
      <c r="CF161" s="89">
        <v>0</v>
      </c>
      <c r="CG161" s="89">
        <v>0</v>
      </c>
      <c r="CH161" s="24">
        <f t="shared" si="209"/>
        <v>64549.04</v>
      </c>
      <c r="CJ161" s="10"/>
      <c r="CK161" s="10"/>
    </row>
    <row r="162" spans="1:89" ht="12" customHeight="1" x14ac:dyDescent="0.25">
      <c r="A162" s="9" t="s">
        <v>404</v>
      </c>
      <c r="B162" s="9" t="s">
        <v>404</v>
      </c>
      <c r="C162" s="25">
        <v>4</v>
      </c>
      <c r="D162" s="33" t="s">
        <v>349</v>
      </c>
      <c r="E162" s="27" t="s">
        <v>350</v>
      </c>
      <c r="F162" s="33" t="s">
        <v>381</v>
      </c>
      <c r="G162" s="27" t="s">
        <v>401</v>
      </c>
      <c r="H162" s="25" t="s">
        <v>405</v>
      </c>
      <c r="I162" s="27" t="s">
        <v>406</v>
      </c>
      <c r="J162" s="28">
        <v>1</v>
      </c>
      <c r="K162" s="36" t="s">
        <v>22</v>
      </c>
      <c r="L162" s="25" t="s">
        <v>9</v>
      </c>
      <c r="M162" s="24">
        <v>0</v>
      </c>
      <c r="N162" s="24">
        <v>317973.63</v>
      </c>
      <c r="O162" s="24">
        <v>1178608.5</v>
      </c>
      <c r="P162" s="89">
        <v>0</v>
      </c>
      <c r="Q162" s="89">
        <v>0</v>
      </c>
      <c r="R162" s="89">
        <v>0</v>
      </c>
      <c r="S162" s="89">
        <f t="shared" si="210"/>
        <v>0</v>
      </c>
      <c r="T162" s="93" t="str">
        <f t="shared" si="211"/>
        <v>nebija plānots</v>
      </c>
      <c r="U162" s="89">
        <f t="shared" si="212"/>
        <v>0</v>
      </c>
      <c r="V162" s="93" t="str">
        <f t="shared" si="213"/>
        <v>nebija plānots</v>
      </c>
      <c r="W162" s="89">
        <v>0</v>
      </c>
      <c r="X162" s="89">
        <v>418150.96</v>
      </c>
      <c r="Y162" s="89">
        <v>0</v>
      </c>
      <c r="Z162" s="89">
        <f t="shared" si="214"/>
        <v>418150.96</v>
      </c>
      <c r="AA162" s="93" t="str">
        <f t="shared" si="215"/>
        <v>nebija plānots</v>
      </c>
      <c r="AB162" s="89">
        <f t="shared" si="216"/>
        <v>418150.96</v>
      </c>
      <c r="AC162" s="93" t="str">
        <f t="shared" si="217"/>
        <v>nebija plānots</v>
      </c>
      <c r="AD162" s="89">
        <f t="shared" si="218"/>
        <v>0</v>
      </c>
      <c r="AE162" s="89">
        <f t="shared" si="219"/>
        <v>418150.96</v>
      </c>
      <c r="AF162" s="89">
        <f t="shared" si="220"/>
        <v>0</v>
      </c>
      <c r="AG162" s="89">
        <f t="shared" si="221"/>
        <v>418150.96</v>
      </c>
      <c r="AH162" s="93" t="str">
        <f t="shared" si="222"/>
        <v>nebija plānots</v>
      </c>
      <c r="AI162" s="89">
        <f t="shared" si="223"/>
        <v>418150.96</v>
      </c>
      <c r="AJ162" s="93" t="str">
        <f t="shared" si="224"/>
        <v>nebija plānots</v>
      </c>
      <c r="AK162" s="89">
        <v>340528.6</v>
      </c>
      <c r="AL162" s="89">
        <v>0</v>
      </c>
      <c r="AM162" s="89">
        <v>0</v>
      </c>
      <c r="AN162" s="89">
        <f t="shared" si="206"/>
        <v>0</v>
      </c>
      <c r="AO162" s="93">
        <f t="shared" si="225"/>
        <v>0</v>
      </c>
      <c r="AP162" s="89">
        <f t="shared" si="226"/>
        <v>-340528.6</v>
      </c>
      <c r="AQ162" s="93">
        <f t="shared" si="227"/>
        <v>-1</v>
      </c>
      <c r="AR162" s="89">
        <f t="shared" si="228"/>
        <v>340528.6</v>
      </c>
      <c r="AS162" s="89">
        <f t="shared" si="229"/>
        <v>418150.96</v>
      </c>
      <c r="AT162" s="89">
        <f t="shared" si="230"/>
        <v>0</v>
      </c>
      <c r="AU162" s="89">
        <f t="shared" si="231"/>
        <v>418150.96</v>
      </c>
      <c r="AV162" s="93">
        <f t="shared" si="232"/>
        <v>1.2279466687966887</v>
      </c>
      <c r="AW162" s="89">
        <f t="shared" si="233"/>
        <v>77622.360000000044</v>
      </c>
      <c r="AX162" s="93">
        <f t="shared" si="234"/>
        <v>0.2279466687966886</v>
      </c>
      <c r="AY162" s="89">
        <v>0</v>
      </c>
      <c r="AZ162" s="89">
        <v>0</v>
      </c>
      <c r="BA162" s="89">
        <v>0</v>
      </c>
      <c r="BB162" s="89">
        <f t="shared" si="207"/>
        <v>0</v>
      </c>
      <c r="BC162" s="93" t="str">
        <f t="shared" si="235"/>
        <v>nebija plānots</v>
      </c>
      <c r="BD162" s="89">
        <f t="shared" si="236"/>
        <v>0</v>
      </c>
      <c r="BE162" s="93" t="str">
        <f t="shared" si="237"/>
        <v>nebija plānots</v>
      </c>
      <c r="BF162" s="89">
        <f t="shared" si="238"/>
        <v>340528.6</v>
      </c>
      <c r="BG162" s="89">
        <f t="shared" si="239"/>
        <v>418150.96</v>
      </c>
      <c r="BH162" s="89">
        <f t="shared" si="240"/>
        <v>0</v>
      </c>
      <c r="BI162" s="89">
        <f t="shared" si="241"/>
        <v>418150.96</v>
      </c>
      <c r="BJ162" s="93">
        <f t="shared" si="242"/>
        <v>1.2279466687966887</v>
      </c>
      <c r="BK162" s="89">
        <f t="shared" si="243"/>
        <v>77622.360000000044</v>
      </c>
      <c r="BL162" s="93">
        <f t="shared" si="244"/>
        <v>0.2279466687966886</v>
      </c>
      <c r="BM162" s="89">
        <v>0</v>
      </c>
      <c r="BN162" s="89">
        <v>236560.83</v>
      </c>
      <c r="BO162" s="89">
        <v>0</v>
      </c>
      <c r="BP162" s="89">
        <f t="shared" si="208"/>
        <v>236560.83</v>
      </c>
      <c r="BQ162" s="93" t="str">
        <f t="shared" si="245"/>
        <v>nebija plānots</v>
      </c>
      <c r="BR162" s="89">
        <f t="shared" si="246"/>
        <v>236560.83</v>
      </c>
      <c r="BS162" s="93" t="str">
        <f t="shared" si="247"/>
        <v>nebija plānots</v>
      </c>
      <c r="BT162" s="89">
        <f t="shared" si="248"/>
        <v>340528.6</v>
      </c>
      <c r="BU162" s="89">
        <f t="shared" si="249"/>
        <v>654711.79</v>
      </c>
      <c r="BV162" s="89">
        <f t="shared" si="250"/>
        <v>0</v>
      </c>
      <c r="BW162" s="89">
        <f t="shared" si="251"/>
        <v>654711.79</v>
      </c>
      <c r="BX162" s="93">
        <f t="shared" si="252"/>
        <v>1.9226337817146639</v>
      </c>
      <c r="BY162" s="89">
        <f t="shared" si="253"/>
        <v>314183.19000000006</v>
      </c>
      <c r="BZ162" s="93">
        <f t="shared" si="254"/>
        <v>0.92263378171466381</v>
      </c>
      <c r="CA162" s="89">
        <v>325808.49</v>
      </c>
      <c r="CB162" s="89">
        <v>0</v>
      </c>
      <c r="CC162" s="89">
        <v>0</v>
      </c>
      <c r="CD162" s="89">
        <v>708342.61</v>
      </c>
      <c r="CE162" s="89">
        <v>316102.93</v>
      </c>
      <c r="CF162" s="89">
        <v>0</v>
      </c>
      <c r="CG162" s="89">
        <v>123212.63</v>
      </c>
      <c r="CH162" s="24">
        <f t="shared" si="209"/>
        <v>1813995.2599999998</v>
      </c>
      <c r="CJ162" s="10"/>
      <c r="CK162" s="10"/>
    </row>
    <row r="163" spans="1:89" ht="12" customHeight="1" x14ac:dyDescent="0.25">
      <c r="A163" s="9" t="s">
        <v>407</v>
      </c>
      <c r="B163" s="9" t="s">
        <v>407</v>
      </c>
      <c r="C163" s="25">
        <v>4</v>
      </c>
      <c r="D163" s="33" t="s">
        <v>349</v>
      </c>
      <c r="E163" s="27" t="s">
        <v>350</v>
      </c>
      <c r="F163" s="33" t="s">
        <v>381</v>
      </c>
      <c r="G163" s="27" t="s">
        <v>401</v>
      </c>
      <c r="H163" s="25" t="s">
        <v>405</v>
      </c>
      <c r="I163" s="27" t="s">
        <v>406</v>
      </c>
      <c r="J163" s="28">
        <v>2</v>
      </c>
      <c r="K163" s="36" t="s">
        <v>22</v>
      </c>
      <c r="L163" s="25" t="s">
        <v>9</v>
      </c>
      <c r="M163" s="24">
        <v>0</v>
      </c>
      <c r="N163" s="24">
        <v>680125.5</v>
      </c>
      <c r="O163" s="24">
        <v>799340.33000000007</v>
      </c>
      <c r="P163" s="89">
        <v>0</v>
      </c>
      <c r="Q163" s="89">
        <v>0</v>
      </c>
      <c r="R163" s="89">
        <v>0</v>
      </c>
      <c r="S163" s="89">
        <f t="shared" si="210"/>
        <v>0</v>
      </c>
      <c r="T163" s="93" t="str">
        <f t="shared" si="211"/>
        <v>nebija plānots</v>
      </c>
      <c r="U163" s="89">
        <f t="shared" si="212"/>
        <v>0</v>
      </c>
      <c r="V163" s="93" t="str">
        <f t="shared" si="213"/>
        <v>nebija plānots</v>
      </c>
      <c r="W163" s="89">
        <v>0</v>
      </c>
      <c r="X163" s="89">
        <v>127485.71</v>
      </c>
      <c r="Y163" s="89">
        <v>0</v>
      </c>
      <c r="Z163" s="89">
        <f t="shared" si="214"/>
        <v>127485.71</v>
      </c>
      <c r="AA163" s="93" t="str">
        <f t="shared" si="215"/>
        <v>nebija plānots</v>
      </c>
      <c r="AB163" s="89">
        <f t="shared" si="216"/>
        <v>127485.71</v>
      </c>
      <c r="AC163" s="93" t="str">
        <f t="shared" si="217"/>
        <v>nebija plānots</v>
      </c>
      <c r="AD163" s="89">
        <f t="shared" si="218"/>
        <v>0</v>
      </c>
      <c r="AE163" s="89">
        <f t="shared" si="219"/>
        <v>127485.71</v>
      </c>
      <c r="AF163" s="89">
        <f t="shared" si="220"/>
        <v>0</v>
      </c>
      <c r="AG163" s="89">
        <f t="shared" si="221"/>
        <v>127485.71</v>
      </c>
      <c r="AH163" s="93" t="str">
        <f t="shared" si="222"/>
        <v>nebija plānots</v>
      </c>
      <c r="AI163" s="89">
        <f t="shared" si="223"/>
        <v>127485.71</v>
      </c>
      <c r="AJ163" s="93" t="str">
        <f t="shared" si="224"/>
        <v>nebija plānots</v>
      </c>
      <c r="AK163" s="89">
        <v>117901.8</v>
      </c>
      <c r="AL163" s="89">
        <v>0</v>
      </c>
      <c r="AM163" s="89">
        <v>0</v>
      </c>
      <c r="AN163" s="89">
        <f t="shared" si="206"/>
        <v>0</v>
      </c>
      <c r="AO163" s="93">
        <f t="shared" si="225"/>
        <v>0</v>
      </c>
      <c r="AP163" s="89">
        <f t="shared" si="226"/>
        <v>-117901.8</v>
      </c>
      <c r="AQ163" s="93">
        <f t="shared" si="227"/>
        <v>-1</v>
      </c>
      <c r="AR163" s="89">
        <f t="shared" si="228"/>
        <v>117901.8</v>
      </c>
      <c r="AS163" s="89">
        <f t="shared" si="229"/>
        <v>127485.71</v>
      </c>
      <c r="AT163" s="89">
        <f t="shared" si="230"/>
        <v>0</v>
      </c>
      <c r="AU163" s="89">
        <f t="shared" si="231"/>
        <v>127485.71</v>
      </c>
      <c r="AV163" s="93">
        <f t="shared" si="232"/>
        <v>1.0812872237743614</v>
      </c>
      <c r="AW163" s="89">
        <f t="shared" si="233"/>
        <v>9583.9100000000035</v>
      </c>
      <c r="AX163" s="93">
        <f t="shared" si="234"/>
        <v>8.12872237743614E-2</v>
      </c>
      <c r="AY163" s="89">
        <v>0</v>
      </c>
      <c r="AZ163" s="89">
        <v>0</v>
      </c>
      <c r="BA163" s="89">
        <v>0</v>
      </c>
      <c r="BB163" s="89">
        <f t="shared" si="207"/>
        <v>0</v>
      </c>
      <c r="BC163" s="93" t="str">
        <f t="shared" si="235"/>
        <v>nebija plānots</v>
      </c>
      <c r="BD163" s="89">
        <f t="shared" si="236"/>
        <v>0</v>
      </c>
      <c r="BE163" s="93" t="str">
        <f t="shared" si="237"/>
        <v>nebija plānots</v>
      </c>
      <c r="BF163" s="89">
        <f t="shared" si="238"/>
        <v>117901.8</v>
      </c>
      <c r="BG163" s="89">
        <f t="shared" si="239"/>
        <v>127485.71</v>
      </c>
      <c r="BH163" s="89">
        <f t="shared" si="240"/>
        <v>0</v>
      </c>
      <c r="BI163" s="89">
        <f t="shared" si="241"/>
        <v>127485.71</v>
      </c>
      <c r="BJ163" s="93">
        <f t="shared" si="242"/>
        <v>1.0812872237743614</v>
      </c>
      <c r="BK163" s="89">
        <f t="shared" si="243"/>
        <v>9583.9100000000035</v>
      </c>
      <c r="BL163" s="93">
        <f t="shared" si="244"/>
        <v>8.12872237743614E-2</v>
      </c>
      <c r="BM163" s="89">
        <v>0</v>
      </c>
      <c r="BN163" s="89">
        <v>0</v>
      </c>
      <c r="BO163" s="89">
        <v>0</v>
      </c>
      <c r="BP163" s="89">
        <f t="shared" si="208"/>
        <v>0</v>
      </c>
      <c r="BQ163" s="93" t="str">
        <f t="shared" si="245"/>
        <v>nebija plānots</v>
      </c>
      <c r="BR163" s="89">
        <f t="shared" si="246"/>
        <v>0</v>
      </c>
      <c r="BS163" s="93" t="str">
        <f t="shared" si="247"/>
        <v>nebija plānots</v>
      </c>
      <c r="BT163" s="89">
        <f t="shared" si="248"/>
        <v>117901.8</v>
      </c>
      <c r="BU163" s="89">
        <f t="shared" si="249"/>
        <v>127485.71</v>
      </c>
      <c r="BV163" s="89">
        <f t="shared" si="250"/>
        <v>0</v>
      </c>
      <c r="BW163" s="89">
        <f t="shared" si="251"/>
        <v>127485.71</v>
      </c>
      <c r="BX163" s="93">
        <f t="shared" si="252"/>
        <v>1.0812872237743614</v>
      </c>
      <c r="BY163" s="89">
        <f t="shared" si="253"/>
        <v>9583.9100000000035</v>
      </c>
      <c r="BZ163" s="93">
        <f t="shared" si="254"/>
        <v>8.12872237743614E-2</v>
      </c>
      <c r="CA163" s="89">
        <v>0</v>
      </c>
      <c r="CB163" s="89">
        <v>0</v>
      </c>
      <c r="CC163" s="89">
        <v>419220</v>
      </c>
      <c r="CD163" s="89">
        <v>0</v>
      </c>
      <c r="CE163" s="89">
        <v>157284</v>
      </c>
      <c r="CF163" s="89">
        <v>0</v>
      </c>
      <c r="CG163" s="89">
        <v>0</v>
      </c>
      <c r="CH163" s="24">
        <f t="shared" si="209"/>
        <v>694405.8</v>
      </c>
      <c r="CJ163" s="10"/>
      <c r="CK163" s="10"/>
    </row>
    <row r="164" spans="1:89" ht="12" customHeight="1" x14ac:dyDescent="0.25">
      <c r="A164" s="9" t="s">
        <v>408</v>
      </c>
      <c r="B164" s="9" t="s">
        <v>408</v>
      </c>
      <c r="C164" s="25">
        <v>4</v>
      </c>
      <c r="D164" s="33" t="s">
        <v>349</v>
      </c>
      <c r="E164" s="27" t="s">
        <v>350</v>
      </c>
      <c r="F164" s="33" t="s">
        <v>381</v>
      </c>
      <c r="G164" s="27" t="s">
        <v>401</v>
      </c>
      <c r="H164" s="25" t="s">
        <v>409</v>
      </c>
      <c r="I164" s="27" t="s">
        <v>410</v>
      </c>
      <c r="J164" s="28">
        <v>1</v>
      </c>
      <c r="K164" s="36" t="s">
        <v>22</v>
      </c>
      <c r="L164" s="25" t="s">
        <v>9</v>
      </c>
      <c r="M164" s="24">
        <v>0</v>
      </c>
      <c r="N164" s="24">
        <v>0</v>
      </c>
      <c r="O164" s="24">
        <v>0</v>
      </c>
      <c r="P164" s="89">
        <v>0</v>
      </c>
      <c r="Q164" s="89">
        <v>0</v>
      </c>
      <c r="R164" s="89">
        <v>0</v>
      </c>
      <c r="S164" s="89">
        <f t="shared" si="210"/>
        <v>0</v>
      </c>
      <c r="T164" s="93" t="str">
        <f t="shared" si="211"/>
        <v>nebija plānots</v>
      </c>
      <c r="U164" s="89">
        <f t="shared" si="212"/>
        <v>0</v>
      </c>
      <c r="V164" s="93" t="str">
        <f t="shared" si="213"/>
        <v>nebija plānots</v>
      </c>
      <c r="W164" s="89">
        <v>0</v>
      </c>
      <c r="X164" s="89">
        <v>569240.75</v>
      </c>
      <c r="Y164" s="89">
        <v>0</v>
      </c>
      <c r="Z164" s="89">
        <f t="shared" si="214"/>
        <v>569240.75</v>
      </c>
      <c r="AA164" s="93" t="str">
        <f t="shared" si="215"/>
        <v>nebija plānots</v>
      </c>
      <c r="AB164" s="89">
        <f t="shared" si="216"/>
        <v>569240.75</v>
      </c>
      <c r="AC164" s="93" t="str">
        <f t="shared" si="217"/>
        <v>nebija plānots</v>
      </c>
      <c r="AD164" s="89">
        <f t="shared" si="218"/>
        <v>0</v>
      </c>
      <c r="AE164" s="89">
        <f t="shared" si="219"/>
        <v>569240.75</v>
      </c>
      <c r="AF164" s="89">
        <f t="shared" si="220"/>
        <v>0</v>
      </c>
      <c r="AG164" s="89">
        <f t="shared" si="221"/>
        <v>569240.75</v>
      </c>
      <c r="AH164" s="93" t="str">
        <f t="shared" si="222"/>
        <v>nebija plānots</v>
      </c>
      <c r="AI164" s="89">
        <f t="shared" si="223"/>
        <v>569240.75</v>
      </c>
      <c r="AJ164" s="93" t="str">
        <f t="shared" si="224"/>
        <v>nebija plānots</v>
      </c>
      <c r="AK164" s="89">
        <v>498073.68</v>
      </c>
      <c r="AL164" s="89">
        <v>0</v>
      </c>
      <c r="AM164" s="89">
        <v>0</v>
      </c>
      <c r="AN164" s="89">
        <f t="shared" si="206"/>
        <v>0</v>
      </c>
      <c r="AO164" s="93">
        <f t="shared" si="225"/>
        <v>0</v>
      </c>
      <c r="AP164" s="89">
        <f t="shared" si="226"/>
        <v>-498073.68</v>
      </c>
      <c r="AQ164" s="93">
        <f t="shared" si="227"/>
        <v>-1</v>
      </c>
      <c r="AR164" s="89">
        <f t="shared" si="228"/>
        <v>498073.68</v>
      </c>
      <c r="AS164" s="89">
        <f t="shared" si="229"/>
        <v>569240.75</v>
      </c>
      <c r="AT164" s="89">
        <f t="shared" si="230"/>
        <v>0</v>
      </c>
      <c r="AU164" s="89">
        <f t="shared" si="231"/>
        <v>569240.75</v>
      </c>
      <c r="AV164" s="93">
        <f t="shared" si="232"/>
        <v>1.1428846230140086</v>
      </c>
      <c r="AW164" s="89">
        <f t="shared" si="233"/>
        <v>71167.070000000007</v>
      </c>
      <c r="AX164" s="93">
        <f t="shared" si="234"/>
        <v>0.1428846230140087</v>
      </c>
      <c r="AY164" s="89">
        <v>0</v>
      </c>
      <c r="AZ164" s="89">
        <v>26211.360000000001</v>
      </c>
      <c r="BA164" s="89">
        <v>0</v>
      </c>
      <c r="BB164" s="89">
        <f t="shared" si="207"/>
        <v>26211.360000000001</v>
      </c>
      <c r="BC164" s="93" t="str">
        <f t="shared" si="235"/>
        <v>nebija plānots</v>
      </c>
      <c r="BD164" s="89">
        <f t="shared" si="236"/>
        <v>26211.360000000001</v>
      </c>
      <c r="BE164" s="93" t="str">
        <f t="shared" si="237"/>
        <v>nebija plānots</v>
      </c>
      <c r="BF164" s="89">
        <f t="shared" si="238"/>
        <v>498073.68</v>
      </c>
      <c r="BG164" s="89">
        <f t="shared" si="239"/>
        <v>595452.11</v>
      </c>
      <c r="BH164" s="89">
        <f t="shared" si="240"/>
        <v>0</v>
      </c>
      <c r="BI164" s="89">
        <f t="shared" si="241"/>
        <v>595452.11</v>
      </c>
      <c r="BJ164" s="93">
        <f t="shared" si="242"/>
        <v>1.195510089993111</v>
      </c>
      <c r="BK164" s="89">
        <f t="shared" si="243"/>
        <v>97378.43</v>
      </c>
      <c r="BL164" s="93">
        <f t="shared" si="244"/>
        <v>0.19551008999311104</v>
      </c>
      <c r="BM164" s="89">
        <v>0</v>
      </c>
      <c r="BN164" s="89">
        <v>0</v>
      </c>
      <c r="BO164" s="89">
        <v>0</v>
      </c>
      <c r="BP164" s="89">
        <f t="shared" si="208"/>
        <v>0</v>
      </c>
      <c r="BQ164" s="93" t="str">
        <f t="shared" si="245"/>
        <v>nebija plānots</v>
      </c>
      <c r="BR164" s="89">
        <f t="shared" si="246"/>
        <v>0</v>
      </c>
      <c r="BS164" s="93" t="str">
        <f t="shared" si="247"/>
        <v>nebija plānots</v>
      </c>
      <c r="BT164" s="89">
        <f t="shared" si="248"/>
        <v>498073.68</v>
      </c>
      <c r="BU164" s="89">
        <f t="shared" si="249"/>
        <v>595452.11</v>
      </c>
      <c r="BV164" s="89">
        <f t="shared" si="250"/>
        <v>0</v>
      </c>
      <c r="BW164" s="89">
        <f t="shared" si="251"/>
        <v>595452.11</v>
      </c>
      <c r="BX164" s="93">
        <f t="shared" si="252"/>
        <v>1.195510089993111</v>
      </c>
      <c r="BY164" s="89">
        <f t="shared" si="253"/>
        <v>97378.43</v>
      </c>
      <c r="BZ164" s="93">
        <f t="shared" si="254"/>
        <v>0.19551008999311104</v>
      </c>
      <c r="CA164" s="89">
        <v>298844.21000000002</v>
      </c>
      <c r="CB164" s="89">
        <v>0</v>
      </c>
      <c r="CC164" s="89">
        <v>0</v>
      </c>
      <c r="CD164" s="89">
        <v>298844.2</v>
      </c>
      <c r="CE164" s="89">
        <v>0</v>
      </c>
      <c r="CF164" s="89">
        <v>0</v>
      </c>
      <c r="CG164" s="89">
        <v>99614.73</v>
      </c>
      <c r="CH164" s="24">
        <f t="shared" si="209"/>
        <v>1195376.82</v>
      </c>
      <c r="CJ164" s="10"/>
      <c r="CK164" s="10"/>
    </row>
    <row r="165" spans="1:89" ht="12" customHeight="1" x14ac:dyDescent="0.25">
      <c r="A165" s="9" t="s">
        <v>411</v>
      </c>
      <c r="B165" s="9" t="s">
        <v>411</v>
      </c>
      <c r="C165" s="25">
        <v>4</v>
      </c>
      <c r="D165" s="33" t="s">
        <v>349</v>
      </c>
      <c r="E165" s="27" t="s">
        <v>350</v>
      </c>
      <c r="F165" s="33" t="s">
        <v>381</v>
      </c>
      <c r="G165" s="27" t="s">
        <v>401</v>
      </c>
      <c r="H165" s="25" t="s">
        <v>409</v>
      </c>
      <c r="I165" s="27" t="s">
        <v>410</v>
      </c>
      <c r="J165" s="28">
        <v>2</v>
      </c>
      <c r="K165" s="36" t="s">
        <v>22</v>
      </c>
      <c r="L165" s="25" t="s">
        <v>9</v>
      </c>
      <c r="M165" s="24">
        <v>0</v>
      </c>
      <c r="N165" s="24">
        <v>0</v>
      </c>
      <c r="O165" s="24">
        <v>0</v>
      </c>
      <c r="P165" s="89">
        <v>0</v>
      </c>
      <c r="Q165" s="89">
        <v>0</v>
      </c>
      <c r="R165" s="89">
        <v>0</v>
      </c>
      <c r="S165" s="89">
        <f t="shared" si="210"/>
        <v>0</v>
      </c>
      <c r="T165" s="93" t="str">
        <f t="shared" si="211"/>
        <v>nebija plānots</v>
      </c>
      <c r="U165" s="89">
        <f t="shared" si="212"/>
        <v>0</v>
      </c>
      <c r="V165" s="93" t="str">
        <f t="shared" si="213"/>
        <v>nebija plānots</v>
      </c>
      <c r="W165" s="89">
        <v>0</v>
      </c>
      <c r="X165" s="89">
        <v>0</v>
      </c>
      <c r="Y165" s="89">
        <v>0</v>
      </c>
      <c r="Z165" s="89">
        <f t="shared" si="214"/>
        <v>0</v>
      </c>
      <c r="AA165" s="93" t="str">
        <f t="shared" si="215"/>
        <v>nebija plānots</v>
      </c>
      <c r="AB165" s="89">
        <f t="shared" si="216"/>
        <v>0</v>
      </c>
      <c r="AC165" s="93" t="str">
        <f t="shared" si="217"/>
        <v>nebija plānots</v>
      </c>
      <c r="AD165" s="89">
        <f t="shared" si="218"/>
        <v>0</v>
      </c>
      <c r="AE165" s="89">
        <f t="shared" si="219"/>
        <v>0</v>
      </c>
      <c r="AF165" s="89">
        <f t="shared" si="220"/>
        <v>0</v>
      </c>
      <c r="AG165" s="89">
        <f t="shared" si="221"/>
        <v>0</v>
      </c>
      <c r="AH165" s="93" t="str">
        <f t="shared" si="222"/>
        <v>nebija plānots</v>
      </c>
      <c r="AI165" s="89">
        <f t="shared" si="223"/>
        <v>0</v>
      </c>
      <c r="AJ165" s="93" t="str">
        <f t="shared" si="224"/>
        <v>nebija plānots</v>
      </c>
      <c r="AK165" s="89">
        <v>0</v>
      </c>
      <c r="AL165" s="89">
        <v>0</v>
      </c>
      <c r="AM165" s="89">
        <v>0</v>
      </c>
      <c r="AN165" s="89">
        <f t="shared" si="206"/>
        <v>0</v>
      </c>
      <c r="AO165" s="93" t="str">
        <f t="shared" si="225"/>
        <v>nebija plānots</v>
      </c>
      <c r="AP165" s="89">
        <f t="shared" si="226"/>
        <v>0</v>
      </c>
      <c r="AQ165" s="93" t="str">
        <f t="shared" si="227"/>
        <v>nebija plānots</v>
      </c>
      <c r="AR165" s="89">
        <f t="shared" si="228"/>
        <v>0</v>
      </c>
      <c r="AS165" s="89">
        <f t="shared" si="229"/>
        <v>0</v>
      </c>
      <c r="AT165" s="89">
        <f t="shared" si="230"/>
        <v>0</v>
      </c>
      <c r="AU165" s="89">
        <f t="shared" si="231"/>
        <v>0</v>
      </c>
      <c r="AV165" s="93" t="str">
        <f t="shared" si="232"/>
        <v>nebija plānots</v>
      </c>
      <c r="AW165" s="89">
        <f t="shared" si="233"/>
        <v>0</v>
      </c>
      <c r="AX165" s="93" t="str">
        <f t="shared" si="234"/>
        <v>nebija plānots</v>
      </c>
      <c r="AY165" s="89">
        <v>0</v>
      </c>
      <c r="AZ165" s="89">
        <v>0</v>
      </c>
      <c r="BA165" s="89">
        <v>0</v>
      </c>
      <c r="BB165" s="89">
        <f t="shared" si="207"/>
        <v>0</v>
      </c>
      <c r="BC165" s="93" t="str">
        <f t="shared" si="235"/>
        <v>nebija plānots</v>
      </c>
      <c r="BD165" s="89">
        <f t="shared" si="236"/>
        <v>0</v>
      </c>
      <c r="BE165" s="93" t="str">
        <f t="shared" si="237"/>
        <v>nebija plānots</v>
      </c>
      <c r="BF165" s="89">
        <f t="shared" si="238"/>
        <v>0</v>
      </c>
      <c r="BG165" s="89">
        <f t="shared" si="239"/>
        <v>0</v>
      </c>
      <c r="BH165" s="89">
        <f t="shared" si="240"/>
        <v>0</v>
      </c>
      <c r="BI165" s="89">
        <f t="shared" si="241"/>
        <v>0</v>
      </c>
      <c r="BJ165" s="93" t="str">
        <f t="shared" si="242"/>
        <v>nebija plānots</v>
      </c>
      <c r="BK165" s="89">
        <f t="shared" si="243"/>
        <v>0</v>
      </c>
      <c r="BL165" s="93" t="str">
        <f t="shared" si="244"/>
        <v>nebija plānots</v>
      </c>
      <c r="BM165" s="89">
        <v>0</v>
      </c>
      <c r="BN165" s="89">
        <v>0</v>
      </c>
      <c r="BO165" s="89">
        <v>0</v>
      </c>
      <c r="BP165" s="89">
        <f t="shared" si="208"/>
        <v>0</v>
      </c>
      <c r="BQ165" s="93" t="str">
        <f t="shared" si="245"/>
        <v>nebija plānots</v>
      </c>
      <c r="BR165" s="89">
        <f t="shared" si="246"/>
        <v>0</v>
      </c>
      <c r="BS165" s="93" t="str">
        <f t="shared" si="247"/>
        <v>nebija plānots</v>
      </c>
      <c r="BT165" s="89">
        <f t="shared" si="248"/>
        <v>0</v>
      </c>
      <c r="BU165" s="89">
        <f t="shared" si="249"/>
        <v>0</v>
      </c>
      <c r="BV165" s="89">
        <f t="shared" si="250"/>
        <v>0</v>
      </c>
      <c r="BW165" s="89">
        <f t="shared" si="251"/>
        <v>0</v>
      </c>
      <c r="BX165" s="93" t="str">
        <f t="shared" si="252"/>
        <v>nebija plānots</v>
      </c>
      <c r="BY165" s="89">
        <f t="shared" si="253"/>
        <v>0</v>
      </c>
      <c r="BZ165" s="93" t="str">
        <f t="shared" si="254"/>
        <v>nebija plānots</v>
      </c>
      <c r="CA165" s="89">
        <v>0</v>
      </c>
      <c r="CB165" s="89">
        <v>0</v>
      </c>
      <c r="CC165" s="89">
        <v>0</v>
      </c>
      <c r="CD165" s="89">
        <v>0</v>
      </c>
      <c r="CE165" s="89">
        <v>0</v>
      </c>
      <c r="CF165" s="89">
        <v>0</v>
      </c>
      <c r="CG165" s="89">
        <v>0</v>
      </c>
      <c r="CH165" s="24">
        <f t="shared" si="209"/>
        <v>0</v>
      </c>
      <c r="CJ165" s="10"/>
      <c r="CK165" s="10"/>
    </row>
    <row r="166" spans="1:89" ht="12" customHeight="1" x14ac:dyDescent="0.25">
      <c r="A166" s="9" t="s">
        <v>412</v>
      </c>
      <c r="B166" s="9" t="s">
        <v>412</v>
      </c>
      <c r="C166" s="25">
        <v>4</v>
      </c>
      <c r="D166" s="33" t="s">
        <v>349</v>
      </c>
      <c r="E166" s="27" t="s">
        <v>350</v>
      </c>
      <c r="F166" s="33" t="s">
        <v>413</v>
      </c>
      <c r="G166" s="27" t="s">
        <v>414</v>
      </c>
      <c r="H166" s="25" t="s">
        <v>415</v>
      </c>
      <c r="I166" s="27" t="s">
        <v>416</v>
      </c>
      <c r="J166" s="28" t="s">
        <v>21</v>
      </c>
      <c r="K166" s="29" t="s">
        <v>22</v>
      </c>
      <c r="L166" s="25" t="s">
        <v>9</v>
      </c>
      <c r="M166" s="24">
        <v>0</v>
      </c>
      <c r="N166" s="24">
        <v>0</v>
      </c>
      <c r="O166" s="24">
        <v>932912.76</v>
      </c>
      <c r="P166" s="89">
        <v>0</v>
      </c>
      <c r="Q166" s="89">
        <v>0</v>
      </c>
      <c r="R166" s="89">
        <v>0</v>
      </c>
      <c r="S166" s="89">
        <f t="shared" si="210"/>
        <v>0</v>
      </c>
      <c r="T166" s="93" t="str">
        <f t="shared" si="211"/>
        <v>nebija plānots</v>
      </c>
      <c r="U166" s="89">
        <f t="shared" si="212"/>
        <v>0</v>
      </c>
      <c r="V166" s="93" t="str">
        <f t="shared" si="213"/>
        <v>nebija plānots</v>
      </c>
      <c r="W166" s="89">
        <v>0</v>
      </c>
      <c r="X166" s="89">
        <v>0</v>
      </c>
      <c r="Y166" s="89">
        <v>0</v>
      </c>
      <c r="Z166" s="89">
        <f t="shared" si="214"/>
        <v>0</v>
      </c>
      <c r="AA166" s="93" t="str">
        <f t="shared" si="215"/>
        <v>nebija plānots</v>
      </c>
      <c r="AB166" s="89">
        <f t="shared" si="216"/>
        <v>0</v>
      </c>
      <c r="AC166" s="93" t="str">
        <f t="shared" si="217"/>
        <v>nebija plānots</v>
      </c>
      <c r="AD166" s="89">
        <f t="shared" si="218"/>
        <v>0</v>
      </c>
      <c r="AE166" s="89">
        <f t="shared" si="219"/>
        <v>0</v>
      </c>
      <c r="AF166" s="89">
        <f t="shared" si="220"/>
        <v>0</v>
      </c>
      <c r="AG166" s="89">
        <f t="shared" si="221"/>
        <v>0</v>
      </c>
      <c r="AH166" s="93" t="str">
        <f t="shared" si="222"/>
        <v>nebija plānots</v>
      </c>
      <c r="AI166" s="89">
        <f t="shared" si="223"/>
        <v>0</v>
      </c>
      <c r="AJ166" s="93" t="str">
        <f t="shared" si="224"/>
        <v>nebija plānots</v>
      </c>
      <c r="AK166" s="89">
        <v>192991.21</v>
      </c>
      <c r="AL166" s="89">
        <v>366581.09</v>
      </c>
      <c r="AM166" s="89">
        <v>0</v>
      </c>
      <c r="AN166" s="89">
        <f t="shared" si="206"/>
        <v>366581.09</v>
      </c>
      <c r="AO166" s="93">
        <f t="shared" si="225"/>
        <v>1.8994703955687933</v>
      </c>
      <c r="AP166" s="89">
        <f t="shared" si="226"/>
        <v>173589.88000000003</v>
      </c>
      <c r="AQ166" s="93">
        <f t="shared" si="227"/>
        <v>0.89947039556879327</v>
      </c>
      <c r="AR166" s="89">
        <f t="shared" si="228"/>
        <v>192991.21</v>
      </c>
      <c r="AS166" s="89">
        <f t="shared" si="229"/>
        <v>366581.09</v>
      </c>
      <c r="AT166" s="89">
        <f t="shared" si="230"/>
        <v>0</v>
      </c>
      <c r="AU166" s="89">
        <f t="shared" si="231"/>
        <v>366581.09</v>
      </c>
      <c r="AV166" s="93">
        <f t="shared" si="232"/>
        <v>1.8994703955687933</v>
      </c>
      <c r="AW166" s="89">
        <f t="shared" si="233"/>
        <v>173589.88000000003</v>
      </c>
      <c r="AX166" s="93">
        <f t="shared" si="234"/>
        <v>0.89947039556879327</v>
      </c>
      <c r="AY166" s="89">
        <v>0</v>
      </c>
      <c r="AZ166" s="89">
        <v>0</v>
      </c>
      <c r="BA166" s="89">
        <v>0</v>
      </c>
      <c r="BB166" s="89">
        <f t="shared" si="207"/>
        <v>0</v>
      </c>
      <c r="BC166" s="93" t="str">
        <f t="shared" si="235"/>
        <v>nebija plānots</v>
      </c>
      <c r="BD166" s="89">
        <f t="shared" si="236"/>
        <v>0</v>
      </c>
      <c r="BE166" s="93" t="str">
        <f t="shared" si="237"/>
        <v>nebija plānots</v>
      </c>
      <c r="BF166" s="89">
        <f t="shared" si="238"/>
        <v>192991.21</v>
      </c>
      <c r="BG166" s="89">
        <f t="shared" si="239"/>
        <v>366581.09</v>
      </c>
      <c r="BH166" s="89">
        <f t="shared" si="240"/>
        <v>0</v>
      </c>
      <c r="BI166" s="89">
        <f t="shared" si="241"/>
        <v>366581.09</v>
      </c>
      <c r="BJ166" s="93">
        <f t="shared" si="242"/>
        <v>1.8994703955687933</v>
      </c>
      <c r="BK166" s="89">
        <f t="shared" si="243"/>
        <v>173589.88000000003</v>
      </c>
      <c r="BL166" s="93">
        <f t="shared" si="244"/>
        <v>0.89947039556879327</v>
      </c>
      <c r="BM166" s="89">
        <v>0</v>
      </c>
      <c r="BN166" s="89">
        <v>0</v>
      </c>
      <c r="BO166" s="89">
        <v>0</v>
      </c>
      <c r="BP166" s="89">
        <f t="shared" si="208"/>
        <v>0</v>
      </c>
      <c r="BQ166" s="93" t="str">
        <f t="shared" si="245"/>
        <v>nebija plānots</v>
      </c>
      <c r="BR166" s="89">
        <f t="shared" si="246"/>
        <v>0</v>
      </c>
      <c r="BS166" s="93" t="str">
        <f t="shared" si="247"/>
        <v>nebija plānots</v>
      </c>
      <c r="BT166" s="89">
        <f t="shared" si="248"/>
        <v>192991.21</v>
      </c>
      <c r="BU166" s="89">
        <f t="shared" si="249"/>
        <v>366581.09</v>
      </c>
      <c r="BV166" s="89">
        <f t="shared" si="250"/>
        <v>0</v>
      </c>
      <c r="BW166" s="89">
        <f t="shared" si="251"/>
        <v>366581.09</v>
      </c>
      <c r="BX166" s="93">
        <f t="shared" si="252"/>
        <v>1.8994703955687933</v>
      </c>
      <c r="BY166" s="89">
        <f t="shared" si="253"/>
        <v>173589.88000000003</v>
      </c>
      <c r="BZ166" s="93">
        <f t="shared" si="254"/>
        <v>0.89947039556879327</v>
      </c>
      <c r="CA166" s="89">
        <v>532065.79</v>
      </c>
      <c r="CB166" s="89">
        <v>0</v>
      </c>
      <c r="CC166" s="89">
        <v>0</v>
      </c>
      <c r="CD166" s="89">
        <v>581057.66</v>
      </c>
      <c r="CE166" s="89">
        <v>0</v>
      </c>
      <c r="CF166" s="89">
        <v>0</v>
      </c>
      <c r="CG166" s="89">
        <v>394335.54</v>
      </c>
      <c r="CH166" s="24">
        <f t="shared" si="209"/>
        <v>1700450.2000000002</v>
      </c>
      <c r="CJ166" s="10"/>
      <c r="CK166" s="10"/>
    </row>
    <row r="167" spans="1:89" ht="12" customHeight="1" x14ac:dyDescent="0.25">
      <c r="A167" s="9" t="s">
        <v>417</v>
      </c>
      <c r="B167" s="9" t="s">
        <v>417</v>
      </c>
      <c r="C167" s="25">
        <v>4</v>
      </c>
      <c r="D167" s="33" t="s">
        <v>349</v>
      </c>
      <c r="E167" s="27" t="s">
        <v>350</v>
      </c>
      <c r="F167" s="33" t="s">
        <v>413</v>
      </c>
      <c r="G167" s="27" t="s">
        <v>414</v>
      </c>
      <c r="H167" s="28" t="s">
        <v>418</v>
      </c>
      <c r="I167" s="27" t="s">
        <v>419</v>
      </c>
      <c r="J167" s="28" t="s">
        <v>21</v>
      </c>
      <c r="K167" s="36" t="s">
        <v>420</v>
      </c>
      <c r="L167" s="25" t="s">
        <v>9</v>
      </c>
      <c r="M167" s="24">
        <v>0</v>
      </c>
      <c r="N167" s="24">
        <v>0</v>
      </c>
      <c r="O167" s="24">
        <v>18099.11</v>
      </c>
      <c r="P167" s="89">
        <v>0</v>
      </c>
      <c r="Q167" s="89">
        <v>0</v>
      </c>
      <c r="R167" s="89">
        <v>0</v>
      </c>
      <c r="S167" s="89">
        <f t="shared" si="210"/>
        <v>0</v>
      </c>
      <c r="T167" s="93" t="str">
        <f t="shared" si="211"/>
        <v>nebija plānots</v>
      </c>
      <c r="U167" s="89">
        <f t="shared" si="212"/>
        <v>0</v>
      </c>
      <c r="V167" s="93" t="str">
        <f t="shared" si="213"/>
        <v>nebija plānots</v>
      </c>
      <c r="W167" s="89">
        <v>0</v>
      </c>
      <c r="X167" s="89">
        <v>0</v>
      </c>
      <c r="Y167" s="89">
        <v>0</v>
      </c>
      <c r="Z167" s="89">
        <f t="shared" si="214"/>
        <v>0</v>
      </c>
      <c r="AA167" s="93" t="str">
        <f t="shared" si="215"/>
        <v>nebija plānots</v>
      </c>
      <c r="AB167" s="89">
        <f t="shared" si="216"/>
        <v>0</v>
      </c>
      <c r="AC167" s="93" t="str">
        <f t="shared" si="217"/>
        <v>nebija plānots</v>
      </c>
      <c r="AD167" s="89">
        <f t="shared" si="218"/>
        <v>0</v>
      </c>
      <c r="AE167" s="89">
        <f t="shared" si="219"/>
        <v>0</v>
      </c>
      <c r="AF167" s="89">
        <f t="shared" si="220"/>
        <v>0</v>
      </c>
      <c r="AG167" s="89">
        <f t="shared" si="221"/>
        <v>0</v>
      </c>
      <c r="AH167" s="93" t="str">
        <f t="shared" si="222"/>
        <v>nebija plānots</v>
      </c>
      <c r="AI167" s="89">
        <f t="shared" si="223"/>
        <v>0</v>
      </c>
      <c r="AJ167" s="93" t="str">
        <f t="shared" si="224"/>
        <v>nebija plānots</v>
      </c>
      <c r="AK167" s="89">
        <v>0</v>
      </c>
      <c r="AL167" s="89">
        <v>0</v>
      </c>
      <c r="AM167" s="89">
        <v>0</v>
      </c>
      <c r="AN167" s="89">
        <f t="shared" si="206"/>
        <v>0</v>
      </c>
      <c r="AO167" s="93" t="str">
        <f t="shared" si="225"/>
        <v>nebija plānots</v>
      </c>
      <c r="AP167" s="89">
        <f t="shared" si="226"/>
        <v>0</v>
      </c>
      <c r="AQ167" s="93" t="str">
        <f t="shared" si="227"/>
        <v>nebija plānots</v>
      </c>
      <c r="AR167" s="89">
        <f t="shared" si="228"/>
        <v>0</v>
      </c>
      <c r="AS167" s="89">
        <f t="shared" si="229"/>
        <v>0</v>
      </c>
      <c r="AT167" s="89">
        <f t="shared" si="230"/>
        <v>0</v>
      </c>
      <c r="AU167" s="89">
        <f t="shared" si="231"/>
        <v>0</v>
      </c>
      <c r="AV167" s="93" t="str">
        <f t="shared" si="232"/>
        <v>nebija plānots</v>
      </c>
      <c r="AW167" s="89">
        <f t="shared" si="233"/>
        <v>0</v>
      </c>
      <c r="AX167" s="93" t="str">
        <f t="shared" si="234"/>
        <v>nebija plānots</v>
      </c>
      <c r="AY167" s="89">
        <v>0</v>
      </c>
      <c r="AZ167" s="89">
        <v>28949.56</v>
      </c>
      <c r="BA167" s="89">
        <v>0</v>
      </c>
      <c r="BB167" s="89">
        <f t="shared" si="207"/>
        <v>28949.56</v>
      </c>
      <c r="BC167" s="93" t="str">
        <f t="shared" si="235"/>
        <v>nebija plānots</v>
      </c>
      <c r="BD167" s="89">
        <f t="shared" si="236"/>
        <v>28949.56</v>
      </c>
      <c r="BE167" s="93" t="str">
        <f t="shared" si="237"/>
        <v>nebija plānots</v>
      </c>
      <c r="BF167" s="89">
        <f t="shared" si="238"/>
        <v>0</v>
      </c>
      <c r="BG167" s="89">
        <f t="shared" si="239"/>
        <v>28949.56</v>
      </c>
      <c r="BH167" s="89">
        <f t="shared" si="240"/>
        <v>0</v>
      </c>
      <c r="BI167" s="89">
        <f t="shared" si="241"/>
        <v>28949.56</v>
      </c>
      <c r="BJ167" s="93" t="str">
        <f t="shared" si="242"/>
        <v>nebija plānots</v>
      </c>
      <c r="BK167" s="89">
        <f t="shared" si="243"/>
        <v>28949.56</v>
      </c>
      <c r="BL167" s="93" t="str">
        <f t="shared" si="244"/>
        <v>nebija plānots</v>
      </c>
      <c r="BM167" s="89">
        <v>0</v>
      </c>
      <c r="BN167" s="89">
        <v>0</v>
      </c>
      <c r="BO167" s="89">
        <v>0</v>
      </c>
      <c r="BP167" s="89">
        <f t="shared" si="208"/>
        <v>0</v>
      </c>
      <c r="BQ167" s="93" t="str">
        <f t="shared" si="245"/>
        <v>nebija plānots</v>
      </c>
      <c r="BR167" s="89">
        <f t="shared" si="246"/>
        <v>0</v>
      </c>
      <c r="BS167" s="93" t="str">
        <f t="shared" si="247"/>
        <v>nebija plānots</v>
      </c>
      <c r="BT167" s="89">
        <f t="shared" si="248"/>
        <v>0</v>
      </c>
      <c r="BU167" s="89">
        <f t="shared" si="249"/>
        <v>28949.56</v>
      </c>
      <c r="BV167" s="89">
        <f t="shared" si="250"/>
        <v>0</v>
      </c>
      <c r="BW167" s="89">
        <f t="shared" si="251"/>
        <v>28949.56</v>
      </c>
      <c r="BX167" s="93" t="str">
        <f t="shared" si="252"/>
        <v>nebija plānots</v>
      </c>
      <c r="BY167" s="89">
        <f t="shared" si="253"/>
        <v>28949.56</v>
      </c>
      <c r="BZ167" s="93" t="str">
        <f t="shared" si="254"/>
        <v>nebija plānots</v>
      </c>
      <c r="CA167" s="89">
        <v>61295.6</v>
      </c>
      <c r="CB167" s="89">
        <v>0</v>
      </c>
      <c r="CC167" s="89">
        <v>0</v>
      </c>
      <c r="CD167" s="89">
        <v>45443.11</v>
      </c>
      <c r="CE167" s="89">
        <v>0</v>
      </c>
      <c r="CF167" s="89">
        <v>0</v>
      </c>
      <c r="CG167" s="89">
        <v>55191.12</v>
      </c>
      <c r="CH167" s="24">
        <f t="shared" si="209"/>
        <v>161929.82999999999</v>
      </c>
      <c r="CJ167" s="10"/>
      <c r="CK167" s="10"/>
    </row>
    <row r="168" spans="1:89" ht="12" customHeight="1" x14ac:dyDescent="0.25">
      <c r="A168" s="9" t="s">
        <v>421</v>
      </c>
      <c r="B168" s="9" t="s">
        <v>421</v>
      </c>
      <c r="C168" s="25">
        <v>4</v>
      </c>
      <c r="D168" s="33" t="s">
        <v>349</v>
      </c>
      <c r="E168" s="27" t="s">
        <v>350</v>
      </c>
      <c r="F168" s="33" t="s">
        <v>413</v>
      </c>
      <c r="G168" s="27" t="s">
        <v>422</v>
      </c>
      <c r="H168" s="25" t="s">
        <v>423</v>
      </c>
      <c r="I168" s="27" t="s">
        <v>424</v>
      </c>
      <c r="J168" s="28" t="s">
        <v>21</v>
      </c>
      <c r="K168" s="29" t="s">
        <v>22</v>
      </c>
      <c r="L168" s="25" t="s">
        <v>9</v>
      </c>
      <c r="M168" s="24">
        <v>0</v>
      </c>
      <c r="N168" s="24">
        <v>316811.34999999998</v>
      </c>
      <c r="O168" s="24">
        <v>733155.9</v>
      </c>
      <c r="P168" s="89">
        <v>0</v>
      </c>
      <c r="Q168" s="89">
        <v>0</v>
      </c>
      <c r="R168" s="89">
        <v>0</v>
      </c>
      <c r="S168" s="89">
        <f t="shared" si="210"/>
        <v>0</v>
      </c>
      <c r="T168" s="93" t="str">
        <f t="shared" si="211"/>
        <v>nebija plānots</v>
      </c>
      <c r="U168" s="89">
        <f t="shared" si="212"/>
        <v>0</v>
      </c>
      <c r="V168" s="93" t="str">
        <f t="shared" si="213"/>
        <v>nebija plānots</v>
      </c>
      <c r="W168" s="89">
        <v>0</v>
      </c>
      <c r="X168" s="89">
        <v>386065.36</v>
      </c>
      <c r="Y168" s="89">
        <v>0</v>
      </c>
      <c r="Z168" s="89">
        <f t="shared" si="214"/>
        <v>386065.36</v>
      </c>
      <c r="AA168" s="93" t="str">
        <f t="shared" si="215"/>
        <v>nebija plānots</v>
      </c>
      <c r="AB168" s="89">
        <f t="shared" si="216"/>
        <v>386065.36</v>
      </c>
      <c r="AC168" s="93" t="str">
        <f t="shared" si="217"/>
        <v>nebija plānots</v>
      </c>
      <c r="AD168" s="89">
        <f t="shared" si="218"/>
        <v>0</v>
      </c>
      <c r="AE168" s="89">
        <f t="shared" si="219"/>
        <v>386065.36</v>
      </c>
      <c r="AF168" s="89">
        <f t="shared" si="220"/>
        <v>0</v>
      </c>
      <c r="AG168" s="89">
        <f t="shared" si="221"/>
        <v>386065.36</v>
      </c>
      <c r="AH168" s="93" t="str">
        <f t="shared" si="222"/>
        <v>nebija plānots</v>
      </c>
      <c r="AI168" s="89">
        <f t="shared" si="223"/>
        <v>386065.36</v>
      </c>
      <c r="AJ168" s="93" t="str">
        <f t="shared" si="224"/>
        <v>nebija plānots</v>
      </c>
      <c r="AK168" s="89">
        <v>273897.89</v>
      </c>
      <c r="AL168" s="89">
        <v>0</v>
      </c>
      <c r="AM168" s="89">
        <v>0</v>
      </c>
      <c r="AN168" s="89">
        <f t="shared" si="206"/>
        <v>0</v>
      </c>
      <c r="AO168" s="93">
        <f t="shared" si="225"/>
        <v>0</v>
      </c>
      <c r="AP168" s="89">
        <f t="shared" si="226"/>
        <v>-273897.89</v>
      </c>
      <c r="AQ168" s="93">
        <f t="shared" si="227"/>
        <v>-1</v>
      </c>
      <c r="AR168" s="89">
        <f t="shared" si="228"/>
        <v>273897.89</v>
      </c>
      <c r="AS168" s="89">
        <f t="shared" si="229"/>
        <v>386065.36</v>
      </c>
      <c r="AT168" s="89">
        <f t="shared" si="230"/>
        <v>0</v>
      </c>
      <c r="AU168" s="89">
        <f t="shared" si="231"/>
        <v>386065.36</v>
      </c>
      <c r="AV168" s="93">
        <f t="shared" si="232"/>
        <v>1.409522943020846</v>
      </c>
      <c r="AW168" s="89">
        <f t="shared" si="233"/>
        <v>112167.46999999997</v>
      </c>
      <c r="AX168" s="93">
        <f t="shared" si="234"/>
        <v>0.40952294302084608</v>
      </c>
      <c r="AY168" s="89">
        <v>0</v>
      </c>
      <c r="AZ168" s="89">
        <v>0</v>
      </c>
      <c r="BA168" s="89">
        <v>0</v>
      </c>
      <c r="BB168" s="89">
        <f t="shared" si="207"/>
        <v>0</v>
      </c>
      <c r="BC168" s="93" t="str">
        <f t="shared" si="235"/>
        <v>nebija plānots</v>
      </c>
      <c r="BD168" s="89">
        <f t="shared" si="236"/>
        <v>0</v>
      </c>
      <c r="BE168" s="93" t="str">
        <f t="shared" si="237"/>
        <v>nebija plānots</v>
      </c>
      <c r="BF168" s="89">
        <f t="shared" si="238"/>
        <v>273897.89</v>
      </c>
      <c r="BG168" s="89">
        <f t="shared" si="239"/>
        <v>386065.36</v>
      </c>
      <c r="BH168" s="89">
        <f t="shared" si="240"/>
        <v>0</v>
      </c>
      <c r="BI168" s="89">
        <f t="shared" si="241"/>
        <v>386065.36</v>
      </c>
      <c r="BJ168" s="93">
        <f t="shared" si="242"/>
        <v>1.409522943020846</v>
      </c>
      <c r="BK168" s="89">
        <f t="shared" si="243"/>
        <v>112167.46999999997</v>
      </c>
      <c r="BL168" s="93">
        <f t="shared" si="244"/>
        <v>0.40952294302084608</v>
      </c>
      <c r="BM168" s="89">
        <v>0</v>
      </c>
      <c r="BN168" s="89">
        <v>0</v>
      </c>
      <c r="BO168" s="89">
        <v>0</v>
      </c>
      <c r="BP168" s="89">
        <f t="shared" si="208"/>
        <v>0</v>
      </c>
      <c r="BQ168" s="93" t="str">
        <f t="shared" si="245"/>
        <v>nebija plānots</v>
      </c>
      <c r="BR168" s="89">
        <f t="shared" si="246"/>
        <v>0</v>
      </c>
      <c r="BS168" s="93" t="str">
        <f t="shared" si="247"/>
        <v>nebija plānots</v>
      </c>
      <c r="BT168" s="89">
        <f t="shared" si="248"/>
        <v>273897.89</v>
      </c>
      <c r="BU168" s="89">
        <f t="shared" si="249"/>
        <v>386065.36</v>
      </c>
      <c r="BV168" s="89">
        <f t="shared" si="250"/>
        <v>0</v>
      </c>
      <c r="BW168" s="89">
        <f t="shared" si="251"/>
        <v>386065.36</v>
      </c>
      <c r="BX168" s="93">
        <f t="shared" si="252"/>
        <v>1.409522943020846</v>
      </c>
      <c r="BY168" s="89">
        <f t="shared" si="253"/>
        <v>112167.46999999997</v>
      </c>
      <c r="BZ168" s="93">
        <f t="shared" si="254"/>
        <v>0.40952294302084608</v>
      </c>
      <c r="CA168" s="89">
        <v>252875</v>
      </c>
      <c r="CB168" s="89">
        <v>0</v>
      </c>
      <c r="CC168" s="89">
        <v>0</v>
      </c>
      <c r="CD168" s="89">
        <v>267325</v>
      </c>
      <c r="CE168" s="89">
        <v>177012.5</v>
      </c>
      <c r="CF168" s="89">
        <v>0</v>
      </c>
      <c r="CG168" s="89">
        <v>0</v>
      </c>
      <c r="CH168" s="24">
        <f t="shared" si="209"/>
        <v>971110.39</v>
      </c>
      <c r="CJ168" s="10"/>
      <c r="CK168" s="10"/>
    </row>
    <row r="169" spans="1:89" ht="12" customHeight="1" x14ac:dyDescent="0.25">
      <c r="A169" s="9" t="s">
        <v>425</v>
      </c>
      <c r="B169" s="9" t="s">
        <v>425</v>
      </c>
      <c r="C169" s="25">
        <v>4</v>
      </c>
      <c r="D169" s="33" t="s">
        <v>349</v>
      </c>
      <c r="E169" s="27" t="s">
        <v>350</v>
      </c>
      <c r="F169" s="33" t="s">
        <v>426</v>
      </c>
      <c r="G169" s="27" t="s">
        <v>427</v>
      </c>
      <c r="H169" s="25" t="s">
        <v>428</v>
      </c>
      <c r="I169" s="27" t="s">
        <v>429</v>
      </c>
      <c r="J169" s="28">
        <v>1</v>
      </c>
      <c r="K169" s="39" t="s">
        <v>59</v>
      </c>
      <c r="L169" s="25" t="s">
        <v>9</v>
      </c>
      <c r="M169" s="24">
        <v>0</v>
      </c>
      <c r="N169" s="24">
        <v>0</v>
      </c>
      <c r="O169" s="24">
        <v>898814.27999999991</v>
      </c>
      <c r="P169" s="89">
        <v>38782.089999999997</v>
      </c>
      <c r="Q169" s="89">
        <v>87139.38</v>
      </c>
      <c r="R169" s="89">
        <v>0</v>
      </c>
      <c r="S169" s="89">
        <f t="shared" si="210"/>
        <v>87139.38</v>
      </c>
      <c r="T169" s="93">
        <f t="shared" si="211"/>
        <v>2.2468974725188873</v>
      </c>
      <c r="U169" s="89">
        <f t="shared" si="212"/>
        <v>48357.290000000008</v>
      </c>
      <c r="V169" s="93">
        <f t="shared" si="213"/>
        <v>1.2468974725188873</v>
      </c>
      <c r="W169" s="89">
        <v>0</v>
      </c>
      <c r="X169" s="89">
        <v>91634.84</v>
      </c>
      <c r="Y169" s="89">
        <v>0</v>
      </c>
      <c r="Z169" s="89">
        <f t="shared" si="214"/>
        <v>91634.84</v>
      </c>
      <c r="AA169" s="93" t="str">
        <f t="shared" si="215"/>
        <v>nebija plānots</v>
      </c>
      <c r="AB169" s="89">
        <f t="shared" si="216"/>
        <v>91634.84</v>
      </c>
      <c r="AC169" s="93" t="str">
        <f t="shared" si="217"/>
        <v>nebija plānots</v>
      </c>
      <c r="AD169" s="89">
        <f t="shared" si="218"/>
        <v>38782.089999999997</v>
      </c>
      <c r="AE169" s="89">
        <f t="shared" si="219"/>
        <v>178774.22</v>
      </c>
      <c r="AF169" s="89">
        <f t="shared" si="220"/>
        <v>0</v>
      </c>
      <c r="AG169" s="89">
        <f t="shared" si="221"/>
        <v>178774.22</v>
      </c>
      <c r="AH169" s="93">
        <f t="shared" si="222"/>
        <v>4.6097108227019232</v>
      </c>
      <c r="AI169" s="89">
        <f t="shared" si="223"/>
        <v>139992.13</v>
      </c>
      <c r="AJ169" s="93">
        <f t="shared" si="224"/>
        <v>3.6097108227019228</v>
      </c>
      <c r="AK169" s="89">
        <v>132558.69999999998</v>
      </c>
      <c r="AL169" s="89">
        <v>723951.28</v>
      </c>
      <c r="AM169" s="89">
        <v>0</v>
      </c>
      <c r="AN169" s="89">
        <f t="shared" si="206"/>
        <v>723951.28</v>
      </c>
      <c r="AO169" s="93">
        <f t="shared" si="225"/>
        <v>5.4613637580935848</v>
      </c>
      <c r="AP169" s="89">
        <f t="shared" si="226"/>
        <v>591392.58000000007</v>
      </c>
      <c r="AQ169" s="93">
        <f t="shared" si="227"/>
        <v>4.4613637580935857</v>
      </c>
      <c r="AR169" s="89">
        <f t="shared" si="228"/>
        <v>171340.78999999998</v>
      </c>
      <c r="AS169" s="89">
        <f t="shared" si="229"/>
        <v>902725.5</v>
      </c>
      <c r="AT169" s="89">
        <f t="shared" si="230"/>
        <v>0</v>
      </c>
      <c r="AU169" s="89">
        <f t="shared" si="231"/>
        <v>902725.5</v>
      </c>
      <c r="AV169" s="93">
        <f t="shared" si="232"/>
        <v>5.2685965787831384</v>
      </c>
      <c r="AW169" s="89">
        <f t="shared" si="233"/>
        <v>731384.71</v>
      </c>
      <c r="AX169" s="93">
        <f t="shared" si="234"/>
        <v>4.2685965787831375</v>
      </c>
      <c r="AY169" s="89">
        <v>59965.23000000001</v>
      </c>
      <c r="AZ169" s="89">
        <v>393157.5</v>
      </c>
      <c r="BA169" s="89">
        <v>0</v>
      </c>
      <c r="BB169" s="89">
        <f t="shared" si="207"/>
        <v>393157.5</v>
      </c>
      <c r="BC169" s="93">
        <f t="shared" si="235"/>
        <v>6.5564244479675962</v>
      </c>
      <c r="BD169" s="89">
        <f t="shared" si="236"/>
        <v>333192.27</v>
      </c>
      <c r="BE169" s="93">
        <f t="shared" si="237"/>
        <v>5.5564244479675962</v>
      </c>
      <c r="BF169" s="89">
        <f t="shared" si="238"/>
        <v>231306.02</v>
      </c>
      <c r="BG169" s="89">
        <f t="shared" si="239"/>
        <v>1295883</v>
      </c>
      <c r="BH169" s="89">
        <f t="shared" si="240"/>
        <v>0</v>
      </c>
      <c r="BI169" s="89">
        <f t="shared" si="241"/>
        <v>1295883</v>
      </c>
      <c r="BJ169" s="93">
        <f t="shared" si="242"/>
        <v>5.6024611897260606</v>
      </c>
      <c r="BK169" s="89">
        <f t="shared" si="243"/>
        <v>1064576.98</v>
      </c>
      <c r="BL169" s="93">
        <f t="shared" si="244"/>
        <v>4.6024611897260606</v>
      </c>
      <c r="BM169" s="89">
        <v>19413.490000000002</v>
      </c>
      <c r="BN169" s="89">
        <v>213475.33000000002</v>
      </c>
      <c r="BO169" s="89">
        <v>0</v>
      </c>
      <c r="BP169" s="89">
        <f t="shared" si="208"/>
        <v>213475.33000000002</v>
      </c>
      <c r="BQ169" s="93">
        <f t="shared" si="245"/>
        <v>10.9962366375134</v>
      </c>
      <c r="BR169" s="89">
        <f t="shared" si="246"/>
        <v>194061.84000000003</v>
      </c>
      <c r="BS169" s="93">
        <f t="shared" si="247"/>
        <v>9.9962366375134</v>
      </c>
      <c r="BT169" s="89">
        <f t="shared" si="248"/>
        <v>250719.50999999998</v>
      </c>
      <c r="BU169" s="89">
        <f t="shared" si="249"/>
        <v>1509358.33</v>
      </c>
      <c r="BV169" s="89">
        <f t="shared" si="250"/>
        <v>0</v>
      </c>
      <c r="BW169" s="89">
        <f t="shared" si="251"/>
        <v>1509358.33</v>
      </c>
      <c r="BX169" s="93">
        <f t="shared" si="252"/>
        <v>6.0201072106434808</v>
      </c>
      <c r="BY169" s="89">
        <f t="shared" si="253"/>
        <v>1258638.82</v>
      </c>
      <c r="BZ169" s="93">
        <f t="shared" si="254"/>
        <v>5.0201072106434799</v>
      </c>
      <c r="CA169" s="89">
        <v>63241.319999999992</v>
      </c>
      <c r="CB169" s="89">
        <v>0</v>
      </c>
      <c r="CC169" s="89">
        <v>19413.490000000002</v>
      </c>
      <c r="CD169" s="89">
        <v>112311.39</v>
      </c>
      <c r="CE169" s="89">
        <v>279081.59999999998</v>
      </c>
      <c r="CF169" s="89">
        <v>19413.490000000002</v>
      </c>
      <c r="CG169" s="89">
        <v>36417.24</v>
      </c>
      <c r="CH169" s="24">
        <f t="shared" si="209"/>
        <v>780598.03999999992</v>
      </c>
      <c r="CJ169" s="10"/>
      <c r="CK169" s="10"/>
    </row>
    <row r="170" spans="1:89" ht="12" customHeight="1" x14ac:dyDescent="0.25">
      <c r="A170" s="9" t="s">
        <v>430</v>
      </c>
      <c r="B170" s="9" t="s">
        <v>430</v>
      </c>
      <c r="C170" s="25">
        <v>4</v>
      </c>
      <c r="D170" s="33" t="s">
        <v>349</v>
      </c>
      <c r="E170" s="27" t="s">
        <v>350</v>
      </c>
      <c r="F170" s="33" t="s">
        <v>426</v>
      </c>
      <c r="G170" s="27" t="s">
        <v>427</v>
      </c>
      <c r="H170" s="25" t="s">
        <v>428</v>
      </c>
      <c r="I170" s="27" t="s">
        <v>429</v>
      </c>
      <c r="J170" s="28">
        <v>2</v>
      </c>
      <c r="K170" s="39" t="s">
        <v>22</v>
      </c>
      <c r="L170" s="25" t="s">
        <v>9</v>
      </c>
      <c r="M170" s="24">
        <v>0</v>
      </c>
      <c r="N170" s="24">
        <v>0</v>
      </c>
      <c r="O170" s="24">
        <v>0</v>
      </c>
      <c r="P170" s="89">
        <v>0</v>
      </c>
      <c r="Q170" s="89">
        <v>0</v>
      </c>
      <c r="R170" s="89">
        <v>0</v>
      </c>
      <c r="S170" s="89">
        <f t="shared" si="210"/>
        <v>0</v>
      </c>
      <c r="T170" s="93" t="str">
        <f t="shared" si="211"/>
        <v>nebija plānots</v>
      </c>
      <c r="U170" s="89">
        <f t="shared" si="212"/>
        <v>0</v>
      </c>
      <c r="V170" s="93" t="str">
        <f t="shared" si="213"/>
        <v>nebija plānots</v>
      </c>
      <c r="W170" s="89">
        <v>0</v>
      </c>
      <c r="X170" s="89">
        <v>0</v>
      </c>
      <c r="Y170" s="89">
        <v>0</v>
      </c>
      <c r="Z170" s="89">
        <f t="shared" si="214"/>
        <v>0</v>
      </c>
      <c r="AA170" s="93" t="str">
        <f t="shared" si="215"/>
        <v>nebija plānots</v>
      </c>
      <c r="AB170" s="89">
        <f t="shared" si="216"/>
        <v>0</v>
      </c>
      <c r="AC170" s="93" t="str">
        <f t="shared" si="217"/>
        <v>nebija plānots</v>
      </c>
      <c r="AD170" s="89">
        <f t="shared" si="218"/>
        <v>0</v>
      </c>
      <c r="AE170" s="89">
        <f t="shared" si="219"/>
        <v>0</v>
      </c>
      <c r="AF170" s="89">
        <f t="shared" si="220"/>
        <v>0</v>
      </c>
      <c r="AG170" s="89">
        <f t="shared" si="221"/>
        <v>0</v>
      </c>
      <c r="AH170" s="93" t="str">
        <f t="shared" si="222"/>
        <v>nebija plānots</v>
      </c>
      <c r="AI170" s="89">
        <f t="shared" si="223"/>
        <v>0</v>
      </c>
      <c r="AJ170" s="93" t="str">
        <f t="shared" si="224"/>
        <v>nebija plānots</v>
      </c>
      <c r="AK170" s="89">
        <v>0</v>
      </c>
      <c r="AL170" s="89">
        <v>0</v>
      </c>
      <c r="AM170" s="89">
        <v>0</v>
      </c>
      <c r="AN170" s="89">
        <f t="shared" si="206"/>
        <v>0</v>
      </c>
      <c r="AO170" s="93" t="str">
        <f t="shared" si="225"/>
        <v>nebija plānots</v>
      </c>
      <c r="AP170" s="89">
        <f t="shared" si="226"/>
        <v>0</v>
      </c>
      <c r="AQ170" s="93" t="str">
        <f t="shared" si="227"/>
        <v>nebija plānots</v>
      </c>
      <c r="AR170" s="89">
        <f t="shared" si="228"/>
        <v>0</v>
      </c>
      <c r="AS170" s="89">
        <f t="shared" si="229"/>
        <v>0</v>
      </c>
      <c r="AT170" s="89">
        <f t="shared" si="230"/>
        <v>0</v>
      </c>
      <c r="AU170" s="89">
        <f t="shared" si="231"/>
        <v>0</v>
      </c>
      <c r="AV170" s="93" t="str">
        <f t="shared" si="232"/>
        <v>nebija plānots</v>
      </c>
      <c r="AW170" s="89">
        <f t="shared" si="233"/>
        <v>0</v>
      </c>
      <c r="AX170" s="93" t="str">
        <f t="shared" si="234"/>
        <v>nebija plānots</v>
      </c>
      <c r="AY170" s="89">
        <v>0</v>
      </c>
      <c r="AZ170" s="89">
        <v>0</v>
      </c>
      <c r="BA170" s="89">
        <v>0</v>
      </c>
      <c r="BB170" s="89">
        <f t="shared" si="207"/>
        <v>0</v>
      </c>
      <c r="BC170" s="93" t="str">
        <f t="shared" si="235"/>
        <v>nebija plānots</v>
      </c>
      <c r="BD170" s="89">
        <f t="shared" si="236"/>
        <v>0</v>
      </c>
      <c r="BE170" s="93" t="str">
        <f t="shared" si="237"/>
        <v>nebija plānots</v>
      </c>
      <c r="BF170" s="89">
        <f t="shared" si="238"/>
        <v>0</v>
      </c>
      <c r="BG170" s="89">
        <f t="shared" si="239"/>
        <v>0</v>
      </c>
      <c r="BH170" s="89">
        <f t="shared" si="240"/>
        <v>0</v>
      </c>
      <c r="BI170" s="89">
        <f t="shared" si="241"/>
        <v>0</v>
      </c>
      <c r="BJ170" s="93" t="str">
        <f t="shared" si="242"/>
        <v>nebija plānots</v>
      </c>
      <c r="BK170" s="89">
        <f t="shared" si="243"/>
        <v>0</v>
      </c>
      <c r="BL170" s="93" t="str">
        <f t="shared" si="244"/>
        <v>nebija plānots</v>
      </c>
      <c r="BM170" s="89">
        <v>0</v>
      </c>
      <c r="BN170" s="89">
        <v>0</v>
      </c>
      <c r="BO170" s="89">
        <v>0</v>
      </c>
      <c r="BP170" s="89">
        <f t="shared" si="208"/>
        <v>0</v>
      </c>
      <c r="BQ170" s="93" t="str">
        <f t="shared" si="245"/>
        <v>nebija plānots</v>
      </c>
      <c r="BR170" s="89">
        <f t="shared" si="246"/>
        <v>0</v>
      </c>
      <c r="BS170" s="93" t="str">
        <f t="shared" si="247"/>
        <v>nebija plānots</v>
      </c>
      <c r="BT170" s="89">
        <f t="shared" si="248"/>
        <v>0</v>
      </c>
      <c r="BU170" s="89">
        <f t="shared" si="249"/>
        <v>0</v>
      </c>
      <c r="BV170" s="89">
        <f t="shared" si="250"/>
        <v>0</v>
      </c>
      <c r="BW170" s="89">
        <f t="shared" si="251"/>
        <v>0</v>
      </c>
      <c r="BX170" s="93" t="str">
        <f t="shared" si="252"/>
        <v>nebija plānots</v>
      </c>
      <c r="BY170" s="89">
        <f t="shared" si="253"/>
        <v>0</v>
      </c>
      <c r="BZ170" s="93" t="str">
        <f t="shared" si="254"/>
        <v>nebija plānots</v>
      </c>
      <c r="CA170" s="89">
        <v>0</v>
      </c>
      <c r="CB170" s="89">
        <v>0</v>
      </c>
      <c r="CC170" s="89">
        <v>0</v>
      </c>
      <c r="CD170" s="89">
        <v>0</v>
      </c>
      <c r="CE170" s="89">
        <v>0</v>
      </c>
      <c r="CF170" s="89">
        <v>0</v>
      </c>
      <c r="CG170" s="89">
        <v>0</v>
      </c>
      <c r="CH170" s="24">
        <f t="shared" si="209"/>
        <v>0</v>
      </c>
      <c r="CJ170" s="10"/>
      <c r="CK170" s="10"/>
    </row>
    <row r="171" spans="1:89" ht="12" customHeight="1" x14ac:dyDescent="0.25">
      <c r="A171" s="9" t="s">
        <v>431</v>
      </c>
      <c r="B171" s="9" t="s">
        <v>431</v>
      </c>
      <c r="C171" s="25">
        <v>4</v>
      </c>
      <c r="D171" s="33" t="s">
        <v>349</v>
      </c>
      <c r="E171" s="27" t="s">
        <v>350</v>
      </c>
      <c r="F171" s="33" t="s">
        <v>426</v>
      </c>
      <c r="G171" s="27" t="s">
        <v>427</v>
      </c>
      <c r="H171" s="25" t="s">
        <v>432</v>
      </c>
      <c r="I171" s="27" t="s">
        <v>433</v>
      </c>
      <c r="J171" s="28" t="s">
        <v>21</v>
      </c>
      <c r="K171" s="39" t="s">
        <v>22</v>
      </c>
      <c r="L171" s="25" t="s">
        <v>9</v>
      </c>
      <c r="M171" s="24">
        <v>0</v>
      </c>
      <c r="N171" s="24">
        <v>2275.1</v>
      </c>
      <c r="O171" s="24">
        <v>1698907.12</v>
      </c>
      <c r="P171" s="89">
        <v>0</v>
      </c>
      <c r="Q171" s="89">
        <v>0</v>
      </c>
      <c r="R171" s="89">
        <v>0</v>
      </c>
      <c r="S171" s="89">
        <f t="shared" si="210"/>
        <v>0</v>
      </c>
      <c r="T171" s="93" t="str">
        <f t="shared" si="211"/>
        <v>nebija plānots</v>
      </c>
      <c r="U171" s="89">
        <f t="shared" si="212"/>
        <v>0</v>
      </c>
      <c r="V171" s="93" t="str">
        <f t="shared" si="213"/>
        <v>nebija plānots</v>
      </c>
      <c r="W171" s="89">
        <v>0</v>
      </c>
      <c r="X171" s="89">
        <v>0</v>
      </c>
      <c r="Y171" s="89">
        <v>0</v>
      </c>
      <c r="Z171" s="89">
        <f t="shared" si="214"/>
        <v>0</v>
      </c>
      <c r="AA171" s="93" t="str">
        <f t="shared" si="215"/>
        <v>nebija plānots</v>
      </c>
      <c r="AB171" s="89">
        <f t="shared" si="216"/>
        <v>0</v>
      </c>
      <c r="AC171" s="93" t="str">
        <f t="shared" si="217"/>
        <v>nebija plānots</v>
      </c>
      <c r="AD171" s="89">
        <f t="shared" si="218"/>
        <v>0</v>
      </c>
      <c r="AE171" s="89">
        <f t="shared" si="219"/>
        <v>0</v>
      </c>
      <c r="AF171" s="89">
        <f t="shared" si="220"/>
        <v>0</v>
      </c>
      <c r="AG171" s="89">
        <f t="shared" si="221"/>
        <v>0</v>
      </c>
      <c r="AH171" s="93" t="str">
        <f t="shared" si="222"/>
        <v>nebija plānots</v>
      </c>
      <c r="AI171" s="89">
        <f t="shared" si="223"/>
        <v>0</v>
      </c>
      <c r="AJ171" s="93" t="str">
        <f t="shared" si="224"/>
        <v>nebija plānots</v>
      </c>
      <c r="AK171" s="89">
        <v>614125</v>
      </c>
      <c r="AL171" s="89">
        <v>729766.6</v>
      </c>
      <c r="AM171" s="89">
        <v>0</v>
      </c>
      <c r="AN171" s="89">
        <f t="shared" ref="AN171:AN234" si="255">AL171-AM171</f>
        <v>729766.6</v>
      </c>
      <c r="AO171" s="93">
        <f t="shared" si="225"/>
        <v>1.1883030327702016</v>
      </c>
      <c r="AP171" s="89">
        <f t="shared" si="226"/>
        <v>115641.59999999998</v>
      </c>
      <c r="AQ171" s="93">
        <f t="shared" si="227"/>
        <v>0.18830303277020147</v>
      </c>
      <c r="AR171" s="89">
        <f t="shared" si="228"/>
        <v>614125</v>
      </c>
      <c r="AS171" s="89">
        <f t="shared" si="229"/>
        <v>729766.6</v>
      </c>
      <c r="AT171" s="89">
        <f t="shared" si="230"/>
        <v>0</v>
      </c>
      <c r="AU171" s="89">
        <f t="shared" si="231"/>
        <v>729766.6</v>
      </c>
      <c r="AV171" s="93">
        <f t="shared" si="232"/>
        <v>1.1883030327702016</v>
      </c>
      <c r="AW171" s="89">
        <f t="shared" si="233"/>
        <v>115641.59999999998</v>
      </c>
      <c r="AX171" s="93">
        <f t="shared" si="234"/>
        <v>0.18830303277020147</v>
      </c>
      <c r="AY171" s="89">
        <v>0</v>
      </c>
      <c r="AZ171" s="89">
        <v>0</v>
      </c>
      <c r="BA171" s="89">
        <v>0</v>
      </c>
      <c r="BB171" s="89">
        <f t="shared" ref="BB171:BB234" si="256">AZ171-BA171</f>
        <v>0</v>
      </c>
      <c r="BC171" s="93" t="str">
        <f t="shared" si="235"/>
        <v>nebija plānots</v>
      </c>
      <c r="BD171" s="89">
        <f t="shared" si="236"/>
        <v>0</v>
      </c>
      <c r="BE171" s="93" t="str">
        <f t="shared" si="237"/>
        <v>nebija plānots</v>
      </c>
      <c r="BF171" s="89">
        <f t="shared" si="238"/>
        <v>614125</v>
      </c>
      <c r="BG171" s="89">
        <f t="shared" si="239"/>
        <v>729766.6</v>
      </c>
      <c r="BH171" s="89">
        <f t="shared" si="240"/>
        <v>0</v>
      </c>
      <c r="BI171" s="89">
        <f t="shared" si="241"/>
        <v>729766.6</v>
      </c>
      <c r="BJ171" s="93">
        <f t="shared" si="242"/>
        <v>1.1883030327702016</v>
      </c>
      <c r="BK171" s="89">
        <f t="shared" si="243"/>
        <v>115641.59999999998</v>
      </c>
      <c r="BL171" s="93">
        <f t="shared" si="244"/>
        <v>0.18830303277020147</v>
      </c>
      <c r="BM171" s="89">
        <v>0</v>
      </c>
      <c r="BN171" s="89">
        <v>0</v>
      </c>
      <c r="BO171" s="89">
        <v>0</v>
      </c>
      <c r="BP171" s="89">
        <f t="shared" ref="BP171:BP234" si="257">BN171-BO171</f>
        <v>0</v>
      </c>
      <c r="BQ171" s="93" t="str">
        <f t="shared" si="245"/>
        <v>nebija plānots</v>
      </c>
      <c r="BR171" s="89">
        <f t="shared" si="246"/>
        <v>0</v>
      </c>
      <c r="BS171" s="93" t="str">
        <f t="shared" si="247"/>
        <v>nebija plānots</v>
      </c>
      <c r="BT171" s="89">
        <f t="shared" si="248"/>
        <v>614125</v>
      </c>
      <c r="BU171" s="89">
        <f t="shared" si="249"/>
        <v>729766.6</v>
      </c>
      <c r="BV171" s="89">
        <f t="shared" si="250"/>
        <v>0</v>
      </c>
      <c r="BW171" s="89">
        <f t="shared" si="251"/>
        <v>729766.6</v>
      </c>
      <c r="BX171" s="93">
        <f t="shared" si="252"/>
        <v>1.1883030327702016</v>
      </c>
      <c r="BY171" s="89">
        <f t="shared" si="253"/>
        <v>115641.59999999998</v>
      </c>
      <c r="BZ171" s="93">
        <f t="shared" si="254"/>
        <v>0.18830303277020147</v>
      </c>
      <c r="CA171" s="89">
        <v>0</v>
      </c>
      <c r="CB171" s="89">
        <v>867000</v>
      </c>
      <c r="CC171" s="89">
        <v>0</v>
      </c>
      <c r="CD171" s="89">
        <v>0</v>
      </c>
      <c r="CE171" s="89">
        <v>0</v>
      </c>
      <c r="CF171" s="89">
        <v>787525</v>
      </c>
      <c r="CG171" s="89">
        <v>0</v>
      </c>
      <c r="CH171" s="24">
        <f t="shared" si="209"/>
        <v>2268650</v>
      </c>
      <c r="CJ171" s="10"/>
      <c r="CK171" s="10"/>
    </row>
    <row r="172" spans="1:89" ht="12" customHeight="1" x14ac:dyDescent="0.25">
      <c r="A172" s="9" t="s">
        <v>434</v>
      </c>
      <c r="B172" s="9" t="s">
        <v>434</v>
      </c>
      <c r="C172" s="25">
        <v>4</v>
      </c>
      <c r="D172" s="33" t="s">
        <v>349</v>
      </c>
      <c r="E172" s="27" t="s">
        <v>350</v>
      </c>
      <c r="F172" s="33" t="s">
        <v>426</v>
      </c>
      <c r="G172" s="27" t="s">
        <v>427</v>
      </c>
      <c r="H172" s="34" t="s">
        <v>435</v>
      </c>
      <c r="I172" s="27" t="s">
        <v>436</v>
      </c>
      <c r="J172" s="28" t="s">
        <v>21</v>
      </c>
      <c r="K172" s="32" t="s">
        <v>91</v>
      </c>
      <c r="L172" s="25" t="s">
        <v>9</v>
      </c>
      <c r="M172" s="24">
        <v>0</v>
      </c>
      <c r="N172" s="24">
        <v>0</v>
      </c>
      <c r="O172" s="24">
        <v>0</v>
      </c>
      <c r="P172" s="89">
        <v>0</v>
      </c>
      <c r="Q172" s="89">
        <v>0</v>
      </c>
      <c r="R172" s="89">
        <v>0</v>
      </c>
      <c r="S172" s="89">
        <f t="shared" si="210"/>
        <v>0</v>
      </c>
      <c r="T172" s="93" t="str">
        <f t="shared" si="211"/>
        <v>nebija plānots</v>
      </c>
      <c r="U172" s="89">
        <f t="shared" si="212"/>
        <v>0</v>
      </c>
      <c r="V172" s="93" t="str">
        <f t="shared" si="213"/>
        <v>nebija plānots</v>
      </c>
      <c r="W172" s="89">
        <v>0</v>
      </c>
      <c r="X172" s="89">
        <v>0</v>
      </c>
      <c r="Y172" s="89">
        <v>0</v>
      </c>
      <c r="Z172" s="89">
        <f t="shared" si="214"/>
        <v>0</v>
      </c>
      <c r="AA172" s="93" t="str">
        <f t="shared" si="215"/>
        <v>nebija plānots</v>
      </c>
      <c r="AB172" s="89">
        <f t="shared" si="216"/>
        <v>0</v>
      </c>
      <c r="AC172" s="93" t="str">
        <f t="shared" si="217"/>
        <v>nebija plānots</v>
      </c>
      <c r="AD172" s="89">
        <f t="shared" si="218"/>
        <v>0</v>
      </c>
      <c r="AE172" s="89">
        <f t="shared" si="219"/>
        <v>0</v>
      </c>
      <c r="AF172" s="89">
        <f t="shared" si="220"/>
        <v>0</v>
      </c>
      <c r="AG172" s="89">
        <f t="shared" si="221"/>
        <v>0</v>
      </c>
      <c r="AH172" s="93" t="str">
        <f t="shared" si="222"/>
        <v>nebija plānots</v>
      </c>
      <c r="AI172" s="89">
        <f t="shared" si="223"/>
        <v>0</v>
      </c>
      <c r="AJ172" s="93" t="str">
        <f t="shared" si="224"/>
        <v>nebija plānots</v>
      </c>
      <c r="AK172" s="89">
        <v>0</v>
      </c>
      <c r="AL172" s="89">
        <v>0</v>
      </c>
      <c r="AM172" s="89">
        <v>0</v>
      </c>
      <c r="AN172" s="89">
        <f t="shared" si="255"/>
        <v>0</v>
      </c>
      <c r="AO172" s="93" t="str">
        <f t="shared" si="225"/>
        <v>nebija plānots</v>
      </c>
      <c r="AP172" s="89">
        <f t="shared" si="226"/>
        <v>0</v>
      </c>
      <c r="AQ172" s="93" t="str">
        <f t="shared" si="227"/>
        <v>nebija plānots</v>
      </c>
      <c r="AR172" s="89">
        <f t="shared" si="228"/>
        <v>0</v>
      </c>
      <c r="AS172" s="89">
        <f t="shared" si="229"/>
        <v>0</v>
      </c>
      <c r="AT172" s="89">
        <f t="shared" si="230"/>
        <v>0</v>
      </c>
      <c r="AU172" s="89">
        <f t="shared" si="231"/>
        <v>0</v>
      </c>
      <c r="AV172" s="93" t="str">
        <f t="shared" si="232"/>
        <v>nebija plānots</v>
      </c>
      <c r="AW172" s="89">
        <f t="shared" si="233"/>
        <v>0</v>
      </c>
      <c r="AX172" s="93" t="str">
        <f t="shared" si="234"/>
        <v>nebija plānots</v>
      </c>
      <c r="AY172" s="89">
        <v>0</v>
      </c>
      <c r="AZ172" s="89">
        <v>0</v>
      </c>
      <c r="BA172" s="89">
        <v>0</v>
      </c>
      <c r="BB172" s="89">
        <f t="shared" si="256"/>
        <v>0</v>
      </c>
      <c r="BC172" s="93" t="str">
        <f t="shared" si="235"/>
        <v>nebija plānots</v>
      </c>
      <c r="BD172" s="89">
        <f t="shared" si="236"/>
        <v>0</v>
      </c>
      <c r="BE172" s="93" t="str">
        <f t="shared" si="237"/>
        <v>nebija plānots</v>
      </c>
      <c r="BF172" s="89">
        <f t="shared" si="238"/>
        <v>0</v>
      </c>
      <c r="BG172" s="89">
        <f t="shared" si="239"/>
        <v>0</v>
      </c>
      <c r="BH172" s="89">
        <f t="shared" si="240"/>
        <v>0</v>
      </c>
      <c r="BI172" s="89">
        <f t="shared" si="241"/>
        <v>0</v>
      </c>
      <c r="BJ172" s="93" t="str">
        <f t="shared" si="242"/>
        <v>nebija plānots</v>
      </c>
      <c r="BK172" s="89">
        <f t="shared" si="243"/>
        <v>0</v>
      </c>
      <c r="BL172" s="93" t="str">
        <f t="shared" si="244"/>
        <v>nebija plānots</v>
      </c>
      <c r="BM172" s="89">
        <v>0</v>
      </c>
      <c r="BN172" s="89">
        <v>0</v>
      </c>
      <c r="BO172" s="89">
        <v>0</v>
      </c>
      <c r="BP172" s="89">
        <f t="shared" si="257"/>
        <v>0</v>
      </c>
      <c r="BQ172" s="93" t="str">
        <f t="shared" si="245"/>
        <v>nebija plānots</v>
      </c>
      <c r="BR172" s="89">
        <f t="shared" si="246"/>
        <v>0</v>
      </c>
      <c r="BS172" s="93" t="str">
        <f t="shared" si="247"/>
        <v>nebija plānots</v>
      </c>
      <c r="BT172" s="89">
        <f t="shared" si="248"/>
        <v>0</v>
      </c>
      <c r="BU172" s="89">
        <f t="shared" si="249"/>
        <v>0</v>
      </c>
      <c r="BV172" s="89">
        <f t="shared" si="250"/>
        <v>0</v>
      </c>
      <c r="BW172" s="89">
        <f t="shared" si="251"/>
        <v>0</v>
      </c>
      <c r="BX172" s="93" t="str">
        <f t="shared" si="252"/>
        <v>nebija plānots</v>
      </c>
      <c r="BY172" s="89">
        <f t="shared" si="253"/>
        <v>0</v>
      </c>
      <c r="BZ172" s="93" t="str">
        <f t="shared" si="254"/>
        <v>nebija plānots</v>
      </c>
      <c r="CA172" s="89">
        <v>0</v>
      </c>
      <c r="CB172" s="89">
        <v>0</v>
      </c>
      <c r="CC172" s="89">
        <v>184251.85</v>
      </c>
      <c r="CD172" s="89">
        <v>0</v>
      </c>
      <c r="CE172" s="89">
        <v>0</v>
      </c>
      <c r="CF172" s="89">
        <v>0</v>
      </c>
      <c r="CG172" s="89">
        <v>0</v>
      </c>
      <c r="CH172" s="24">
        <f t="shared" si="209"/>
        <v>184251.85</v>
      </c>
      <c r="CJ172" s="10"/>
      <c r="CK172" s="10"/>
    </row>
    <row r="173" spans="1:89" ht="12" customHeight="1" x14ac:dyDescent="0.25">
      <c r="A173" s="9" t="s">
        <v>437</v>
      </c>
      <c r="B173" s="9" t="s">
        <v>437</v>
      </c>
      <c r="C173" s="25">
        <v>4</v>
      </c>
      <c r="D173" s="33" t="s">
        <v>438</v>
      </c>
      <c r="E173" s="27" t="s">
        <v>439</v>
      </c>
      <c r="F173" s="33" t="s">
        <v>440</v>
      </c>
      <c r="G173" s="27" t="s">
        <v>441</v>
      </c>
      <c r="H173" s="25" t="s">
        <v>442</v>
      </c>
      <c r="I173" s="27" t="s">
        <v>443</v>
      </c>
      <c r="J173" s="28" t="s">
        <v>21</v>
      </c>
      <c r="K173" s="29" t="s">
        <v>444</v>
      </c>
      <c r="L173" s="25" t="s">
        <v>10</v>
      </c>
      <c r="M173" s="24">
        <v>0</v>
      </c>
      <c r="N173" s="24">
        <v>57799.21</v>
      </c>
      <c r="O173" s="24">
        <v>1022952.79</v>
      </c>
      <c r="P173" s="89">
        <v>0</v>
      </c>
      <c r="Q173" s="89">
        <v>0</v>
      </c>
      <c r="R173" s="89">
        <v>0</v>
      </c>
      <c r="S173" s="89">
        <f t="shared" si="210"/>
        <v>0</v>
      </c>
      <c r="T173" s="93" t="str">
        <f t="shared" si="211"/>
        <v>nebija plānots</v>
      </c>
      <c r="U173" s="89">
        <f t="shared" si="212"/>
        <v>0</v>
      </c>
      <c r="V173" s="93" t="str">
        <f t="shared" si="213"/>
        <v>nebija plānots</v>
      </c>
      <c r="W173" s="89">
        <v>0</v>
      </c>
      <c r="X173" s="89">
        <v>0</v>
      </c>
      <c r="Y173" s="89">
        <v>0</v>
      </c>
      <c r="Z173" s="89">
        <f t="shared" si="214"/>
        <v>0</v>
      </c>
      <c r="AA173" s="93" t="str">
        <f t="shared" si="215"/>
        <v>nebija plānots</v>
      </c>
      <c r="AB173" s="89">
        <f t="shared" si="216"/>
        <v>0</v>
      </c>
      <c r="AC173" s="93" t="str">
        <f t="shared" si="217"/>
        <v>nebija plānots</v>
      </c>
      <c r="AD173" s="89">
        <f t="shared" si="218"/>
        <v>0</v>
      </c>
      <c r="AE173" s="89">
        <f t="shared" si="219"/>
        <v>0</v>
      </c>
      <c r="AF173" s="89">
        <f t="shared" si="220"/>
        <v>0</v>
      </c>
      <c r="AG173" s="89">
        <f t="shared" si="221"/>
        <v>0</v>
      </c>
      <c r="AH173" s="93" t="str">
        <f t="shared" si="222"/>
        <v>nebija plānots</v>
      </c>
      <c r="AI173" s="89">
        <f t="shared" si="223"/>
        <v>0</v>
      </c>
      <c r="AJ173" s="93" t="str">
        <f t="shared" si="224"/>
        <v>nebija plānots</v>
      </c>
      <c r="AK173" s="89">
        <v>0</v>
      </c>
      <c r="AL173" s="89">
        <v>0</v>
      </c>
      <c r="AM173" s="89">
        <v>0</v>
      </c>
      <c r="AN173" s="89">
        <f t="shared" si="255"/>
        <v>0</v>
      </c>
      <c r="AO173" s="93" t="str">
        <f t="shared" si="225"/>
        <v>nebija plānots</v>
      </c>
      <c r="AP173" s="89">
        <f t="shared" si="226"/>
        <v>0</v>
      </c>
      <c r="AQ173" s="93" t="str">
        <f t="shared" si="227"/>
        <v>nebija plānots</v>
      </c>
      <c r="AR173" s="89">
        <f t="shared" si="228"/>
        <v>0</v>
      </c>
      <c r="AS173" s="89">
        <f t="shared" si="229"/>
        <v>0</v>
      </c>
      <c r="AT173" s="89">
        <f t="shared" si="230"/>
        <v>0</v>
      </c>
      <c r="AU173" s="89">
        <f t="shared" si="231"/>
        <v>0</v>
      </c>
      <c r="AV173" s="93" t="str">
        <f t="shared" si="232"/>
        <v>nebija plānots</v>
      </c>
      <c r="AW173" s="89">
        <f t="shared" si="233"/>
        <v>0</v>
      </c>
      <c r="AX173" s="93" t="str">
        <f t="shared" si="234"/>
        <v>nebija plānots</v>
      </c>
      <c r="AY173" s="89">
        <v>0</v>
      </c>
      <c r="AZ173" s="89">
        <v>0</v>
      </c>
      <c r="BA173" s="89">
        <v>0</v>
      </c>
      <c r="BB173" s="89">
        <f t="shared" si="256"/>
        <v>0</v>
      </c>
      <c r="BC173" s="93" t="str">
        <f t="shared" si="235"/>
        <v>nebija plānots</v>
      </c>
      <c r="BD173" s="89">
        <f t="shared" si="236"/>
        <v>0</v>
      </c>
      <c r="BE173" s="93" t="str">
        <f t="shared" si="237"/>
        <v>nebija plānots</v>
      </c>
      <c r="BF173" s="89">
        <f t="shared" si="238"/>
        <v>0</v>
      </c>
      <c r="BG173" s="89">
        <f t="shared" si="239"/>
        <v>0</v>
      </c>
      <c r="BH173" s="89">
        <f t="shared" si="240"/>
        <v>0</v>
      </c>
      <c r="BI173" s="89">
        <f t="shared" si="241"/>
        <v>0</v>
      </c>
      <c r="BJ173" s="93" t="str">
        <f t="shared" si="242"/>
        <v>nebija plānots</v>
      </c>
      <c r="BK173" s="89">
        <f t="shared" si="243"/>
        <v>0</v>
      </c>
      <c r="BL173" s="93" t="str">
        <f t="shared" si="244"/>
        <v>nebija plānots</v>
      </c>
      <c r="BM173" s="89">
        <v>510000</v>
      </c>
      <c r="BN173" s="89">
        <v>680000</v>
      </c>
      <c r="BO173" s="89">
        <v>0</v>
      </c>
      <c r="BP173" s="89">
        <f t="shared" si="257"/>
        <v>680000</v>
      </c>
      <c r="BQ173" s="93">
        <f t="shared" si="245"/>
        <v>1.3333333333333333</v>
      </c>
      <c r="BR173" s="89">
        <f t="shared" si="246"/>
        <v>170000</v>
      </c>
      <c r="BS173" s="93">
        <f t="shared" si="247"/>
        <v>0.33333333333333331</v>
      </c>
      <c r="BT173" s="89">
        <f t="shared" si="248"/>
        <v>510000</v>
      </c>
      <c r="BU173" s="89">
        <f t="shared" si="249"/>
        <v>680000</v>
      </c>
      <c r="BV173" s="89">
        <f t="shared" si="250"/>
        <v>0</v>
      </c>
      <c r="BW173" s="89">
        <f t="shared" si="251"/>
        <v>680000</v>
      </c>
      <c r="BX173" s="93">
        <f t="shared" si="252"/>
        <v>1.3333333333333333</v>
      </c>
      <c r="BY173" s="89">
        <f t="shared" si="253"/>
        <v>170000</v>
      </c>
      <c r="BZ173" s="93">
        <f t="shared" si="254"/>
        <v>0.33333333333333331</v>
      </c>
      <c r="CA173" s="89">
        <v>190612.5</v>
      </c>
      <c r="CB173" s="89">
        <v>0</v>
      </c>
      <c r="CC173" s="89">
        <v>0</v>
      </c>
      <c r="CD173" s="89">
        <v>0</v>
      </c>
      <c r="CE173" s="89">
        <v>0</v>
      </c>
      <c r="CF173" s="89">
        <v>1160250</v>
      </c>
      <c r="CG173" s="89">
        <v>0</v>
      </c>
      <c r="CH173" s="24">
        <f t="shared" si="209"/>
        <v>1860862.5</v>
      </c>
      <c r="CJ173" s="10"/>
      <c r="CK173" s="10"/>
    </row>
    <row r="174" spans="1:89" ht="12" customHeight="1" x14ac:dyDescent="0.25">
      <c r="A174" s="9" t="s">
        <v>445</v>
      </c>
      <c r="B174" s="9" t="s">
        <v>445</v>
      </c>
      <c r="C174" s="25">
        <v>4</v>
      </c>
      <c r="D174" s="33" t="s">
        <v>438</v>
      </c>
      <c r="E174" s="27" t="s">
        <v>439</v>
      </c>
      <c r="F174" s="33" t="s">
        <v>440</v>
      </c>
      <c r="G174" s="27" t="s">
        <v>441</v>
      </c>
      <c r="H174" s="25" t="s">
        <v>446</v>
      </c>
      <c r="I174" s="27" t="s">
        <v>447</v>
      </c>
      <c r="J174" s="25">
        <v>1</v>
      </c>
      <c r="K174" s="29" t="s">
        <v>59</v>
      </c>
      <c r="L174" s="25" t="s">
        <v>10</v>
      </c>
      <c r="M174" s="24">
        <v>0</v>
      </c>
      <c r="N174" s="24">
        <v>623543.91999999993</v>
      </c>
      <c r="O174" s="24">
        <v>6218561.6299999999</v>
      </c>
      <c r="P174" s="89">
        <v>623377.16999999993</v>
      </c>
      <c r="Q174" s="89">
        <v>242564.58000000002</v>
      </c>
      <c r="R174" s="89">
        <v>30300</v>
      </c>
      <c r="S174" s="89">
        <f t="shared" si="210"/>
        <v>212264.58000000002</v>
      </c>
      <c r="T174" s="93">
        <f t="shared" si="211"/>
        <v>0.34050746516751657</v>
      </c>
      <c r="U174" s="89">
        <f t="shared" si="212"/>
        <v>-411112.58999999991</v>
      </c>
      <c r="V174" s="93">
        <f t="shared" si="213"/>
        <v>-0.65949253483248349</v>
      </c>
      <c r="W174" s="89">
        <v>300238.04000000004</v>
      </c>
      <c r="X174" s="89">
        <v>958554.54</v>
      </c>
      <c r="Y174" s="89">
        <v>0</v>
      </c>
      <c r="Z174" s="89">
        <f t="shared" si="214"/>
        <v>958554.54</v>
      </c>
      <c r="AA174" s="93">
        <f t="shared" si="215"/>
        <v>3.1926485398052824</v>
      </c>
      <c r="AB174" s="89">
        <f t="shared" si="216"/>
        <v>658316.5</v>
      </c>
      <c r="AC174" s="93">
        <f t="shared" si="217"/>
        <v>2.1926485398052824</v>
      </c>
      <c r="AD174" s="89">
        <f t="shared" si="218"/>
        <v>923615.21</v>
      </c>
      <c r="AE174" s="89">
        <f t="shared" si="219"/>
        <v>1201119.1200000001</v>
      </c>
      <c r="AF174" s="89">
        <f t="shared" si="220"/>
        <v>30300</v>
      </c>
      <c r="AG174" s="89">
        <f t="shared" si="221"/>
        <v>1170819.1200000001</v>
      </c>
      <c r="AH174" s="93">
        <f t="shared" si="222"/>
        <v>1.2676481583710604</v>
      </c>
      <c r="AI174" s="89">
        <f t="shared" si="223"/>
        <v>247203.91000000015</v>
      </c>
      <c r="AJ174" s="93">
        <f t="shared" si="224"/>
        <v>0.26764815837106032</v>
      </c>
      <c r="AK174" s="89">
        <v>156813.03999999998</v>
      </c>
      <c r="AL174" s="89">
        <v>1451820.68</v>
      </c>
      <c r="AM174" s="89">
        <v>0</v>
      </c>
      <c r="AN174" s="89">
        <f t="shared" si="255"/>
        <v>1451820.68</v>
      </c>
      <c r="AO174" s="93">
        <f t="shared" si="225"/>
        <v>9.2582905095137509</v>
      </c>
      <c r="AP174" s="89">
        <f t="shared" si="226"/>
        <v>1295007.6399999999</v>
      </c>
      <c r="AQ174" s="93">
        <f t="shared" si="227"/>
        <v>8.2582905095137509</v>
      </c>
      <c r="AR174" s="89">
        <f t="shared" si="228"/>
        <v>1080428.25</v>
      </c>
      <c r="AS174" s="89">
        <f t="shared" si="229"/>
        <v>2652939.7999999998</v>
      </c>
      <c r="AT174" s="89">
        <f t="shared" si="230"/>
        <v>30300</v>
      </c>
      <c r="AU174" s="89">
        <f t="shared" si="231"/>
        <v>2622639.7999999998</v>
      </c>
      <c r="AV174" s="93">
        <f t="shared" si="232"/>
        <v>2.4274076506237225</v>
      </c>
      <c r="AW174" s="89">
        <f t="shared" si="233"/>
        <v>1542211.5499999998</v>
      </c>
      <c r="AX174" s="93">
        <f t="shared" si="234"/>
        <v>1.4274076506237223</v>
      </c>
      <c r="AY174" s="89">
        <v>563929.65</v>
      </c>
      <c r="AZ174" s="89">
        <v>600028.27</v>
      </c>
      <c r="BA174" s="89">
        <v>0</v>
      </c>
      <c r="BB174" s="89">
        <f t="shared" si="256"/>
        <v>600028.27</v>
      </c>
      <c r="BC174" s="93">
        <f t="shared" si="235"/>
        <v>1.0640126299441783</v>
      </c>
      <c r="BD174" s="89">
        <f t="shared" si="236"/>
        <v>36098.619999999995</v>
      </c>
      <c r="BE174" s="93">
        <f t="shared" si="237"/>
        <v>6.4012629944178306E-2</v>
      </c>
      <c r="BF174" s="89">
        <f t="shared" si="238"/>
        <v>1644357.9</v>
      </c>
      <c r="BG174" s="89">
        <f t="shared" si="239"/>
        <v>3252968.07</v>
      </c>
      <c r="BH174" s="89">
        <f t="shared" si="240"/>
        <v>30300</v>
      </c>
      <c r="BI174" s="89">
        <f t="shared" si="241"/>
        <v>3222668.07</v>
      </c>
      <c r="BJ174" s="93">
        <f t="shared" si="242"/>
        <v>1.9598337259789977</v>
      </c>
      <c r="BK174" s="89">
        <f t="shared" si="243"/>
        <v>1578310.17</v>
      </c>
      <c r="BL174" s="93">
        <f t="shared" si="244"/>
        <v>0.95983372597899763</v>
      </c>
      <c r="BM174" s="89">
        <v>1961642.57</v>
      </c>
      <c r="BN174" s="89">
        <v>82260.609999999986</v>
      </c>
      <c r="BO174" s="89">
        <v>0</v>
      </c>
      <c r="BP174" s="89">
        <f t="shared" si="257"/>
        <v>82260.609999999986</v>
      </c>
      <c r="BQ174" s="93">
        <f t="shared" si="245"/>
        <v>4.1934555896184486E-2</v>
      </c>
      <c r="BR174" s="89">
        <f t="shared" si="246"/>
        <v>-1879381.96</v>
      </c>
      <c r="BS174" s="93">
        <f t="shared" si="247"/>
        <v>-0.95806544410381544</v>
      </c>
      <c r="BT174" s="89">
        <f t="shared" si="248"/>
        <v>3606000.4699999997</v>
      </c>
      <c r="BU174" s="89">
        <f t="shared" si="249"/>
        <v>3335228.6799999997</v>
      </c>
      <c r="BV174" s="89">
        <f t="shared" si="250"/>
        <v>30300</v>
      </c>
      <c r="BW174" s="89">
        <f t="shared" si="251"/>
        <v>3304928.6799999997</v>
      </c>
      <c r="BX174" s="93">
        <f t="shared" si="252"/>
        <v>0.91650811127043474</v>
      </c>
      <c r="BY174" s="89">
        <f t="shared" si="253"/>
        <v>-301071.79000000004</v>
      </c>
      <c r="BZ174" s="93">
        <f t="shared" si="254"/>
        <v>-8.349188872956527E-2</v>
      </c>
      <c r="CA174" s="89">
        <v>94840.560000000012</v>
      </c>
      <c r="CB174" s="89">
        <v>676905.27</v>
      </c>
      <c r="CC174" s="89">
        <v>243963.76</v>
      </c>
      <c r="CD174" s="89">
        <v>942847.49999999965</v>
      </c>
      <c r="CE174" s="89">
        <v>592895.09000000008</v>
      </c>
      <c r="CF174" s="89">
        <v>1433351.32</v>
      </c>
      <c r="CG174" s="89">
        <v>402932.97999999986</v>
      </c>
      <c r="CH174" s="24">
        <f t="shared" si="209"/>
        <v>7993736.9499999993</v>
      </c>
      <c r="CJ174" s="10"/>
      <c r="CK174" s="10"/>
    </row>
    <row r="175" spans="1:89" ht="12" customHeight="1" x14ac:dyDescent="0.25">
      <c r="A175" s="9" t="s">
        <v>448</v>
      </c>
      <c r="B175" s="9" t="s">
        <v>448</v>
      </c>
      <c r="C175" s="25">
        <v>4</v>
      </c>
      <c r="D175" s="33" t="s">
        <v>438</v>
      </c>
      <c r="E175" s="27" t="s">
        <v>439</v>
      </c>
      <c r="F175" s="33" t="s">
        <v>440</v>
      </c>
      <c r="G175" s="27" t="s">
        <v>441</v>
      </c>
      <c r="H175" s="25" t="s">
        <v>446</v>
      </c>
      <c r="I175" s="27" t="s">
        <v>447</v>
      </c>
      <c r="J175" s="25">
        <v>2</v>
      </c>
      <c r="K175" s="29" t="s">
        <v>59</v>
      </c>
      <c r="L175" s="25" t="s">
        <v>10</v>
      </c>
      <c r="M175" s="24">
        <v>0</v>
      </c>
      <c r="N175" s="24">
        <v>0</v>
      </c>
      <c r="O175" s="24">
        <v>0</v>
      </c>
      <c r="P175" s="89">
        <v>0</v>
      </c>
      <c r="Q175" s="89">
        <v>0</v>
      </c>
      <c r="R175" s="89">
        <v>0</v>
      </c>
      <c r="S175" s="89">
        <f t="shared" si="210"/>
        <v>0</v>
      </c>
      <c r="T175" s="93" t="str">
        <f t="shared" si="211"/>
        <v>nebija plānots</v>
      </c>
      <c r="U175" s="89">
        <f t="shared" si="212"/>
        <v>0</v>
      </c>
      <c r="V175" s="93" t="str">
        <f t="shared" si="213"/>
        <v>nebija plānots</v>
      </c>
      <c r="W175" s="89">
        <v>0</v>
      </c>
      <c r="X175" s="89">
        <v>0</v>
      </c>
      <c r="Y175" s="89">
        <v>0</v>
      </c>
      <c r="Z175" s="89">
        <f t="shared" si="214"/>
        <v>0</v>
      </c>
      <c r="AA175" s="93" t="str">
        <f t="shared" si="215"/>
        <v>nebija plānots</v>
      </c>
      <c r="AB175" s="89">
        <f t="shared" si="216"/>
        <v>0</v>
      </c>
      <c r="AC175" s="93" t="str">
        <f t="shared" si="217"/>
        <v>nebija plānots</v>
      </c>
      <c r="AD175" s="89">
        <f t="shared" si="218"/>
        <v>0</v>
      </c>
      <c r="AE175" s="89">
        <f t="shared" si="219"/>
        <v>0</v>
      </c>
      <c r="AF175" s="89">
        <f t="shared" si="220"/>
        <v>0</v>
      </c>
      <c r="AG175" s="89">
        <f t="shared" si="221"/>
        <v>0</v>
      </c>
      <c r="AH175" s="93" t="str">
        <f t="shared" si="222"/>
        <v>nebija plānots</v>
      </c>
      <c r="AI175" s="89">
        <f t="shared" si="223"/>
        <v>0</v>
      </c>
      <c r="AJ175" s="93" t="str">
        <f t="shared" si="224"/>
        <v>nebija plānots</v>
      </c>
      <c r="AK175" s="89">
        <v>0</v>
      </c>
      <c r="AL175" s="89">
        <v>0</v>
      </c>
      <c r="AM175" s="89">
        <v>0</v>
      </c>
      <c r="AN175" s="89">
        <f t="shared" si="255"/>
        <v>0</v>
      </c>
      <c r="AO175" s="93" t="str">
        <f t="shared" si="225"/>
        <v>nebija plānots</v>
      </c>
      <c r="AP175" s="89">
        <f t="shared" si="226"/>
        <v>0</v>
      </c>
      <c r="AQ175" s="93" t="str">
        <f t="shared" si="227"/>
        <v>nebija plānots</v>
      </c>
      <c r="AR175" s="89">
        <f t="shared" si="228"/>
        <v>0</v>
      </c>
      <c r="AS175" s="89">
        <f t="shared" si="229"/>
        <v>0</v>
      </c>
      <c r="AT175" s="89">
        <f t="shared" si="230"/>
        <v>0</v>
      </c>
      <c r="AU175" s="89">
        <f t="shared" si="231"/>
        <v>0</v>
      </c>
      <c r="AV175" s="93" t="str">
        <f t="shared" si="232"/>
        <v>nebija plānots</v>
      </c>
      <c r="AW175" s="89">
        <f t="shared" si="233"/>
        <v>0</v>
      </c>
      <c r="AX175" s="93" t="str">
        <f t="shared" si="234"/>
        <v>nebija plānots</v>
      </c>
      <c r="AY175" s="89">
        <v>27853.9</v>
      </c>
      <c r="AZ175" s="89">
        <v>0</v>
      </c>
      <c r="BA175" s="89">
        <v>0</v>
      </c>
      <c r="BB175" s="89">
        <f t="shared" si="256"/>
        <v>0</v>
      </c>
      <c r="BC175" s="93">
        <f t="shared" si="235"/>
        <v>0</v>
      </c>
      <c r="BD175" s="89">
        <f t="shared" si="236"/>
        <v>-27853.9</v>
      </c>
      <c r="BE175" s="93">
        <f t="shared" si="237"/>
        <v>-1</v>
      </c>
      <c r="BF175" s="89">
        <f t="shared" si="238"/>
        <v>27853.9</v>
      </c>
      <c r="BG175" s="89">
        <f t="shared" si="239"/>
        <v>0</v>
      </c>
      <c r="BH175" s="89">
        <f t="shared" si="240"/>
        <v>0</v>
      </c>
      <c r="BI175" s="89">
        <f t="shared" si="241"/>
        <v>0</v>
      </c>
      <c r="BJ175" s="93">
        <f t="shared" si="242"/>
        <v>0</v>
      </c>
      <c r="BK175" s="89">
        <f t="shared" si="243"/>
        <v>-27853.9</v>
      </c>
      <c r="BL175" s="93">
        <f t="shared" si="244"/>
        <v>-1</v>
      </c>
      <c r="BM175" s="89">
        <v>1649950.05</v>
      </c>
      <c r="BN175" s="89">
        <v>0</v>
      </c>
      <c r="BO175" s="89">
        <v>0</v>
      </c>
      <c r="BP175" s="89">
        <f t="shared" si="257"/>
        <v>0</v>
      </c>
      <c r="BQ175" s="93">
        <f t="shared" si="245"/>
        <v>0</v>
      </c>
      <c r="BR175" s="89">
        <f t="shared" si="246"/>
        <v>-1649950.05</v>
      </c>
      <c r="BS175" s="93">
        <f t="shared" si="247"/>
        <v>-1</v>
      </c>
      <c r="BT175" s="89">
        <f t="shared" si="248"/>
        <v>1677803.95</v>
      </c>
      <c r="BU175" s="89">
        <f t="shared" si="249"/>
        <v>0</v>
      </c>
      <c r="BV175" s="89">
        <f t="shared" si="250"/>
        <v>0</v>
      </c>
      <c r="BW175" s="89">
        <f t="shared" si="251"/>
        <v>0</v>
      </c>
      <c r="BX175" s="93">
        <f t="shared" si="252"/>
        <v>0</v>
      </c>
      <c r="BY175" s="89">
        <f t="shared" si="253"/>
        <v>-1677803.95</v>
      </c>
      <c r="BZ175" s="93">
        <f t="shared" si="254"/>
        <v>-1</v>
      </c>
      <c r="CA175" s="89">
        <v>45000</v>
      </c>
      <c r="CB175" s="89">
        <v>36432.5</v>
      </c>
      <c r="CC175" s="89">
        <v>0</v>
      </c>
      <c r="CD175" s="89">
        <v>55243.56</v>
      </c>
      <c r="CE175" s="89">
        <v>19917.63</v>
      </c>
      <c r="CF175" s="89">
        <v>1634949.7</v>
      </c>
      <c r="CG175" s="89">
        <v>48258</v>
      </c>
      <c r="CH175" s="24">
        <f t="shared" si="209"/>
        <v>3517605.34</v>
      </c>
      <c r="CJ175" s="10"/>
      <c r="CK175" s="10"/>
    </row>
    <row r="176" spans="1:89" ht="12" customHeight="1" x14ac:dyDescent="0.25">
      <c r="A176" s="9" t="s">
        <v>449</v>
      </c>
      <c r="B176" s="9" t="s">
        <v>449</v>
      </c>
      <c r="C176" s="25">
        <v>4</v>
      </c>
      <c r="D176" s="33" t="s">
        <v>438</v>
      </c>
      <c r="E176" s="27" t="s">
        <v>439</v>
      </c>
      <c r="F176" s="33" t="s">
        <v>440</v>
      </c>
      <c r="G176" s="27" t="s">
        <v>441</v>
      </c>
      <c r="H176" s="25" t="s">
        <v>450</v>
      </c>
      <c r="I176" s="27" t="s">
        <v>451</v>
      </c>
      <c r="J176" s="25" t="s">
        <v>21</v>
      </c>
      <c r="K176" s="29" t="s">
        <v>444</v>
      </c>
      <c r="L176" s="25" t="s">
        <v>10</v>
      </c>
      <c r="M176" s="24">
        <v>0</v>
      </c>
      <c r="N176" s="24">
        <v>0</v>
      </c>
      <c r="O176" s="24">
        <v>23138.28</v>
      </c>
      <c r="P176" s="89">
        <v>0</v>
      </c>
      <c r="Q176" s="89">
        <v>0</v>
      </c>
      <c r="R176" s="89">
        <v>0</v>
      </c>
      <c r="S176" s="89">
        <f t="shared" si="210"/>
        <v>0</v>
      </c>
      <c r="T176" s="93" t="str">
        <f t="shared" si="211"/>
        <v>nebija plānots</v>
      </c>
      <c r="U176" s="89">
        <f t="shared" si="212"/>
        <v>0</v>
      </c>
      <c r="V176" s="93" t="str">
        <f t="shared" si="213"/>
        <v>nebija plānots</v>
      </c>
      <c r="W176" s="89">
        <v>99046.95</v>
      </c>
      <c r="X176" s="89">
        <v>0</v>
      </c>
      <c r="Y176" s="89">
        <v>0</v>
      </c>
      <c r="Z176" s="89">
        <f t="shared" si="214"/>
        <v>0</v>
      </c>
      <c r="AA176" s="93">
        <f t="shared" si="215"/>
        <v>0</v>
      </c>
      <c r="AB176" s="89">
        <f t="shared" si="216"/>
        <v>-99046.95</v>
      </c>
      <c r="AC176" s="93">
        <f t="shared" si="217"/>
        <v>-1</v>
      </c>
      <c r="AD176" s="89">
        <f t="shared" si="218"/>
        <v>99046.95</v>
      </c>
      <c r="AE176" s="89">
        <f t="shared" si="219"/>
        <v>0</v>
      </c>
      <c r="AF176" s="89">
        <f t="shared" si="220"/>
        <v>0</v>
      </c>
      <c r="AG176" s="89">
        <f t="shared" si="221"/>
        <v>0</v>
      </c>
      <c r="AH176" s="93">
        <f t="shared" si="222"/>
        <v>0</v>
      </c>
      <c r="AI176" s="89">
        <f t="shared" si="223"/>
        <v>-99046.95</v>
      </c>
      <c r="AJ176" s="93">
        <f t="shared" si="224"/>
        <v>-1</v>
      </c>
      <c r="AK176" s="89">
        <v>0</v>
      </c>
      <c r="AL176" s="89">
        <v>0</v>
      </c>
      <c r="AM176" s="89">
        <v>0</v>
      </c>
      <c r="AN176" s="89">
        <f t="shared" si="255"/>
        <v>0</v>
      </c>
      <c r="AO176" s="93" t="str">
        <f t="shared" si="225"/>
        <v>nebija plānots</v>
      </c>
      <c r="AP176" s="89">
        <f t="shared" si="226"/>
        <v>0</v>
      </c>
      <c r="AQ176" s="93" t="str">
        <f t="shared" si="227"/>
        <v>nebija plānots</v>
      </c>
      <c r="AR176" s="89">
        <f t="shared" si="228"/>
        <v>99046.95</v>
      </c>
      <c r="AS176" s="89">
        <f t="shared" si="229"/>
        <v>0</v>
      </c>
      <c r="AT176" s="89">
        <f t="shared" si="230"/>
        <v>0</v>
      </c>
      <c r="AU176" s="89">
        <f t="shared" si="231"/>
        <v>0</v>
      </c>
      <c r="AV176" s="93">
        <f t="shared" si="232"/>
        <v>0</v>
      </c>
      <c r="AW176" s="89">
        <f t="shared" si="233"/>
        <v>-99046.95</v>
      </c>
      <c r="AX176" s="93">
        <f t="shared" si="234"/>
        <v>-1</v>
      </c>
      <c r="AY176" s="89">
        <v>40160</v>
      </c>
      <c r="AZ176" s="89">
        <v>0</v>
      </c>
      <c r="BA176" s="89">
        <v>0</v>
      </c>
      <c r="BB176" s="89">
        <f t="shared" si="256"/>
        <v>0</v>
      </c>
      <c r="BC176" s="93">
        <f t="shared" si="235"/>
        <v>0</v>
      </c>
      <c r="BD176" s="89">
        <f t="shared" si="236"/>
        <v>-40160</v>
      </c>
      <c r="BE176" s="93">
        <f t="shared" si="237"/>
        <v>-1</v>
      </c>
      <c r="BF176" s="89">
        <f t="shared" si="238"/>
        <v>139206.95000000001</v>
      </c>
      <c r="BG176" s="89">
        <f t="shared" si="239"/>
        <v>0</v>
      </c>
      <c r="BH176" s="89">
        <f t="shared" si="240"/>
        <v>0</v>
      </c>
      <c r="BI176" s="89">
        <f t="shared" si="241"/>
        <v>0</v>
      </c>
      <c r="BJ176" s="93">
        <f t="shared" si="242"/>
        <v>0</v>
      </c>
      <c r="BK176" s="89">
        <f t="shared" si="243"/>
        <v>-139206.95000000001</v>
      </c>
      <c r="BL176" s="93">
        <f t="shared" si="244"/>
        <v>-1</v>
      </c>
      <c r="BM176" s="89">
        <v>0</v>
      </c>
      <c r="BN176" s="89">
        <v>0</v>
      </c>
      <c r="BO176" s="89">
        <v>0</v>
      </c>
      <c r="BP176" s="89">
        <f t="shared" si="257"/>
        <v>0</v>
      </c>
      <c r="BQ176" s="93" t="str">
        <f t="shared" si="245"/>
        <v>nebija plānots</v>
      </c>
      <c r="BR176" s="89">
        <f t="shared" si="246"/>
        <v>0</v>
      </c>
      <c r="BS176" s="93" t="str">
        <f t="shared" si="247"/>
        <v>nebija plānots</v>
      </c>
      <c r="BT176" s="89">
        <f t="shared" si="248"/>
        <v>139206.95000000001</v>
      </c>
      <c r="BU176" s="89">
        <f t="shared" si="249"/>
        <v>0</v>
      </c>
      <c r="BV176" s="89">
        <f t="shared" si="250"/>
        <v>0</v>
      </c>
      <c r="BW176" s="89">
        <f t="shared" si="251"/>
        <v>0</v>
      </c>
      <c r="BX176" s="93">
        <f t="shared" si="252"/>
        <v>0</v>
      </c>
      <c r="BY176" s="89">
        <f t="shared" si="253"/>
        <v>-139206.95000000001</v>
      </c>
      <c r="BZ176" s="93">
        <f t="shared" si="254"/>
        <v>-1</v>
      </c>
      <c r="CA176" s="89">
        <v>0</v>
      </c>
      <c r="CB176" s="89">
        <v>88853</v>
      </c>
      <c r="CC176" s="89">
        <v>0</v>
      </c>
      <c r="CD176" s="89">
        <v>398208</v>
      </c>
      <c r="CE176" s="89">
        <v>29463</v>
      </c>
      <c r="CF176" s="89">
        <v>912708.79</v>
      </c>
      <c r="CG176" s="89">
        <v>0</v>
      </c>
      <c r="CH176" s="24">
        <f t="shared" si="209"/>
        <v>1568439.74</v>
      </c>
      <c r="CJ176" s="10"/>
      <c r="CK176" s="10"/>
    </row>
    <row r="177" spans="1:89" ht="12" customHeight="1" x14ac:dyDescent="0.25">
      <c r="A177" s="9" t="s">
        <v>452</v>
      </c>
      <c r="B177" s="9" t="s">
        <v>452</v>
      </c>
      <c r="C177" s="25">
        <v>4</v>
      </c>
      <c r="D177" s="33" t="s">
        <v>438</v>
      </c>
      <c r="E177" s="27" t="s">
        <v>439</v>
      </c>
      <c r="F177" s="33" t="s">
        <v>453</v>
      </c>
      <c r="G177" s="27" t="s">
        <v>454</v>
      </c>
      <c r="H177" s="28" t="s">
        <v>455</v>
      </c>
      <c r="I177" s="27" t="s">
        <v>454</v>
      </c>
      <c r="J177" s="28" t="s">
        <v>21</v>
      </c>
      <c r="K177" s="29" t="s">
        <v>420</v>
      </c>
      <c r="L177" s="25" t="s">
        <v>10</v>
      </c>
      <c r="M177" s="24">
        <v>0</v>
      </c>
      <c r="N177" s="24">
        <v>0</v>
      </c>
      <c r="O177" s="24">
        <v>0</v>
      </c>
      <c r="P177" s="89">
        <v>0</v>
      </c>
      <c r="Q177" s="89">
        <v>0</v>
      </c>
      <c r="R177" s="89">
        <v>0</v>
      </c>
      <c r="S177" s="89">
        <f t="shared" si="210"/>
        <v>0</v>
      </c>
      <c r="T177" s="93" t="str">
        <f t="shared" si="211"/>
        <v>nebija plānots</v>
      </c>
      <c r="U177" s="89">
        <f t="shared" si="212"/>
        <v>0</v>
      </c>
      <c r="V177" s="93" t="str">
        <f t="shared" si="213"/>
        <v>nebija plānots</v>
      </c>
      <c r="W177" s="89">
        <v>0</v>
      </c>
      <c r="X177" s="89">
        <v>0</v>
      </c>
      <c r="Y177" s="89">
        <v>0</v>
      </c>
      <c r="Z177" s="89">
        <f t="shared" si="214"/>
        <v>0</v>
      </c>
      <c r="AA177" s="93" t="str">
        <f t="shared" si="215"/>
        <v>nebija plānots</v>
      </c>
      <c r="AB177" s="89">
        <f t="shared" si="216"/>
        <v>0</v>
      </c>
      <c r="AC177" s="93" t="str">
        <f t="shared" si="217"/>
        <v>nebija plānots</v>
      </c>
      <c r="AD177" s="89">
        <f t="shared" si="218"/>
        <v>0</v>
      </c>
      <c r="AE177" s="89">
        <f t="shared" si="219"/>
        <v>0</v>
      </c>
      <c r="AF177" s="89">
        <f t="shared" si="220"/>
        <v>0</v>
      </c>
      <c r="AG177" s="89">
        <f t="shared" si="221"/>
        <v>0</v>
      </c>
      <c r="AH177" s="93" t="str">
        <f t="shared" si="222"/>
        <v>nebija plānots</v>
      </c>
      <c r="AI177" s="89">
        <f t="shared" si="223"/>
        <v>0</v>
      </c>
      <c r="AJ177" s="93" t="str">
        <f t="shared" si="224"/>
        <v>nebija plānots</v>
      </c>
      <c r="AK177" s="89">
        <v>0</v>
      </c>
      <c r="AL177" s="89">
        <v>0</v>
      </c>
      <c r="AM177" s="89">
        <v>0</v>
      </c>
      <c r="AN177" s="89">
        <f t="shared" si="255"/>
        <v>0</v>
      </c>
      <c r="AO177" s="93" t="str">
        <f t="shared" si="225"/>
        <v>nebija plānots</v>
      </c>
      <c r="AP177" s="89">
        <f t="shared" si="226"/>
        <v>0</v>
      </c>
      <c r="AQ177" s="93" t="str">
        <f t="shared" si="227"/>
        <v>nebija plānots</v>
      </c>
      <c r="AR177" s="89">
        <f t="shared" si="228"/>
        <v>0</v>
      </c>
      <c r="AS177" s="89">
        <f t="shared" si="229"/>
        <v>0</v>
      </c>
      <c r="AT177" s="89">
        <f t="shared" si="230"/>
        <v>0</v>
      </c>
      <c r="AU177" s="89">
        <f t="shared" si="231"/>
        <v>0</v>
      </c>
      <c r="AV177" s="93" t="str">
        <f t="shared" si="232"/>
        <v>nebija plānots</v>
      </c>
      <c r="AW177" s="89">
        <f t="shared" si="233"/>
        <v>0</v>
      </c>
      <c r="AX177" s="93" t="str">
        <f t="shared" si="234"/>
        <v>nebija plānots</v>
      </c>
      <c r="AY177" s="89">
        <v>0</v>
      </c>
      <c r="AZ177" s="89">
        <v>0</v>
      </c>
      <c r="BA177" s="89">
        <v>0</v>
      </c>
      <c r="BB177" s="89">
        <f t="shared" si="256"/>
        <v>0</v>
      </c>
      <c r="BC177" s="93" t="str">
        <f t="shared" si="235"/>
        <v>nebija plānots</v>
      </c>
      <c r="BD177" s="89">
        <f t="shared" si="236"/>
        <v>0</v>
      </c>
      <c r="BE177" s="93" t="str">
        <f t="shared" si="237"/>
        <v>nebija plānots</v>
      </c>
      <c r="BF177" s="89">
        <f t="shared" si="238"/>
        <v>0</v>
      </c>
      <c r="BG177" s="89">
        <f t="shared" si="239"/>
        <v>0</v>
      </c>
      <c r="BH177" s="89">
        <f t="shared" si="240"/>
        <v>0</v>
      </c>
      <c r="BI177" s="89">
        <f t="shared" si="241"/>
        <v>0</v>
      </c>
      <c r="BJ177" s="93" t="str">
        <f t="shared" si="242"/>
        <v>nebija plānots</v>
      </c>
      <c r="BK177" s="89">
        <f t="shared" si="243"/>
        <v>0</v>
      </c>
      <c r="BL177" s="93" t="str">
        <f t="shared" si="244"/>
        <v>nebija plānots</v>
      </c>
      <c r="BM177" s="89">
        <v>0</v>
      </c>
      <c r="BN177" s="89">
        <v>0</v>
      </c>
      <c r="BO177" s="89">
        <v>0</v>
      </c>
      <c r="BP177" s="89">
        <f t="shared" si="257"/>
        <v>0</v>
      </c>
      <c r="BQ177" s="93" t="str">
        <f t="shared" si="245"/>
        <v>nebija plānots</v>
      </c>
      <c r="BR177" s="89">
        <f t="shared" si="246"/>
        <v>0</v>
      </c>
      <c r="BS177" s="93" t="str">
        <f t="shared" si="247"/>
        <v>nebija plānots</v>
      </c>
      <c r="BT177" s="89">
        <f t="shared" si="248"/>
        <v>0</v>
      </c>
      <c r="BU177" s="89">
        <f t="shared" si="249"/>
        <v>0</v>
      </c>
      <c r="BV177" s="89">
        <f t="shared" si="250"/>
        <v>0</v>
      </c>
      <c r="BW177" s="89">
        <f t="shared" si="251"/>
        <v>0</v>
      </c>
      <c r="BX177" s="93" t="str">
        <f t="shared" si="252"/>
        <v>nebija plānots</v>
      </c>
      <c r="BY177" s="89">
        <f t="shared" si="253"/>
        <v>0</v>
      </c>
      <c r="BZ177" s="93" t="str">
        <f t="shared" si="254"/>
        <v>nebija plānots</v>
      </c>
      <c r="CA177" s="89">
        <v>0</v>
      </c>
      <c r="CB177" s="89">
        <v>0</v>
      </c>
      <c r="CC177" s="89">
        <v>0</v>
      </c>
      <c r="CD177" s="89">
        <v>857056.60000000009</v>
      </c>
      <c r="CE177" s="89">
        <v>0</v>
      </c>
      <c r="CF177" s="89">
        <v>0</v>
      </c>
      <c r="CG177" s="89">
        <v>0</v>
      </c>
      <c r="CH177" s="24">
        <f t="shared" si="209"/>
        <v>857056.60000000009</v>
      </c>
      <c r="CJ177" s="10"/>
      <c r="CK177" s="10"/>
    </row>
    <row r="178" spans="1:89" ht="12" customHeight="1" x14ac:dyDescent="0.25">
      <c r="A178" s="9" t="s">
        <v>456</v>
      </c>
      <c r="B178" s="9" t="s">
        <v>456</v>
      </c>
      <c r="C178" s="25">
        <v>4</v>
      </c>
      <c r="D178" s="33" t="s">
        <v>438</v>
      </c>
      <c r="E178" s="27" t="s">
        <v>439</v>
      </c>
      <c r="F178" s="33" t="s">
        <v>457</v>
      </c>
      <c r="G178" s="27" t="s">
        <v>458</v>
      </c>
      <c r="H178" s="25" t="s">
        <v>459</v>
      </c>
      <c r="I178" s="27" t="s">
        <v>660</v>
      </c>
      <c r="J178" s="28" t="s">
        <v>21</v>
      </c>
      <c r="K178" s="29" t="s">
        <v>444</v>
      </c>
      <c r="L178" s="25" t="s">
        <v>9</v>
      </c>
      <c r="M178" s="24">
        <v>0</v>
      </c>
      <c r="N178" s="24">
        <v>0</v>
      </c>
      <c r="O178" s="24">
        <v>0</v>
      </c>
      <c r="P178" s="89">
        <v>0</v>
      </c>
      <c r="Q178" s="89">
        <v>0</v>
      </c>
      <c r="R178" s="89">
        <v>0</v>
      </c>
      <c r="S178" s="89">
        <f t="shared" si="210"/>
        <v>0</v>
      </c>
      <c r="T178" s="93" t="str">
        <f t="shared" si="211"/>
        <v>nebija plānots</v>
      </c>
      <c r="U178" s="89">
        <f t="shared" si="212"/>
        <v>0</v>
      </c>
      <c r="V178" s="93" t="str">
        <f t="shared" si="213"/>
        <v>nebija plānots</v>
      </c>
      <c r="W178" s="89">
        <v>0</v>
      </c>
      <c r="X178" s="89">
        <v>0</v>
      </c>
      <c r="Y178" s="89">
        <v>0</v>
      </c>
      <c r="Z178" s="89">
        <f t="shared" si="214"/>
        <v>0</v>
      </c>
      <c r="AA178" s="93" t="str">
        <f t="shared" si="215"/>
        <v>nebija plānots</v>
      </c>
      <c r="AB178" s="89">
        <f t="shared" si="216"/>
        <v>0</v>
      </c>
      <c r="AC178" s="93" t="str">
        <f t="shared" si="217"/>
        <v>nebija plānots</v>
      </c>
      <c r="AD178" s="89">
        <f t="shared" si="218"/>
        <v>0</v>
      </c>
      <c r="AE178" s="89">
        <f t="shared" si="219"/>
        <v>0</v>
      </c>
      <c r="AF178" s="89">
        <f t="shared" si="220"/>
        <v>0</v>
      </c>
      <c r="AG178" s="89">
        <f t="shared" si="221"/>
        <v>0</v>
      </c>
      <c r="AH178" s="93" t="str">
        <f t="shared" si="222"/>
        <v>nebija plānots</v>
      </c>
      <c r="AI178" s="89">
        <f t="shared" si="223"/>
        <v>0</v>
      </c>
      <c r="AJ178" s="93" t="str">
        <f t="shared" si="224"/>
        <v>nebija plānots</v>
      </c>
      <c r="AK178" s="89">
        <v>0</v>
      </c>
      <c r="AL178" s="89">
        <v>0</v>
      </c>
      <c r="AM178" s="89">
        <v>0</v>
      </c>
      <c r="AN178" s="89">
        <f t="shared" si="255"/>
        <v>0</v>
      </c>
      <c r="AO178" s="93" t="str">
        <f t="shared" si="225"/>
        <v>nebija plānots</v>
      </c>
      <c r="AP178" s="89">
        <f t="shared" si="226"/>
        <v>0</v>
      </c>
      <c r="AQ178" s="93" t="str">
        <f t="shared" si="227"/>
        <v>nebija plānots</v>
      </c>
      <c r="AR178" s="89">
        <f t="shared" si="228"/>
        <v>0</v>
      </c>
      <c r="AS178" s="89">
        <f t="shared" si="229"/>
        <v>0</v>
      </c>
      <c r="AT178" s="89">
        <f t="shared" si="230"/>
        <v>0</v>
      </c>
      <c r="AU178" s="89">
        <f t="shared" si="231"/>
        <v>0</v>
      </c>
      <c r="AV178" s="93" t="str">
        <f t="shared" si="232"/>
        <v>nebija plānots</v>
      </c>
      <c r="AW178" s="89">
        <f t="shared" si="233"/>
        <v>0</v>
      </c>
      <c r="AX178" s="93" t="str">
        <f t="shared" si="234"/>
        <v>nebija plānots</v>
      </c>
      <c r="AY178" s="89">
        <v>0</v>
      </c>
      <c r="AZ178" s="89">
        <v>0</v>
      </c>
      <c r="BA178" s="89">
        <v>0</v>
      </c>
      <c r="BB178" s="89">
        <f t="shared" si="256"/>
        <v>0</v>
      </c>
      <c r="BC178" s="93" t="str">
        <f t="shared" si="235"/>
        <v>nebija plānots</v>
      </c>
      <c r="BD178" s="89">
        <f t="shared" si="236"/>
        <v>0</v>
      </c>
      <c r="BE178" s="93" t="str">
        <f t="shared" si="237"/>
        <v>nebija plānots</v>
      </c>
      <c r="BF178" s="89">
        <f t="shared" si="238"/>
        <v>0</v>
      </c>
      <c r="BG178" s="89">
        <f t="shared" si="239"/>
        <v>0</v>
      </c>
      <c r="BH178" s="89">
        <f t="shared" si="240"/>
        <v>0</v>
      </c>
      <c r="BI178" s="89">
        <f t="shared" si="241"/>
        <v>0</v>
      </c>
      <c r="BJ178" s="93" t="str">
        <f t="shared" si="242"/>
        <v>nebija plānots</v>
      </c>
      <c r="BK178" s="89">
        <f t="shared" si="243"/>
        <v>0</v>
      </c>
      <c r="BL178" s="93" t="str">
        <f t="shared" si="244"/>
        <v>nebija plānots</v>
      </c>
      <c r="BM178" s="89">
        <v>0</v>
      </c>
      <c r="BN178" s="89">
        <v>0</v>
      </c>
      <c r="BO178" s="89">
        <v>0</v>
      </c>
      <c r="BP178" s="89">
        <f t="shared" si="257"/>
        <v>0</v>
      </c>
      <c r="BQ178" s="93" t="str">
        <f t="shared" si="245"/>
        <v>nebija plānots</v>
      </c>
      <c r="BR178" s="89">
        <f t="shared" si="246"/>
        <v>0</v>
      </c>
      <c r="BS178" s="93" t="str">
        <f t="shared" si="247"/>
        <v>nebija plānots</v>
      </c>
      <c r="BT178" s="89">
        <f t="shared" si="248"/>
        <v>0</v>
      </c>
      <c r="BU178" s="89">
        <f t="shared" si="249"/>
        <v>0</v>
      </c>
      <c r="BV178" s="89">
        <f t="shared" si="250"/>
        <v>0</v>
      </c>
      <c r="BW178" s="89">
        <f t="shared" si="251"/>
        <v>0</v>
      </c>
      <c r="BX178" s="93" t="str">
        <f t="shared" si="252"/>
        <v>nebija plānots</v>
      </c>
      <c r="BY178" s="89">
        <f t="shared" si="253"/>
        <v>0</v>
      </c>
      <c r="BZ178" s="93" t="str">
        <f t="shared" si="254"/>
        <v>nebija plānots</v>
      </c>
      <c r="CA178" s="89">
        <v>0</v>
      </c>
      <c r="CB178" s="89">
        <v>0</v>
      </c>
      <c r="CC178" s="89">
        <v>0</v>
      </c>
      <c r="CD178" s="89">
        <v>0</v>
      </c>
      <c r="CE178" s="89">
        <v>0</v>
      </c>
      <c r="CF178" s="89">
        <v>0</v>
      </c>
      <c r="CG178" s="89">
        <v>2777800</v>
      </c>
      <c r="CH178" s="24">
        <f t="shared" si="209"/>
        <v>2777800</v>
      </c>
      <c r="CJ178" s="10"/>
      <c r="CK178" s="10"/>
    </row>
    <row r="179" spans="1:89" ht="12" customHeight="1" x14ac:dyDescent="0.25">
      <c r="A179" s="9" t="s">
        <v>460</v>
      </c>
      <c r="B179" s="9" t="s">
        <v>460</v>
      </c>
      <c r="C179" s="25">
        <v>4</v>
      </c>
      <c r="D179" s="33" t="s">
        <v>438</v>
      </c>
      <c r="E179" s="27" t="s">
        <v>439</v>
      </c>
      <c r="F179" s="33" t="s">
        <v>457</v>
      </c>
      <c r="G179" s="27" t="s">
        <v>458</v>
      </c>
      <c r="H179" s="25" t="s">
        <v>461</v>
      </c>
      <c r="I179" s="27" t="s">
        <v>462</v>
      </c>
      <c r="J179" s="28" t="s">
        <v>21</v>
      </c>
      <c r="K179" s="29" t="s">
        <v>444</v>
      </c>
      <c r="L179" s="25" t="s">
        <v>9</v>
      </c>
      <c r="M179" s="24">
        <v>0</v>
      </c>
      <c r="N179" s="24">
        <v>2578603.9</v>
      </c>
      <c r="O179" s="24">
        <v>11223974.15</v>
      </c>
      <c r="P179" s="89">
        <v>0</v>
      </c>
      <c r="Q179" s="89">
        <v>0</v>
      </c>
      <c r="R179" s="89">
        <v>0</v>
      </c>
      <c r="S179" s="89">
        <f t="shared" si="210"/>
        <v>0</v>
      </c>
      <c r="T179" s="93" t="str">
        <f t="shared" si="211"/>
        <v>nebija plānots</v>
      </c>
      <c r="U179" s="89">
        <f t="shared" si="212"/>
        <v>0</v>
      </c>
      <c r="V179" s="93" t="str">
        <f t="shared" si="213"/>
        <v>nebija plānots</v>
      </c>
      <c r="W179" s="89">
        <v>0</v>
      </c>
      <c r="X179" s="89">
        <v>0</v>
      </c>
      <c r="Y179" s="89">
        <v>0</v>
      </c>
      <c r="Z179" s="89">
        <f t="shared" si="214"/>
        <v>0</v>
      </c>
      <c r="AA179" s="93" t="str">
        <f t="shared" si="215"/>
        <v>nebija plānots</v>
      </c>
      <c r="AB179" s="89">
        <f t="shared" si="216"/>
        <v>0</v>
      </c>
      <c r="AC179" s="93" t="str">
        <f t="shared" si="217"/>
        <v>nebija plānots</v>
      </c>
      <c r="AD179" s="89">
        <f t="shared" si="218"/>
        <v>0</v>
      </c>
      <c r="AE179" s="89">
        <f t="shared" si="219"/>
        <v>0</v>
      </c>
      <c r="AF179" s="89">
        <f t="shared" si="220"/>
        <v>0</v>
      </c>
      <c r="AG179" s="89">
        <f t="shared" si="221"/>
        <v>0</v>
      </c>
      <c r="AH179" s="93" t="str">
        <f t="shared" si="222"/>
        <v>nebija plānots</v>
      </c>
      <c r="AI179" s="89">
        <f t="shared" si="223"/>
        <v>0</v>
      </c>
      <c r="AJ179" s="93" t="str">
        <f t="shared" si="224"/>
        <v>nebija plānots</v>
      </c>
      <c r="AK179" s="89">
        <v>3706726.14</v>
      </c>
      <c r="AL179" s="89">
        <v>3706726.14</v>
      </c>
      <c r="AM179" s="89">
        <v>0</v>
      </c>
      <c r="AN179" s="89">
        <f t="shared" si="255"/>
        <v>3706726.14</v>
      </c>
      <c r="AO179" s="93">
        <f t="shared" si="225"/>
        <v>1</v>
      </c>
      <c r="AP179" s="89">
        <f t="shared" si="226"/>
        <v>0</v>
      </c>
      <c r="AQ179" s="93">
        <f t="shared" si="227"/>
        <v>0</v>
      </c>
      <c r="AR179" s="89">
        <f t="shared" si="228"/>
        <v>3706726.14</v>
      </c>
      <c r="AS179" s="89">
        <f t="shared" si="229"/>
        <v>3706726.14</v>
      </c>
      <c r="AT179" s="89">
        <f t="shared" si="230"/>
        <v>0</v>
      </c>
      <c r="AU179" s="89">
        <f t="shared" si="231"/>
        <v>3706726.14</v>
      </c>
      <c r="AV179" s="93">
        <f t="shared" si="232"/>
        <v>1</v>
      </c>
      <c r="AW179" s="89">
        <f t="shared" si="233"/>
        <v>0</v>
      </c>
      <c r="AX179" s="93">
        <f t="shared" si="234"/>
        <v>0</v>
      </c>
      <c r="AY179" s="89">
        <v>0</v>
      </c>
      <c r="AZ179" s="89">
        <v>0</v>
      </c>
      <c r="BA179" s="89">
        <v>0</v>
      </c>
      <c r="BB179" s="89">
        <f t="shared" si="256"/>
        <v>0</v>
      </c>
      <c r="BC179" s="93" t="str">
        <f t="shared" si="235"/>
        <v>nebija plānots</v>
      </c>
      <c r="BD179" s="89">
        <f t="shared" si="236"/>
        <v>0</v>
      </c>
      <c r="BE179" s="93" t="str">
        <f t="shared" si="237"/>
        <v>nebija plānots</v>
      </c>
      <c r="BF179" s="89">
        <f t="shared" si="238"/>
        <v>3706726.14</v>
      </c>
      <c r="BG179" s="89">
        <f t="shared" si="239"/>
        <v>3706726.14</v>
      </c>
      <c r="BH179" s="89">
        <f t="shared" si="240"/>
        <v>0</v>
      </c>
      <c r="BI179" s="89">
        <f t="shared" si="241"/>
        <v>3706726.14</v>
      </c>
      <c r="BJ179" s="93">
        <f t="shared" si="242"/>
        <v>1</v>
      </c>
      <c r="BK179" s="89">
        <f t="shared" si="243"/>
        <v>0</v>
      </c>
      <c r="BL179" s="93">
        <f t="shared" si="244"/>
        <v>0</v>
      </c>
      <c r="BM179" s="89">
        <v>0</v>
      </c>
      <c r="BN179" s="89">
        <v>0</v>
      </c>
      <c r="BO179" s="89">
        <v>0</v>
      </c>
      <c r="BP179" s="89">
        <f t="shared" si="257"/>
        <v>0</v>
      </c>
      <c r="BQ179" s="93" t="str">
        <f t="shared" si="245"/>
        <v>nebija plānots</v>
      </c>
      <c r="BR179" s="89">
        <f t="shared" si="246"/>
        <v>0</v>
      </c>
      <c r="BS179" s="93" t="str">
        <f t="shared" si="247"/>
        <v>nebija plānots</v>
      </c>
      <c r="BT179" s="89">
        <f t="shared" si="248"/>
        <v>3706726.14</v>
      </c>
      <c r="BU179" s="89">
        <f t="shared" si="249"/>
        <v>3706726.14</v>
      </c>
      <c r="BV179" s="89">
        <f t="shared" si="250"/>
        <v>0</v>
      </c>
      <c r="BW179" s="89">
        <f t="shared" si="251"/>
        <v>3706726.14</v>
      </c>
      <c r="BX179" s="93">
        <f t="shared" si="252"/>
        <v>1</v>
      </c>
      <c r="BY179" s="89">
        <f t="shared" si="253"/>
        <v>0</v>
      </c>
      <c r="BZ179" s="93">
        <f t="shared" si="254"/>
        <v>0</v>
      </c>
      <c r="CA179" s="89">
        <v>2312000</v>
      </c>
      <c r="CB179" s="89">
        <v>0</v>
      </c>
      <c r="CC179" s="89">
        <v>0</v>
      </c>
      <c r="CD179" s="89">
        <v>2384250</v>
      </c>
      <c r="CE179" s="89">
        <v>0</v>
      </c>
      <c r="CF179" s="89">
        <v>1589500</v>
      </c>
      <c r="CG179" s="89">
        <v>0</v>
      </c>
      <c r="CH179" s="24">
        <f t="shared" si="209"/>
        <v>9992476.1400000006</v>
      </c>
      <c r="CJ179" s="10"/>
      <c r="CK179" s="10"/>
    </row>
    <row r="180" spans="1:89" ht="12" customHeight="1" x14ac:dyDescent="0.25">
      <c r="A180" s="9" t="s">
        <v>463</v>
      </c>
      <c r="B180" s="9" t="s">
        <v>463</v>
      </c>
      <c r="C180" s="25">
        <v>4</v>
      </c>
      <c r="D180" s="33" t="s">
        <v>438</v>
      </c>
      <c r="E180" s="27" t="s">
        <v>439</v>
      </c>
      <c r="F180" s="33" t="s">
        <v>457</v>
      </c>
      <c r="G180" s="27" t="s">
        <v>458</v>
      </c>
      <c r="H180" s="25" t="s">
        <v>464</v>
      </c>
      <c r="I180" s="27" t="s">
        <v>659</v>
      </c>
      <c r="J180" s="28" t="s">
        <v>21</v>
      </c>
      <c r="K180" s="29" t="s">
        <v>444</v>
      </c>
      <c r="L180" s="25" t="s">
        <v>9</v>
      </c>
      <c r="M180" s="24">
        <v>0</v>
      </c>
      <c r="N180" s="24">
        <v>521567.02</v>
      </c>
      <c r="O180" s="24">
        <v>1947859.57</v>
      </c>
      <c r="P180" s="89">
        <v>0</v>
      </c>
      <c r="Q180" s="89">
        <v>0</v>
      </c>
      <c r="R180" s="89">
        <v>0</v>
      </c>
      <c r="S180" s="89">
        <f t="shared" si="210"/>
        <v>0</v>
      </c>
      <c r="T180" s="93" t="str">
        <f t="shared" si="211"/>
        <v>nebija plānots</v>
      </c>
      <c r="U180" s="89">
        <f t="shared" si="212"/>
        <v>0</v>
      </c>
      <c r="V180" s="93" t="str">
        <f t="shared" si="213"/>
        <v>nebija plānots</v>
      </c>
      <c r="W180" s="89">
        <v>0</v>
      </c>
      <c r="X180" s="89">
        <v>0</v>
      </c>
      <c r="Y180" s="89">
        <v>0</v>
      </c>
      <c r="Z180" s="89">
        <f t="shared" si="214"/>
        <v>0</v>
      </c>
      <c r="AA180" s="93" t="str">
        <f t="shared" si="215"/>
        <v>nebija plānots</v>
      </c>
      <c r="AB180" s="89">
        <f t="shared" si="216"/>
        <v>0</v>
      </c>
      <c r="AC180" s="93" t="str">
        <f t="shared" si="217"/>
        <v>nebija plānots</v>
      </c>
      <c r="AD180" s="89">
        <f t="shared" si="218"/>
        <v>0</v>
      </c>
      <c r="AE180" s="89">
        <f t="shared" si="219"/>
        <v>0</v>
      </c>
      <c r="AF180" s="89">
        <f t="shared" si="220"/>
        <v>0</v>
      </c>
      <c r="AG180" s="89">
        <f t="shared" si="221"/>
        <v>0</v>
      </c>
      <c r="AH180" s="93" t="str">
        <f t="shared" si="222"/>
        <v>nebija plānots</v>
      </c>
      <c r="AI180" s="89">
        <f t="shared" si="223"/>
        <v>0</v>
      </c>
      <c r="AJ180" s="93" t="str">
        <f t="shared" si="224"/>
        <v>nebija plānots</v>
      </c>
      <c r="AK180" s="89">
        <v>0</v>
      </c>
      <c r="AL180" s="89">
        <v>0</v>
      </c>
      <c r="AM180" s="89">
        <v>0</v>
      </c>
      <c r="AN180" s="89">
        <f t="shared" si="255"/>
        <v>0</v>
      </c>
      <c r="AO180" s="93" t="str">
        <f t="shared" si="225"/>
        <v>nebija plānots</v>
      </c>
      <c r="AP180" s="89">
        <f t="shared" si="226"/>
        <v>0</v>
      </c>
      <c r="AQ180" s="93" t="str">
        <f t="shared" si="227"/>
        <v>nebija plānots</v>
      </c>
      <c r="AR180" s="89">
        <f t="shared" si="228"/>
        <v>0</v>
      </c>
      <c r="AS180" s="89">
        <f t="shared" si="229"/>
        <v>0</v>
      </c>
      <c r="AT180" s="89">
        <f t="shared" si="230"/>
        <v>0</v>
      </c>
      <c r="AU180" s="89">
        <f t="shared" si="231"/>
        <v>0</v>
      </c>
      <c r="AV180" s="93" t="str">
        <f t="shared" si="232"/>
        <v>nebija plānots</v>
      </c>
      <c r="AW180" s="89">
        <f t="shared" si="233"/>
        <v>0</v>
      </c>
      <c r="AX180" s="93" t="str">
        <f t="shared" si="234"/>
        <v>nebija plānots</v>
      </c>
      <c r="AY180" s="89">
        <v>0</v>
      </c>
      <c r="AZ180" s="89">
        <v>0</v>
      </c>
      <c r="BA180" s="89">
        <v>0</v>
      </c>
      <c r="BB180" s="89">
        <f t="shared" si="256"/>
        <v>0</v>
      </c>
      <c r="BC180" s="93" t="str">
        <f t="shared" si="235"/>
        <v>nebija plānots</v>
      </c>
      <c r="BD180" s="89">
        <f t="shared" si="236"/>
        <v>0</v>
      </c>
      <c r="BE180" s="93" t="str">
        <f t="shared" si="237"/>
        <v>nebija plānots</v>
      </c>
      <c r="BF180" s="89">
        <f t="shared" si="238"/>
        <v>0</v>
      </c>
      <c r="BG180" s="89">
        <f t="shared" si="239"/>
        <v>0</v>
      </c>
      <c r="BH180" s="89">
        <f t="shared" si="240"/>
        <v>0</v>
      </c>
      <c r="BI180" s="89">
        <f t="shared" si="241"/>
        <v>0</v>
      </c>
      <c r="BJ180" s="93" t="str">
        <f t="shared" si="242"/>
        <v>nebija plānots</v>
      </c>
      <c r="BK180" s="89">
        <f t="shared" si="243"/>
        <v>0</v>
      </c>
      <c r="BL180" s="93" t="str">
        <f t="shared" si="244"/>
        <v>nebija plānots</v>
      </c>
      <c r="BM180" s="89">
        <v>0</v>
      </c>
      <c r="BN180" s="89">
        <v>0</v>
      </c>
      <c r="BO180" s="89">
        <v>0</v>
      </c>
      <c r="BP180" s="89">
        <f t="shared" si="257"/>
        <v>0</v>
      </c>
      <c r="BQ180" s="93" t="str">
        <f t="shared" si="245"/>
        <v>nebija plānots</v>
      </c>
      <c r="BR180" s="89">
        <f t="shared" si="246"/>
        <v>0</v>
      </c>
      <c r="BS180" s="93" t="str">
        <f t="shared" si="247"/>
        <v>nebija plānots</v>
      </c>
      <c r="BT180" s="89">
        <f t="shared" si="248"/>
        <v>0</v>
      </c>
      <c r="BU180" s="89">
        <f t="shared" si="249"/>
        <v>0</v>
      </c>
      <c r="BV180" s="89">
        <f t="shared" si="250"/>
        <v>0</v>
      </c>
      <c r="BW180" s="89">
        <f t="shared" si="251"/>
        <v>0</v>
      </c>
      <c r="BX180" s="93" t="str">
        <f t="shared" si="252"/>
        <v>nebija plānots</v>
      </c>
      <c r="BY180" s="89">
        <f t="shared" si="253"/>
        <v>0</v>
      </c>
      <c r="BZ180" s="93" t="str">
        <f t="shared" si="254"/>
        <v>nebija plānots</v>
      </c>
      <c r="CA180" s="89">
        <v>1350022.05</v>
      </c>
      <c r="CB180" s="89">
        <v>0</v>
      </c>
      <c r="CC180" s="89">
        <v>0</v>
      </c>
      <c r="CD180" s="89">
        <v>0</v>
      </c>
      <c r="CE180" s="89">
        <v>0</v>
      </c>
      <c r="CF180" s="89">
        <v>1350022.05</v>
      </c>
      <c r="CG180" s="89">
        <v>0</v>
      </c>
      <c r="CH180" s="24">
        <f t="shared" si="209"/>
        <v>2700044.1</v>
      </c>
      <c r="CJ180" s="10"/>
      <c r="CK180" s="10"/>
    </row>
    <row r="181" spans="1:89" ht="12" customHeight="1" x14ac:dyDescent="0.25">
      <c r="A181" s="9" t="s">
        <v>465</v>
      </c>
      <c r="B181" s="9" t="s">
        <v>465</v>
      </c>
      <c r="C181" s="25">
        <v>4</v>
      </c>
      <c r="D181" s="33" t="s">
        <v>438</v>
      </c>
      <c r="E181" s="27" t="s">
        <v>439</v>
      </c>
      <c r="F181" s="33" t="s">
        <v>457</v>
      </c>
      <c r="G181" s="27" t="s">
        <v>466</v>
      </c>
      <c r="H181" s="25" t="s">
        <v>467</v>
      </c>
      <c r="I181" s="27" t="s">
        <v>468</v>
      </c>
      <c r="J181" s="28" t="s">
        <v>21</v>
      </c>
      <c r="K181" s="29" t="s">
        <v>444</v>
      </c>
      <c r="L181" s="25" t="s">
        <v>9</v>
      </c>
      <c r="M181" s="24">
        <v>0</v>
      </c>
      <c r="N181" s="24">
        <v>119365.96</v>
      </c>
      <c r="O181" s="24">
        <v>164890.47</v>
      </c>
      <c r="P181" s="89">
        <v>0</v>
      </c>
      <c r="Q181" s="89">
        <v>0</v>
      </c>
      <c r="R181" s="89">
        <v>0</v>
      </c>
      <c r="S181" s="89">
        <f t="shared" si="210"/>
        <v>0</v>
      </c>
      <c r="T181" s="93" t="str">
        <f t="shared" si="211"/>
        <v>nebija plānots</v>
      </c>
      <c r="U181" s="89">
        <f t="shared" si="212"/>
        <v>0</v>
      </c>
      <c r="V181" s="93" t="str">
        <f t="shared" si="213"/>
        <v>nebija plānots</v>
      </c>
      <c r="W181" s="89">
        <v>0</v>
      </c>
      <c r="X181" s="89">
        <v>0</v>
      </c>
      <c r="Y181" s="89">
        <v>0</v>
      </c>
      <c r="Z181" s="89">
        <f t="shared" si="214"/>
        <v>0</v>
      </c>
      <c r="AA181" s="93" t="str">
        <f t="shared" si="215"/>
        <v>nebija plānots</v>
      </c>
      <c r="AB181" s="89">
        <f t="shared" si="216"/>
        <v>0</v>
      </c>
      <c r="AC181" s="93" t="str">
        <f t="shared" si="217"/>
        <v>nebija plānots</v>
      </c>
      <c r="AD181" s="89">
        <f t="shared" si="218"/>
        <v>0</v>
      </c>
      <c r="AE181" s="89">
        <f t="shared" si="219"/>
        <v>0</v>
      </c>
      <c r="AF181" s="89">
        <f t="shared" si="220"/>
        <v>0</v>
      </c>
      <c r="AG181" s="89">
        <f t="shared" si="221"/>
        <v>0</v>
      </c>
      <c r="AH181" s="93" t="str">
        <f t="shared" si="222"/>
        <v>nebija plānots</v>
      </c>
      <c r="AI181" s="89">
        <f t="shared" si="223"/>
        <v>0</v>
      </c>
      <c r="AJ181" s="93" t="str">
        <f t="shared" si="224"/>
        <v>nebija plānots</v>
      </c>
      <c r="AK181" s="89">
        <v>0</v>
      </c>
      <c r="AL181" s="89">
        <v>0</v>
      </c>
      <c r="AM181" s="89">
        <v>0</v>
      </c>
      <c r="AN181" s="89">
        <f t="shared" si="255"/>
        <v>0</v>
      </c>
      <c r="AO181" s="93" t="str">
        <f t="shared" si="225"/>
        <v>nebija plānots</v>
      </c>
      <c r="AP181" s="89">
        <f t="shared" si="226"/>
        <v>0</v>
      </c>
      <c r="AQ181" s="93" t="str">
        <f t="shared" si="227"/>
        <v>nebija plānots</v>
      </c>
      <c r="AR181" s="89">
        <f t="shared" si="228"/>
        <v>0</v>
      </c>
      <c r="AS181" s="89">
        <f t="shared" si="229"/>
        <v>0</v>
      </c>
      <c r="AT181" s="89">
        <f t="shared" si="230"/>
        <v>0</v>
      </c>
      <c r="AU181" s="89">
        <f t="shared" si="231"/>
        <v>0</v>
      </c>
      <c r="AV181" s="93" t="str">
        <f t="shared" si="232"/>
        <v>nebija plānots</v>
      </c>
      <c r="AW181" s="89">
        <f t="shared" si="233"/>
        <v>0</v>
      </c>
      <c r="AX181" s="93" t="str">
        <f t="shared" si="234"/>
        <v>nebija plānots</v>
      </c>
      <c r="AY181" s="89">
        <v>0</v>
      </c>
      <c r="AZ181" s="89">
        <v>0</v>
      </c>
      <c r="BA181" s="89">
        <v>0</v>
      </c>
      <c r="BB181" s="89">
        <f t="shared" si="256"/>
        <v>0</v>
      </c>
      <c r="BC181" s="93" t="str">
        <f t="shared" si="235"/>
        <v>nebija plānots</v>
      </c>
      <c r="BD181" s="89">
        <f t="shared" si="236"/>
        <v>0</v>
      </c>
      <c r="BE181" s="93" t="str">
        <f t="shared" si="237"/>
        <v>nebija plānots</v>
      </c>
      <c r="BF181" s="89">
        <f t="shared" si="238"/>
        <v>0</v>
      </c>
      <c r="BG181" s="89">
        <f t="shared" si="239"/>
        <v>0</v>
      </c>
      <c r="BH181" s="89">
        <f t="shared" si="240"/>
        <v>0</v>
      </c>
      <c r="BI181" s="89">
        <f t="shared" si="241"/>
        <v>0</v>
      </c>
      <c r="BJ181" s="93" t="str">
        <f t="shared" si="242"/>
        <v>nebija plānots</v>
      </c>
      <c r="BK181" s="89">
        <f t="shared" si="243"/>
        <v>0</v>
      </c>
      <c r="BL181" s="93" t="str">
        <f t="shared" si="244"/>
        <v>nebija plānots</v>
      </c>
      <c r="BM181" s="89">
        <v>0</v>
      </c>
      <c r="BN181" s="89">
        <v>0</v>
      </c>
      <c r="BO181" s="89">
        <v>0</v>
      </c>
      <c r="BP181" s="89">
        <f t="shared" si="257"/>
        <v>0</v>
      </c>
      <c r="BQ181" s="93" t="str">
        <f t="shared" si="245"/>
        <v>nebija plānots</v>
      </c>
      <c r="BR181" s="89">
        <f t="shared" si="246"/>
        <v>0</v>
      </c>
      <c r="BS181" s="93" t="str">
        <f t="shared" si="247"/>
        <v>nebija plānots</v>
      </c>
      <c r="BT181" s="89">
        <f t="shared" si="248"/>
        <v>0</v>
      </c>
      <c r="BU181" s="89">
        <f t="shared" si="249"/>
        <v>0</v>
      </c>
      <c r="BV181" s="89">
        <f t="shared" si="250"/>
        <v>0</v>
      </c>
      <c r="BW181" s="89">
        <f t="shared" si="251"/>
        <v>0</v>
      </c>
      <c r="BX181" s="93" t="str">
        <f t="shared" si="252"/>
        <v>nebija plānots</v>
      </c>
      <c r="BY181" s="89">
        <f t="shared" si="253"/>
        <v>0</v>
      </c>
      <c r="BZ181" s="93" t="str">
        <f t="shared" si="254"/>
        <v>nebija plānots</v>
      </c>
      <c r="CA181" s="89">
        <v>104762.5</v>
      </c>
      <c r="CB181" s="89">
        <v>0</v>
      </c>
      <c r="CC181" s="89">
        <v>0</v>
      </c>
      <c r="CD181" s="89">
        <v>0</v>
      </c>
      <c r="CE181" s="89">
        <v>58522.5</v>
      </c>
      <c r="CF181" s="89">
        <v>0</v>
      </c>
      <c r="CG181" s="89">
        <v>0</v>
      </c>
      <c r="CH181" s="24">
        <f t="shared" si="209"/>
        <v>163285</v>
      </c>
      <c r="CJ181" s="10"/>
      <c r="CK181" s="10"/>
    </row>
    <row r="182" spans="1:89" ht="12" customHeight="1" x14ac:dyDescent="0.25">
      <c r="A182" s="9" t="s">
        <v>469</v>
      </c>
      <c r="B182" s="9" t="s">
        <v>469</v>
      </c>
      <c r="C182" s="25">
        <v>4</v>
      </c>
      <c r="D182" s="33" t="s">
        <v>438</v>
      </c>
      <c r="E182" s="27" t="s">
        <v>439</v>
      </c>
      <c r="F182" s="33" t="s">
        <v>457</v>
      </c>
      <c r="G182" s="27" t="s">
        <v>466</v>
      </c>
      <c r="H182" s="25" t="s">
        <v>470</v>
      </c>
      <c r="I182" s="27" t="s">
        <v>471</v>
      </c>
      <c r="J182" s="28" t="s">
        <v>21</v>
      </c>
      <c r="K182" s="29" t="s">
        <v>444</v>
      </c>
      <c r="L182" s="25" t="s">
        <v>9</v>
      </c>
      <c r="M182" s="24">
        <v>0</v>
      </c>
      <c r="N182" s="24">
        <v>0</v>
      </c>
      <c r="O182" s="24">
        <v>268816.27999999997</v>
      </c>
      <c r="P182" s="89">
        <v>0</v>
      </c>
      <c r="Q182" s="89">
        <v>0</v>
      </c>
      <c r="R182" s="89">
        <v>0</v>
      </c>
      <c r="S182" s="89">
        <f t="shared" si="210"/>
        <v>0</v>
      </c>
      <c r="T182" s="93" t="str">
        <f t="shared" si="211"/>
        <v>nebija plānots</v>
      </c>
      <c r="U182" s="89">
        <f t="shared" si="212"/>
        <v>0</v>
      </c>
      <c r="V182" s="93" t="str">
        <f t="shared" si="213"/>
        <v>nebija plānots</v>
      </c>
      <c r="W182" s="89">
        <v>65440.4</v>
      </c>
      <c r="X182" s="89">
        <v>65440.4</v>
      </c>
      <c r="Y182" s="89">
        <v>0</v>
      </c>
      <c r="Z182" s="89">
        <f t="shared" si="214"/>
        <v>65440.4</v>
      </c>
      <c r="AA182" s="93">
        <f t="shared" si="215"/>
        <v>1</v>
      </c>
      <c r="AB182" s="89">
        <f t="shared" si="216"/>
        <v>0</v>
      </c>
      <c r="AC182" s="93">
        <f t="shared" si="217"/>
        <v>0</v>
      </c>
      <c r="AD182" s="89">
        <f t="shared" si="218"/>
        <v>65440.4</v>
      </c>
      <c r="AE182" s="89">
        <f t="shared" si="219"/>
        <v>65440.4</v>
      </c>
      <c r="AF182" s="89">
        <f t="shared" si="220"/>
        <v>0</v>
      </c>
      <c r="AG182" s="89">
        <f t="shared" si="221"/>
        <v>65440.4</v>
      </c>
      <c r="AH182" s="93">
        <f t="shared" si="222"/>
        <v>1</v>
      </c>
      <c r="AI182" s="89">
        <f t="shared" si="223"/>
        <v>0</v>
      </c>
      <c r="AJ182" s="93">
        <f t="shared" si="224"/>
        <v>0</v>
      </c>
      <c r="AK182" s="89">
        <v>0</v>
      </c>
      <c r="AL182" s="89">
        <v>0</v>
      </c>
      <c r="AM182" s="89">
        <v>0</v>
      </c>
      <c r="AN182" s="89">
        <f t="shared" si="255"/>
        <v>0</v>
      </c>
      <c r="AO182" s="93" t="str">
        <f t="shared" si="225"/>
        <v>nebija plānots</v>
      </c>
      <c r="AP182" s="89">
        <f t="shared" si="226"/>
        <v>0</v>
      </c>
      <c r="AQ182" s="93" t="str">
        <f t="shared" si="227"/>
        <v>nebija plānots</v>
      </c>
      <c r="AR182" s="89">
        <f t="shared" si="228"/>
        <v>65440.4</v>
      </c>
      <c r="AS182" s="89">
        <f t="shared" si="229"/>
        <v>65440.4</v>
      </c>
      <c r="AT182" s="89">
        <f t="shared" si="230"/>
        <v>0</v>
      </c>
      <c r="AU182" s="89">
        <f t="shared" si="231"/>
        <v>65440.4</v>
      </c>
      <c r="AV182" s="93">
        <f t="shared" si="232"/>
        <v>1</v>
      </c>
      <c r="AW182" s="89">
        <f t="shared" si="233"/>
        <v>0</v>
      </c>
      <c r="AX182" s="93">
        <f t="shared" si="234"/>
        <v>0</v>
      </c>
      <c r="AY182" s="89">
        <v>0</v>
      </c>
      <c r="AZ182" s="89">
        <v>0</v>
      </c>
      <c r="BA182" s="89">
        <v>0</v>
      </c>
      <c r="BB182" s="89">
        <f t="shared" si="256"/>
        <v>0</v>
      </c>
      <c r="BC182" s="93" t="str">
        <f t="shared" si="235"/>
        <v>nebija plānots</v>
      </c>
      <c r="BD182" s="89">
        <f t="shared" si="236"/>
        <v>0</v>
      </c>
      <c r="BE182" s="93" t="str">
        <f t="shared" si="237"/>
        <v>nebija plānots</v>
      </c>
      <c r="BF182" s="89">
        <f t="shared" si="238"/>
        <v>65440.4</v>
      </c>
      <c r="BG182" s="89">
        <f t="shared" si="239"/>
        <v>65440.4</v>
      </c>
      <c r="BH182" s="89">
        <f t="shared" si="240"/>
        <v>0</v>
      </c>
      <c r="BI182" s="89">
        <f t="shared" si="241"/>
        <v>65440.4</v>
      </c>
      <c r="BJ182" s="93">
        <f t="shared" si="242"/>
        <v>1</v>
      </c>
      <c r="BK182" s="89">
        <f t="shared" si="243"/>
        <v>0</v>
      </c>
      <c r="BL182" s="93">
        <f t="shared" si="244"/>
        <v>0</v>
      </c>
      <c r="BM182" s="89">
        <v>60785.63</v>
      </c>
      <c r="BN182" s="89">
        <v>45617.04</v>
      </c>
      <c r="BO182" s="89">
        <v>0</v>
      </c>
      <c r="BP182" s="89">
        <f t="shared" si="257"/>
        <v>45617.04</v>
      </c>
      <c r="BQ182" s="93">
        <f t="shared" si="245"/>
        <v>0.75045763283197031</v>
      </c>
      <c r="BR182" s="89">
        <f t="shared" si="246"/>
        <v>-15168.589999999997</v>
      </c>
      <c r="BS182" s="93">
        <f t="shared" si="247"/>
        <v>-0.24954236716802963</v>
      </c>
      <c r="BT182" s="89">
        <f t="shared" si="248"/>
        <v>126226.03</v>
      </c>
      <c r="BU182" s="89">
        <f t="shared" si="249"/>
        <v>111057.44</v>
      </c>
      <c r="BV182" s="89">
        <f t="shared" si="250"/>
        <v>0</v>
      </c>
      <c r="BW182" s="89">
        <f t="shared" si="251"/>
        <v>111057.44</v>
      </c>
      <c r="BX182" s="93">
        <f t="shared" si="252"/>
        <v>0.87982993682047994</v>
      </c>
      <c r="BY182" s="89">
        <f t="shared" si="253"/>
        <v>-15168.589999999997</v>
      </c>
      <c r="BZ182" s="93">
        <f t="shared" si="254"/>
        <v>-0.12017006317952007</v>
      </c>
      <c r="CA182" s="89">
        <v>0</v>
      </c>
      <c r="CB182" s="89">
        <v>0</v>
      </c>
      <c r="CC182" s="89">
        <v>108549.68</v>
      </c>
      <c r="CD182" s="89">
        <v>0</v>
      </c>
      <c r="CE182" s="89">
        <v>89396.63</v>
      </c>
      <c r="CF182" s="89">
        <v>104020.24</v>
      </c>
      <c r="CG182" s="89">
        <v>0</v>
      </c>
      <c r="CH182" s="24">
        <f t="shared" si="209"/>
        <v>428192.57999999996</v>
      </c>
      <c r="CJ182" s="10"/>
      <c r="CK182" s="10"/>
    </row>
    <row r="183" spans="1:89" ht="12" customHeight="1" x14ac:dyDescent="0.25">
      <c r="A183" s="9" t="s">
        <v>472</v>
      </c>
      <c r="B183" s="9" t="s">
        <v>472</v>
      </c>
      <c r="C183" s="25">
        <v>4</v>
      </c>
      <c r="D183" s="33" t="s">
        <v>438</v>
      </c>
      <c r="E183" s="27" t="s">
        <v>439</v>
      </c>
      <c r="F183" s="33" t="s">
        <v>457</v>
      </c>
      <c r="G183" s="27" t="s">
        <v>458</v>
      </c>
      <c r="H183" s="25" t="s">
        <v>473</v>
      </c>
      <c r="I183" s="27" t="s">
        <v>474</v>
      </c>
      <c r="J183" s="28" t="s">
        <v>21</v>
      </c>
      <c r="K183" s="29" t="s">
        <v>444</v>
      </c>
      <c r="L183" s="25" t="s">
        <v>9</v>
      </c>
      <c r="M183" s="24">
        <v>0</v>
      </c>
      <c r="N183" s="24">
        <v>256042.36000000002</v>
      </c>
      <c r="O183" s="24">
        <v>533413.57000000007</v>
      </c>
      <c r="P183" s="89">
        <v>0</v>
      </c>
      <c r="Q183" s="89">
        <v>0</v>
      </c>
      <c r="R183" s="89">
        <v>0</v>
      </c>
      <c r="S183" s="89">
        <f t="shared" si="210"/>
        <v>0</v>
      </c>
      <c r="T183" s="93" t="str">
        <f t="shared" si="211"/>
        <v>nebija plānots</v>
      </c>
      <c r="U183" s="89">
        <f t="shared" si="212"/>
        <v>0</v>
      </c>
      <c r="V183" s="93" t="str">
        <f t="shared" si="213"/>
        <v>nebija plānots</v>
      </c>
      <c r="W183" s="89">
        <v>0</v>
      </c>
      <c r="X183" s="89">
        <v>0</v>
      </c>
      <c r="Y183" s="89">
        <v>0</v>
      </c>
      <c r="Z183" s="89">
        <f t="shared" si="214"/>
        <v>0</v>
      </c>
      <c r="AA183" s="93" t="str">
        <f t="shared" si="215"/>
        <v>nebija plānots</v>
      </c>
      <c r="AB183" s="89">
        <f t="shared" si="216"/>
        <v>0</v>
      </c>
      <c r="AC183" s="93" t="str">
        <f t="shared" si="217"/>
        <v>nebija plānots</v>
      </c>
      <c r="AD183" s="89">
        <f t="shared" si="218"/>
        <v>0</v>
      </c>
      <c r="AE183" s="89">
        <f t="shared" si="219"/>
        <v>0</v>
      </c>
      <c r="AF183" s="89">
        <f t="shared" si="220"/>
        <v>0</v>
      </c>
      <c r="AG183" s="89">
        <f t="shared" si="221"/>
        <v>0</v>
      </c>
      <c r="AH183" s="93" t="str">
        <f t="shared" si="222"/>
        <v>nebija plānots</v>
      </c>
      <c r="AI183" s="89">
        <f t="shared" si="223"/>
        <v>0</v>
      </c>
      <c r="AJ183" s="93" t="str">
        <f t="shared" si="224"/>
        <v>nebija plānots</v>
      </c>
      <c r="AK183" s="89">
        <v>0</v>
      </c>
      <c r="AL183" s="89">
        <v>0</v>
      </c>
      <c r="AM183" s="89">
        <v>0</v>
      </c>
      <c r="AN183" s="89">
        <f t="shared" si="255"/>
        <v>0</v>
      </c>
      <c r="AO183" s="93" t="str">
        <f t="shared" si="225"/>
        <v>nebija plānots</v>
      </c>
      <c r="AP183" s="89">
        <f t="shared" si="226"/>
        <v>0</v>
      </c>
      <c r="AQ183" s="93" t="str">
        <f t="shared" si="227"/>
        <v>nebija plānots</v>
      </c>
      <c r="AR183" s="89">
        <f t="shared" si="228"/>
        <v>0</v>
      </c>
      <c r="AS183" s="89">
        <f t="shared" si="229"/>
        <v>0</v>
      </c>
      <c r="AT183" s="89">
        <f t="shared" si="230"/>
        <v>0</v>
      </c>
      <c r="AU183" s="89">
        <f t="shared" si="231"/>
        <v>0</v>
      </c>
      <c r="AV183" s="93" t="str">
        <f t="shared" si="232"/>
        <v>nebija plānots</v>
      </c>
      <c r="AW183" s="89">
        <f t="shared" si="233"/>
        <v>0</v>
      </c>
      <c r="AX183" s="93" t="str">
        <f t="shared" si="234"/>
        <v>nebija plānots</v>
      </c>
      <c r="AY183" s="89">
        <v>0</v>
      </c>
      <c r="AZ183" s="89">
        <v>0</v>
      </c>
      <c r="BA183" s="89">
        <v>0</v>
      </c>
      <c r="BB183" s="89">
        <f t="shared" si="256"/>
        <v>0</v>
      </c>
      <c r="BC183" s="93" t="str">
        <f t="shared" si="235"/>
        <v>nebija plānots</v>
      </c>
      <c r="BD183" s="89">
        <f t="shared" si="236"/>
        <v>0</v>
      </c>
      <c r="BE183" s="93" t="str">
        <f t="shared" si="237"/>
        <v>nebija plānots</v>
      </c>
      <c r="BF183" s="89">
        <f t="shared" si="238"/>
        <v>0</v>
      </c>
      <c r="BG183" s="89">
        <f t="shared" si="239"/>
        <v>0</v>
      </c>
      <c r="BH183" s="89">
        <f t="shared" si="240"/>
        <v>0</v>
      </c>
      <c r="BI183" s="89">
        <f t="shared" si="241"/>
        <v>0</v>
      </c>
      <c r="BJ183" s="93" t="str">
        <f t="shared" si="242"/>
        <v>nebija plānots</v>
      </c>
      <c r="BK183" s="89">
        <f t="shared" si="243"/>
        <v>0</v>
      </c>
      <c r="BL183" s="93" t="str">
        <f t="shared" si="244"/>
        <v>nebija plānots</v>
      </c>
      <c r="BM183" s="89">
        <v>0</v>
      </c>
      <c r="BN183" s="89">
        <v>0</v>
      </c>
      <c r="BO183" s="89">
        <v>0</v>
      </c>
      <c r="BP183" s="89">
        <f t="shared" si="257"/>
        <v>0</v>
      </c>
      <c r="BQ183" s="93" t="str">
        <f t="shared" si="245"/>
        <v>nebija plānots</v>
      </c>
      <c r="BR183" s="89">
        <f t="shared" si="246"/>
        <v>0</v>
      </c>
      <c r="BS183" s="93" t="str">
        <f t="shared" si="247"/>
        <v>nebija plānots</v>
      </c>
      <c r="BT183" s="89">
        <f t="shared" si="248"/>
        <v>0</v>
      </c>
      <c r="BU183" s="89">
        <f t="shared" si="249"/>
        <v>0</v>
      </c>
      <c r="BV183" s="89">
        <f t="shared" si="250"/>
        <v>0</v>
      </c>
      <c r="BW183" s="89">
        <f t="shared" si="251"/>
        <v>0</v>
      </c>
      <c r="BX183" s="93" t="str">
        <f t="shared" si="252"/>
        <v>nebija plānots</v>
      </c>
      <c r="BY183" s="89">
        <f t="shared" si="253"/>
        <v>0</v>
      </c>
      <c r="BZ183" s="93" t="str">
        <f t="shared" si="254"/>
        <v>nebija plānots</v>
      </c>
      <c r="CA183" s="89">
        <v>199985.83</v>
      </c>
      <c r="CB183" s="89">
        <v>0</v>
      </c>
      <c r="CC183" s="89">
        <v>0</v>
      </c>
      <c r="CD183" s="89">
        <v>123866.85</v>
      </c>
      <c r="CE183" s="89">
        <v>0</v>
      </c>
      <c r="CF183" s="89">
        <v>0</v>
      </c>
      <c r="CG183" s="89">
        <v>210468.59</v>
      </c>
      <c r="CH183" s="24">
        <f t="shared" si="209"/>
        <v>534321.27</v>
      </c>
      <c r="CJ183" s="10"/>
      <c r="CK183" s="10"/>
    </row>
    <row r="184" spans="1:89" ht="12" customHeight="1" x14ac:dyDescent="0.25">
      <c r="A184" s="9" t="s">
        <v>475</v>
      </c>
      <c r="B184" s="9" t="s">
        <v>475</v>
      </c>
      <c r="C184" s="25">
        <v>4</v>
      </c>
      <c r="D184" s="33" t="s">
        <v>438</v>
      </c>
      <c r="E184" s="27" t="s">
        <v>439</v>
      </c>
      <c r="F184" s="33" t="s">
        <v>457</v>
      </c>
      <c r="G184" s="27" t="s">
        <v>458</v>
      </c>
      <c r="H184" s="25" t="s">
        <v>476</v>
      </c>
      <c r="I184" s="27" t="s">
        <v>477</v>
      </c>
      <c r="J184" s="28" t="s">
        <v>21</v>
      </c>
      <c r="K184" s="29" t="s">
        <v>444</v>
      </c>
      <c r="L184" s="25" t="s">
        <v>9</v>
      </c>
      <c r="M184" s="24">
        <v>0</v>
      </c>
      <c r="N184" s="24">
        <v>0</v>
      </c>
      <c r="O184" s="24">
        <v>402905.47000000003</v>
      </c>
      <c r="P184" s="89">
        <v>0</v>
      </c>
      <c r="Q184" s="89">
        <v>0</v>
      </c>
      <c r="R184" s="89">
        <v>0</v>
      </c>
      <c r="S184" s="89">
        <f t="shared" si="210"/>
        <v>0</v>
      </c>
      <c r="T184" s="93" t="str">
        <f t="shared" si="211"/>
        <v>nebija plānots</v>
      </c>
      <c r="U184" s="89">
        <f t="shared" si="212"/>
        <v>0</v>
      </c>
      <c r="V184" s="93" t="str">
        <f t="shared" si="213"/>
        <v>nebija plānots</v>
      </c>
      <c r="W184" s="89">
        <v>0</v>
      </c>
      <c r="X184" s="89">
        <v>0</v>
      </c>
      <c r="Y184" s="89">
        <v>0</v>
      </c>
      <c r="Z184" s="89">
        <f t="shared" si="214"/>
        <v>0</v>
      </c>
      <c r="AA184" s="93" t="str">
        <f t="shared" si="215"/>
        <v>nebija plānots</v>
      </c>
      <c r="AB184" s="89">
        <f t="shared" si="216"/>
        <v>0</v>
      </c>
      <c r="AC184" s="93" t="str">
        <f t="shared" si="217"/>
        <v>nebija plānots</v>
      </c>
      <c r="AD184" s="89">
        <f t="shared" si="218"/>
        <v>0</v>
      </c>
      <c r="AE184" s="89">
        <f t="shared" si="219"/>
        <v>0</v>
      </c>
      <c r="AF184" s="89">
        <f t="shared" si="220"/>
        <v>0</v>
      </c>
      <c r="AG184" s="89">
        <f t="shared" si="221"/>
        <v>0</v>
      </c>
      <c r="AH184" s="93" t="str">
        <f t="shared" si="222"/>
        <v>nebija plānots</v>
      </c>
      <c r="AI184" s="89">
        <f t="shared" si="223"/>
        <v>0</v>
      </c>
      <c r="AJ184" s="93" t="str">
        <f t="shared" si="224"/>
        <v>nebija plānots</v>
      </c>
      <c r="AK184" s="89">
        <v>0</v>
      </c>
      <c r="AL184" s="89">
        <v>0</v>
      </c>
      <c r="AM184" s="89">
        <v>0</v>
      </c>
      <c r="AN184" s="89">
        <f t="shared" si="255"/>
        <v>0</v>
      </c>
      <c r="AO184" s="93" t="str">
        <f t="shared" si="225"/>
        <v>nebija plānots</v>
      </c>
      <c r="AP184" s="89">
        <f t="shared" si="226"/>
        <v>0</v>
      </c>
      <c r="AQ184" s="93" t="str">
        <f t="shared" si="227"/>
        <v>nebija plānots</v>
      </c>
      <c r="AR184" s="89">
        <f t="shared" si="228"/>
        <v>0</v>
      </c>
      <c r="AS184" s="89">
        <f t="shared" si="229"/>
        <v>0</v>
      </c>
      <c r="AT184" s="89">
        <f t="shared" si="230"/>
        <v>0</v>
      </c>
      <c r="AU184" s="89">
        <f t="shared" si="231"/>
        <v>0</v>
      </c>
      <c r="AV184" s="93" t="str">
        <f t="shared" si="232"/>
        <v>nebija plānots</v>
      </c>
      <c r="AW184" s="89">
        <f t="shared" si="233"/>
        <v>0</v>
      </c>
      <c r="AX184" s="93" t="str">
        <f t="shared" si="234"/>
        <v>nebija plānots</v>
      </c>
      <c r="AY184" s="89">
        <v>261096.33</v>
      </c>
      <c r="AZ184" s="89">
        <v>289083.90999999997</v>
      </c>
      <c r="BA184" s="89">
        <v>0</v>
      </c>
      <c r="BB184" s="89">
        <f t="shared" si="256"/>
        <v>289083.90999999997</v>
      </c>
      <c r="BC184" s="93">
        <f t="shared" si="235"/>
        <v>1.1071925446060462</v>
      </c>
      <c r="BD184" s="89">
        <f t="shared" si="236"/>
        <v>27987.579999999987</v>
      </c>
      <c r="BE184" s="93">
        <f t="shared" si="237"/>
        <v>0.10719254460604631</v>
      </c>
      <c r="BF184" s="89">
        <f t="shared" si="238"/>
        <v>261096.33</v>
      </c>
      <c r="BG184" s="89">
        <f t="shared" si="239"/>
        <v>289083.90999999997</v>
      </c>
      <c r="BH184" s="89">
        <f t="shared" si="240"/>
        <v>0</v>
      </c>
      <c r="BI184" s="89">
        <f t="shared" si="241"/>
        <v>289083.90999999997</v>
      </c>
      <c r="BJ184" s="93">
        <f t="shared" si="242"/>
        <v>1.1071925446060462</v>
      </c>
      <c r="BK184" s="89">
        <f t="shared" si="243"/>
        <v>27987.579999999987</v>
      </c>
      <c r="BL184" s="93">
        <f t="shared" si="244"/>
        <v>0.10719254460604631</v>
      </c>
      <c r="BM184" s="89">
        <v>0</v>
      </c>
      <c r="BN184" s="89">
        <v>0</v>
      </c>
      <c r="BO184" s="89">
        <v>0</v>
      </c>
      <c r="BP184" s="89">
        <f t="shared" si="257"/>
        <v>0</v>
      </c>
      <c r="BQ184" s="93" t="str">
        <f t="shared" si="245"/>
        <v>nebija plānots</v>
      </c>
      <c r="BR184" s="89">
        <f t="shared" si="246"/>
        <v>0</v>
      </c>
      <c r="BS184" s="93" t="str">
        <f t="shared" si="247"/>
        <v>nebija plānots</v>
      </c>
      <c r="BT184" s="89">
        <f t="shared" si="248"/>
        <v>261096.33</v>
      </c>
      <c r="BU184" s="89">
        <f t="shared" si="249"/>
        <v>289083.90999999997</v>
      </c>
      <c r="BV184" s="89">
        <f t="shared" si="250"/>
        <v>0</v>
      </c>
      <c r="BW184" s="89">
        <f t="shared" si="251"/>
        <v>289083.90999999997</v>
      </c>
      <c r="BX184" s="93">
        <f t="shared" si="252"/>
        <v>1.1071925446060462</v>
      </c>
      <c r="BY184" s="89">
        <f t="shared" si="253"/>
        <v>27987.579999999987</v>
      </c>
      <c r="BZ184" s="93">
        <f t="shared" si="254"/>
        <v>0.10719254460604631</v>
      </c>
      <c r="CA184" s="89">
        <v>0</v>
      </c>
      <c r="CB184" s="89">
        <v>0</v>
      </c>
      <c r="CC184" s="89">
        <v>0</v>
      </c>
      <c r="CD184" s="89">
        <v>0</v>
      </c>
      <c r="CE184" s="89">
        <v>275129.45</v>
      </c>
      <c r="CF184" s="89">
        <v>0</v>
      </c>
      <c r="CG184" s="89">
        <v>0</v>
      </c>
      <c r="CH184" s="24">
        <f t="shared" si="209"/>
        <v>536225.78</v>
      </c>
      <c r="CJ184" s="10"/>
      <c r="CK184" s="10"/>
    </row>
    <row r="185" spans="1:89" ht="12" customHeight="1" x14ac:dyDescent="0.25">
      <c r="A185" s="9" t="s">
        <v>478</v>
      </c>
      <c r="B185" s="9" t="s">
        <v>478</v>
      </c>
      <c r="C185" s="25">
        <v>4</v>
      </c>
      <c r="D185" s="33" t="s">
        <v>438</v>
      </c>
      <c r="E185" s="27" t="s">
        <v>439</v>
      </c>
      <c r="F185" s="33" t="s">
        <v>479</v>
      </c>
      <c r="G185" s="27" t="s">
        <v>480</v>
      </c>
      <c r="H185" s="25" t="s">
        <v>481</v>
      </c>
      <c r="I185" s="27" t="s">
        <v>482</v>
      </c>
      <c r="J185" s="28" t="s">
        <v>21</v>
      </c>
      <c r="K185" s="29" t="s">
        <v>444</v>
      </c>
      <c r="L185" s="25" t="s">
        <v>9</v>
      </c>
      <c r="M185" s="24">
        <v>0</v>
      </c>
      <c r="N185" s="24">
        <v>59492.020000000004</v>
      </c>
      <c r="O185" s="24">
        <v>215626.7</v>
      </c>
      <c r="P185" s="89">
        <v>0</v>
      </c>
      <c r="Q185" s="89">
        <v>0</v>
      </c>
      <c r="R185" s="89">
        <v>0</v>
      </c>
      <c r="S185" s="89">
        <f t="shared" si="210"/>
        <v>0</v>
      </c>
      <c r="T185" s="93" t="str">
        <f t="shared" si="211"/>
        <v>nebija plānots</v>
      </c>
      <c r="U185" s="89">
        <f t="shared" si="212"/>
        <v>0</v>
      </c>
      <c r="V185" s="93" t="str">
        <f t="shared" si="213"/>
        <v>nebija plānots</v>
      </c>
      <c r="W185" s="89">
        <v>0</v>
      </c>
      <c r="X185" s="89">
        <v>0</v>
      </c>
      <c r="Y185" s="89">
        <v>0</v>
      </c>
      <c r="Z185" s="89">
        <f t="shared" si="214"/>
        <v>0</v>
      </c>
      <c r="AA185" s="93" t="str">
        <f t="shared" si="215"/>
        <v>nebija plānots</v>
      </c>
      <c r="AB185" s="89">
        <f t="shared" si="216"/>
        <v>0</v>
      </c>
      <c r="AC185" s="93" t="str">
        <f t="shared" si="217"/>
        <v>nebija plānots</v>
      </c>
      <c r="AD185" s="89">
        <f t="shared" si="218"/>
        <v>0</v>
      </c>
      <c r="AE185" s="89">
        <f t="shared" si="219"/>
        <v>0</v>
      </c>
      <c r="AF185" s="89">
        <f t="shared" si="220"/>
        <v>0</v>
      </c>
      <c r="AG185" s="89">
        <f t="shared" si="221"/>
        <v>0</v>
      </c>
      <c r="AH185" s="93" t="str">
        <f t="shared" si="222"/>
        <v>nebija plānots</v>
      </c>
      <c r="AI185" s="89">
        <f t="shared" si="223"/>
        <v>0</v>
      </c>
      <c r="AJ185" s="93" t="str">
        <f t="shared" si="224"/>
        <v>nebija plānots</v>
      </c>
      <c r="AK185" s="89">
        <v>0</v>
      </c>
      <c r="AL185" s="89">
        <v>0</v>
      </c>
      <c r="AM185" s="89">
        <v>0</v>
      </c>
      <c r="AN185" s="89">
        <f t="shared" si="255"/>
        <v>0</v>
      </c>
      <c r="AO185" s="93" t="str">
        <f t="shared" si="225"/>
        <v>nebija plānots</v>
      </c>
      <c r="AP185" s="89">
        <f t="shared" si="226"/>
        <v>0</v>
      </c>
      <c r="AQ185" s="93" t="str">
        <f t="shared" si="227"/>
        <v>nebija plānots</v>
      </c>
      <c r="AR185" s="89">
        <f t="shared" si="228"/>
        <v>0</v>
      </c>
      <c r="AS185" s="89">
        <f t="shared" si="229"/>
        <v>0</v>
      </c>
      <c r="AT185" s="89">
        <f t="shared" si="230"/>
        <v>0</v>
      </c>
      <c r="AU185" s="89">
        <f t="shared" si="231"/>
        <v>0</v>
      </c>
      <c r="AV185" s="93" t="str">
        <f t="shared" si="232"/>
        <v>nebija plānots</v>
      </c>
      <c r="AW185" s="89">
        <f t="shared" si="233"/>
        <v>0</v>
      </c>
      <c r="AX185" s="93" t="str">
        <f t="shared" si="234"/>
        <v>nebija plānots</v>
      </c>
      <c r="AY185" s="89">
        <v>0</v>
      </c>
      <c r="AZ185" s="89">
        <v>184204.34</v>
      </c>
      <c r="BA185" s="89">
        <v>0</v>
      </c>
      <c r="BB185" s="89">
        <f t="shared" si="256"/>
        <v>184204.34</v>
      </c>
      <c r="BC185" s="93" t="str">
        <f t="shared" si="235"/>
        <v>nebija plānots</v>
      </c>
      <c r="BD185" s="89">
        <f t="shared" si="236"/>
        <v>184204.34</v>
      </c>
      <c r="BE185" s="93" t="str">
        <f t="shared" si="237"/>
        <v>nebija plānots</v>
      </c>
      <c r="BF185" s="89">
        <f t="shared" si="238"/>
        <v>0</v>
      </c>
      <c r="BG185" s="89">
        <f t="shared" si="239"/>
        <v>184204.34</v>
      </c>
      <c r="BH185" s="89">
        <f t="shared" si="240"/>
        <v>0</v>
      </c>
      <c r="BI185" s="89">
        <f t="shared" si="241"/>
        <v>184204.34</v>
      </c>
      <c r="BJ185" s="93" t="str">
        <f t="shared" si="242"/>
        <v>nebija plānots</v>
      </c>
      <c r="BK185" s="89">
        <f t="shared" si="243"/>
        <v>184204.34</v>
      </c>
      <c r="BL185" s="93" t="str">
        <f t="shared" si="244"/>
        <v>nebija plānots</v>
      </c>
      <c r="BM185" s="89">
        <v>134023.22</v>
      </c>
      <c r="BN185" s="89">
        <v>0</v>
      </c>
      <c r="BO185" s="89">
        <v>0</v>
      </c>
      <c r="BP185" s="89">
        <f t="shared" si="257"/>
        <v>0</v>
      </c>
      <c r="BQ185" s="93">
        <f t="shared" si="245"/>
        <v>0</v>
      </c>
      <c r="BR185" s="89">
        <f t="shared" si="246"/>
        <v>-134023.22</v>
      </c>
      <c r="BS185" s="93">
        <f t="shared" si="247"/>
        <v>-1</v>
      </c>
      <c r="BT185" s="89">
        <f t="shared" si="248"/>
        <v>134023.22</v>
      </c>
      <c r="BU185" s="89">
        <f t="shared" si="249"/>
        <v>184204.34</v>
      </c>
      <c r="BV185" s="89">
        <f t="shared" si="250"/>
        <v>0</v>
      </c>
      <c r="BW185" s="89">
        <f t="shared" si="251"/>
        <v>184204.34</v>
      </c>
      <c r="BX185" s="93">
        <f t="shared" si="252"/>
        <v>1.3744210891217208</v>
      </c>
      <c r="BY185" s="89">
        <f t="shared" si="253"/>
        <v>50181.119999999995</v>
      </c>
      <c r="BZ185" s="93">
        <f t="shared" si="254"/>
        <v>0.37442108912172078</v>
      </c>
      <c r="CA185" s="89">
        <v>0</v>
      </c>
      <c r="CB185" s="89">
        <v>0</v>
      </c>
      <c r="CC185" s="89">
        <v>52837.91</v>
      </c>
      <c r="CD185" s="89">
        <v>0</v>
      </c>
      <c r="CE185" s="89">
        <v>37743.19</v>
      </c>
      <c r="CF185" s="89">
        <v>0</v>
      </c>
      <c r="CG185" s="89">
        <v>29009.439999999999</v>
      </c>
      <c r="CH185" s="24">
        <f t="shared" si="209"/>
        <v>253613.76</v>
      </c>
      <c r="CJ185" s="10"/>
      <c r="CK185" s="10"/>
    </row>
    <row r="186" spans="1:89" ht="12" customHeight="1" x14ac:dyDescent="0.25">
      <c r="A186" s="9" t="s">
        <v>483</v>
      </c>
      <c r="B186" s="9" t="s">
        <v>483</v>
      </c>
      <c r="C186" s="25">
        <v>4</v>
      </c>
      <c r="D186" s="33" t="s">
        <v>438</v>
      </c>
      <c r="E186" s="27" t="s">
        <v>439</v>
      </c>
      <c r="F186" s="33" t="s">
        <v>479</v>
      </c>
      <c r="G186" s="27" t="s">
        <v>480</v>
      </c>
      <c r="H186" s="25" t="s">
        <v>484</v>
      </c>
      <c r="I186" s="27" t="s">
        <v>485</v>
      </c>
      <c r="J186" s="28">
        <v>1</v>
      </c>
      <c r="K186" s="29" t="s">
        <v>444</v>
      </c>
      <c r="L186" s="25" t="s">
        <v>9</v>
      </c>
      <c r="M186" s="24">
        <v>0</v>
      </c>
      <c r="N186" s="24">
        <v>0</v>
      </c>
      <c r="O186" s="24">
        <v>891104.0199999999</v>
      </c>
      <c r="P186" s="89">
        <v>8693.14</v>
      </c>
      <c r="Q186" s="89">
        <v>22036.799999999999</v>
      </c>
      <c r="R186" s="89">
        <v>0</v>
      </c>
      <c r="S186" s="89">
        <f t="shared" si="210"/>
        <v>22036.799999999999</v>
      </c>
      <c r="T186" s="93">
        <f t="shared" si="211"/>
        <v>2.534964351201062</v>
      </c>
      <c r="U186" s="89">
        <f t="shared" si="212"/>
        <v>13343.66</v>
      </c>
      <c r="V186" s="93">
        <f t="shared" si="213"/>
        <v>1.534964351201062</v>
      </c>
      <c r="W186" s="89">
        <v>13078.58</v>
      </c>
      <c r="X186" s="89">
        <v>18945.739999999998</v>
      </c>
      <c r="Y186" s="89">
        <v>0</v>
      </c>
      <c r="Z186" s="89">
        <f t="shared" si="214"/>
        <v>18945.739999999998</v>
      </c>
      <c r="AA186" s="93">
        <f t="shared" si="215"/>
        <v>1.4486083351556513</v>
      </c>
      <c r="AB186" s="89">
        <f t="shared" si="216"/>
        <v>5867.159999999998</v>
      </c>
      <c r="AC186" s="93">
        <f t="shared" si="217"/>
        <v>0.44860833515565129</v>
      </c>
      <c r="AD186" s="89">
        <f t="shared" si="218"/>
        <v>21771.72</v>
      </c>
      <c r="AE186" s="89">
        <f t="shared" si="219"/>
        <v>40982.539999999994</v>
      </c>
      <c r="AF186" s="89">
        <f t="shared" si="220"/>
        <v>0</v>
      </c>
      <c r="AG186" s="89">
        <f t="shared" si="221"/>
        <v>40982.539999999994</v>
      </c>
      <c r="AH186" s="93">
        <f t="shared" si="222"/>
        <v>1.8823749340888083</v>
      </c>
      <c r="AI186" s="89">
        <f t="shared" si="223"/>
        <v>19210.819999999992</v>
      </c>
      <c r="AJ186" s="93">
        <f t="shared" si="224"/>
        <v>0.8823749340888084</v>
      </c>
      <c r="AK186" s="89">
        <v>19592.38</v>
      </c>
      <c r="AL186" s="89">
        <v>41469.200000000004</v>
      </c>
      <c r="AM186" s="89">
        <v>0</v>
      </c>
      <c r="AN186" s="89">
        <f t="shared" si="255"/>
        <v>41469.200000000004</v>
      </c>
      <c r="AO186" s="93">
        <f t="shared" si="225"/>
        <v>2.1165983918237603</v>
      </c>
      <c r="AP186" s="89">
        <f t="shared" si="226"/>
        <v>21876.820000000003</v>
      </c>
      <c r="AQ186" s="93">
        <f t="shared" si="227"/>
        <v>1.1165983918237601</v>
      </c>
      <c r="AR186" s="89">
        <f t="shared" si="228"/>
        <v>41364.100000000006</v>
      </c>
      <c r="AS186" s="89">
        <f t="shared" si="229"/>
        <v>82451.739999999991</v>
      </c>
      <c r="AT186" s="89">
        <f t="shared" si="230"/>
        <v>0</v>
      </c>
      <c r="AU186" s="89">
        <f t="shared" si="231"/>
        <v>82451.739999999991</v>
      </c>
      <c r="AV186" s="93">
        <f t="shared" si="232"/>
        <v>1.9933164265631302</v>
      </c>
      <c r="AW186" s="89">
        <f t="shared" si="233"/>
        <v>41087.639999999985</v>
      </c>
      <c r="AX186" s="93">
        <f t="shared" si="234"/>
        <v>0.99331642656313035</v>
      </c>
      <c r="AY186" s="89">
        <v>61144.770000000004</v>
      </c>
      <c r="AZ186" s="89">
        <v>26991.399999999998</v>
      </c>
      <c r="BA186" s="89">
        <v>0</v>
      </c>
      <c r="BB186" s="89">
        <f t="shared" si="256"/>
        <v>26991.399999999998</v>
      </c>
      <c r="BC186" s="93">
        <f t="shared" si="235"/>
        <v>0.44143432054777532</v>
      </c>
      <c r="BD186" s="89">
        <f t="shared" si="236"/>
        <v>-34153.37000000001</v>
      </c>
      <c r="BE186" s="93">
        <f t="shared" si="237"/>
        <v>-0.55856567945222468</v>
      </c>
      <c r="BF186" s="89">
        <f t="shared" si="238"/>
        <v>102508.87000000001</v>
      </c>
      <c r="BG186" s="89">
        <f t="shared" si="239"/>
        <v>109443.13999999998</v>
      </c>
      <c r="BH186" s="89">
        <f t="shared" si="240"/>
        <v>0</v>
      </c>
      <c r="BI186" s="89">
        <f t="shared" si="241"/>
        <v>109443.13999999998</v>
      </c>
      <c r="BJ186" s="93">
        <f t="shared" si="242"/>
        <v>1.0676455608182978</v>
      </c>
      <c r="BK186" s="89">
        <f t="shared" si="243"/>
        <v>6934.269999999975</v>
      </c>
      <c r="BL186" s="93">
        <f t="shared" si="244"/>
        <v>6.7645560818297715E-2</v>
      </c>
      <c r="BM186" s="89">
        <v>26114.870000000003</v>
      </c>
      <c r="BN186" s="89">
        <v>5830.76</v>
      </c>
      <c r="BO186" s="89">
        <v>0</v>
      </c>
      <c r="BP186" s="89">
        <f t="shared" si="257"/>
        <v>5830.76</v>
      </c>
      <c r="BQ186" s="93">
        <f t="shared" si="245"/>
        <v>0.22327356023598813</v>
      </c>
      <c r="BR186" s="89">
        <f t="shared" si="246"/>
        <v>-20284.11</v>
      </c>
      <c r="BS186" s="93">
        <f t="shared" si="247"/>
        <v>-0.77672643976401179</v>
      </c>
      <c r="BT186" s="89">
        <f t="shared" si="248"/>
        <v>128623.74000000002</v>
      </c>
      <c r="BU186" s="89">
        <f t="shared" si="249"/>
        <v>115273.89999999998</v>
      </c>
      <c r="BV186" s="89">
        <f t="shared" si="250"/>
        <v>0</v>
      </c>
      <c r="BW186" s="89">
        <f t="shared" si="251"/>
        <v>115273.89999999998</v>
      </c>
      <c r="BX186" s="93">
        <f t="shared" si="252"/>
        <v>0.89621013974558628</v>
      </c>
      <c r="BY186" s="89">
        <f t="shared" si="253"/>
        <v>-13349.84000000004</v>
      </c>
      <c r="BZ186" s="93">
        <f t="shared" si="254"/>
        <v>-0.10378986025441367</v>
      </c>
      <c r="CA186" s="89">
        <v>3872.5200000000004</v>
      </c>
      <c r="CB186" s="89">
        <v>3809.02</v>
      </c>
      <c r="CC186" s="89">
        <v>27059.940000000002</v>
      </c>
      <c r="CD186" s="89">
        <v>11313.17</v>
      </c>
      <c r="CE186" s="89">
        <v>12454.66</v>
      </c>
      <c r="CF186" s="89">
        <v>0</v>
      </c>
      <c r="CG186" s="89">
        <v>394.00000000000233</v>
      </c>
      <c r="CH186" s="24">
        <f t="shared" si="209"/>
        <v>187527.05000000002</v>
      </c>
      <c r="CJ186" s="10"/>
      <c r="CK186" s="10"/>
    </row>
    <row r="187" spans="1:89" ht="12" customHeight="1" x14ac:dyDescent="0.25">
      <c r="A187" s="9" t="s">
        <v>486</v>
      </c>
      <c r="B187" s="9" t="s">
        <v>486</v>
      </c>
      <c r="C187" s="25">
        <v>4</v>
      </c>
      <c r="D187" s="33" t="s">
        <v>438</v>
      </c>
      <c r="E187" s="27" t="s">
        <v>439</v>
      </c>
      <c r="F187" s="33" t="s">
        <v>479</v>
      </c>
      <c r="G187" s="27" t="s">
        <v>480</v>
      </c>
      <c r="H187" s="25" t="s">
        <v>484</v>
      </c>
      <c r="I187" s="27" t="s">
        <v>485</v>
      </c>
      <c r="J187" s="28">
        <v>2</v>
      </c>
      <c r="K187" s="29" t="s">
        <v>444</v>
      </c>
      <c r="L187" s="25" t="s">
        <v>9</v>
      </c>
      <c r="M187" s="24">
        <v>0</v>
      </c>
      <c r="N187" s="24">
        <v>0</v>
      </c>
      <c r="O187" s="24">
        <v>0</v>
      </c>
      <c r="P187" s="89">
        <v>0</v>
      </c>
      <c r="Q187" s="89">
        <v>0</v>
      </c>
      <c r="R187" s="89">
        <v>0</v>
      </c>
      <c r="S187" s="89">
        <f t="shared" si="210"/>
        <v>0</v>
      </c>
      <c r="T187" s="93" t="str">
        <f t="shared" si="211"/>
        <v>nebija plānots</v>
      </c>
      <c r="U187" s="89">
        <f t="shared" si="212"/>
        <v>0</v>
      </c>
      <c r="V187" s="93" t="str">
        <f t="shared" si="213"/>
        <v>nebija plānots</v>
      </c>
      <c r="W187" s="89">
        <v>0</v>
      </c>
      <c r="X187" s="89">
        <v>0</v>
      </c>
      <c r="Y187" s="89">
        <v>0</v>
      </c>
      <c r="Z187" s="89">
        <f t="shared" si="214"/>
        <v>0</v>
      </c>
      <c r="AA187" s="93" t="str">
        <f t="shared" si="215"/>
        <v>nebija plānots</v>
      </c>
      <c r="AB187" s="89">
        <f t="shared" si="216"/>
        <v>0</v>
      </c>
      <c r="AC187" s="93" t="str">
        <f t="shared" si="217"/>
        <v>nebija plānots</v>
      </c>
      <c r="AD187" s="89">
        <f t="shared" si="218"/>
        <v>0</v>
      </c>
      <c r="AE187" s="89">
        <f t="shared" si="219"/>
        <v>0</v>
      </c>
      <c r="AF187" s="89">
        <f t="shared" si="220"/>
        <v>0</v>
      </c>
      <c r="AG187" s="89">
        <f t="shared" si="221"/>
        <v>0</v>
      </c>
      <c r="AH187" s="93" t="str">
        <f t="shared" si="222"/>
        <v>nebija plānots</v>
      </c>
      <c r="AI187" s="89">
        <f t="shared" si="223"/>
        <v>0</v>
      </c>
      <c r="AJ187" s="93" t="str">
        <f t="shared" si="224"/>
        <v>nebija plānots</v>
      </c>
      <c r="AK187" s="89">
        <v>0</v>
      </c>
      <c r="AL187" s="89">
        <v>0</v>
      </c>
      <c r="AM187" s="89">
        <v>0</v>
      </c>
      <c r="AN187" s="89">
        <f t="shared" si="255"/>
        <v>0</v>
      </c>
      <c r="AO187" s="93" t="str">
        <f t="shared" si="225"/>
        <v>nebija plānots</v>
      </c>
      <c r="AP187" s="89">
        <f t="shared" si="226"/>
        <v>0</v>
      </c>
      <c r="AQ187" s="93" t="str">
        <f t="shared" si="227"/>
        <v>nebija plānots</v>
      </c>
      <c r="AR187" s="89">
        <f t="shared" si="228"/>
        <v>0</v>
      </c>
      <c r="AS187" s="89">
        <f t="shared" si="229"/>
        <v>0</v>
      </c>
      <c r="AT187" s="89">
        <f t="shared" si="230"/>
        <v>0</v>
      </c>
      <c r="AU187" s="89">
        <f t="shared" si="231"/>
        <v>0</v>
      </c>
      <c r="AV187" s="93" t="str">
        <f t="shared" si="232"/>
        <v>nebija plānots</v>
      </c>
      <c r="AW187" s="89">
        <f t="shared" si="233"/>
        <v>0</v>
      </c>
      <c r="AX187" s="93" t="str">
        <f t="shared" si="234"/>
        <v>nebija plānots</v>
      </c>
      <c r="AY187" s="89">
        <v>0</v>
      </c>
      <c r="AZ187" s="89">
        <v>0</v>
      </c>
      <c r="BA187" s="89">
        <v>0</v>
      </c>
      <c r="BB187" s="89">
        <f t="shared" si="256"/>
        <v>0</v>
      </c>
      <c r="BC187" s="93" t="str">
        <f t="shared" si="235"/>
        <v>nebija plānots</v>
      </c>
      <c r="BD187" s="89">
        <f t="shared" si="236"/>
        <v>0</v>
      </c>
      <c r="BE187" s="93" t="str">
        <f t="shared" si="237"/>
        <v>nebija plānots</v>
      </c>
      <c r="BF187" s="89">
        <f t="shared" si="238"/>
        <v>0</v>
      </c>
      <c r="BG187" s="89">
        <f t="shared" si="239"/>
        <v>0</v>
      </c>
      <c r="BH187" s="89">
        <f t="shared" si="240"/>
        <v>0</v>
      </c>
      <c r="BI187" s="89">
        <f t="shared" si="241"/>
        <v>0</v>
      </c>
      <c r="BJ187" s="93" t="str">
        <f t="shared" si="242"/>
        <v>nebija plānots</v>
      </c>
      <c r="BK187" s="89">
        <f t="shared" si="243"/>
        <v>0</v>
      </c>
      <c r="BL187" s="93" t="str">
        <f t="shared" si="244"/>
        <v>nebija plānots</v>
      </c>
      <c r="BM187" s="89">
        <v>0</v>
      </c>
      <c r="BN187" s="89">
        <v>0</v>
      </c>
      <c r="BO187" s="89">
        <v>0</v>
      </c>
      <c r="BP187" s="89">
        <f t="shared" si="257"/>
        <v>0</v>
      </c>
      <c r="BQ187" s="93" t="str">
        <f t="shared" si="245"/>
        <v>nebija plānots</v>
      </c>
      <c r="BR187" s="89">
        <f t="shared" si="246"/>
        <v>0</v>
      </c>
      <c r="BS187" s="93" t="str">
        <f t="shared" si="247"/>
        <v>nebija plānots</v>
      </c>
      <c r="BT187" s="89">
        <f t="shared" si="248"/>
        <v>0</v>
      </c>
      <c r="BU187" s="89">
        <f t="shared" si="249"/>
        <v>0</v>
      </c>
      <c r="BV187" s="89">
        <f t="shared" si="250"/>
        <v>0</v>
      </c>
      <c r="BW187" s="89">
        <f t="shared" si="251"/>
        <v>0</v>
      </c>
      <c r="BX187" s="93" t="str">
        <f t="shared" si="252"/>
        <v>nebija plānots</v>
      </c>
      <c r="BY187" s="89">
        <f t="shared" si="253"/>
        <v>0</v>
      </c>
      <c r="BZ187" s="93" t="str">
        <f t="shared" si="254"/>
        <v>nebija plānots</v>
      </c>
      <c r="CA187" s="89">
        <v>0</v>
      </c>
      <c r="CB187" s="89">
        <v>0</v>
      </c>
      <c r="CC187" s="89">
        <v>0</v>
      </c>
      <c r="CD187" s="89">
        <v>0</v>
      </c>
      <c r="CE187" s="89">
        <v>0</v>
      </c>
      <c r="CF187" s="89">
        <v>0</v>
      </c>
      <c r="CG187" s="89">
        <v>0</v>
      </c>
      <c r="CH187" s="24">
        <f t="shared" si="209"/>
        <v>0</v>
      </c>
      <c r="CJ187" s="10"/>
      <c r="CK187" s="10"/>
    </row>
    <row r="188" spans="1:89" ht="12" customHeight="1" x14ac:dyDescent="0.25">
      <c r="A188" s="9" t="s">
        <v>487</v>
      </c>
      <c r="B188" s="9" t="s">
        <v>669</v>
      </c>
      <c r="C188" s="25">
        <v>4</v>
      </c>
      <c r="D188" s="33" t="s">
        <v>438</v>
      </c>
      <c r="E188" s="27" t="s">
        <v>439</v>
      </c>
      <c r="F188" s="33" t="s">
        <v>479</v>
      </c>
      <c r="G188" s="27" t="s">
        <v>480</v>
      </c>
      <c r="H188" s="25" t="s">
        <v>488</v>
      </c>
      <c r="I188" s="27" t="s">
        <v>489</v>
      </c>
      <c r="J188" s="28">
        <v>1</v>
      </c>
      <c r="K188" s="29" t="s">
        <v>444</v>
      </c>
      <c r="L188" s="25" t="s">
        <v>9</v>
      </c>
      <c r="M188" s="24">
        <v>0</v>
      </c>
      <c r="N188" s="24">
        <v>105406.54999999999</v>
      </c>
      <c r="O188" s="24">
        <v>382732.60000000003</v>
      </c>
      <c r="P188" s="89">
        <v>0</v>
      </c>
      <c r="Q188" s="89">
        <v>91934.92</v>
      </c>
      <c r="R188" s="89">
        <v>0</v>
      </c>
      <c r="S188" s="89">
        <f t="shared" si="210"/>
        <v>91934.92</v>
      </c>
      <c r="T188" s="93" t="str">
        <f t="shared" si="211"/>
        <v>nebija plānots</v>
      </c>
      <c r="U188" s="89">
        <f t="shared" si="212"/>
        <v>91934.92</v>
      </c>
      <c r="V188" s="93" t="str">
        <f t="shared" si="213"/>
        <v>nebija plānots</v>
      </c>
      <c r="W188" s="89">
        <v>0</v>
      </c>
      <c r="X188" s="89">
        <v>0</v>
      </c>
      <c r="Y188" s="89">
        <v>0</v>
      </c>
      <c r="Z188" s="89">
        <f t="shared" si="214"/>
        <v>0</v>
      </c>
      <c r="AA188" s="93" t="str">
        <f t="shared" si="215"/>
        <v>nebija plānots</v>
      </c>
      <c r="AB188" s="89">
        <f t="shared" si="216"/>
        <v>0</v>
      </c>
      <c r="AC188" s="93" t="str">
        <f t="shared" si="217"/>
        <v>nebija plānots</v>
      </c>
      <c r="AD188" s="89">
        <f t="shared" si="218"/>
        <v>0</v>
      </c>
      <c r="AE188" s="89">
        <f t="shared" si="219"/>
        <v>91934.92</v>
      </c>
      <c r="AF188" s="89">
        <f t="shared" si="220"/>
        <v>0</v>
      </c>
      <c r="AG188" s="89">
        <f t="shared" si="221"/>
        <v>91934.92</v>
      </c>
      <c r="AH188" s="93" t="str">
        <f t="shared" si="222"/>
        <v>nebija plānots</v>
      </c>
      <c r="AI188" s="89">
        <f t="shared" si="223"/>
        <v>91934.92</v>
      </c>
      <c r="AJ188" s="93" t="str">
        <f t="shared" si="224"/>
        <v>nebija plānots</v>
      </c>
      <c r="AK188" s="89">
        <v>91934.92</v>
      </c>
      <c r="AL188" s="89">
        <v>0</v>
      </c>
      <c r="AM188" s="89">
        <v>0</v>
      </c>
      <c r="AN188" s="89">
        <f t="shared" si="255"/>
        <v>0</v>
      </c>
      <c r="AO188" s="93">
        <f t="shared" si="225"/>
        <v>0</v>
      </c>
      <c r="AP188" s="89">
        <f t="shared" si="226"/>
        <v>-91934.92</v>
      </c>
      <c r="AQ188" s="93">
        <f t="shared" si="227"/>
        <v>-1</v>
      </c>
      <c r="AR188" s="89">
        <f t="shared" si="228"/>
        <v>91934.92</v>
      </c>
      <c r="AS188" s="89">
        <f t="shared" si="229"/>
        <v>91934.92</v>
      </c>
      <c r="AT188" s="89">
        <f t="shared" si="230"/>
        <v>0</v>
      </c>
      <c r="AU188" s="89">
        <f t="shared" si="231"/>
        <v>91934.92</v>
      </c>
      <c r="AV188" s="93">
        <f t="shared" si="232"/>
        <v>1</v>
      </c>
      <c r="AW188" s="89">
        <f t="shared" si="233"/>
        <v>0</v>
      </c>
      <c r="AX188" s="93">
        <f t="shared" si="234"/>
        <v>0</v>
      </c>
      <c r="AY188" s="89">
        <v>0</v>
      </c>
      <c r="AZ188" s="89">
        <v>0</v>
      </c>
      <c r="BA188" s="89">
        <v>0</v>
      </c>
      <c r="BB188" s="89">
        <f t="shared" si="256"/>
        <v>0</v>
      </c>
      <c r="BC188" s="93" t="str">
        <f t="shared" si="235"/>
        <v>nebija plānots</v>
      </c>
      <c r="BD188" s="89">
        <f t="shared" si="236"/>
        <v>0</v>
      </c>
      <c r="BE188" s="93" t="str">
        <f t="shared" si="237"/>
        <v>nebija plānots</v>
      </c>
      <c r="BF188" s="89">
        <f t="shared" si="238"/>
        <v>91934.92</v>
      </c>
      <c r="BG188" s="89">
        <f t="shared" si="239"/>
        <v>91934.92</v>
      </c>
      <c r="BH188" s="89">
        <f t="shared" si="240"/>
        <v>0</v>
      </c>
      <c r="BI188" s="89">
        <f t="shared" si="241"/>
        <v>91934.92</v>
      </c>
      <c r="BJ188" s="93">
        <f t="shared" si="242"/>
        <v>1</v>
      </c>
      <c r="BK188" s="89">
        <f t="shared" si="243"/>
        <v>0</v>
      </c>
      <c r="BL188" s="93">
        <f t="shared" si="244"/>
        <v>0</v>
      </c>
      <c r="BM188" s="89">
        <v>0</v>
      </c>
      <c r="BN188" s="89">
        <v>236967.28</v>
      </c>
      <c r="BO188" s="89">
        <v>0</v>
      </c>
      <c r="BP188" s="89">
        <f t="shared" si="257"/>
        <v>236967.28</v>
      </c>
      <c r="BQ188" s="93" t="str">
        <f t="shared" si="245"/>
        <v>nebija plānots</v>
      </c>
      <c r="BR188" s="89">
        <f t="shared" si="246"/>
        <v>236967.28</v>
      </c>
      <c r="BS188" s="93" t="str">
        <f t="shared" si="247"/>
        <v>nebija plānots</v>
      </c>
      <c r="BT188" s="89">
        <f t="shared" si="248"/>
        <v>91934.92</v>
      </c>
      <c r="BU188" s="89">
        <f t="shared" si="249"/>
        <v>328902.2</v>
      </c>
      <c r="BV188" s="89">
        <f t="shared" si="250"/>
        <v>0</v>
      </c>
      <c r="BW188" s="89">
        <f t="shared" si="251"/>
        <v>328902.2</v>
      </c>
      <c r="BX188" s="93">
        <f t="shared" si="252"/>
        <v>3.5775546440895365</v>
      </c>
      <c r="BY188" s="89">
        <f t="shared" si="253"/>
        <v>236967.28000000003</v>
      </c>
      <c r="BZ188" s="93">
        <f t="shared" si="254"/>
        <v>2.5775546440895369</v>
      </c>
      <c r="CA188" s="89">
        <v>96777.48</v>
      </c>
      <c r="CB188" s="89">
        <v>0</v>
      </c>
      <c r="CC188" s="89">
        <v>0</v>
      </c>
      <c r="CD188" s="89">
        <v>0</v>
      </c>
      <c r="CE188" s="89">
        <v>125185.64</v>
      </c>
      <c r="CF188" s="89">
        <v>0</v>
      </c>
      <c r="CG188" s="89">
        <v>0</v>
      </c>
      <c r="CH188" s="24">
        <f t="shared" si="209"/>
        <v>313898.03999999998</v>
      </c>
      <c r="CJ188" s="10"/>
      <c r="CK188" s="10"/>
    </row>
    <row r="189" spans="1:89" ht="12" customHeight="1" x14ac:dyDescent="0.25">
      <c r="A189" s="9" t="s">
        <v>490</v>
      </c>
      <c r="B189" s="9" t="s">
        <v>490</v>
      </c>
      <c r="C189" s="25">
        <v>4</v>
      </c>
      <c r="D189" s="33" t="s">
        <v>438</v>
      </c>
      <c r="E189" s="27" t="s">
        <v>439</v>
      </c>
      <c r="F189" s="33" t="s">
        <v>479</v>
      </c>
      <c r="G189" s="27" t="s">
        <v>480</v>
      </c>
      <c r="H189" s="28" t="s">
        <v>491</v>
      </c>
      <c r="I189" s="27" t="s">
        <v>492</v>
      </c>
      <c r="J189" s="28" t="s">
        <v>21</v>
      </c>
      <c r="K189" s="36" t="s">
        <v>95</v>
      </c>
      <c r="L189" s="25" t="s">
        <v>9</v>
      </c>
      <c r="M189" s="24">
        <v>0</v>
      </c>
      <c r="N189" s="24">
        <v>157263.37</v>
      </c>
      <c r="O189" s="24">
        <v>365088.48</v>
      </c>
      <c r="P189" s="89">
        <v>0</v>
      </c>
      <c r="Q189" s="89">
        <v>50575.65</v>
      </c>
      <c r="R189" s="89">
        <v>0</v>
      </c>
      <c r="S189" s="89">
        <f t="shared" si="210"/>
        <v>50575.65</v>
      </c>
      <c r="T189" s="93" t="str">
        <f t="shared" si="211"/>
        <v>nebija plānots</v>
      </c>
      <c r="U189" s="89">
        <f t="shared" si="212"/>
        <v>50575.65</v>
      </c>
      <c r="V189" s="93" t="str">
        <f t="shared" si="213"/>
        <v>nebija plānots</v>
      </c>
      <c r="W189" s="89">
        <v>90579.520000000004</v>
      </c>
      <c r="X189" s="89">
        <v>40006.36</v>
      </c>
      <c r="Y189" s="89">
        <v>0</v>
      </c>
      <c r="Z189" s="89">
        <f t="shared" si="214"/>
        <v>40006.36</v>
      </c>
      <c r="AA189" s="93">
        <f t="shared" si="215"/>
        <v>0.44167114155606035</v>
      </c>
      <c r="AB189" s="89">
        <f t="shared" si="216"/>
        <v>-50573.16</v>
      </c>
      <c r="AC189" s="93">
        <f t="shared" si="217"/>
        <v>-0.55832885844393965</v>
      </c>
      <c r="AD189" s="89">
        <f t="shared" si="218"/>
        <v>90579.520000000004</v>
      </c>
      <c r="AE189" s="89">
        <f t="shared" si="219"/>
        <v>90582.010000000009</v>
      </c>
      <c r="AF189" s="89">
        <f t="shared" si="220"/>
        <v>0</v>
      </c>
      <c r="AG189" s="89">
        <f t="shared" si="221"/>
        <v>90582.010000000009</v>
      </c>
      <c r="AH189" s="93">
        <f t="shared" si="222"/>
        <v>1.0000274896577064</v>
      </c>
      <c r="AI189" s="89">
        <f t="shared" si="223"/>
        <v>2.4900000000052387</v>
      </c>
      <c r="AJ189" s="93">
        <f t="shared" si="224"/>
        <v>2.7489657706347291E-5</v>
      </c>
      <c r="AK189" s="89">
        <v>0</v>
      </c>
      <c r="AL189" s="89">
        <v>0</v>
      </c>
      <c r="AM189" s="89">
        <v>0</v>
      </c>
      <c r="AN189" s="89">
        <f t="shared" si="255"/>
        <v>0</v>
      </c>
      <c r="AO189" s="93" t="str">
        <f t="shared" si="225"/>
        <v>nebija plānots</v>
      </c>
      <c r="AP189" s="89">
        <f t="shared" si="226"/>
        <v>0</v>
      </c>
      <c r="AQ189" s="93" t="str">
        <f t="shared" si="227"/>
        <v>nebija plānots</v>
      </c>
      <c r="AR189" s="89">
        <f t="shared" si="228"/>
        <v>90579.520000000004</v>
      </c>
      <c r="AS189" s="89">
        <f t="shared" si="229"/>
        <v>90582.010000000009</v>
      </c>
      <c r="AT189" s="89">
        <f t="shared" si="230"/>
        <v>0</v>
      </c>
      <c r="AU189" s="89">
        <f t="shared" si="231"/>
        <v>90582.010000000009</v>
      </c>
      <c r="AV189" s="93">
        <f t="shared" si="232"/>
        <v>1.0000274896577064</v>
      </c>
      <c r="AW189" s="89">
        <f t="shared" si="233"/>
        <v>2.4900000000052387</v>
      </c>
      <c r="AX189" s="93">
        <f t="shared" si="234"/>
        <v>2.7489657706347291E-5</v>
      </c>
      <c r="AY189" s="89">
        <v>0</v>
      </c>
      <c r="AZ189" s="89">
        <v>0</v>
      </c>
      <c r="BA189" s="89">
        <v>0</v>
      </c>
      <c r="BB189" s="89">
        <f t="shared" si="256"/>
        <v>0</v>
      </c>
      <c r="BC189" s="93" t="str">
        <f t="shared" si="235"/>
        <v>nebija plānots</v>
      </c>
      <c r="BD189" s="89">
        <f t="shared" si="236"/>
        <v>0</v>
      </c>
      <c r="BE189" s="93" t="str">
        <f t="shared" si="237"/>
        <v>nebija plānots</v>
      </c>
      <c r="BF189" s="89">
        <f t="shared" si="238"/>
        <v>90579.520000000004</v>
      </c>
      <c r="BG189" s="89">
        <f t="shared" si="239"/>
        <v>90582.010000000009</v>
      </c>
      <c r="BH189" s="89">
        <f t="shared" si="240"/>
        <v>0</v>
      </c>
      <c r="BI189" s="89">
        <f t="shared" si="241"/>
        <v>90582.010000000009</v>
      </c>
      <c r="BJ189" s="93">
        <f t="shared" si="242"/>
        <v>1.0000274896577064</v>
      </c>
      <c r="BK189" s="89">
        <f t="shared" si="243"/>
        <v>2.4900000000052387</v>
      </c>
      <c r="BL189" s="93">
        <f t="shared" si="244"/>
        <v>2.7489657706347291E-5</v>
      </c>
      <c r="BM189" s="89">
        <v>88748.52</v>
      </c>
      <c r="BN189" s="89">
        <v>102723.16</v>
      </c>
      <c r="BO189" s="89">
        <v>0</v>
      </c>
      <c r="BP189" s="89">
        <f t="shared" si="257"/>
        <v>102723.16</v>
      </c>
      <c r="BQ189" s="93">
        <f t="shared" si="245"/>
        <v>1.1574633582621998</v>
      </c>
      <c r="BR189" s="89">
        <f t="shared" si="246"/>
        <v>13974.64</v>
      </c>
      <c r="BS189" s="93">
        <f t="shared" si="247"/>
        <v>0.15746335826219973</v>
      </c>
      <c r="BT189" s="89">
        <f t="shared" si="248"/>
        <v>179328.04</v>
      </c>
      <c r="BU189" s="89">
        <f t="shared" si="249"/>
        <v>193305.17</v>
      </c>
      <c r="BV189" s="89">
        <f t="shared" si="250"/>
        <v>0</v>
      </c>
      <c r="BW189" s="89">
        <f t="shared" si="251"/>
        <v>193305.17</v>
      </c>
      <c r="BX189" s="93">
        <f t="shared" si="252"/>
        <v>1.0779416872007301</v>
      </c>
      <c r="BY189" s="89">
        <f t="shared" si="253"/>
        <v>13977.130000000005</v>
      </c>
      <c r="BZ189" s="93">
        <f t="shared" si="254"/>
        <v>7.7941687200730039E-2</v>
      </c>
      <c r="CA189" s="89">
        <v>0</v>
      </c>
      <c r="CB189" s="89">
        <v>0</v>
      </c>
      <c r="CC189" s="89">
        <v>94226.880000000005</v>
      </c>
      <c r="CD189" s="89">
        <v>0</v>
      </c>
      <c r="CE189" s="89">
        <v>0</v>
      </c>
      <c r="CF189" s="89">
        <v>85651.05</v>
      </c>
      <c r="CG189" s="89">
        <v>0</v>
      </c>
      <c r="CH189" s="24">
        <f t="shared" si="209"/>
        <v>359205.97000000003</v>
      </c>
      <c r="CJ189" s="10"/>
      <c r="CK189" s="10"/>
    </row>
    <row r="190" spans="1:89" ht="12" customHeight="1" x14ac:dyDescent="0.25">
      <c r="A190" s="9" t="s">
        <v>493</v>
      </c>
      <c r="B190" s="9" t="s">
        <v>493</v>
      </c>
      <c r="C190" s="25">
        <v>4</v>
      </c>
      <c r="D190" s="33" t="s">
        <v>438</v>
      </c>
      <c r="E190" s="27" t="s">
        <v>439</v>
      </c>
      <c r="F190" s="33" t="s">
        <v>479</v>
      </c>
      <c r="G190" s="27" t="s">
        <v>480</v>
      </c>
      <c r="H190" s="28" t="s">
        <v>494</v>
      </c>
      <c r="I190" s="27" t="s">
        <v>495</v>
      </c>
      <c r="J190" s="28" t="s">
        <v>21</v>
      </c>
      <c r="K190" s="36" t="s">
        <v>95</v>
      </c>
      <c r="L190" s="25" t="s">
        <v>9</v>
      </c>
      <c r="M190" s="24">
        <v>0</v>
      </c>
      <c r="N190" s="24">
        <v>4629.55</v>
      </c>
      <c r="O190" s="24">
        <v>221489.31</v>
      </c>
      <c r="P190" s="89">
        <v>0</v>
      </c>
      <c r="Q190" s="89">
        <v>0</v>
      </c>
      <c r="R190" s="89">
        <v>0</v>
      </c>
      <c r="S190" s="89">
        <f t="shared" si="210"/>
        <v>0</v>
      </c>
      <c r="T190" s="93" t="str">
        <f t="shared" si="211"/>
        <v>nebija plānots</v>
      </c>
      <c r="U190" s="89">
        <f t="shared" si="212"/>
        <v>0</v>
      </c>
      <c r="V190" s="93" t="str">
        <f t="shared" si="213"/>
        <v>nebija plānots</v>
      </c>
      <c r="W190" s="89">
        <v>0</v>
      </c>
      <c r="X190" s="89">
        <v>127242.27</v>
      </c>
      <c r="Y190" s="89">
        <v>0</v>
      </c>
      <c r="Z190" s="89">
        <f t="shared" si="214"/>
        <v>127242.27</v>
      </c>
      <c r="AA190" s="93" t="str">
        <f t="shared" si="215"/>
        <v>nebija plānots</v>
      </c>
      <c r="AB190" s="89">
        <f t="shared" si="216"/>
        <v>127242.27</v>
      </c>
      <c r="AC190" s="93" t="str">
        <f t="shared" si="217"/>
        <v>nebija plānots</v>
      </c>
      <c r="AD190" s="89">
        <f t="shared" si="218"/>
        <v>0</v>
      </c>
      <c r="AE190" s="89">
        <f t="shared" si="219"/>
        <v>127242.27</v>
      </c>
      <c r="AF190" s="89">
        <f t="shared" si="220"/>
        <v>0</v>
      </c>
      <c r="AG190" s="89">
        <f t="shared" si="221"/>
        <v>127242.27</v>
      </c>
      <c r="AH190" s="93" t="str">
        <f t="shared" si="222"/>
        <v>nebija plānots</v>
      </c>
      <c r="AI190" s="89">
        <f t="shared" si="223"/>
        <v>127242.27</v>
      </c>
      <c r="AJ190" s="93" t="str">
        <f t="shared" si="224"/>
        <v>nebija plānots</v>
      </c>
      <c r="AK190" s="89">
        <v>127534.25</v>
      </c>
      <c r="AL190" s="89">
        <v>0</v>
      </c>
      <c r="AM190" s="89">
        <v>0</v>
      </c>
      <c r="AN190" s="89">
        <f t="shared" si="255"/>
        <v>0</v>
      </c>
      <c r="AO190" s="93">
        <f t="shared" si="225"/>
        <v>0</v>
      </c>
      <c r="AP190" s="89">
        <f t="shared" si="226"/>
        <v>-127534.25</v>
      </c>
      <c r="AQ190" s="93">
        <f t="shared" si="227"/>
        <v>-1</v>
      </c>
      <c r="AR190" s="89">
        <f t="shared" si="228"/>
        <v>127534.25</v>
      </c>
      <c r="AS190" s="89">
        <f t="shared" si="229"/>
        <v>127242.27</v>
      </c>
      <c r="AT190" s="89">
        <f t="shared" si="230"/>
        <v>0</v>
      </c>
      <c r="AU190" s="89">
        <f t="shared" si="231"/>
        <v>127242.27</v>
      </c>
      <c r="AV190" s="93">
        <f t="shared" si="232"/>
        <v>0.99771057578650446</v>
      </c>
      <c r="AW190" s="89">
        <f t="shared" si="233"/>
        <v>-291.97999999999593</v>
      </c>
      <c r="AX190" s="93">
        <f t="shared" si="234"/>
        <v>-2.2894242134955584E-3</v>
      </c>
      <c r="AY190" s="89">
        <v>0</v>
      </c>
      <c r="AZ190" s="89">
        <v>0</v>
      </c>
      <c r="BA190" s="89">
        <v>0</v>
      </c>
      <c r="BB190" s="89">
        <f t="shared" si="256"/>
        <v>0</v>
      </c>
      <c r="BC190" s="93" t="str">
        <f t="shared" si="235"/>
        <v>nebija plānots</v>
      </c>
      <c r="BD190" s="89">
        <f t="shared" si="236"/>
        <v>0</v>
      </c>
      <c r="BE190" s="93" t="str">
        <f t="shared" si="237"/>
        <v>nebija plānots</v>
      </c>
      <c r="BF190" s="89">
        <f t="shared" si="238"/>
        <v>127534.25</v>
      </c>
      <c r="BG190" s="89">
        <f t="shared" si="239"/>
        <v>127242.27</v>
      </c>
      <c r="BH190" s="89">
        <f t="shared" si="240"/>
        <v>0</v>
      </c>
      <c r="BI190" s="89">
        <f t="shared" si="241"/>
        <v>127242.27</v>
      </c>
      <c r="BJ190" s="93">
        <f t="shared" si="242"/>
        <v>0.99771057578650446</v>
      </c>
      <c r="BK190" s="89">
        <f t="shared" si="243"/>
        <v>-291.97999999999593</v>
      </c>
      <c r="BL190" s="93">
        <f t="shared" si="244"/>
        <v>-2.2894242134955584E-3</v>
      </c>
      <c r="BM190" s="89">
        <v>28972.69</v>
      </c>
      <c r="BN190" s="89">
        <v>27204.799999999999</v>
      </c>
      <c r="BO190" s="89">
        <v>0</v>
      </c>
      <c r="BP190" s="89">
        <f t="shared" si="257"/>
        <v>27204.799999999999</v>
      </c>
      <c r="BQ190" s="93">
        <f t="shared" si="245"/>
        <v>0.93898081262043676</v>
      </c>
      <c r="BR190" s="89">
        <f t="shared" si="246"/>
        <v>-1767.8899999999994</v>
      </c>
      <c r="BS190" s="93">
        <f t="shared" si="247"/>
        <v>-6.1019187379563286E-2</v>
      </c>
      <c r="BT190" s="89">
        <f t="shared" si="248"/>
        <v>156506.94</v>
      </c>
      <c r="BU190" s="89">
        <f t="shared" si="249"/>
        <v>154447.07</v>
      </c>
      <c r="BV190" s="89">
        <f t="shared" si="250"/>
        <v>0</v>
      </c>
      <c r="BW190" s="89">
        <f t="shared" si="251"/>
        <v>154447.07</v>
      </c>
      <c r="BX190" s="93">
        <f t="shared" si="252"/>
        <v>0.98683847502225785</v>
      </c>
      <c r="BY190" s="89">
        <f t="shared" si="253"/>
        <v>-2059.8699999999953</v>
      </c>
      <c r="BZ190" s="93">
        <f t="shared" si="254"/>
        <v>-1.3161524977742171E-2</v>
      </c>
      <c r="CA190" s="89">
        <v>0</v>
      </c>
      <c r="CB190" s="89">
        <v>0</v>
      </c>
      <c r="CC190" s="89">
        <v>80309.240000000005</v>
      </c>
      <c r="CD190" s="89">
        <v>0</v>
      </c>
      <c r="CE190" s="89">
        <v>0</v>
      </c>
      <c r="CF190" s="89">
        <v>34806.68</v>
      </c>
      <c r="CG190" s="89">
        <v>0</v>
      </c>
      <c r="CH190" s="24">
        <f t="shared" si="209"/>
        <v>271622.86</v>
      </c>
      <c r="CJ190" s="10"/>
      <c r="CK190" s="10"/>
    </row>
    <row r="191" spans="1:89" ht="12" customHeight="1" x14ac:dyDescent="0.25">
      <c r="A191" s="9" t="s">
        <v>496</v>
      </c>
      <c r="B191" s="9" t="s">
        <v>496</v>
      </c>
      <c r="C191" s="25">
        <v>4</v>
      </c>
      <c r="D191" s="33" t="s">
        <v>438</v>
      </c>
      <c r="E191" s="27" t="s">
        <v>439</v>
      </c>
      <c r="F191" s="33" t="s">
        <v>479</v>
      </c>
      <c r="G191" s="27" t="s">
        <v>480</v>
      </c>
      <c r="H191" s="28" t="s">
        <v>497</v>
      </c>
      <c r="I191" s="27" t="s">
        <v>498</v>
      </c>
      <c r="J191" s="28" t="s">
        <v>21</v>
      </c>
      <c r="K191" s="36" t="s">
        <v>499</v>
      </c>
      <c r="L191" s="25" t="s">
        <v>9</v>
      </c>
      <c r="M191" s="24">
        <v>0</v>
      </c>
      <c r="N191" s="24">
        <v>149087.85</v>
      </c>
      <c r="O191" s="24">
        <v>525071.77</v>
      </c>
      <c r="P191" s="89">
        <v>0</v>
      </c>
      <c r="Q191" s="89">
        <v>0</v>
      </c>
      <c r="R191" s="89">
        <v>0</v>
      </c>
      <c r="S191" s="89">
        <f t="shared" si="210"/>
        <v>0</v>
      </c>
      <c r="T191" s="93" t="str">
        <f t="shared" si="211"/>
        <v>nebija plānots</v>
      </c>
      <c r="U191" s="89">
        <f t="shared" si="212"/>
        <v>0</v>
      </c>
      <c r="V191" s="93" t="str">
        <f t="shared" si="213"/>
        <v>nebija plānots</v>
      </c>
      <c r="W191" s="89">
        <v>0</v>
      </c>
      <c r="X191" s="89">
        <v>289521.02</v>
      </c>
      <c r="Y191" s="89">
        <v>0</v>
      </c>
      <c r="Z191" s="89">
        <f t="shared" si="214"/>
        <v>289521.02</v>
      </c>
      <c r="AA191" s="93" t="str">
        <f t="shared" si="215"/>
        <v>nebija plānots</v>
      </c>
      <c r="AB191" s="89">
        <f t="shared" si="216"/>
        <v>289521.02</v>
      </c>
      <c r="AC191" s="93" t="str">
        <f t="shared" si="217"/>
        <v>nebija plānots</v>
      </c>
      <c r="AD191" s="89">
        <f t="shared" si="218"/>
        <v>0</v>
      </c>
      <c r="AE191" s="89">
        <f t="shared" si="219"/>
        <v>289521.02</v>
      </c>
      <c r="AF191" s="89">
        <f t="shared" si="220"/>
        <v>0</v>
      </c>
      <c r="AG191" s="89">
        <f t="shared" si="221"/>
        <v>289521.02</v>
      </c>
      <c r="AH191" s="93" t="str">
        <f t="shared" si="222"/>
        <v>nebija plānots</v>
      </c>
      <c r="AI191" s="89">
        <f t="shared" si="223"/>
        <v>289521.02</v>
      </c>
      <c r="AJ191" s="93" t="str">
        <f t="shared" si="224"/>
        <v>nebija plānots</v>
      </c>
      <c r="AK191" s="89">
        <v>289754</v>
      </c>
      <c r="AL191" s="89">
        <v>0</v>
      </c>
      <c r="AM191" s="89">
        <v>0</v>
      </c>
      <c r="AN191" s="89">
        <f t="shared" si="255"/>
        <v>0</v>
      </c>
      <c r="AO191" s="93">
        <f t="shared" si="225"/>
        <v>0</v>
      </c>
      <c r="AP191" s="89">
        <f t="shared" si="226"/>
        <v>-289754</v>
      </c>
      <c r="AQ191" s="93">
        <f t="shared" si="227"/>
        <v>-1</v>
      </c>
      <c r="AR191" s="89">
        <f t="shared" si="228"/>
        <v>289754</v>
      </c>
      <c r="AS191" s="89">
        <f t="shared" si="229"/>
        <v>289521.02</v>
      </c>
      <c r="AT191" s="89">
        <f t="shared" si="230"/>
        <v>0</v>
      </c>
      <c r="AU191" s="89">
        <f t="shared" si="231"/>
        <v>289521.02</v>
      </c>
      <c r="AV191" s="93">
        <f t="shared" si="232"/>
        <v>0.99919593862379819</v>
      </c>
      <c r="AW191" s="89">
        <f t="shared" si="233"/>
        <v>-232.97999999998137</v>
      </c>
      <c r="AX191" s="93">
        <f t="shared" si="234"/>
        <v>-8.0406137620181732E-4</v>
      </c>
      <c r="AY191" s="89">
        <v>0</v>
      </c>
      <c r="AZ191" s="89">
        <v>0</v>
      </c>
      <c r="BA191" s="89">
        <v>0</v>
      </c>
      <c r="BB191" s="89">
        <f t="shared" si="256"/>
        <v>0</v>
      </c>
      <c r="BC191" s="93" t="str">
        <f t="shared" si="235"/>
        <v>nebija plānots</v>
      </c>
      <c r="BD191" s="89">
        <f t="shared" si="236"/>
        <v>0</v>
      </c>
      <c r="BE191" s="93" t="str">
        <f t="shared" si="237"/>
        <v>nebija plānots</v>
      </c>
      <c r="BF191" s="89">
        <f t="shared" si="238"/>
        <v>289754</v>
      </c>
      <c r="BG191" s="89">
        <f t="shared" si="239"/>
        <v>289521.02</v>
      </c>
      <c r="BH191" s="89">
        <f t="shared" si="240"/>
        <v>0</v>
      </c>
      <c r="BI191" s="89">
        <f t="shared" si="241"/>
        <v>289521.02</v>
      </c>
      <c r="BJ191" s="93">
        <f t="shared" si="242"/>
        <v>0.99919593862379819</v>
      </c>
      <c r="BK191" s="89">
        <f t="shared" si="243"/>
        <v>-232.97999999998137</v>
      </c>
      <c r="BL191" s="93">
        <f t="shared" si="244"/>
        <v>-8.0406137620181732E-4</v>
      </c>
      <c r="BM191" s="89">
        <v>0</v>
      </c>
      <c r="BN191" s="89">
        <v>0</v>
      </c>
      <c r="BO191" s="89">
        <v>0</v>
      </c>
      <c r="BP191" s="89">
        <f t="shared" si="257"/>
        <v>0</v>
      </c>
      <c r="BQ191" s="93" t="str">
        <f t="shared" si="245"/>
        <v>nebija plānots</v>
      </c>
      <c r="BR191" s="89">
        <f t="shared" si="246"/>
        <v>0</v>
      </c>
      <c r="BS191" s="93" t="str">
        <f t="shared" si="247"/>
        <v>nebija plānots</v>
      </c>
      <c r="BT191" s="89">
        <f t="shared" si="248"/>
        <v>289754</v>
      </c>
      <c r="BU191" s="89">
        <f t="shared" si="249"/>
        <v>289521.02</v>
      </c>
      <c r="BV191" s="89">
        <f t="shared" si="250"/>
        <v>0</v>
      </c>
      <c r="BW191" s="89">
        <f t="shared" si="251"/>
        <v>289521.02</v>
      </c>
      <c r="BX191" s="93">
        <f t="shared" si="252"/>
        <v>0.99919593862379819</v>
      </c>
      <c r="BY191" s="89">
        <f t="shared" si="253"/>
        <v>-232.97999999998137</v>
      </c>
      <c r="BZ191" s="93">
        <f t="shared" si="254"/>
        <v>-8.0406137620181732E-4</v>
      </c>
      <c r="CA191" s="89">
        <v>0</v>
      </c>
      <c r="CB191" s="89">
        <v>0</v>
      </c>
      <c r="CC191" s="89">
        <v>234884.75</v>
      </c>
      <c r="CD191" s="89">
        <v>0</v>
      </c>
      <c r="CE191" s="89">
        <v>0</v>
      </c>
      <c r="CF191" s="89">
        <v>0</v>
      </c>
      <c r="CG191" s="89">
        <v>0</v>
      </c>
      <c r="CH191" s="24">
        <f t="shared" si="209"/>
        <v>524638.75</v>
      </c>
      <c r="CJ191" s="10"/>
      <c r="CK191" s="10"/>
    </row>
    <row r="192" spans="1:89" ht="12" customHeight="1" x14ac:dyDescent="0.25">
      <c r="A192" s="9" t="s">
        <v>500</v>
      </c>
      <c r="B192" s="9" t="s">
        <v>500</v>
      </c>
      <c r="C192" s="25">
        <v>4</v>
      </c>
      <c r="D192" s="33" t="s">
        <v>438</v>
      </c>
      <c r="E192" s="27" t="s">
        <v>439</v>
      </c>
      <c r="F192" s="33" t="s">
        <v>479</v>
      </c>
      <c r="G192" s="27" t="s">
        <v>480</v>
      </c>
      <c r="H192" s="28" t="s">
        <v>501</v>
      </c>
      <c r="I192" s="27" t="s">
        <v>502</v>
      </c>
      <c r="J192" s="28" t="s">
        <v>21</v>
      </c>
      <c r="K192" s="36" t="s">
        <v>499</v>
      </c>
      <c r="L192" s="25" t="s">
        <v>9</v>
      </c>
      <c r="M192" s="24">
        <v>0</v>
      </c>
      <c r="N192" s="24">
        <v>41072.769999999997</v>
      </c>
      <c r="O192" s="24">
        <v>439171.67</v>
      </c>
      <c r="P192" s="89">
        <v>0</v>
      </c>
      <c r="Q192" s="89">
        <v>0</v>
      </c>
      <c r="R192" s="89">
        <v>0</v>
      </c>
      <c r="S192" s="89">
        <f t="shared" si="210"/>
        <v>0</v>
      </c>
      <c r="T192" s="93" t="str">
        <f t="shared" si="211"/>
        <v>nebija plānots</v>
      </c>
      <c r="U192" s="89">
        <f t="shared" si="212"/>
        <v>0</v>
      </c>
      <c r="V192" s="93" t="str">
        <f t="shared" si="213"/>
        <v>nebija plānots</v>
      </c>
      <c r="W192" s="89">
        <v>164899.69</v>
      </c>
      <c r="X192" s="89">
        <v>164899.69</v>
      </c>
      <c r="Y192" s="89">
        <v>0</v>
      </c>
      <c r="Z192" s="89">
        <f t="shared" si="214"/>
        <v>164899.69</v>
      </c>
      <c r="AA192" s="93">
        <f t="shared" si="215"/>
        <v>1</v>
      </c>
      <c r="AB192" s="89">
        <f t="shared" si="216"/>
        <v>0</v>
      </c>
      <c r="AC192" s="93">
        <f t="shared" si="217"/>
        <v>0</v>
      </c>
      <c r="AD192" s="89">
        <f t="shared" si="218"/>
        <v>164899.69</v>
      </c>
      <c r="AE192" s="89">
        <f t="shared" si="219"/>
        <v>164899.69</v>
      </c>
      <c r="AF192" s="89">
        <f t="shared" si="220"/>
        <v>0</v>
      </c>
      <c r="AG192" s="89">
        <f t="shared" si="221"/>
        <v>164899.69</v>
      </c>
      <c r="AH192" s="93">
        <f t="shared" si="222"/>
        <v>1</v>
      </c>
      <c r="AI192" s="89">
        <f t="shared" si="223"/>
        <v>0</v>
      </c>
      <c r="AJ192" s="93">
        <f t="shared" si="224"/>
        <v>0</v>
      </c>
      <c r="AK192" s="89">
        <v>0</v>
      </c>
      <c r="AL192" s="89">
        <v>0</v>
      </c>
      <c r="AM192" s="89">
        <v>0</v>
      </c>
      <c r="AN192" s="89">
        <f t="shared" si="255"/>
        <v>0</v>
      </c>
      <c r="AO192" s="93" t="str">
        <f t="shared" si="225"/>
        <v>nebija plānots</v>
      </c>
      <c r="AP192" s="89">
        <f t="shared" si="226"/>
        <v>0</v>
      </c>
      <c r="AQ192" s="93" t="str">
        <f t="shared" si="227"/>
        <v>nebija plānots</v>
      </c>
      <c r="AR192" s="89">
        <f t="shared" si="228"/>
        <v>164899.69</v>
      </c>
      <c r="AS192" s="89">
        <f t="shared" si="229"/>
        <v>164899.69</v>
      </c>
      <c r="AT192" s="89">
        <f t="shared" si="230"/>
        <v>0</v>
      </c>
      <c r="AU192" s="89">
        <f t="shared" si="231"/>
        <v>164899.69</v>
      </c>
      <c r="AV192" s="93">
        <f t="shared" si="232"/>
        <v>1</v>
      </c>
      <c r="AW192" s="89">
        <f t="shared" si="233"/>
        <v>0</v>
      </c>
      <c r="AX192" s="93">
        <f t="shared" si="234"/>
        <v>0</v>
      </c>
      <c r="AY192" s="89">
        <v>0</v>
      </c>
      <c r="AZ192" s="89">
        <v>0</v>
      </c>
      <c r="BA192" s="89">
        <v>0</v>
      </c>
      <c r="BB192" s="89">
        <f t="shared" si="256"/>
        <v>0</v>
      </c>
      <c r="BC192" s="93" t="str">
        <f t="shared" si="235"/>
        <v>nebija plānots</v>
      </c>
      <c r="BD192" s="89">
        <f t="shared" si="236"/>
        <v>0</v>
      </c>
      <c r="BE192" s="93" t="str">
        <f t="shared" si="237"/>
        <v>nebija plānots</v>
      </c>
      <c r="BF192" s="89">
        <f t="shared" si="238"/>
        <v>164899.69</v>
      </c>
      <c r="BG192" s="89">
        <f t="shared" si="239"/>
        <v>164899.69</v>
      </c>
      <c r="BH192" s="89">
        <f t="shared" si="240"/>
        <v>0</v>
      </c>
      <c r="BI192" s="89">
        <f t="shared" si="241"/>
        <v>164899.69</v>
      </c>
      <c r="BJ192" s="93">
        <f t="shared" si="242"/>
        <v>1</v>
      </c>
      <c r="BK192" s="89">
        <f t="shared" si="243"/>
        <v>0</v>
      </c>
      <c r="BL192" s="93">
        <f t="shared" si="244"/>
        <v>0</v>
      </c>
      <c r="BM192" s="89">
        <v>0</v>
      </c>
      <c r="BN192" s="89">
        <v>0</v>
      </c>
      <c r="BO192" s="89">
        <v>0</v>
      </c>
      <c r="BP192" s="89">
        <f t="shared" si="257"/>
        <v>0</v>
      </c>
      <c r="BQ192" s="93" t="str">
        <f t="shared" si="245"/>
        <v>nebija plānots</v>
      </c>
      <c r="BR192" s="89">
        <f t="shared" si="246"/>
        <v>0</v>
      </c>
      <c r="BS192" s="93" t="str">
        <f t="shared" si="247"/>
        <v>nebija plānots</v>
      </c>
      <c r="BT192" s="89">
        <f t="shared" si="248"/>
        <v>164899.69</v>
      </c>
      <c r="BU192" s="89">
        <f t="shared" si="249"/>
        <v>164899.69</v>
      </c>
      <c r="BV192" s="89">
        <f t="shared" si="250"/>
        <v>0</v>
      </c>
      <c r="BW192" s="89">
        <f t="shared" si="251"/>
        <v>164899.69</v>
      </c>
      <c r="BX192" s="93">
        <f t="shared" si="252"/>
        <v>1</v>
      </c>
      <c r="BY192" s="89">
        <f t="shared" si="253"/>
        <v>0</v>
      </c>
      <c r="BZ192" s="93">
        <f t="shared" si="254"/>
        <v>0</v>
      </c>
      <c r="CA192" s="89">
        <v>0</v>
      </c>
      <c r="CB192" s="89">
        <v>0</v>
      </c>
      <c r="CC192" s="89">
        <v>216769.51</v>
      </c>
      <c r="CD192" s="89">
        <v>0</v>
      </c>
      <c r="CE192" s="89">
        <v>0</v>
      </c>
      <c r="CF192" s="89">
        <v>0</v>
      </c>
      <c r="CG192" s="89">
        <v>0</v>
      </c>
      <c r="CH192" s="24">
        <f t="shared" si="209"/>
        <v>381669.2</v>
      </c>
      <c r="CJ192" s="10"/>
      <c r="CK192" s="10"/>
    </row>
    <row r="193" spans="1:89" ht="12" customHeight="1" x14ac:dyDescent="0.25">
      <c r="A193" s="9" t="s">
        <v>503</v>
      </c>
      <c r="B193" s="9" t="s">
        <v>503</v>
      </c>
      <c r="C193" s="25">
        <v>4</v>
      </c>
      <c r="D193" s="33" t="s">
        <v>438</v>
      </c>
      <c r="E193" s="27" t="s">
        <v>439</v>
      </c>
      <c r="F193" s="33" t="s">
        <v>479</v>
      </c>
      <c r="G193" s="27" t="s">
        <v>480</v>
      </c>
      <c r="H193" s="28" t="s">
        <v>504</v>
      </c>
      <c r="I193" s="27" t="s">
        <v>505</v>
      </c>
      <c r="J193" s="28" t="s">
        <v>21</v>
      </c>
      <c r="K193" s="29" t="s">
        <v>420</v>
      </c>
      <c r="L193" s="25" t="s">
        <v>9</v>
      </c>
      <c r="M193" s="24">
        <v>0</v>
      </c>
      <c r="N193" s="24">
        <v>164557.43000000002</v>
      </c>
      <c r="O193" s="24">
        <v>259292.08</v>
      </c>
      <c r="P193" s="89">
        <v>0</v>
      </c>
      <c r="Q193" s="89">
        <v>69882.34</v>
      </c>
      <c r="R193" s="89">
        <v>0</v>
      </c>
      <c r="S193" s="89">
        <f t="shared" si="210"/>
        <v>69882.34</v>
      </c>
      <c r="T193" s="93" t="str">
        <f t="shared" si="211"/>
        <v>nebija plānots</v>
      </c>
      <c r="U193" s="89">
        <f t="shared" si="212"/>
        <v>69882.34</v>
      </c>
      <c r="V193" s="93" t="str">
        <f t="shared" si="213"/>
        <v>nebija plānots</v>
      </c>
      <c r="W193" s="89">
        <v>0</v>
      </c>
      <c r="X193" s="89">
        <v>0</v>
      </c>
      <c r="Y193" s="89">
        <v>0</v>
      </c>
      <c r="Z193" s="89">
        <f t="shared" si="214"/>
        <v>0</v>
      </c>
      <c r="AA193" s="93" t="str">
        <f t="shared" si="215"/>
        <v>nebija plānots</v>
      </c>
      <c r="AB193" s="89">
        <f t="shared" si="216"/>
        <v>0</v>
      </c>
      <c r="AC193" s="93" t="str">
        <f t="shared" si="217"/>
        <v>nebija plānots</v>
      </c>
      <c r="AD193" s="89">
        <f t="shared" si="218"/>
        <v>0</v>
      </c>
      <c r="AE193" s="89">
        <f t="shared" si="219"/>
        <v>69882.34</v>
      </c>
      <c r="AF193" s="89">
        <f t="shared" si="220"/>
        <v>0</v>
      </c>
      <c r="AG193" s="89">
        <f t="shared" si="221"/>
        <v>69882.34</v>
      </c>
      <c r="AH193" s="93" t="str">
        <f t="shared" si="222"/>
        <v>nebija plānots</v>
      </c>
      <c r="AI193" s="89">
        <f t="shared" si="223"/>
        <v>69882.34</v>
      </c>
      <c r="AJ193" s="93" t="str">
        <f t="shared" si="224"/>
        <v>nebija plānots</v>
      </c>
      <c r="AK193" s="89">
        <v>69882.34</v>
      </c>
      <c r="AL193" s="89">
        <v>0</v>
      </c>
      <c r="AM193" s="89">
        <v>0</v>
      </c>
      <c r="AN193" s="89">
        <f t="shared" si="255"/>
        <v>0</v>
      </c>
      <c r="AO193" s="93">
        <f t="shared" si="225"/>
        <v>0</v>
      </c>
      <c r="AP193" s="89">
        <f t="shared" si="226"/>
        <v>-69882.34</v>
      </c>
      <c r="AQ193" s="93">
        <f t="shared" si="227"/>
        <v>-1</v>
      </c>
      <c r="AR193" s="89">
        <f t="shared" si="228"/>
        <v>69882.34</v>
      </c>
      <c r="AS193" s="89">
        <f t="shared" si="229"/>
        <v>69882.34</v>
      </c>
      <c r="AT193" s="89">
        <f t="shared" si="230"/>
        <v>0</v>
      </c>
      <c r="AU193" s="89">
        <f t="shared" si="231"/>
        <v>69882.34</v>
      </c>
      <c r="AV193" s="93">
        <f t="shared" si="232"/>
        <v>1</v>
      </c>
      <c r="AW193" s="89">
        <f t="shared" si="233"/>
        <v>0</v>
      </c>
      <c r="AX193" s="93">
        <f t="shared" si="234"/>
        <v>0</v>
      </c>
      <c r="AY193" s="89">
        <v>0</v>
      </c>
      <c r="AZ193" s="89">
        <v>0</v>
      </c>
      <c r="BA193" s="89">
        <v>0</v>
      </c>
      <c r="BB193" s="89">
        <f t="shared" si="256"/>
        <v>0</v>
      </c>
      <c r="BC193" s="93" t="str">
        <f t="shared" si="235"/>
        <v>nebija plānots</v>
      </c>
      <c r="BD193" s="89">
        <f t="shared" si="236"/>
        <v>0</v>
      </c>
      <c r="BE193" s="93" t="str">
        <f t="shared" si="237"/>
        <v>nebija plānots</v>
      </c>
      <c r="BF193" s="89">
        <f t="shared" si="238"/>
        <v>69882.34</v>
      </c>
      <c r="BG193" s="89">
        <f t="shared" si="239"/>
        <v>69882.34</v>
      </c>
      <c r="BH193" s="89">
        <f t="shared" si="240"/>
        <v>0</v>
      </c>
      <c r="BI193" s="89">
        <f t="shared" si="241"/>
        <v>69882.34</v>
      </c>
      <c r="BJ193" s="93">
        <f t="shared" si="242"/>
        <v>1</v>
      </c>
      <c r="BK193" s="89">
        <f t="shared" si="243"/>
        <v>0</v>
      </c>
      <c r="BL193" s="93">
        <f t="shared" si="244"/>
        <v>0</v>
      </c>
      <c r="BM193" s="89">
        <v>0</v>
      </c>
      <c r="BN193" s="89">
        <v>0</v>
      </c>
      <c r="BO193" s="89">
        <v>0</v>
      </c>
      <c r="BP193" s="89">
        <f t="shared" si="257"/>
        <v>0</v>
      </c>
      <c r="BQ193" s="93" t="str">
        <f t="shared" si="245"/>
        <v>nebija plānots</v>
      </c>
      <c r="BR193" s="89">
        <f t="shared" si="246"/>
        <v>0</v>
      </c>
      <c r="BS193" s="93" t="str">
        <f t="shared" si="247"/>
        <v>nebija plānots</v>
      </c>
      <c r="BT193" s="89">
        <f t="shared" si="248"/>
        <v>69882.34</v>
      </c>
      <c r="BU193" s="89">
        <f t="shared" si="249"/>
        <v>69882.34</v>
      </c>
      <c r="BV193" s="89">
        <f t="shared" si="250"/>
        <v>0</v>
      </c>
      <c r="BW193" s="89">
        <f t="shared" si="251"/>
        <v>69882.34</v>
      </c>
      <c r="BX193" s="93">
        <f t="shared" si="252"/>
        <v>1</v>
      </c>
      <c r="BY193" s="89">
        <f t="shared" si="253"/>
        <v>0</v>
      </c>
      <c r="BZ193" s="93">
        <f t="shared" si="254"/>
        <v>0</v>
      </c>
      <c r="CA193" s="89">
        <v>0</v>
      </c>
      <c r="CB193" s="89">
        <v>0</v>
      </c>
      <c r="CC193" s="89">
        <v>0</v>
      </c>
      <c r="CD193" s="89">
        <v>130050</v>
      </c>
      <c r="CE193" s="89">
        <v>0</v>
      </c>
      <c r="CF193" s="89">
        <v>0</v>
      </c>
      <c r="CG193" s="89">
        <v>0</v>
      </c>
      <c r="CH193" s="24">
        <f t="shared" si="209"/>
        <v>199932.34</v>
      </c>
      <c r="CJ193" s="10"/>
      <c r="CK193" s="10"/>
    </row>
    <row r="194" spans="1:89" ht="12" customHeight="1" x14ac:dyDescent="0.25">
      <c r="A194" s="9" t="s">
        <v>506</v>
      </c>
      <c r="B194" s="9" t="s">
        <v>506</v>
      </c>
      <c r="C194" s="25">
        <v>4</v>
      </c>
      <c r="D194" s="33" t="s">
        <v>438</v>
      </c>
      <c r="E194" s="27" t="s">
        <v>439</v>
      </c>
      <c r="F194" s="33" t="s">
        <v>479</v>
      </c>
      <c r="G194" s="27" t="s">
        <v>480</v>
      </c>
      <c r="H194" s="28" t="s">
        <v>507</v>
      </c>
      <c r="I194" s="27" t="s">
        <v>508</v>
      </c>
      <c r="J194" s="28" t="s">
        <v>21</v>
      </c>
      <c r="K194" s="36" t="s">
        <v>420</v>
      </c>
      <c r="L194" s="25" t="s">
        <v>9</v>
      </c>
      <c r="M194" s="24">
        <v>0</v>
      </c>
      <c r="N194" s="24">
        <v>0</v>
      </c>
      <c r="O194" s="24">
        <v>392066.17</v>
      </c>
      <c r="P194" s="89">
        <v>0</v>
      </c>
      <c r="Q194" s="89">
        <v>0</v>
      </c>
      <c r="R194" s="89">
        <v>0</v>
      </c>
      <c r="S194" s="89">
        <f t="shared" si="210"/>
        <v>0</v>
      </c>
      <c r="T194" s="93" t="str">
        <f t="shared" si="211"/>
        <v>nebija plānots</v>
      </c>
      <c r="U194" s="89">
        <f t="shared" si="212"/>
        <v>0</v>
      </c>
      <c r="V194" s="93" t="str">
        <f t="shared" si="213"/>
        <v>nebija plānots</v>
      </c>
      <c r="W194" s="89">
        <v>0</v>
      </c>
      <c r="X194" s="89">
        <v>0</v>
      </c>
      <c r="Y194" s="89">
        <v>0</v>
      </c>
      <c r="Z194" s="89">
        <f t="shared" si="214"/>
        <v>0</v>
      </c>
      <c r="AA194" s="93" t="str">
        <f t="shared" si="215"/>
        <v>nebija plānots</v>
      </c>
      <c r="AB194" s="89">
        <f t="shared" si="216"/>
        <v>0</v>
      </c>
      <c r="AC194" s="93" t="str">
        <f t="shared" si="217"/>
        <v>nebija plānots</v>
      </c>
      <c r="AD194" s="89">
        <f t="shared" si="218"/>
        <v>0</v>
      </c>
      <c r="AE194" s="89">
        <f t="shared" si="219"/>
        <v>0</v>
      </c>
      <c r="AF194" s="89">
        <f t="shared" si="220"/>
        <v>0</v>
      </c>
      <c r="AG194" s="89">
        <f t="shared" si="221"/>
        <v>0</v>
      </c>
      <c r="AH194" s="93" t="str">
        <f t="shared" si="222"/>
        <v>nebija plānots</v>
      </c>
      <c r="AI194" s="89">
        <f t="shared" si="223"/>
        <v>0</v>
      </c>
      <c r="AJ194" s="93" t="str">
        <f t="shared" si="224"/>
        <v>nebija plānots</v>
      </c>
      <c r="AK194" s="89">
        <v>0</v>
      </c>
      <c r="AL194" s="89">
        <v>133985.18</v>
      </c>
      <c r="AM194" s="89">
        <v>0</v>
      </c>
      <c r="AN194" s="89">
        <f t="shared" si="255"/>
        <v>133985.18</v>
      </c>
      <c r="AO194" s="93" t="str">
        <f t="shared" si="225"/>
        <v>nebija plānots</v>
      </c>
      <c r="AP194" s="89">
        <f t="shared" si="226"/>
        <v>133985.18</v>
      </c>
      <c r="AQ194" s="93" t="str">
        <f t="shared" si="227"/>
        <v>nebija plānots</v>
      </c>
      <c r="AR194" s="89">
        <f t="shared" si="228"/>
        <v>0</v>
      </c>
      <c r="AS194" s="89">
        <f t="shared" si="229"/>
        <v>133985.18</v>
      </c>
      <c r="AT194" s="89">
        <f t="shared" si="230"/>
        <v>0</v>
      </c>
      <c r="AU194" s="89">
        <f t="shared" si="231"/>
        <v>133985.18</v>
      </c>
      <c r="AV194" s="93" t="str">
        <f t="shared" si="232"/>
        <v>nebija plānots</v>
      </c>
      <c r="AW194" s="89">
        <f t="shared" si="233"/>
        <v>133985.18</v>
      </c>
      <c r="AX194" s="93" t="str">
        <f t="shared" si="234"/>
        <v>nebija plānots</v>
      </c>
      <c r="AY194" s="89">
        <v>123037.5</v>
      </c>
      <c r="AZ194" s="89">
        <v>0</v>
      </c>
      <c r="BA194" s="89">
        <v>0</v>
      </c>
      <c r="BB194" s="89">
        <f t="shared" si="256"/>
        <v>0</v>
      </c>
      <c r="BC194" s="93">
        <f t="shared" si="235"/>
        <v>0</v>
      </c>
      <c r="BD194" s="89">
        <f t="shared" si="236"/>
        <v>-123037.5</v>
      </c>
      <c r="BE194" s="93">
        <f t="shared" si="237"/>
        <v>-1</v>
      </c>
      <c r="BF194" s="89">
        <f t="shared" si="238"/>
        <v>123037.5</v>
      </c>
      <c r="BG194" s="89">
        <f t="shared" si="239"/>
        <v>133985.18</v>
      </c>
      <c r="BH194" s="89">
        <f t="shared" si="240"/>
        <v>0</v>
      </c>
      <c r="BI194" s="89">
        <f t="shared" si="241"/>
        <v>133985.18</v>
      </c>
      <c r="BJ194" s="93">
        <f t="shared" si="242"/>
        <v>1.0889784008940364</v>
      </c>
      <c r="BK194" s="89">
        <f t="shared" si="243"/>
        <v>10947.679999999993</v>
      </c>
      <c r="BL194" s="93">
        <f t="shared" si="244"/>
        <v>8.8978400894036316E-2</v>
      </c>
      <c r="BM194" s="89">
        <v>0</v>
      </c>
      <c r="BN194" s="89">
        <v>0</v>
      </c>
      <c r="BO194" s="89">
        <v>0</v>
      </c>
      <c r="BP194" s="89">
        <f t="shared" si="257"/>
        <v>0</v>
      </c>
      <c r="BQ194" s="93" t="str">
        <f t="shared" si="245"/>
        <v>nebija plānots</v>
      </c>
      <c r="BR194" s="89">
        <f t="shared" si="246"/>
        <v>0</v>
      </c>
      <c r="BS194" s="93" t="str">
        <f t="shared" si="247"/>
        <v>nebija plānots</v>
      </c>
      <c r="BT194" s="89">
        <f t="shared" si="248"/>
        <v>123037.5</v>
      </c>
      <c r="BU194" s="89">
        <f t="shared" si="249"/>
        <v>133985.18</v>
      </c>
      <c r="BV194" s="89">
        <f t="shared" si="250"/>
        <v>0</v>
      </c>
      <c r="BW194" s="89">
        <f t="shared" si="251"/>
        <v>133985.18</v>
      </c>
      <c r="BX194" s="93">
        <f t="shared" si="252"/>
        <v>1.0889784008940364</v>
      </c>
      <c r="BY194" s="89">
        <f t="shared" si="253"/>
        <v>10947.679999999993</v>
      </c>
      <c r="BZ194" s="93">
        <f t="shared" si="254"/>
        <v>8.8978400894036316E-2</v>
      </c>
      <c r="CA194" s="89">
        <v>0</v>
      </c>
      <c r="CB194" s="89">
        <v>116662.5</v>
      </c>
      <c r="CC194" s="89">
        <v>0</v>
      </c>
      <c r="CD194" s="89">
        <v>0</v>
      </c>
      <c r="CE194" s="89">
        <v>141525</v>
      </c>
      <c r="CF194" s="89">
        <v>0</v>
      </c>
      <c r="CG194" s="89">
        <v>0</v>
      </c>
      <c r="CH194" s="24">
        <f t="shared" si="209"/>
        <v>381225</v>
      </c>
      <c r="CJ194" s="10"/>
      <c r="CK194" s="10"/>
    </row>
    <row r="195" spans="1:89" ht="12" customHeight="1" x14ac:dyDescent="0.25">
      <c r="A195" s="9" t="s">
        <v>509</v>
      </c>
      <c r="B195" s="9" t="s">
        <v>509</v>
      </c>
      <c r="C195" s="25">
        <v>4</v>
      </c>
      <c r="D195" s="33" t="s">
        <v>438</v>
      </c>
      <c r="E195" s="27" t="s">
        <v>439</v>
      </c>
      <c r="F195" s="33" t="s">
        <v>510</v>
      </c>
      <c r="G195" s="27" t="s">
        <v>511</v>
      </c>
      <c r="H195" s="25" t="s">
        <v>512</v>
      </c>
      <c r="I195" s="27" t="s">
        <v>513</v>
      </c>
      <c r="J195" s="28">
        <v>1</v>
      </c>
      <c r="K195" s="29" t="s">
        <v>444</v>
      </c>
      <c r="L195" s="25" t="s">
        <v>9</v>
      </c>
      <c r="M195" s="24">
        <v>0</v>
      </c>
      <c r="N195" s="24">
        <v>0</v>
      </c>
      <c r="O195" s="24">
        <v>896357.51</v>
      </c>
      <c r="P195" s="89">
        <v>324415.05</v>
      </c>
      <c r="Q195" s="89">
        <v>324415.05</v>
      </c>
      <c r="R195" s="89">
        <v>0</v>
      </c>
      <c r="S195" s="89">
        <f t="shared" si="210"/>
        <v>324415.05</v>
      </c>
      <c r="T195" s="93">
        <f t="shared" si="211"/>
        <v>1</v>
      </c>
      <c r="U195" s="89">
        <f t="shared" si="212"/>
        <v>0</v>
      </c>
      <c r="V195" s="93">
        <f t="shared" si="213"/>
        <v>0</v>
      </c>
      <c r="W195" s="89">
        <v>628480.12</v>
      </c>
      <c r="X195" s="89">
        <v>181198.19</v>
      </c>
      <c r="Y195" s="89">
        <v>0</v>
      </c>
      <c r="Z195" s="89">
        <f t="shared" si="214"/>
        <v>181198.19</v>
      </c>
      <c r="AA195" s="93">
        <f t="shared" si="215"/>
        <v>0.28831172893742446</v>
      </c>
      <c r="AB195" s="89">
        <f t="shared" si="216"/>
        <v>-447281.93</v>
      </c>
      <c r="AC195" s="93">
        <f t="shared" si="217"/>
        <v>-0.71168827106257548</v>
      </c>
      <c r="AD195" s="89">
        <f t="shared" si="218"/>
        <v>952895.16999999993</v>
      </c>
      <c r="AE195" s="89">
        <f t="shared" si="219"/>
        <v>505613.24</v>
      </c>
      <c r="AF195" s="89">
        <f t="shared" si="220"/>
        <v>0</v>
      </c>
      <c r="AG195" s="89">
        <f t="shared" si="221"/>
        <v>505613.24</v>
      </c>
      <c r="AH195" s="93">
        <f t="shared" si="222"/>
        <v>0.5306074119359846</v>
      </c>
      <c r="AI195" s="89">
        <f t="shared" si="223"/>
        <v>-447281.92999999993</v>
      </c>
      <c r="AJ195" s="93">
        <f t="shared" si="224"/>
        <v>-0.46939258806401546</v>
      </c>
      <c r="AK195" s="89">
        <v>266234.39</v>
      </c>
      <c r="AL195" s="89">
        <v>374164.32</v>
      </c>
      <c r="AM195" s="89">
        <v>0</v>
      </c>
      <c r="AN195" s="89">
        <f t="shared" si="255"/>
        <v>374164.32</v>
      </c>
      <c r="AO195" s="93">
        <f t="shared" si="225"/>
        <v>1.405394397019859</v>
      </c>
      <c r="AP195" s="89">
        <f t="shared" si="226"/>
        <v>107929.93</v>
      </c>
      <c r="AQ195" s="93">
        <f t="shared" si="227"/>
        <v>0.40539439701985902</v>
      </c>
      <c r="AR195" s="89">
        <f t="shared" si="228"/>
        <v>1219129.56</v>
      </c>
      <c r="AS195" s="89">
        <f t="shared" si="229"/>
        <v>879777.56</v>
      </c>
      <c r="AT195" s="89">
        <f t="shared" si="230"/>
        <v>0</v>
      </c>
      <c r="AU195" s="89">
        <f t="shared" si="231"/>
        <v>879777.56</v>
      </c>
      <c r="AV195" s="93">
        <f t="shared" si="232"/>
        <v>0.72164402280591078</v>
      </c>
      <c r="AW195" s="89">
        <f t="shared" si="233"/>
        <v>-339352</v>
      </c>
      <c r="AX195" s="93">
        <f t="shared" si="234"/>
        <v>-0.27835597719408917</v>
      </c>
      <c r="AY195" s="89">
        <v>327636.91000000003</v>
      </c>
      <c r="AZ195" s="89">
        <v>346502.22</v>
      </c>
      <c r="BA195" s="89">
        <v>0</v>
      </c>
      <c r="BB195" s="89">
        <f t="shared" si="256"/>
        <v>346502.22</v>
      </c>
      <c r="BC195" s="93">
        <f t="shared" si="235"/>
        <v>1.057579928952449</v>
      </c>
      <c r="BD195" s="89">
        <f t="shared" si="236"/>
        <v>18865.309999999939</v>
      </c>
      <c r="BE195" s="93">
        <f t="shared" si="237"/>
        <v>5.7579928952449032E-2</v>
      </c>
      <c r="BF195" s="89">
        <f t="shared" si="238"/>
        <v>1546766.4700000002</v>
      </c>
      <c r="BG195" s="89">
        <f t="shared" si="239"/>
        <v>1226279.78</v>
      </c>
      <c r="BH195" s="89">
        <f t="shared" si="240"/>
        <v>0</v>
      </c>
      <c r="BI195" s="89">
        <f t="shared" si="241"/>
        <v>1226279.78</v>
      </c>
      <c r="BJ195" s="93">
        <f t="shared" si="242"/>
        <v>0.79280214808380212</v>
      </c>
      <c r="BK195" s="89">
        <f t="shared" si="243"/>
        <v>-320486.69000000018</v>
      </c>
      <c r="BL195" s="93">
        <f t="shared" si="244"/>
        <v>-0.20719785191619788</v>
      </c>
      <c r="BM195" s="89">
        <v>608711.57999999996</v>
      </c>
      <c r="BN195" s="89">
        <v>548525.44999999995</v>
      </c>
      <c r="BO195" s="89">
        <v>0</v>
      </c>
      <c r="BP195" s="89">
        <f t="shared" si="257"/>
        <v>548525.44999999995</v>
      </c>
      <c r="BQ195" s="93">
        <f t="shared" si="245"/>
        <v>0.90112537369504286</v>
      </c>
      <c r="BR195" s="89">
        <f t="shared" si="246"/>
        <v>-60186.130000000005</v>
      </c>
      <c r="BS195" s="93">
        <f t="shared" si="247"/>
        <v>-9.8874626304957122E-2</v>
      </c>
      <c r="BT195" s="89">
        <f t="shared" si="248"/>
        <v>2155478.0500000003</v>
      </c>
      <c r="BU195" s="89">
        <f t="shared" si="249"/>
        <v>1774805.23</v>
      </c>
      <c r="BV195" s="89">
        <f t="shared" si="250"/>
        <v>0</v>
      </c>
      <c r="BW195" s="89">
        <f t="shared" si="251"/>
        <v>1774805.23</v>
      </c>
      <c r="BX195" s="93">
        <f t="shared" si="252"/>
        <v>0.82339285709729204</v>
      </c>
      <c r="BY195" s="89">
        <f t="shared" si="253"/>
        <v>-380672.8200000003</v>
      </c>
      <c r="BZ195" s="93">
        <f t="shared" si="254"/>
        <v>-0.17660714290270793</v>
      </c>
      <c r="CA195" s="89">
        <v>564611.13</v>
      </c>
      <c r="CB195" s="89">
        <v>259000.89</v>
      </c>
      <c r="CC195" s="89">
        <v>892789.36</v>
      </c>
      <c r="CD195" s="89">
        <v>174322.66999999998</v>
      </c>
      <c r="CE195" s="89">
        <v>2253328.21</v>
      </c>
      <c r="CF195" s="89">
        <v>356555.03</v>
      </c>
      <c r="CG195" s="89">
        <v>98555.65</v>
      </c>
      <c r="CH195" s="24">
        <f t="shared" si="209"/>
        <v>6754640.9900000012</v>
      </c>
      <c r="CJ195" s="10"/>
      <c r="CK195" s="10"/>
    </row>
    <row r="196" spans="1:89" ht="12" customHeight="1" x14ac:dyDescent="0.25">
      <c r="A196" s="9" t="s">
        <v>514</v>
      </c>
      <c r="B196" s="9" t="s">
        <v>514</v>
      </c>
      <c r="C196" s="25">
        <v>4</v>
      </c>
      <c r="D196" s="33" t="s">
        <v>438</v>
      </c>
      <c r="E196" s="27" t="s">
        <v>439</v>
      </c>
      <c r="F196" s="33" t="s">
        <v>510</v>
      </c>
      <c r="G196" s="27" t="s">
        <v>511</v>
      </c>
      <c r="H196" s="25" t="s">
        <v>512</v>
      </c>
      <c r="I196" s="27" t="s">
        <v>513</v>
      </c>
      <c r="J196" s="28">
        <v>2</v>
      </c>
      <c r="K196" s="29" t="s">
        <v>444</v>
      </c>
      <c r="L196" s="25" t="s">
        <v>9</v>
      </c>
      <c r="M196" s="24">
        <v>0</v>
      </c>
      <c r="N196" s="24">
        <v>0</v>
      </c>
      <c r="O196" s="24">
        <v>527857.03</v>
      </c>
      <c r="P196" s="89">
        <v>216495.15999999997</v>
      </c>
      <c r="Q196" s="89">
        <v>216495.16000000003</v>
      </c>
      <c r="R196" s="89">
        <v>0</v>
      </c>
      <c r="S196" s="89">
        <f t="shared" si="210"/>
        <v>216495.16000000003</v>
      </c>
      <c r="T196" s="93">
        <f t="shared" si="211"/>
        <v>1.0000000000000002</v>
      </c>
      <c r="U196" s="89">
        <f t="shared" si="212"/>
        <v>0</v>
      </c>
      <c r="V196" s="93">
        <f t="shared" si="213"/>
        <v>0</v>
      </c>
      <c r="W196" s="89">
        <v>83020.78</v>
      </c>
      <c r="X196" s="89">
        <v>103934.39</v>
      </c>
      <c r="Y196" s="89">
        <v>0</v>
      </c>
      <c r="Z196" s="89">
        <f t="shared" si="214"/>
        <v>103934.39</v>
      </c>
      <c r="AA196" s="93">
        <f t="shared" si="215"/>
        <v>1.25190813673396</v>
      </c>
      <c r="AB196" s="89">
        <f t="shared" si="216"/>
        <v>20913.61</v>
      </c>
      <c r="AC196" s="93">
        <f t="shared" si="217"/>
        <v>0.25190813673395984</v>
      </c>
      <c r="AD196" s="89">
        <f t="shared" si="218"/>
        <v>299515.93999999994</v>
      </c>
      <c r="AE196" s="89">
        <f t="shared" si="219"/>
        <v>320429.55000000005</v>
      </c>
      <c r="AF196" s="89">
        <f t="shared" si="220"/>
        <v>0</v>
      </c>
      <c r="AG196" s="89">
        <f t="shared" si="221"/>
        <v>320429.55000000005</v>
      </c>
      <c r="AH196" s="93">
        <f t="shared" si="222"/>
        <v>1.0698246978107413</v>
      </c>
      <c r="AI196" s="89">
        <f t="shared" si="223"/>
        <v>20913.610000000102</v>
      </c>
      <c r="AJ196" s="93">
        <f t="shared" si="224"/>
        <v>6.9824697810741243E-2</v>
      </c>
      <c r="AK196" s="89">
        <v>4039.2</v>
      </c>
      <c r="AL196" s="89">
        <v>6816.15</v>
      </c>
      <c r="AM196" s="89">
        <v>0</v>
      </c>
      <c r="AN196" s="89">
        <f t="shared" si="255"/>
        <v>6816.15</v>
      </c>
      <c r="AO196" s="93">
        <f t="shared" si="225"/>
        <v>1.6875</v>
      </c>
      <c r="AP196" s="89">
        <f t="shared" si="226"/>
        <v>2776.95</v>
      </c>
      <c r="AQ196" s="93">
        <f t="shared" si="227"/>
        <v>0.6875</v>
      </c>
      <c r="AR196" s="89">
        <f t="shared" si="228"/>
        <v>303555.13999999996</v>
      </c>
      <c r="AS196" s="89">
        <f t="shared" si="229"/>
        <v>327245.70000000007</v>
      </c>
      <c r="AT196" s="89">
        <f t="shared" si="230"/>
        <v>0</v>
      </c>
      <c r="AU196" s="89">
        <f t="shared" si="231"/>
        <v>327245.70000000007</v>
      </c>
      <c r="AV196" s="93">
        <f t="shared" si="232"/>
        <v>1.0780436793130899</v>
      </c>
      <c r="AW196" s="89">
        <f t="shared" si="233"/>
        <v>23690.560000000114</v>
      </c>
      <c r="AX196" s="93">
        <f t="shared" si="234"/>
        <v>7.8043679313089934E-2</v>
      </c>
      <c r="AY196" s="89">
        <v>108719.37</v>
      </c>
      <c r="AZ196" s="89">
        <v>151808.72</v>
      </c>
      <c r="BA196" s="89">
        <v>0</v>
      </c>
      <c r="BB196" s="89">
        <f t="shared" si="256"/>
        <v>151808.72</v>
      </c>
      <c r="BC196" s="93">
        <f t="shared" si="235"/>
        <v>1.3963355380002662</v>
      </c>
      <c r="BD196" s="89">
        <f t="shared" si="236"/>
        <v>43089.350000000006</v>
      </c>
      <c r="BE196" s="93">
        <f t="shared" si="237"/>
        <v>0.39633553800026627</v>
      </c>
      <c r="BF196" s="89">
        <f t="shared" si="238"/>
        <v>412274.50999999995</v>
      </c>
      <c r="BG196" s="89">
        <f t="shared" si="239"/>
        <v>479054.42000000004</v>
      </c>
      <c r="BH196" s="89">
        <f t="shared" si="240"/>
        <v>0</v>
      </c>
      <c r="BI196" s="89">
        <f t="shared" si="241"/>
        <v>479054.42000000004</v>
      </c>
      <c r="BJ196" s="93">
        <f t="shared" si="242"/>
        <v>1.1619792356311336</v>
      </c>
      <c r="BK196" s="89">
        <f t="shared" si="243"/>
        <v>66779.910000000091</v>
      </c>
      <c r="BL196" s="93">
        <f t="shared" si="244"/>
        <v>0.16197923563113348</v>
      </c>
      <c r="BM196" s="89">
        <v>0</v>
      </c>
      <c r="BN196" s="89">
        <v>61880</v>
      </c>
      <c r="BO196" s="89">
        <v>0</v>
      </c>
      <c r="BP196" s="89">
        <f t="shared" si="257"/>
        <v>61880</v>
      </c>
      <c r="BQ196" s="93" t="str">
        <f t="shared" si="245"/>
        <v>nebija plānots</v>
      </c>
      <c r="BR196" s="89">
        <f t="shared" si="246"/>
        <v>61880</v>
      </c>
      <c r="BS196" s="93" t="str">
        <f t="shared" si="247"/>
        <v>nebija plānots</v>
      </c>
      <c r="BT196" s="89">
        <f t="shared" si="248"/>
        <v>412274.50999999995</v>
      </c>
      <c r="BU196" s="89">
        <f t="shared" si="249"/>
        <v>540934.42000000004</v>
      </c>
      <c r="BV196" s="89">
        <f t="shared" si="250"/>
        <v>0</v>
      </c>
      <c r="BW196" s="89">
        <f t="shared" si="251"/>
        <v>540934.42000000004</v>
      </c>
      <c r="BX196" s="93">
        <f t="shared" si="252"/>
        <v>1.3120734046836902</v>
      </c>
      <c r="BY196" s="89">
        <f t="shared" si="253"/>
        <v>128659.91000000009</v>
      </c>
      <c r="BZ196" s="93">
        <f t="shared" si="254"/>
        <v>0.31207340468369027</v>
      </c>
      <c r="CA196" s="89">
        <v>91542.54</v>
      </c>
      <c r="CB196" s="89">
        <v>192757.02</v>
      </c>
      <c r="CC196" s="89">
        <v>147823.5</v>
      </c>
      <c r="CD196" s="89">
        <v>0</v>
      </c>
      <c r="CE196" s="89">
        <v>21003.84</v>
      </c>
      <c r="CF196" s="89">
        <v>95100.010000000009</v>
      </c>
      <c r="CG196" s="89">
        <v>66735.350000000006</v>
      </c>
      <c r="CH196" s="24">
        <f t="shared" si="209"/>
        <v>1027236.7699999999</v>
      </c>
      <c r="CJ196" s="10"/>
      <c r="CK196" s="10"/>
    </row>
    <row r="197" spans="1:89" ht="12" customHeight="1" x14ac:dyDescent="0.25">
      <c r="A197" s="9" t="s">
        <v>515</v>
      </c>
      <c r="B197" s="9" t="s">
        <v>515</v>
      </c>
      <c r="C197" s="25">
        <v>4</v>
      </c>
      <c r="D197" s="33" t="s">
        <v>438</v>
      </c>
      <c r="E197" s="27" t="s">
        <v>439</v>
      </c>
      <c r="F197" s="33" t="s">
        <v>510</v>
      </c>
      <c r="G197" s="27" t="s">
        <v>511</v>
      </c>
      <c r="H197" s="25" t="s">
        <v>512</v>
      </c>
      <c r="I197" s="27" t="s">
        <v>513</v>
      </c>
      <c r="J197" s="28">
        <v>3</v>
      </c>
      <c r="K197" s="29" t="s">
        <v>444</v>
      </c>
      <c r="L197" s="25" t="s">
        <v>9</v>
      </c>
      <c r="M197" s="24">
        <v>0</v>
      </c>
      <c r="N197" s="24">
        <v>0</v>
      </c>
      <c r="O197" s="24">
        <v>0</v>
      </c>
      <c r="P197" s="89">
        <v>0</v>
      </c>
      <c r="Q197" s="89">
        <v>0</v>
      </c>
      <c r="R197" s="89">
        <v>0</v>
      </c>
      <c r="S197" s="89">
        <f t="shared" si="210"/>
        <v>0</v>
      </c>
      <c r="T197" s="93" t="str">
        <f t="shared" si="211"/>
        <v>nebija plānots</v>
      </c>
      <c r="U197" s="89">
        <f t="shared" si="212"/>
        <v>0</v>
      </c>
      <c r="V197" s="93" t="str">
        <f t="shared" si="213"/>
        <v>nebija plānots</v>
      </c>
      <c r="W197" s="89">
        <v>0</v>
      </c>
      <c r="X197" s="89">
        <v>0</v>
      </c>
      <c r="Y197" s="89">
        <v>0</v>
      </c>
      <c r="Z197" s="89">
        <f t="shared" si="214"/>
        <v>0</v>
      </c>
      <c r="AA197" s="93" t="str">
        <f t="shared" si="215"/>
        <v>nebija plānots</v>
      </c>
      <c r="AB197" s="89">
        <f t="shared" si="216"/>
        <v>0</v>
      </c>
      <c r="AC197" s="93" t="str">
        <f t="shared" si="217"/>
        <v>nebija plānots</v>
      </c>
      <c r="AD197" s="89">
        <f t="shared" si="218"/>
        <v>0</v>
      </c>
      <c r="AE197" s="89">
        <f t="shared" si="219"/>
        <v>0</v>
      </c>
      <c r="AF197" s="89">
        <f t="shared" si="220"/>
        <v>0</v>
      </c>
      <c r="AG197" s="89">
        <f t="shared" si="221"/>
        <v>0</v>
      </c>
      <c r="AH197" s="93" t="str">
        <f t="shared" si="222"/>
        <v>nebija plānots</v>
      </c>
      <c r="AI197" s="89">
        <f t="shared" si="223"/>
        <v>0</v>
      </c>
      <c r="AJ197" s="93" t="str">
        <f t="shared" si="224"/>
        <v>nebija plānots</v>
      </c>
      <c r="AK197" s="89">
        <v>0</v>
      </c>
      <c r="AL197" s="89">
        <v>0</v>
      </c>
      <c r="AM197" s="89">
        <v>0</v>
      </c>
      <c r="AN197" s="89">
        <f t="shared" si="255"/>
        <v>0</v>
      </c>
      <c r="AO197" s="93" t="str">
        <f t="shared" si="225"/>
        <v>nebija plānots</v>
      </c>
      <c r="AP197" s="89">
        <f t="shared" si="226"/>
        <v>0</v>
      </c>
      <c r="AQ197" s="93" t="str">
        <f t="shared" si="227"/>
        <v>nebija plānots</v>
      </c>
      <c r="AR197" s="89">
        <f t="shared" si="228"/>
        <v>0</v>
      </c>
      <c r="AS197" s="89">
        <f t="shared" si="229"/>
        <v>0</v>
      </c>
      <c r="AT197" s="89">
        <f t="shared" si="230"/>
        <v>0</v>
      </c>
      <c r="AU197" s="89">
        <f t="shared" si="231"/>
        <v>0</v>
      </c>
      <c r="AV197" s="93" t="str">
        <f t="shared" si="232"/>
        <v>nebija plānots</v>
      </c>
      <c r="AW197" s="89">
        <f t="shared" si="233"/>
        <v>0</v>
      </c>
      <c r="AX197" s="93" t="str">
        <f t="shared" si="234"/>
        <v>nebija plānots</v>
      </c>
      <c r="AY197" s="89">
        <v>0</v>
      </c>
      <c r="AZ197" s="89">
        <v>0</v>
      </c>
      <c r="BA197" s="89">
        <v>0</v>
      </c>
      <c r="BB197" s="89">
        <f t="shared" si="256"/>
        <v>0</v>
      </c>
      <c r="BC197" s="93" t="str">
        <f t="shared" si="235"/>
        <v>nebija plānots</v>
      </c>
      <c r="BD197" s="89">
        <f t="shared" si="236"/>
        <v>0</v>
      </c>
      <c r="BE197" s="93" t="str">
        <f t="shared" si="237"/>
        <v>nebija plānots</v>
      </c>
      <c r="BF197" s="89">
        <f t="shared" si="238"/>
        <v>0</v>
      </c>
      <c r="BG197" s="89">
        <f t="shared" si="239"/>
        <v>0</v>
      </c>
      <c r="BH197" s="89">
        <f t="shared" si="240"/>
        <v>0</v>
      </c>
      <c r="BI197" s="89">
        <f t="shared" si="241"/>
        <v>0</v>
      </c>
      <c r="BJ197" s="93" t="str">
        <f t="shared" si="242"/>
        <v>nebija plānots</v>
      </c>
      <c r="BK197" s="89">
        <f t="shared" si="243"/>
        <v>0</v>
      </c>
      <c r="BL197" s="93" t="str">
        <f t="shared" si="244"/>
        <v>nebija plānots</v>
      </c>
      <c r="BM197" s="89">
        <v>0</v>
      </c>
      <c r="BN197" s="89">
        <v>0</v>
      </c>
      <c r="BO197" s="89">
        <v>0</v>
      </c>
      <c r="BP197" s="89">
        <f t="shared" si="257"/>
        <v>0</v>
      </c>
      <c r="BQ197" s="93" t="str">
        <f t="shared" si="245"/>
        <v>nebija plānots</v>
      </c>
      <c r="BR197" s="89">
        <f t="shared" si="246"/>
        <v>0</v>
      </c>
      <c r="BS197" s="93" t="str">
        <f t="shared" si="247"/>
        <v>nebija plānots</v>
      </c>
      <c r="BT197" s="89">
        <f t="shared" si="248"/>
        <v>0</v>
      </c>
      <c r="BU197" s="89">
        <f t="shared" si="249"/>
        <v>0</v>
      </c>
      <c r="BV197" s="89">
        <f t="shared" si="250"/>
        <v>0</v>
      </c>
      <c r="BW197" s="89">
        <f t="shared" si="251"/>
        <v>0</v>
      </c>
      <c r="BX197" s="93" t="str">
        <f t="shared" si="252"/>
        <v>nebija plānots</v>
      </c>
      <c r="BY197" s="89">
        <f t="shared" si="253"/>
        <v>0</v>
      </c>
      <c r="BZ197" s="93" t="str">
        <f t="shared" si="254"/>
        <v>nebija plānots</v>
      </c>
      <c r="CA197" s="89">
        <v>0</v>
      </c>
      <c r="CB197" s="89">
        <v>0</v>
      </c>
      <c r="CC197" s="89">
        <v>0</v>
      </c>
      <c r="CD197" s="89">
        <v>0</v>
      </c>
      <c r="CE197" s="89">
        <v>0</v>
      </c>
      <c r="CF197" s="89">
        <v>0</v>
      </c>
      <c r="CG197" s="89">
        <v>0</v>
      </c>
      <c r="CH197" s="24">
        <f t="shared" si="209"/>
        <v>0</v>
      </c>
      <c r="CJ197" s="10"/>
      <c r="CK197" s="10"/>
    </row>
    <row r="198" spans="1:89" ht="12" customHeight="1" x14ac:dyDescent="0.25">
      <c r="A198" s="9" t="s">
        <v>516</v>
      </c>
      <c r="B198" s="9" t="s">
        <v>516</v>
      </c>
      <c r="C198" s="25">
        <v>4</v>
      </c>
      <c r="D198" s="33" t="s">
        <v>438</v>
      </c>
      <c r="E198" s="27" t="s">
        <v>439</v>
      </c>
      <c r="F198" s="33" t="s">
        <v>510</v>
      </c>
      <c r="G198" s="27" t="s">
        <v>511</v>
      </c>
      <c r="H198" s="25" t="s">
        <v>512</v>
      </c>
      <c r="I198" s="27" t="s">
        <v>513</v>
      </c>
      <c r="J198" s="28">
        <v>4</v>
      </c>
      <c r="K198" s="29" t="s">
        <v>444</v>
      </c>
      <c r="L198" s="25" t="s">
        <v>9</v>
      </c>
      <c r="M198" s="24">
        <v>0</v>
      </c>
      <c r="N198" s="24">
        <v>0</v>
      </c>
      <c r="O198" s="24">
        <v>837845.15999999992</v>
      </c>
      <c r="P198" s="89">
        <v>31719.5</v>
      </c>
      <c r="Q198" s="89">
        <v>31719.5</v>
      </c>
      <c r="R198" s="89">
        <v>0</v>
      </c>
      <c r="S198" s="89">
        <f t="shared" si="210"/>
        <v>31719.5</v>
      </c>
      <c r="T198" s="93">
        <f t="shared" si="211"/>
        <v>1</v>
      </c>
      <c r="U198" s="89">
        <f t="shared" si="212"/>
        <v>0</v>
      </c>
      <c r="V198" s="93">
        <f t="shared" si="213"/>
        <v>0</v>
      </c>
      <c r="W198" s="89">
        <v>48804</v>
      </c>
      <c r="X198" s="89">
        <v>108880.79000000001</v>
      </c>
      <c r="Y198" s="89">
        <v>0</v>
      </c>
      <c r="Z198" s="89">
        <f t="shared" si="214"/>
        <v>108880.79000000001</v>
      </c>
      <c r="AA198" s="93">
        <f t="shared" si="215"/>
        <v>2.2309808622244081</v>
      </c>
      <c r="AB198" s="89">
        <f t="shared" si="216"/>
        <v>60076.790000000008</v>
      </c>
      <c r="AC198" s="93">
        <f t="shared" si="217"/>
        <v>1.2309808622244081</v>
      </c>
      <c r="AD198" s="89">
        <f t="shared" si="218"/>
        <v>80523.5</v>
      </c>
      <c r="AE198" s="89">
        <f t="shared" si="219"/>
        <v>140600.29</v>
      </c>
      <c r="AF198" s="89">
        <f t="shared" si="220"/>
        <v>0</v>
      </c>
      <c r="AG198" s="89">
        <f t="shared" si="221"/>
        <v>140600.29</v>
      </c>
      <c r="AH198" s="93">
        <f t="shared" si="222"/>
        <v>1.746077728861761</v>
      </c>
      <c r="AI198" s="89">
        <f t="shared" si="223"/>
        <v>60076.790000000008</v>
      </c>
      <c r="AJ198" s="93">
        <f t="shared" si="224"/>
        <v>0.74607772886176094</v>
      </c>
      <c r="AK198" s="89">
        <v>239887.66000000003</v>
      </c>
      <c r="AL198" s="89">
        <v>419721.94000000006</v>
      </c>
      <c r="AM198" s="89">
        <v>0</v>
      </c>
      <c r="AN198" s="89">
        <f t="shared" si="255"/>
        <v>419721.94000000006</v>
      </c>
      <c r="AO198" s="93">
        <f t="shared" si="225"/>
        <v>1.7496604035405572</v>
      </c>
      <c r="AP198" s="89">
        <f t="shared" si="226"/>
        <v>179834.28000000003</v>
      </c>
      <c r="AQ198" s="93">
        <f t="shared" si="227"/>
        <v>0.7496604035405573</v>
      </c>
      <c r="AR198" s="89">
        <f t="shared" si="228"/>
        <v>320411.16000000003</v>
      </c>
      <c r="AS198" s="89">
        <f t="shared" si="229"/>
        <v>560322.2300000001</v>
      </c>
      <c r="AT198" s="89">
        <f t="shared" si="230"/>
        <v>0</v>
      </c>
      <c r="AU198" s="89">
        <f t="shared" si="231"/>
        <v>560322.2300000001</v>
      </c>
      <c r="AV198" s="93">
        <f t="shared" si="232"/>
        <v>1.7487600307055473</v>
      </c>
      <c r="AW198" s="89">
        <f t="shared" si="233"/>
        <v>239911.07000000007</v>
      </c>
      <c r="AX198" s="93">
        <f t="shared" si="234"/>
        <v>0.74876003070554731</v>
      </c>
      <c r="AY198" s="89">
        <v>147969.53</v>
      </c>
      <c r="AZ198" s="89">
        <v>189099.46</v>
      </c>
      <c r="BA198" s="89">
        <v>0</v>
      </c>
      <c r="BB198" s="89">
        <f t="shared" si="256"/>
        <v>189099.46</v>
      </c>
      <c r="BC198" s="93">
        <f t="shared" si="235"/>
        <v>1.2779621588309431</v>
      </c>
      <c r="BD198" s="89">
        <f t="shared" si="236"/>
        <v>41129.929999999993</v>
      </c>
      <c r="BE198" s="93">
        <f t="shared" si="237"/>
        <v>0.27796215883094305</v>
      </c>
      <c r="BF198" s="89">
        <f t="shared" si="238"/>
        <v>468380.69000000006</v>
      </c>
      <c r="BG198" s="89">
        <f t="shared" si="239"/>
        <v>749421.69000000006</v>
      </c>
      <c r="BH198" s="89">
        <f t="shared" si="240"/>
        <v>0</v>
      </c>
      <c r="BI198" s="89">
        <f t="shared" si="241"/>
        <v>749421.69000000006</v>
      </c>
      <c r="BJ198" s="93">
        <f t="shared" si="242"/>
        <v>1.6000268713041947</v>
      </c>
      <c r="BK198" s="89">
        <f t="shared" si="243"/>
        <v>281041</v>
      </c>
      <c r="BL198" s="93">
        <f t="shared" si="244"/>
        <v>0.60002687130419485</v>
      </c>
      <c r="BM198" s="89">
        <v>340928.86</v>
      </c>
      <c r="BN198" s="89">
        <v>176924.28999999998</v>
      </c>
      <c r="BO198" s="89">
        <v>0</v>
      </c>
      <c r="BP198" s="89">
        <f t="shared" si="257"/>
        <v>176924.28999999998</v>
      </c>
      <c r="BQ198" s="93">
        <f t="shared" si="245"/>
        <v>0.51894782389499083</v>
      </c>
      <c r="BR198" s="89">
        <f t="shared" si="246"/>
        <v>-164004.57</v>
      </c>
      <c r="BS198" s="93">
        <f t="shared" si="247"/>
        <v>-0.48105217610500917</v>
      </c>
      <c r="BT198" s="89">
        <f t="shared" si="248"/>
        <v>809309.55</v>
      </c>
      <c r="BU198" s="89">
        <f t="shared" si="249"/>
        <v>926345.98</v>
      </c>
      <c r="BV198" s="89">
        <f t="shared" si="250"/>
        <v>0</v>
      </c>
      <c r="BW198" s="89">
        <f t="shared" si="251"/>
        <v>926345.98</v>
      </c>
      <c r="BX198" s="93">
        <f t="shared" si="252"/>
        <v>1.1446126886801224</v>
      </c>
      <c r="BY198" s="89">
        <f t="shared" si="253"/>
        <v>117036.42999999993</v>
      </c>
      <c r="BZ198" s="93">
        <f t="shared" si="254"/>
        <v>0.14461268868012236</v>
      </c>
      <c r="CA198" s="89">
        <v>242108.2</v>
      </c>
      <c r="CB198" s="89">
        <v>60552.12</v>
      </c>
      <c r="CC198" s="89">
        <v>81198.78</v>
      </c>
      <c r="CD198" s="89">
        <v>338793.95</v>
      </c>
      <c r="CE198" s="89">
        <v>347593.8</v>
      </c>
      <c r="CF198" s="89">
        <v>253460.55</v>
      </c>
      <c r="CG198" s="89">
        <v>174671.82</v>
      </c>
      <c r="CH198" s="24">
        <f t="shared" si="209"/>
        <v>2307688.77</v>
      </c>
      <c r="CJ198" s="10"/>
      <c r="CK198" s="10"/>
    </row>
    <row r="199" spans="1:89" ht="12" customHeight="1" x14ac:dyDescent="0.25">
      <c r="A199" s="9" t="s">
        <v>517</v>
      </c>
      <c r="B199" s="9" t="s">
        <v>517</v>
      </c>
      <c r="C199" s="25">
        <v>4</v>
      </c>
      <c r="D199" s="33" t="s">
        <v>438</v>
      </c>
      <c r="E199" s="27" t="s">
        <v>439</v>
      </c>
      <c r="F199" s="33" t="s">
        <v>510</v>
      </c>
      <c r="G199" s="27" t="s">
        <v>511</v>
      </c>
      <c r="H199" s="25" t="s">
        <v>512</v>
      </c>
      <c r="I199" s="27" t="s">
        <v>513</v>
      </c>
      <c r="J199" s="28">
        <v>5</v>
      </c>
      <c r="K199" s="29" t="s">
        <v>444</v>
      </c>
      <c r="L199" s="25" t="s">
        <v>9</v>
      </c>
      <c r="M199" s="24">
        <v>0</v>
      </c>
      <c r="N199" s="24">
        <v>0</v>
      </c>
      <c r="O199" s="24">
        <v>10320.07</v>
      </c>
      <c r="P199" s="89">
        <v>0</v>
      </c>
      <c r="Q199" s="89">
        <v>4802.83</v>
      </c>
      <c r="R199" s="89">
        <v>0</v>
      </c>
      <c r="S199" s="89">
        <f t="shared" si="210"/>
        <v>4802.83</v>
      </c>
      <c r="T199" s="93" t="str">
        <f t="shared" si="211"/>
        <v>nebija plānots</v>
      </c>
      <c r="U199" s="89">
        <f t="shared" si="212"/>
        <v>4802.83</v>
      </c>
      <c r="V199" s="93" t="str">
        <f t="shared" si="213"/>
        <v>nebija plānots</v>
      </c>
      <c r="W199" s="89">
        <v>14208.58</v>
      </c>
      <c r="X199" s="89">
        <v>5656.75</v>
      </c>
      <c r="Y199" s="89">
        <v>0</v>
      </c>
      <c r="Z199" s="89">
        <f t="shared" si="214"/>
        <v>5656.75</v>
      </c>
      <c r="AA199" s="93">
        <f t="shared" si="215"/>
        <v>0.39812212057784802</v>
      </c>
      <c r="AB199" s="89">
        <f t="shared" si="216"/>
        <v>-8551.83</v>
      </c>
      <c r="AC199" s="93">
        <f t="shared" si="217"/>
        <v>-0.60187787942215198</v>
      </c>
      <c r="AD199" s="89">
        <f t="shared" si="218"/>
        <v>14208.58</v>
      </c>
      <c r="AE199" s="89">
        <f t="shared" si="219"/>
        <v>10459.58</v>
      </c>
      <c r="AF199" s="89">
        <f t="shared" si="220"/>
        <v>0</v>
      </c>
      <c r="AG199" s="89">
        <f t="shared" si="221"/>
        <v>10459.58</v>
      </c>
      <c r="AH199" s="93">
        <f t="shared" si="222"/>
        <v>0.73614534316588986</v>
      </c>
      <c r="AI199" s="89">
        <f t="shared" si="223"/>
        <v>-3749</v>
      </c>
      <c r="AJ199" s="93">
        <f t="shared" si="224"/>
        <v>-0.26385465683411008</v>
      </c>
      <c r="AK199" s="89">
        <v>69750</v>
      </c>
      <c r="AL199" s="89">
        <v>0</v>
      </c>
      <c r="AM199" s="89">
        <v>0</v>
      </c>
      <c r="AN199" s="89">
        <f t="shared" si="255"/>
        <v>0</v>
      </c>
      <c r="AO199" s="93">
        <f t="shared" si="225"/>
        <v>0</v>
      </c>
      <c r="AP199" s="89">
        <f t="shared" si="226"/>
        <v>-69750</v>
      </c>
      <c r="AQ199" s="93">
        <f t="shared" si="227"/>
        <v>-1</v>
      </c>
      <c r="AR199" s="89">
        <f t="shared" si="228"/>
        <v>83958.58</v>
      </c>
      <c r="AS199" s="89">
        <f t="shared" si="229"/>
        <v>10459.58</v>
      </c>
      <c r="AT199" s="89">
        <f t="shared" si="230"/>
        <v>0</v>
      </c>
      <c r="AU199" s="89">
        <f t="shared" si="231"/>
        <v>10459.58</v>
      </c>
      <c r="AV199" s="93">
        <f t="shared" si="232"/>
        <v>0.12458023944664143</v>
      </c>
      <c r="AW199" s="89">
        <f t="shared" si="233"/>
        <v>-73499</v>
      </c>
      <c r="AX199" s="93">
        <f t="shared" si="234"/>
        <v>-0.87541976055335857</v>
      </c>
      <c r="AY199" s="89">
        <v>0</v>
      </c>
      <c r="AZ199" s="89">
        <v>93000</v>
      </c>
      <c r="BA199" s="89">
        <v>0</v>
      </c>
      <c r="BB199" s="89">
        <f t="shared" si="256"/>
        <v>93000</v>
      </c>
      <c r="BC199" s="93" t="str">
        <f t="shared" si="235"/>
        <v>nebija plānots</v>
      </c>
      <c r="BD199" s="89">
        <f t="shared" si="236"/>
        <v>93000</v>
      </c>
      <c r="BE199" s="93" t="str">
        <f t="shared" si="237"/>
        <v>nebija plānots</v>
      </c>
      <c r="BF199" s="89">
        <f t="shared" si="238"/>
        <v>83958.58</v>
      </c>
      <c r="BG199" s="89">
        <f t="shared" si="239"/>
        <v>103459.58</v>
      </c>
      <c r="BH199" s="89">
        <f t="shared" si="240"/>
        <v>0</v>
      </c>
      <c r="BI199" s="89">
        <f t="shared" si="241"/>
        <v>103459.58</v>
      </c>
      <c r="BJ199" s="93">
        <f t="shared" si="242"/>
        <v>1.2322692927869909</v>
      </c>
      <c r="BK199" s="89">
        <f t="shared" si="243"/>
        <v>19501</v>
      </c>
      <c r="BL199" s="93">
        <f t="shared" si="244"/>
        <v>0.23226929278699091</v>
      </c>
      <c r="BM199" s="89">
        <v>67500</v>
      </c>
      <c r="BN199" s="89">
        <v>55000</v>
      </c>
      <c r="BO199" s="89">
        <v>0</v>
      </c>
      <c r="BP199" s="89">
        <f t="shared" si="257"/>
        <v>55000</v>
      </c>
      <c r="BQ199" s="93">
        <f t="shared" si="245"/>
        <v>0.81481481481481477</v>
      </c>
      <c r="BR199" s="89">
        <f t="shared" si="246"/>
        <v>-12500</v>
      </c>
      <c r="BS199" s="93">
        <f t="shared" si="247"/>
        <v>-0.18518518518518517</v>
      </c>
      <c r="BT199" s="89">
        <f t="shared" si="248"/>
        <v>151458.58000000002</v>
      </c>
      <c r="BU199" s="89">
        <f t="shared" si="249"/>
        <v>158459.58000000002</v>
      </c>
      <c r="BV199" s="89">
        <f t="shared" si="250"/>
        <v>0</v>
      </c>
      <c r="BW199" s="89">
        <f t="shared" si="251"/>
        <v>158459.58000000002</v>
      </c>
      <c r="BX199" s="93">
        <f t="shared" si="252"/>
        <v>1.0462238586945685</v>
      </c>
      <c r="BY199" s="89">
        <f t="shared" si="253"/>
        <v>7001</v>
      </c>
      <c r="BZ199" s="93">
        <f t="shared" si="254"/>
        <v>4.6223858694568506E-2</v>
      </c>
      <c r="CA199" s="89">
        <v>14175</v>
      </c>
      <c r="CB199" s="89">
        <v>205438.1</v>
      </c>
      <c r="CC199" s="89">
        <v>45554.9</v>
      </c>
      <c r="CD199" s="89">
        <v>31875</v>
      </c>
      <c r="CE199" s="89">
        <v>475851.4</v>
      </c>
      <c r="CF199" s="89">
        <v>63969.94</v>
      </c>
      <c r="CG199" s="89">
        <v>106425</v>
      </c>
      <c r="CH199" s="24">
        <f t="shared" si="209"/>
        <v>1094747.9200000002</v>
      </c>
      <c r="CJ199" s="10"/>
      <c r="CK199" s="10"/>
    </row>
    <row r="200" spans="1:89" ht="12" customHeight="1" x14ac:dyDescent="0.25">
      <c r="A200" s="9" t="s">
        <v>518</v>
      </c>
      <c r="B200" s="9" t="s">
        <v>518</v>
      </c>
      <c r="C200" s="25">
        <v>4</v>
      </c>
      <c r="D200" s="33" t="s">
        <v>438</v>
      </c>
      <c r="E200" s="27" t="s">
        <v>439</v>
      </c>
      <c r="F200" s="33" t="s">
        <v>510</v>
      </c>
      <c r="G200" s="27" t="s">
        <v>511</v>
      </c>
      <c r="H200" s="25" t="s">
        <v>519</v>
      </c>
      <c r="I200" s="27" t="s">
        <v>520</v>
      </c>
      <c r="J200" s="28" t="s">
        <v>21</v>
      </c>
      <c r="K200" s="29" t="s">
        <v>444</v>
      </c>
      <c r="L200" s="25" t="s">
        <v>9</v>
      </c>
      <c r="M200" s="24">
        <v>0</v>
      </c>
      <c r="N200" s="24">
        <v>0</v>
      </c>
      <c r="O200" s="24">
        <v>0</v>
      </c>
      <c r="P200" s="89">
        <v>0</v>
      </c>
      <c r="Q200" s="89">
        <v>0</v>
      </c>
      <c r="R200" s="89">
        <v>0</v>
      </c>
      <c r="S200" s="89">
        <f t="shared" si="210"/>
        <v>0</v>
      </c>
      <c r="T200" s="93" t="str">
        <f t="shared" si="211"/>
        <v>nebija plānots</v>
      </c>
      <c r="U200" s="89">
        <f t="shared" si="212"/>
        <v>0</v>
      </c>
      <c r="V200" s="93" t="str">
        <f t="shared" si="213"/>
        <v>nebija plānots</v>
      </c>
      <c r="W200" s="89">
        <v>0</v>
      </c>
      <c r="X200" s="89">
        <v>0</v>
      </c>
      <c r="Y200" s="89">
        <v>0</v>
      </c>
      <c r="Z200" s="89">
        <f t="shared" si="214"/>
        <v>0</v>
      </c>
      <c r="AA200" s="93" t="str">
        <f t="shared" si="215"/>
        <v>nebija plānots</v>
      </c>
      <c r="AB200" s="89">
        <f t="shared" si="216"/>
        <v>0</v>
      </c>
      <c r="AC200" s="93" t="str">
        <f t="shared" si="217"/>
        <v>nebija plānots</v>
      </c>
      <c r="AD200" s="89">
        <f t="shared" si="218"/>
        <v>0</v>
      </c>
      <c r="AE200" s="89">
        <f t="shared" si="219"/>
        <v>0</v>
      </c>
      <c r="AF200" s="89">
        <f t="shared" si="220"/>
        <v>0</v>
      </c>
      <c r="AG200" s="89">
        <f t="shared" si="221"/>
        <v>0</v>
      </c>
      <c r="AH200" s="93" t="str">
        <f t="shared" si="222"/>
        <v>nebija plānots</v>
      </c>
      <c r="AI200" s="89">
        <f t="shared" si="223"/>
        <v>0</v>
      </c>
      <c r="AJ200" s="93" t="str">
        <f t="shared" si="224"/>
        <v>nebija plānots</v>
      </c>
      <c r="AK200" s="89">
        <v>0</v>
      </c>
      <c r="AL200" s="89">
        <v>5697.58</v>
      </c>
      <c r="AM200" s="89">
        <v>0</v>
      </c>
      <c r="AN200" s="89">
        <f t="shared" si="255"/>
        <v>5697.58</v>
      </c>
      <c r="AO200" s="93" t="str">
        <f t="shared" si="225"/>
        <v>nebija plānots</v>
      </c>
      <c r="AP200" s="89">
        <f t="shared" si="226"/>
        <v>5697.58</v>
      </c>
      <c r="AQ200" s="93" t="str">
        <f t="shared" si="227"/>
        <v>nebija plānots</v>
      </c>
      <c r="AR200" s="89">
        <f t="shared" si="228"/>
        <v>0</v>
      </c>
      <c r="AS200" s="89">
        <f t="shared" si="229"/>
        <v>5697.58</v>
      </c>
      <c r="AT200" s="89">
        <f t="shared" si="230"/>
        <v>0</v>
      </c>
      <c r="AU200" s="89">
        <f t="shared" si="231"/>
        <v>5697.58</v>
      </c>
      <c r="AV200" s="93" t="str">
        <f t="shared" si="232"/>
        <v>nebija plānots</v>
      </c>
      <c r="AW200" s="89">
        <f t="shared" si="233"/>
        <v>5697.58</v>
      </c>
      <c r="AX200" s="93" t="str">
        <f t="shared" si="234"/>
        <v>nebija plānots</v>
      </c>
      <c r="AY200" s="89">
        <v>10984.13</v>
      </c>
      <c r="AZ200" s="89">
        <v>0</v>
      </c>
      <c r="BA200" s="89">
        <v>0</v>
      </c>
      <c r="BB200" s="89">
        <f t="shared" si="256"/>
        <v>0</v>
      </c>
      <c r="BC200" s="93">
        <f t="shared" si="235"/>
        <v>0</v>
      </c>
      <c r="BD200" s="89">
        <f t="shared" si="236"/>
        <v>-10984.13</v>
      </c>
      <c r="BE200" s="93">
        <f t="shared" si="237"/>
        <v>-1</v>
      </c>
      <c r="BF200" s="89">
        <f t="shared" si="238"/>
        <v>10984.13</v>
      </c>
      <c r="BG200" s="89">
        <f t="shared" si="239"/>
        <v>5697.58</v>
      </c>
      <c r="BH200" s="89">
        <f t="shared" si="240"/>
        <v>0</v>
      </c>
      <c r="BI200" s="89">
        <f t="shared" si="241"/>
        <v>5697.58</v>
      </c>
      <c r="BJ200" s="93">
        <f t="shared" si="242"/>
        <v>0.51871017549865128</v>
      </c>
      <c r="BK200" s="89">
        <f t="shared" si="243"/>
        <v>-5286.5499999999993</v>
      </c>
      <c r="BL200" s="93">
        <f t="shared" si="244"/>
        <v>-0.48128982450134872</v>
      </c>
      <c r="BM200" s="89">
        <v>0</v>
      </c>
      <c r="BN200" s="89">
        <v>0</v>
      </c>
      <c r="BO200" s="89">
        <v>0</v>
      </c>
      <c r="BP200" s="89">
        <f t="shared" si="257"/>
        <v>0</v>
      </c>
      <c r="BQ200" s="93" t="str">
        <f t="shared" si="245"/>
        <v>nebija plānots</v>
      </c>
      <c r="BR200" s="89">
        <f t="shared" si="246"/>
        <v>0</v>
      </c>
      <c r="BS200" s="93" t="str">
        <f t="shared" si="247"/>
        <v>nebija plānots</v>
      </c>
      <c r="BT200" s="89">
        <f t="shared" si="248"/>
        <v>10984.13</v>
      </c>
      <c r="BU200" s="89">
        <f t="shared" si="249"/>
        <v>5697.58</v>
      </c>
      <c r="BV200" s="89">
        <f t="shared" si="250"/>
        <v>0</v>
      </c>
      <c r="BW200" s="89">
        <f t="shared" si="251"/>
        <v>5697.58</v>
      </c>
      <c r="BX200" s="93">
        <f t="shared" si="252"/>
        <v>0.51871017549865128</v>
      </c>
      <c r="BY200" s="89">
        <f t="shared" si="253"/>
        <v>-5286.5499999999993</v>
      </c>
      <c r="BZ200" s="93">
        <f t="shared" si="254"/>
        <v>-0.48128982450134872</v>
      </c>
      <c r="CA200" s="89">
        <v>0</v>
      </c>
      <c r="CB200" s="89">
        <v>0</v>
      </c>
      <c r="CC200" s="89">
        <v>0</v>
      </c>
      <c r="CD200" s="89">
        <v>0</v>
      </c>
      <c r="CE200" s="89">
        <v>48338.44</v>
      </c>
      <c r="CF200" s="89">
        <v>0</v>
      </c>
      <c r="CG200" s="89">
        <v>0</v>
      </c>
      <c r="CH200" s="24">
        <f t="shared" si="209"/>
        <v>59322.57</v>
      </c>
      <c r="CJ200" s="10"/>
      <c r="CK200" s="10"/>
    </row>
    <row r="201" spans="1:89" ht="12" customHeight="1" x14ac:dyDescent="0.25">
      <c r="A201" s="9" t="s">
        <v>521</v>
      </c>
      <c r="B201" s="9" t="s">
        <v>521</v>
      </c>
      <c r="C201" s="25">
        <v>4</v>
      </c>
      <c r="D201" s="33" t="s">
        <v>438</v>
      </c>
      <c r="E201" s="27" t="s">
        <v>439</v>
      </c>
      <c r="F201" s="33" t="s">
        <v>510</v>
      </c>
      <c r="G201" s="27" t="s">
        <v>511</v>
      </c>
      <c r="H201" s="25" t="s">
        <v>522</v>
      </c>
      <c r="I201" s="27" t="s">
        <v>523</v>
      </c>
      <c r="J201" s="28" t="s">
        <v>21</v>
      </c>
      <c r="K201" s="29" t="s">
        <v>444</v>
      </c>
      <c r="L201" s="25" t="s">
        <v>9</v>
      </c>
      <c r="M201" s="24">
        <v>0</v>
      </c>
      <c r="N201" s="24">
        <v>90219.72</v>
      </c>
      <c r="O201" s="24">
        <v>394125.19999999995</v>
      </c>
      <c r="P201" s="89">
        <v>0</v>
      </c>
      <c r="Q201" s="89">
        <v>0</v>
      </c>
      <c r="R201" s="89">
        <v>0</v>
      </c>
      <c r="S201" s="89">
        <f t="shared" si="210"/>
        <v>0</v>
      </c>
      <c r="T201" s="93" t="str">
        <f t="shared" si="211"/>
        <v>nebija plānots</v>
      </c>
      <c r="U201" s="89">
        <f t="shared" si="212"/>
        <v>0</v>
      </c>
      <c r="V201" s="93" t="str">
        <f t="shared" si="213"/>
        <v>nebija plānots</v>
      </c>
      <c r="W201" s="89">
        <v>0</v>
      </c>
      <c r="X201" s="89">
        <v>0</v>
      </c>
      <c r="Y201" s="89">
        <v>0</v>
      </c>
      <c r="Z201" s="89">
        <f t="shared" si="214"/>
        <v>0</v>
      </c>
      <c r="AA201" s="93" t="str">
        <f t="shared" si="215"/>
        <v>nebija plānots</v>
      </c>
      <c r="AB201" s="89">
        <f t="shared" si="216"/>
        <v>0</v>
      </c>
      <c r="AC201" s="93" t="str">
        <f t="shared" si="217"/>
        <v>nebija plānots</v>
      </c>
      <c r="AD201" s="89">
        <f t="shared" si="218"/>
        <v>0</v>
      </c>
      <c r="AE201" s="89">
        <f t="shared" si="219"/>
        <v>0</v>
      </c>
      <c r="AF201" s="89">
        <f t="shared" si="220"/>
        <v>0</v>
      </c>
      <c r="AG201" s="89">
        <f t="shared" si="221"/>
        <v>0</v>
      </c>
      <c r="AH201" s="93" t="str">
        <f t="shared" si="222"/>
        <v>nebija plānots</v>
      </c>
      <c r="AI201" s="89">
        <f t="shared" si="223"/>
        <v>0</v>
      </c>
      <c r="AJ201" s="93" t="str">
        <f t="shared" si="224"/>
        <v>nebija plānots</v>
      </c>
      <c r="AK201" s="89">
        <v>145053.74</v>
      </c>
      <c r="AL201" s="89">
        <v>145035.99</v>
      </c>
      <c r="AM201" s="89">
        <v>0</v>
      </c>
      <c r="AN201" s="89">
        <f t="shared" si="255"/>
        <v>145035.99</v>
      </c>
      <c r="AO201" s="93">
        <f t="shared" si="225"/>
        <v>0.99987763155917253</v>
      </c>
      <c r="AP201" s="89">
        <f t="shared" si="226"/>
        <v>-17.75</v>
      </c>
      <c r="AQ201" s="93">
        <f t="shared" si="227"/>
        <v>-1.2236844082751677E-4</v>
      </c>
      <c r="AR201" s="89">
        <f t="shared" si="228"/>
        <v>145053.74</v>
      </c>
      <c r="AS201" s="89">
        <f t="shared" si="229"/>
        <v>145035.99</v>
      </c>
      <c r="AT201" s="89">
        <f t="shared" si="230"/>
        <v>0</v>
      </c>
      <c r="AU201" s="89">
        <f t="shared" si="231"/>
        <v>145035.99</v>
      </c>
      <c r="AV201" s="93">
        <f t="shared" si="232"/>
        <v>0.99987763155917253</v>
      </c>
      <c r="AW201" s="89">
        <f t="shared" si="233"/>
        <v>-17.75</v>
      </c>
      <c r="AX201" s="93">
        <f t="shared" si="234"/>
        <v>-1.2236844082751677E-4</v>
      </c>
      <c r="AY201" s="89">
        <v>0</v>
      </c>
      <c r="AZ201" s="89">
        <v>0</v>
      </c>
      <c r="BA201" s="89">
        <v>0</v>
      </c>
      <c r="BB201" s="89">
        <f t="shared" si="256"/>
        <v>0</v>
      </c>
      <c r="BC201" s="93" t="str">
        <f t="shared" si="235"/>
        <v>nebija plānots</v>
      </c>
      <c r="BD201" s="89">
        <f t="shared" si="236"/>
        <v>0</v>
      </c>
      <c r="BE201" s="93" t="str">
        <f t="shared" si="237"/>
        <v>nebija plānots</v>
      </c>
      <c r="BF201" s="89">
        <f t="shared" si="238"/>
        <v>145053.74</v>
      </c>
      <c r="BG201" s="89">
        <f t="shared" si="239"/>
        <v>145035.99</v>
      </c>
      <c r="BH201" s="89">
        <f t="shared" si="240"/>
        <v>0</v>
      </c>
      <c r="BI201" s="89">
        <f t="shared" si="241"/>
        <v>145035.99</v>
      </c>
      <c r="BJ201" s="93">
        <f t="shared" si="242"/>
        <v>0.99987763155917253</v>
      </c>
      <c r="BK201" s="89">
        <f t="shared" si="243"/>
        <v>-17.75</v>
      </c>
      <c r="BL201" s="93">
        <f t="shared" si="244"/>
        <v>-1.2236844082751677E-4</v>
      </c>
      <c r="BM201" s="89">
        <v>0</v>
      </c>
      <c r="BN201" s="89">
        <v>70253.789999999994</v>
      </c>
      <c r="BO201" s="89">
        <v>0</v>
      </c>
      <c r="BP201" s="89">
        <f t="shared" si="257"/>
        <v>70253.789999999994</v>
      </c>
      <c r="BQ201" s="93" t="str">
        <f t="shared" si="245"/>
        <v>nebija plānots</v>
      </c>
      <c r="BR201" s="89">
        <f t="shared" si="246"/>
        <v>70253.789999999994</v>
      </c>
      <c r="BS201" s="93" t="str">
        <f t="shared" si="247"/>
        <v>nebija plānots</v>
      </c>
      <c r="BT201" s="89">
        <f t="shared" si="248"/>
        <v>145053.74</v>
      </c>
      <c r="BU201" s="89">
        <f t="shared" si="249"/>
        <v>215289.77999999997</v>
      </c>
      <c r="BV201" s="89">
        <f t="shared" si="250"/>
        <v>0</v>
      </c>
      <c r="BW201" s="89">
        <f t="shared" si="251"/>
        <v>215289.77999999997</v>
      </c>
      <c r="BX201" s="93">
        <f t="shared" si="252"/>
        <v>1.4842070256168505</v>
      </c>
      <c r="BY201" s="89">
        <f t="shared" si="253"/>
        <v>70236.039999999979</v>
      </c>
      <c r="BZ201" s="93">
        <f t="shared" si="254"/>
        <v>0.48420702561685058</v>
      </c>
      <c r="CA201" s="89">
        <v>77986.48</v>
      </c>
      <c r="CB201" s="89">
        <v>0</v>
      </c>
      <c r="CC201" s="89">
        <v>0</v>
      </c>
      <c r="CD201" s="89">
        <v>186534.8</v>
      </c>
      <c r="CE201" s="89">
        <v>0</v>
      </c>
      <c r="CF201" s="89">
        <v>0</v>
      </c>
      <c r="CG201" s="89">
        <v>219895</v>
      </c>
      <c r="CH201" s="24">
        <f t="shared" si="209"/>
        <v>629470.02</v>
      </c>
      <c r="CJ201" s="10"/>
      <c r="CK201" s="10"/>
    </row>
    <row r="202" spans="1:89" ht="12" customHeight="1" x14ac:dyDescent="0.25">
      <c r="A202" s="9" t="s">
        <v>524</v>
      </c>
      <c r="B202" s="9" t="s">
        <v>524</v>
      </c>
      <c r="C202" s="25">
        <v>4</v>
      </c>
      <c r="D202" s="33" t="s">
        <v>438</v>
      </c>
      <c r="E202" s="27" t="s">
        <v>439</v>
      </c>
      <c r="F202" s="33" t="s">
        <v>510</v>
      </c>
      <c r="G202" s="27" t="s">
        <v>511</v>
      </c>
      <c r="H202" s="25" t="s">
        <v>525</v>
      </c>
      <c r="I202" s="40" t="s">
        <v>526</v>
      </c>
      <c r="J202" s="28" t="s">
        <v>21</v>
      </c>
      <c r="K202" s="29" t="s">
        <v>444</v>
      </c>
      <c r="L202" s="25" t="s">
        <v>9</v>
      </c>
      <c r="M202" s="24">
        <v>0</v>
      </c>
      <c r="N202" s="24">
        <v>647811.40999999992</v>
      </c>
      <c r="O202" s="24">
        <v>1673450.46</v>
      </c>
      <c r="P202" s="89">
        <v>0</v>
      </c>
      <c r="Q202" s="89">
        <v>0</v>
      </c>
      <c r="R202" s="89">
        <v>0</v>
      </c>
      <c r="S202" s="89">
        <f t="shared" si="210"/>
        <v>0</v>
      </c>
      <c r="T202" s="93" t="str">
        <f t="shared" si="211"/>
        <v>nebija plānots</v>
      </c>
      <c r="U202" s="89">
        <f t="shared" si="212"/>
        <v>0</v>
      </c>
      <c r="V202" s="93" t="str">
        <f t="shared" si="213"/>
        <v>nebija plānots</v>
      </c>
      <c r="W202" s="89">
        <v>0</v>
      </c>
      <c r="X202" s="89">
        <v>0</v>
      </c>
      <c r="Y202" s="89">
        <v>0</v>
      </c>
      <c r="Z202" s="89">
        <f t="shared" si="214"/>
        <v>0</v>
      </c>
      <c r="AA202" s="93" t="str">
        <f t="shared" si="215"/>
        <v>nebija plānots</v>
      </c>
      <c r="AB202" s="89">
        <f t="shared" si="216"/>
        <v>0</v>
      </c>
      <c r="AC202" s="93" t="str">
        <f t="shared" si="217"/>
        <v>nebija plānots</v>
      </c>
      <c r="AD202" s="89">
        <f t="shared" si="218"/>
        <v>0</v>
      </c>
      <c r="AE202" s="89">
        <f t="shared" si="219"/>
        <v>0</v>
      </c>
      <c r="AF202" s="89">
        <f t="shared" si="220"/>
        <v>0</v>
      </c>
      <c r="AG202" s="89">
        <f t="shared" si="221"/>
        <v>0</v>
      </c>
      <c r="AH202" s="93" t="str">
        <f t="shared" si="222"/>
        <v>nebija plānots</v>
      </c>
      <c r="AI202" s="89">
        <f t="shared" si="223"/>
        <v>0</v>
      </c>
      <c r="AJ202" s="93" t="str">
        <f t="shared" si="224"/>
        <v>nebija plānots</v>
      </c>
      <c r="AK202" s="89">
        <v>270248.87</v>
      </c>
      <c r="AL202" s="89">
        <v>270274.55</v>
      </c>
      <c r="AM202" s="89">
        <v>0</v>
      </c>
      <c r="AN202" s="89">
        <f t="shared" si="255"/>
        <v>270274.55</v>
      </c>
      <c r="AO202" s="93">
        <f t="shared" si="225"/>
        <v>1.0000950235240575</v>
      </c>
      <c r="AP202" s="89">
        <f t="shared" si="226"/>
        <v>25.679999999993015</v>
      </c>
      <c r="AQ202" s="93">
        <f t="shared" si="227"/>
        <v>9.5023524057632564E-5</v>
      </c>
      <c r="AR202" s="89">
        <f t="shared" si="228"/>
        <v>270248.87</v>
      </c>
      <c r="AS202" s="89">
        <f t="shared" si="229"/>
        <v>270274.55</v>
      </c>
      <c r="AT202" s="89">
        <f t="shared" si="230"/>
        <v>0</v>
      </c>
      <c r="AU202" s="89">
        <f t="shared" si="231"/>
        <v>270274.55</v>
      </c>
      <c r="AV202" s="93">
        <f t="shared" si="232"/>
        <v>1.0000950235240575</v>
      </c>
      <c r="AW202" s="89">
        <f t="shared" si="233"/>
        <v>25.679999999993015</v>
      </c>
      <c r="AX202" s="93">
        <f t="shared" si="234"/>
        <v>9.5023524057632564E-5</v>
      </c>
      <c r="AY202" s="89">
        <v>0</v>
      </c>
      <c r="AZ202" s="89">
        <v>0</v>
      </c>
      <c r="BA202" s="89">
        <v>0</v>
      </c>
      <c r="BB202" s="89">
        <f t="shared" si="256"/>
        <v>0</v>
      </c>
      <c r="BC202" s="93" t="str">
        <f t="shared" si="235"/>
        <v>nebija plānots</v>
      </c>
      <c r="BD202" s="89">
        <f t="shared" si="236"/>
        <v>0</v>
      </c>
      <c r="BE202" s="93" t="str">
        <f t="shared" si="237"/>
        <v>nebija plānots</v>
      </c>
      <c r="BF202" s="89">
        <f t="shared" si="238"/>
        <v>270248.87</v>
      </c>
      <c r="BG202" s="89">
        <f t="shared" si="239"/>
        <v>270274.55</v>
      </c>
      <c r="BH202" s="89">
        <f t="shared" si="240"/>
        <v>0</v>
      </c>
      <c r="BI202" s="89">
        <f t="shared" si="241"/>
        <v>270274.55</v>
      </c>
      <c r="BJ202" s="93">
        <f t="shared" si="242"/>
        <v>1.0000950235240575</v>
      </c>
      <c r="BK202" s="89">
        <f t="shared" si="243"/>
        <v>25.679999999993015</v>
      </c>
      <c r="BL202" s="93">
        <f t="shared" si="244"/>
        <v>9.5023524057632564E-5</v>
      </c>
      <c r="BM202" s="89">
        <v>0</v>
      </c>
      <c r="BN202" s="89">
        <v>0</v>
      </c>
      <c r="BO202" s="89">
        <v>0</v>
      </c>
      <c r="BP202" s="89">
        <f t="shared" si="257"/>
        <v>0</v>
      </c>
      <c r="BQ202" s="93" t="str">
        <f t="shared" si="245"/>
        <v>nebija plānots</v>
      </c>
      <c r="BR202" s="89">
        <f t="shared" si="246"/>
        <v>0</v>
      </c>
      <c r="BS202" s="93" t="str">
        <f t="shared" si="247"/>
        <v>nebija plānots</v>
      </c>
      <c r="BT202" s="89">
        <f t="shared" si="248"/>
        <v>270248.87</v>
      </c>
      <c r="BU202" s="89">
        <f t="shared" si="249"/>
        <v>270274.55</v>
      </c>
      <c r="BV202" s="89">
        <f t="shared" si="250"/>
        <v>0</v>
      </c>
      <c r="BW202" s="89">
        <f t="shared" si="251"/>
        <v>270274.55</v>
      </c>
      <c r="BX202" s="93">
        <f t="shared" si="252"/>
        <v>1.0000950235240575</v>
      </c>
      <c r="BY202" s="89">
        <f t="shared" si="253"/>
        <v>25.679999999993015</v>
      </c>
      <c r="BZ202" s="93">
        <f t="shared" si="254"/>
        <v>9.5023524057632564E-5</v>
      </c>
      <c r="CA202" s="89">
        <v>304942.26</v>
      </c>
      <c r="CB202" s="89">
        <v>0</v>
      </c>
      <c r="CC202" s="89">
        <v>0</v>
      </c>
      <c r="CD202" s="89">
        <v>356825.67</v>
      </c>
      <c r="CE202" s="89">
        <v>0</v>
      </c>
      <c r="CF202" s="89">
        <v>0</v>
      </c>
      <c r="CG202" s="89">
        <v>318419.01</v>
      </c>
      <c r="CH202" s="24">
        <f t="shared" si="209"/>
        <v>1250435.81</v>
      </c>
      <c r="CJ202" s="10"/>
      <c r="CK202" s="10"/>
    </row>
    <row r="203" spans="1:89" ht="12" customHeight="1" x14ac:dyDescent="0.25">
      <c r="A203" s="9" t="s">
        <v>527</v>
      </c>
      <c r="B203" s="9" t="s">
        <v>527</v>
      </c>
      <c r="C203" s="25">
        <v>4</v>
      </c>
      <c r="D203" s="33" t="s">
        <v>438</v>
      </c>
      <c r="E203" s="27" t="s">
        <v>439</v>
      </c>
      <c r="F203" s="33" t="s">
        <v>510</v>
      </c>
      <c r="G203" s="27" t="s">
        <v>511</v>
      </c>
      <c r="H203" s="25" t="s">
        <v>528</v>
      </c>
      <c r="I203" s="30" t="s">
        <v>529</v>
      </c>
      <c r="J203" s="28" t="s">
        <v>21</v>
      </c>
      <c r="K203" s="29" t="s">
        <v>499</v>
      </c>
      <c r="L203" s="25" t="s">
        <v>9</v>
      </c>
      <c r="M203" s="24">
        <v>0</v>
      </c>
      <c r="N203" s="24">
        <v>0</v>
      </c>
      <c r="O203" s="24">
        <v>172141.03</v>
      </c>
      <c r="P203" s="89">
        <v>0</v>
      </c>
      <c r="Q203" s="89">
        <v>0</v>
      </c>
      <c r="R203" s="89">
        <v>0</v>
      </c>
      <c r="S203" s="89">
        <f t="shared" si="210"/>
        <v>0</v>
      </c>
      <c r="T203" s="93" t="str">
        <f t="shared" si="211"/>
        <v>nebija plānots</v>
      </c>
      <c r="U203" s="89">
        <f t="shared" si="212"/>
        <v>0</v>
      </c>
      <c r="V203" s="93" t="str">
        <f t="shared" si="213"/>
        <v>nebija plānots</v>
      </c>
      <c r="W203" s="89">
        <v>0</v>
      </c>
      <c r="X203" s="89">
        <v>0</v>
      </c>
      <c r="Y203" s="89">
        <v>0</v>
      </c>
      <c r="Z203" s="89">
        <f t="shared" si="214"/>
        <v>0</v>
      </c>
      <c r="AA203" s="93" t="str">
        <f t="shared" si="215"/>
        <v>nebija plānots</v>
      </c>
      <c r="AB203" s="89">
        <f t="shared" si="216"/>
        <v>0</v>
      </c>
      <c r="AC203" s="93" t="str">
        <f t="shared" si="217"/>
        <v>nebija plānots</v>
      </c>
      <c r="AD203" s="89">
        <f t="shared" si="218"/>
        <v>0</v>
      </c>
      <c r="AE203" s="89">
        <f t="shared" si="219"/>
        <v>0</v>
      </c>
      <c r="AF203" s="89">
        <f t="shared" si="220"/>
        <v>0</v>
      </c>
      <c r="AG203" s="89">
        <f t="shared" si="221"/>
        <v>0</v>
      </c>
      <c r="AH203" s="93" t="str">
        <f t="shared" si="222"/>
        <v>nebija plānots</v>
      </c>
      <c r="AI203" s="89">
        <f t="shared" si="223"/>
        <v>0</v>
      </c>
      <c r="AJ203" s="93" t="str">
        <f t="shared" si="224"/>
        <v>nebija plānots</v>
      </c>
      <c r="AK203" s="89">
        <v>172596.58</v>
      </c>
      <c r="AL203" s="89">
        <v>145358.82999999999</v>
      </c>
      <c r="AM203" s="89">
        <v>0</v>
      </c>
      <c r="AN203" s="89">
        <f t="shared" si="255"/>
        <v>145358.82999999999</v>
      </c>
      <c r="AO203" s="93">
        <f t="shared" si="225"/>
        <v>0.84218835622351262</v>
      </c>
      <c r="AP203" s="89">
        <f t="shared" si="226"/>
        <v>-27237.75</v>
      </c>
      <c r="AQ203" s="93">
        <f t="shared" si="227"/>
        <v>-0.15781164377648735</v>
      </c>
      <c r="AR203" s="89">
        <f t="shared" si="228"/>
        <v>172596.58</v>
      </c>
      <c r="AS203" s="89">
        <f t="shared" si="229"/>
        <v>145358.82999999999</v>
      </c>
      <c r="AT203" s="89">
        <f t="shared" si="230"/>
        <v>0</v>
      </c>
      <c r="AU203" s="89">
        <f t="shared" si="231"/>
        <v>145358.82999999999</v>
      </c>
      <c r="AV203" s="93">
        <f t="shared" si="232"/>
        <v>0.84218835622351262</v>
      </c>
      <c r="AW203" s="89">
        <f t="shared" si="233"/>
        <v>-27237.75</v>
      </c>
      <c r="AX203" s="93">
        <f t="shared" si="234"/>
        <v>-0.15781164377648735</v>
      </c>
      <c r="AY203" s="89">
        <v>0</v>
      </c>
      <c r="AZ203" s="89">
        <v>0</v>
      </c>
      <c r="BA203" s="89">
        <v>0</v>
      </c>
      <c r="BB203" s="89">
        <f t="shared" si="256"/>
        <v>0</v>
      </c>
      <c r="BC203" s="93" t="str">
        <f t="shared" si="235"/>
        <v>nebija plānots</v>
      </c>
      <c r="BD203" s="89">
        <f t="shared" si="236"/>
        <v>0</v>
      </c>
      <c r="BE203" s="93" t="str">
        <f t="shared" si="237"/>
        <v>nebija plānots</v>
      </c>
      <c r="BF203" s="89">
        <f t="shared" si="238"/>
        <v>172596.58</v>
      </c>
      <c r="BG203" s="89">
        <f t="shared" si="239"/>
        <v>145358.82999999999</v>
      </c>
      <c r="BH203" s="89">
        <f t="shared" si="240"/>
        <v>0</v>
      </c>
      <c r="BI203" s="89">
        <f t="shared" si="241"/>
        <v>145358.82999999999</v>
      </c>
      <c r="BJ203" s="93">
        <f t="shared" si="242"/>
        <v>0.84218835622351262</v>
      </c>
      <c r="BK203" s="89">
        <f t="shared" si="243"/>
        <v>-27237.75</v>
      </c>
      <c r="BL203" s="93">
        <f t="shared" si="244"/>
        <v>-0.15781164377648735</v>
      </c>
      <c r="BM203" s="89">
        <v>0</v>
      </c>
      <c r="BN203" s="89">
        <v>0</v>
      </c>
      <c r="BO203" s="89">
        <v>0</v>
      </c>
      <c r="BP203" s="89">
        <f t="shared" si="257"/>
        <v>0</v>
      </c>
      <c r="BQ203" s="93" t="str">
        <f t="shared" si="245"/>
        <v>nebija plānots</v>
      </c>
      <c r="BR203" s="89">
        <f t="shared" si="246"/>
        <v>0</v>
      </c>
      <c r="BS203" s="93" t="str">
        <f t="shared" si="247"/>
        <v>nebija plānots</v>
      </c>
      <c r="BT203" s="89">
        <f t="shared" si="248"/>
        <v>172596.58</v>
      </c>
      <c r="BU203" s="89">
        <f t="shared" si="249"/>
        <v>145358.82999999999</v>
      </c>
      <c r="BV203" s="89">
        <f t="shared" si="250"/>
        <v>0</v>
      </c>
      <c r="BW203" s="89">
        <f t="shared" si="251"/>
        <v>145358.82999999999</v>
      </c>
      <c r="BX203" s="93">
        <f t="shared" si="252"/>
        <v>0.84218835622351262</v>
      </c>
      <c r="BY203" s="89">
        <f t="shared" si="253"/>
        <v>-27237.75</v>
      </c>
      <c r="BZ203" s="93">
        <f t="shared" si="254"/>
        <v>-0.15781164377648735</v>
      </c>
      <c r="CA203" s="89">
        <v>0</v>
      </c>
      <c r="CB203" s="89">
        <v>0</v>
      </c>
      <c r="CC203" s="89">
        <v>129141.82</v>
      </c>
      <c r="CD203" s="89">
        <v>0</v>
      </c>
      <c r="CE203" s="89">
        <v>0</v>
      </c>
      <c r="CF203" s="89">
        <v>0</v>
      </c>
      <c r="CG203" s="89">
        <v>0</v>
      </c>
      <c r="CH203" s="24">
        <f t="shared" si="209"/>
        <v>301738.40000000002</v>
      </c>
      <c r="CJ203" s="10"/>
      <c r="CK203" s="10"/>
    </row>
    <row r="204" spans="1:89" ht="12" customHeight="1" x14ac:dyDescent="0.25">
      <c r="A204" s="9" t="s">
        <v>530</v>
      </c>
      <c r="B204" s="9" t="s">
        <v>530</v>
      </c>
      <c r="C204" s="25">
        <v>4</v>
      </c>
      <c r="D204" s="33" t="s">
        <v>438</v>
      </c>
      <c r="E204" s="27" t="s">
        <v>439</v>
      </c>
      <c r="F204" s="33" t="s">
        <v>531</v>
      </c>
      <c r="G204" s="27" t="s">
        <v>532</v>
      </c>
      <c r="H204" s="25" t="s">
        <v>533</v>
      </c>
      <c r="I204" s="27" t="s">
        <v>534</v>
      </c>
      <c r="J204" s="28" t="s">
        <v>21</v>
      </c>
      <c r="K204" s="29" t="s">
        <v>444</v>
      </c>
      <c r="L204" s="25" t="s">
        <v>9</v>
      </c>
      <c r="M204" s="24">
        <v>0</v>
      </c>
      <c r="N204" s="24">
        <v>443656.4</v>
      </c>
      <c r="O204" s="24">
        <v>356550.25</v>
      </c>
      <c r="P204" s="89">
        <v>0</v>
      </c>
      <c r="Q204" s="89">
        <v>0</v>
      </c>
      <c r="R204" s="89">
        <v>0</v>
      </c>
      <c r="S204" s="89">
        <f t="shared" si="210"/>
        <v>0</v>
      </c>
      <c r="T204" s="93" t="str">
        <f>IFERROR(S204/P204,"nebija plānots")</f>
        <v>nebija plānots</v>
      </c>
      <c r="U204" s="89">
        <f t="shared" si="212"/>
        <v>0</v>
      </c>
      <c r="V204" s="93" t="str">
        <f t="shared" si="213"/>
        <v>nebija plānots</v>
      </c>
      <c r="W204" s="89">
        <v>0</v>
      </c>
      <c r="X204" s="89">
        <v>0</v>
      </c>
      <c r="Y204" s="89">
        <v>0</v>
      </c>
      <c r="Z204" s="89">
        <f t="shared" si="214"/>
        <v>0</v>
      </c>
      <c r="AA204" s="93" t="str">
        <f>IFERROR(Z204/W204,"nebija plānots")</f>
        <v>nebija plānots</v>
      </c>
      <c r="AB204" s="89">
        <f t="shared" si="216"/>
        <v>0</v>
      </c>
      <c r="AC204" s="93" t="str">
        <f t="shared" si="217"/>
        <v>nebija plānots</v>
      </c>
      <c r="AD204" s="89">
        <f t="shared" si="218"/>
        <v>0</v>
      </c>
      <c r="AE204" s="89">
        <f t="shared" si="219"/>
        <v>0</v>
      </c>
      <c r="AF204" s="89">
        <f t="shared" si="220"/>
        <v>0</v>
      </c>
      <c r="AG204" s="89">
        <f t="shared" si="221"/>
        <v>0</v>
      </c>
      <c r="AH204" s="93" t="str">
        <f t="shared" si="222"/>
        <v>nebija plānots</v>
      </c>
      <c r="AI204" s="89">
        <f t="shared" si="223"/>
        <v>0</v>
      </c>
      <c r="AJ204" s="93" t="str">
        <f t="shared" si="224"/>
        <v>nebija plānots</v>
      </c>
      <c r="AK204" s="89">
        <v>167000.56</v>
      </c>
      <c r="AL204" s="89">
        <v>167000.56</v>
      </c>
      <c r="AM204" s="89">
        <v>0</v>
      </c>
      <c r="AN204" s="89">
        <f t="shared" si="255"/>
        <v>167000.56</v>
      </c>
      <c r="AO204" s="93">
        <f>IFERROR(AN204/AK204,"nebija plānots")</f>
        <v>1</v>
      </c>
      <c r="AP204" s="89">
        <f t="shared" si="226"/>
        <v>0</v>
      </c>
      <c r="AQ204" s="93">
        <f t="shared" si="227"/>
        <v>0</v>
      </c>
      <c r="AR204" s="89">
        <f t="shared" si="228"/>
        <v>167000.56</v>
      </c>
      <c r="AS204" s="89">
        <f t="shared" si="229"/>
        <v>167000.56</v>
      </c>
      <c r="AT204" s="89">
        <f t="shared" si="230"/>
        <v>0</v>
      </c>
      <c r="AU204" s="89">
        <f t="shared" si="231"/>
        <v>167000.56</v>
      </c>
      <c r="AV204" s="93">
        <f t="shared" si="232"/>
        <v>1</v>
      </c>
      <c r="AW204" s="89">
        <f t="shared" si="233"/>
        <v>0</v>
      </c>
      <c r="AX204" s="93">
        <f t="shared" si="234"/>
        <v>0</v>
      </c>
      <c r="AY204" s="89">
        <v>0</v>
      </c>
      <c r="AZ204" s="89">
        <v>0</v>
      </c>
      <c r="BA204" s="89">
        <v>0</v>
      </c>
      <c r="BB204" s="89">
        <f t="shared" si="256"/>
        <v>0</v>
      </c>
      <c r="BC204" s="93" t="str">
        <f>IFERROR(BB204/AY204,"nebija plānots")</f>
        <v>nebija plānots</v>
      </c>
      <c r="BD204" s="89">
        <f t="shared" si="236"/>
        <v>0</v>
      </c>
      <c r="BE204" s="93" t="str">
        <f t="shared" si="237"/>
        <v>nebija plānots</v>
      </c>
      <c r="BF204" s="89">
        <f t="shared" si="238"/>
        <v>167000.56</v>
      </c>
      <c r="BG204" s="89">
        <f t="shared" si="239"/>
        <v>167000.56</v>
      </c>
      <c r="BH204" s="89">
        <f t="shared" si="240"/>
        <v>0</v>
      </c>
      <c r="BI204" s="89">
        <f t="shared" si="241"/>
        <v>167000.56</v>
      </c>
      <c r="BJ204" s="93">
        <f t="shared" si="242"/>
        <v>1</v>
      </c>
      <c r="BK204" s="89">
        <f t="shared" si="243"/>
        <v>0</v>
      </c>
      <c r="BL204" s="93">
        <f t="shared" si="244"/>
        <v>0</v>
      </c>
      <c r="BM204" s="89">
        <v>0</v>
      </c>
      <c r="BN204" s="89">
        <v>146066.16</v>
      </c>
      <c r="BO204" s="89">
        <v>0</v>
      </c>
      <c r="BP204" s="89">
        <f t="shared" si="257"/>
        <v>146066.16</v>
      </c>
      <c r="BQ204" s="93" t="str">
        <f>IFERROR(BP204/BM204,"nebija plānots")</f>
        <v>nebija plānots</v>
      </c>
      <c r="BR204" s="89">
        <f t="shared" si="246"/>
        <v>146066.16</v>
      </c>
      <c r="BS204" s="93" t="str">
        <f t="shared" si="247"/>
        <v>nebija plānots</v>
      </c>
      <c r="BT204" s="89">
        <f t="shared" si="248"/>
        <v>167000.56</v>
      </c>
      <c r="BU204" s="89">
        <f t="shared" si="249"/>
        <v>313066.71999999997</v>
      </c>
      <c r="BV204" s="89">
        <f t="shared" si="250"/>
        <v>0</v>
      </c>
      <c r="BW204" s="89">
        <f t="shared" si="251"/>
        <v>313066.71999999997</v>
      </c>
      <c r="BX204" s="93">
        <f t="shared" si="252"/>
        <v>1.8746447317302408</v>
      </c>
      <c r="BY204" s="89">
        <f t="shared" si="253"/>
        <v>146066.15999999997</v>
      </c>
      <c r="BZ204" s="93">
        <f t="shared" si="254"/>
        <v>0.87464473173024071</v>
      </c>
      <c r="CA204" s="89">
        <v>121890.56</v>
      </c>
      <c r="CB204" s="89">
        <v>0</v>
      </c>
      <c r="CC204" s="89">
        <v>0</v>
      </c>
      <c r="CD204" s="89">
        <v>277661.09000000003</v>
      </c>
      <c r="CE204" s="89">
        <v>0</v>
      </c>
      <c r="CF204" s="89">
        <v>217954.41</v>
      </c>
      <c r="CG204" s="89">
        <v>37880.68</v>
      </c>
      <c r="CH204" s="24">
        <f t="shared" si="209"/>
        <v>822387.3</v>
      </c>
      <c r="CJ204" s="10"/>
      <c r="CK204" s="10"/>
    </row>
    <row r="205" spans="1:89" ht="12" customHeight="1" x14ac:dyDescent="0.25">
      <c r="A205" s="9" t="s">
        <v>535</v>
      </c>
      <c r="B205" s="9" t="s">
        <v>535</v>
      </c>
      <c r="C205" s="25">
        <v>4</v>
      </c>
      <c r="D205" s="33" t="s">
        <v>438</v>
      </c>
      <c r="E205" s="27" t="s">
        <v>439</v>
      </c>
      <c r="F205" s="33" t="s">
        <v>531</v>
      </c>
      <c r="G205" s="27" t="s">
        <v>532</v>
      </c>
      <c r="H205" s="25" t="s">
        <v>536</v>
      </c>
      <c r="I205" s="27" t="s">
        <v>537</v>
      </c>
      <c r="J205" s="28" t="s">
        <v>21</v>
      </c>
      <c r="K205" s="29" t="s">
        <v>444</v>
      </c>
      <c r="L205" s="25" t="s">
        <v>9</v>
      </c>
      <c r="M205" s="24">
        <v>0</v>
      </c>
      <c r="N205" s="24">
        <v>328215.90999999997</v>
      </c>
      <c r="O205" s="24">
        <v>197839.72</v>
      </c>
      <c r="P205" s="89">
        <v>0</v>
      </c>
      <c r="Q205" s="89">
        <v>0</v>
      </c>
      <c r="R205" s="89">
        <v>0</v>
      </c>
      <c r="S205" s="89">
        <f t="shared" si="210"/>
        <v>0</v>
      </c>
      <c r="T205" s="93" t="str">
        <f t="shared" si="211"/>
        <v>nebija plānots</v>
      </c>
      <c r="U205" s="89">
        <f t="shared" si="212"/>
        <v>0</v>
      </c>
      <c r="V205" s="93" t="str">
        <f t="shared" si="213"/>
        <v>nebija plānots</v>
      </c>
      <c r="W205" s="89">
        <v>41485.019999999997</v>
      </c>
      <c r="X205" s="89">
        <v>41485.019999999997</v>
      </c>
      <c r="Y205" s="89">
        <v>0</v>
      </c>
      <c r="Z205" s="89">
        <f t="shared" si="214"/>
        <v>41485.019999999997</v>
      </c>
      <c r="AA205" s="93">
        <f t="shared" ref="AA205:AA242" si="258">IFERROR(Z205/W205,"nebija plānots")</f>
        <v>1</v>
      </c>
      <c r="AB205" s="89">
        <f t="shared" si="216"/>
        <v>0</v>
      </c>
      <c r="AC205" s="93">
        <f t="shared" si="217"/>
        <v>0</v>
      </c>
      <c r="AD205" s="89">
        <f t="shared" si="218"/>
        <v>41485.019999999997</v>
      </c>
      <c r="AE205" s="89">
        <f t="shared" si="219"/>
        <v>41485.019999999997</v>
      </c>
      <c r="AF205" s="89">
        <f t="shared" si="220"/>
        <v>0</v>
      </c>
      <c r="AG205" s="89">
        <f t="shared" si="221"/>
        <v>41485.019999999997</v>
      </c>
      <c r="AH205" s="93">
        <f t="shared" si="222"/>
        <v>1</v>
      </c>
      <c r="AI205" s="89">
        <f t="shared" si="223"/>
        <v>0</v>
      </c>
      <c r="AJ205" s="93">
        <f t="shared" si="224"/>
        <v>0</v>
      </c>
      <c r="AK205" s="89">
        <v>0</v>
      </c>
      <c r="AL205" s="89">
        <v>0</v>
      </c>
      <c r="AM205" s="89">
        <v>0</v>
      </c>
      <c r="AN205" s="89">
        <f t="shared" si="255"/>
        <v>0</v>
      </c>
      <c r="AO205" s="93" t="str">
        <f t="shared" ref="AO205:AO242" si="259">IFERROR(AN205/AK205,"nebija plānots")</f>
        <v>nebija plānots</v>
      </c>
      <c r="AP205" s="89">
        <f t="shared" si="226"/>
        <v>0</v>
      </c>
      <c r="AQ205" s="93" t="str">
        <f t="shared" si="227"/>
        <v>nebija plānots</v>
      </c>
      <c r="AR205" s="89">
        <f t="shared" si="228"/>
        <v>41485.019999999997</v>
      </c>
      <c r="AS205" s="89">
        <f t="shared" si="229"/>
        <v>41485.019999999997</v>
      </c>
      <c r="AT205" s="89">
        <f t="shared" si="230"/>
        <v>0</v>
      </c>
      <c r="AU205" s="89">
        <f t="shared" si="231"/>
        <v>41485.019999999997</v>
      </c>
      <c r="AV205" s="93">
        <f t="shared" si="232"/>
        <v>1</v>
      </c>
      <c r="AW205" s="89">
        <f t="shared" si="233"/>
        <v>0</v>
      </c>
      <c r="AX205" s="93">
        <f t="shared" si="234"/>
        <v>0</v>
      </c>
      <c r="AY205" s="89">
        <v>0</v>
      </c>
      <c r="AZ205" s="89">
        <v>63185.96</v>
      </c>
      <c r="BA205" s="89">
        <v>0</v>
      </c>
      <c r="BB205" s="89">
        <f t="shared" si="256"/>
        <v>63185.96</v>
      </c>
      <c r="BC205" s="93" t="str">
        <f t="shared" ref="BC205:BC242" si="260">IFERROR(BB205/AY205,"nebija plānots")</f>
        <v>nebija plānots</v>
      </c>
      <c r="BD205" s="89">
        <f t="shared" si="236"/>
        <v>63185.96</v>
      </c>
      <c r="BE205" s="93" t="str">
        <f t="shared" si="237"/>
        <v>nebija plānots</v>
      </c>
      <c r="BF205" s="89">
        <f t="shared" si="238"/>
        <v>41485.019999999997</v>
      </c>
      <c r="BG205" s="89">
        <f t="shared" si="239"/>
        <v>104670.98</v>
      </c>
      <c r="BH205" s="89">
        <f t="shared" si="240"/>
        <v>0</v>
      </c>
      <c r="BI205" s="89">
        <f t="shared" si="241"/>
        <v>104670.98</v>
      </c>
      <c r="BJ205" s="93">
        <f t="shared" si="242"/>
        <v>2.523103038156906</v>
      </c>
      <c r="BK205" s="89">
        <f t="shared" si="243"/>
        <v>63185.96</v>
      </c>
      <c r="BL205" s="93">
        <f t="shared" si="244"/>
        <v>1.523103038156906</v>
      </c>
      <c r="BM205" s="89">
        <v>0</v>
      </c>
      <c r="BN205" s="89">
        <v>0</v>
      </c>
      <c r="BO205" s="89">
        <v>0</v>
      </c>
      <c r="BP205" s="89">
        <f t="shared" si="257"/>
        <v>0</v>
      </c>
      <c r="BQ205" s="93" t="str">
        <f t="shared" ref="BQ205:BQ242" si="261">IFERROR(BP205/BM205,"nebija plānots")</f>
        <v>nebija plānots</v>
      </c>
      <c r="BR205" s="89">
        <f t="shared" si="246"/>
        <v>0</v>
      </c>
      <c r="BS205" s="93" t="str">
        <f t="shared" si="247"/>
        <v>nebija plānots</v>
      </c>
      <c r="BT205" s="89">
        <f t="shared" si="248"/>
        <v>41485.019999999997</v>
      </c>
      <c r="BU205" s="89">
        <f t="shared" si="249"/>
        <v>104670.98</v>
      </c>
      <c r="BV205" s="89">
        <f t="shared" si="250"/>
        <v>0</v>
      </c>
      <c r="BW205" s="89">
        <f t="shared" si="251"/>
        <v>104670.98</v>
      </c>
      <c r="BX205" s="93">
        <f t="shared" si="252"/>
        <v>2.523103038156906</v>
      </c>
      <c r="BY205" s="89">
        <f t="shared" si="253"/>
        <v>63185.96</v>
      </c>
      <c r="BZ205" s="93">
        <f t="shared" si="254"/>
        <v>1.523103038156906</v>
      </c>
      <c r="CA205" s="89">
        <v>54715.32</v>
      </c>
      <c r="CB205" s="89">
        <v>0</v>
      </c>
      <c r="CC205" s="89">
        <v>0</v>
      </c>
      <c r="CD205" s="89">
        <v>63180.480000000003</v>
      </c>
      <c r="CE205" s="89">
        <v>0</v>
      </c>
      <c r="CF205" s="89">
        <v>0</v>
      </c>
      <c r="CG205" s="89">
        <v>67556.350000000006</v>
      </c>
      <c r="CH205" s="24">
        <f t="shared" si="209"/>
        <v>226937.17</v>
      </c>
      <c r="CJ205" s="10"/>
      <c r="CK205" s="10"/>
    </row>
    <row r="206" spans="1:89" ht="12" customHeight="1" x14ac:dyDescent="0.25">
      <c r="A206" s="9" t="s">
        <v>538</v>
      </c>
      <c r="B206" s="9" t="s">
        <v>538</v>
      </c>
      <c r="C206" s="25">
        <v>4</v>
      </c>
      <c r="D206" s="33" t="s">
        <v>438</v>
      </c>
      <c r="E206" s="27" t="s">
        <v>439</v>
      </c>
      <c r="F206" s="33" t="s">
        <v>531</v>
      </c>
      <c r="G206" s="27" t="s">
        <v>532</v>
      </c>
      <c r="H206" s="25" t="s">
        <v>539</v>
      </c>
      <c r="I206" s="27" t="s">
        <v>540</v>
      </c>
      <c r="J206" s="28" t="s">
        <v>21</v>
      </c>
      <c r="K206" s="29" t="s">
        <v>444</v>
      </c>
      <c r="L206" s="25" t="s">
        <v>9</v>
      </c>
      <c r="M206" s="24">
        <v>680000</v>
      </c>
      <c r="N206" s="24">
        <v>675909.3</v>
      </c>
      <c r="O206" s="24">
        <v>653334.45000000007</v>
      </c>
      <c r="P206" s="89">
        <v>0</v>
      </c>
      <c r="Q206" s="89">
        <v>0</v>
      </c>
      <c r="R206" s="89">
        <v>0</v>
      </c>
      <c r="S206" s="89">
        <f t="shared" si="210"/>
        <v>0</v>
      </c>
      <c r="T206" s="93" t="str">
        <f t="shared" si="211"/>
        <v>nebija plānots</v>
      </c>
      <c r="U206" s="89">
        <f t="shared" si="212"/>
        <v>0</v>
      </c>
      <c r="V206" s="93" t="str">
        <f t="shared" si="213"/>
        <v>nebija plānots</v>
      </c>
      <c r="W206" s="89">
        <v>0</v>
      </c>
      <c r="X206" s="89">
        <v>182971.75</v>
      </c>
      <c r="Y206" s="89">
        <v>0</v>
      </c>
      <c r="Z206" s="89">
        <f t="shared" si="214"/>
        <v>182971.75</v>
      </c>
      <c r="AA206" s="93" t="str">
        <f t="shared" si="258"/>
        <v>nebija plānots</v>
      </c>
      <c r="AB206" s="89">
        <f t="shared" si="216"/>
        <v>182971.75</v>
      </c>
      <c r="AC206" s="93" t="str">
        <f t="shared" si="217"/>
        <v>nebija plānots</v>
      </c>
      <c r="AD206" s="89">
        <f t="shared" si="218"/>
        <v>0</v>
      </c>
      <c r="AE206" s="89">
        <f t="shared" si="219"/>
        <v>182971.75</v>
      </c>
      <c r="AF206" s="89">
        <f t="shared" si="220"/>
        <v>0</v>
      </c>
      <c r="AG206" s="89">
        <f t="shared" si="221"/>
        <v>182971.75</v>
      </c>
      <c r="AH206" s="93" t="str">
        <f t="shared" si="222"/>
        <v>nebija plānots</v>
      </c>
      <c r="AI206" s="89">
        <f t="shared" si="223"/>
        <v>182971.75</v>
      </c>
      <c r="AJ206" s="93" t="str">
        <f t="shared" si="224"/>
        <v>nebija plānots</v>
      </c>
      <c r="AK206" s="89">
        <v>182971.75</v>
      </c>
      <c r="AL206" s="89">
        <v>0</v>
      </c>
      <c r="AM206" s="89">
        <v>0</v>
      </c>
      <c r="AN206" s="89">
        <f t="shared" si="255"/>
        <v>0</v>
      </c>
      <c r="AO206" s="93">
        <f t="shared" si="259"/>
        <v>0</v>
      </c>
      <c r="AP206" s="89">
        <f t="shared" si="226"/>
        <v>-182971.75</v>
      </c>
      <c r="AQ206" s="93">
        <f t="shared" si="227"/>
        <v>-1</v>
      </c>
      <c r="AR206" s="89">
        <f t="shared" si="228"/>
        <v>182971.75</v>
      </c>
      <c r="AS206" s="89">
        <f t="shared" si="229"/>
        <v>182971.75</v>
      </c>
      <c r="AT206" s="89">
        <f t="shared" si="230"/>
        <v>0</v>
      </c>
      <c r="AU206" s="89">
        <f t="shared" si="231"/>
        <v>182971.75</v>
      </c>
      <c r="AV206" s="93">
        <f t="shared" si="232"/>
        <v>1</v>
      </c>
      <c r="AW206" s="89">
        <f t="shared" si="233"/>
        <v>0</v>
      </c>
      <c r="AX206" s="93">
        <f t="shared" si="234"/>
        <v>0</v>
      </c>
      <c r="AY206" s="89">
        <v>0</v>
      </c>
      <c r="AZ206" s="89">
        <v>0</v>
      </c>
      <c r="BA206" s="89">
        <v>0</v>
      </c>
      <c r="BB206" s="89">
        <f t="shared" si="256"/>
        <v>0</v>
      </c>
      <c r="BC206" s="93" t="str">
        <f t="shared" si="260"/>
        <v>nebija plānots</v>
      </c>
      <c r="BD206" s="89">
        <f t="shared" si="236"/>
        <v>0</v>
      </c>
      <c r="BE206" s="93" t="str">
        <f t="shared" si="237"/>
        <v>nebija plānots</v>
      </c>
      <c r="BF206" s="89">
        <f t="shared" si="238"/>
        <v>182971.75</v>
      </c>
      <c r="BG206" s="89">
        <f t="shared" si="239"/>
        <v>182971.75</v>
      </c>
      <c r="BH206" s="89">
        <f t="shared" si="240"/>
        <v>0</v>
      </c>
      <c r="BI206" s="89">
        <f t="shared" si="241"/>
        <v>182971.75</v>
      </c>
      <c r="BJ206" s="93">
        <f t="shared" si="242"/>
        <v>1</v>
      </c>
      <c r="BK206" s="89">
        <f t="shared" si="243"/>
        <v>0</v>
      </c>
      <c r="BL206" s="93">
        <f t="shared" si="244"/>
        <v>0</v>
      </c>
      <c r="BM206" s="89">
        <v>0</v>
      </c>
      <c r="BN206" s="89">
        <v>179039.11</v>
      </c>
      <c r="BO206" s="89">
        <v>0</v>
      </c>
      <c r="BP206" s="89">
        <f t="shared" si="257"/>
        <v>179039.11</v>
      </c>
      <c r="BQ206" s="93" t="str">
        <f t="shared" si="261"/>
        <v>nebija plānots</v>
      </c>
      <c r="BR206" s="89">
        <f t="shared" si="246"/>
        <v>179039.11</v>
      </c>
      <c r="BS206" s="93" t="str">
        <f t="shared" si="247"/>
        <v>nebija plānots</v>
      </c>
      <c r="BT206" s="89">
        <f t="shared" si="248"/>
        <v>182971.75</v>
      </c>
      <c r="BU206" s="89">
        <f t="shared" si="249"/>
        <v>362010.86</v>
      </c>
      <c r="BV206" s="89">
        <f t="shared" si="250"/>
        <v>0</v>
      </c>
      <c r="BW206" s="89">
        <f t="shared" si="251"/>
        <v>362010.86</v>
      </c>
      <c r="BX206" s="93">
        <f t="shared" si="252"/>
        <v>1.9785068460021833</v>
      </c>
      <c r="BY206" s="89">
        <f t="shared" si="253"/>
        <v>179039.11</v>
      </c>
      <c r="BZ206" s="93">
        <f t="shared" si="254"/>
        <v>0.97850684600218329</v>
      </c>
      <c r="CA206" s="89">
        <v>152348.93</v>
      </c>
      <c r="CB206" s="89">
        <v>0</v>
      </c>
      <c r="CC206" s="89">
        <v>0</v>
      </c>
      <c r="CD206" s="89">
        <v>152348.93</v>
      </c>
      <c r="CE206" s="89">
        <v>0</v>
      </c>
      <c r="CF206" s="89">
        <v>0</v>
      </c>
      <c r="CG206" s="89">
        <v>152348.93</v>
      </c>
      <c r="CH206" s="24">
        <f t="shared" si="209"/>
        <v>640018.54</v>
      </c>
      <c r="CJ206" s="10"/>
      <c r="CK206" s="10"/>
    </row>
    <row r="207" spans="1:89" ht="12" customHeight="1" x14ac:dyDescent="0.25">
      <c r="A207" s="9" t="s">
        <v>541</v>
      </c>
      <c r="B207" s="9" t="s">
        <v>541</v>
      </c>
      <c r="C207" s="25">
        <v>4</v>
      </c>
      <c r="D207" s="33" t="s">
        <v>438</v>
      </c>
      <c r="E207" s="27" t="s">
        <v>439</v>
      </c>
      <c r="F207" s="33" t="s">
        <v>531</v>
      </c>
      <c r="G207" s="27" t="s">
        <v>532</v>
      </c>
      <c r="H207" s="25" t="s">
        <v>542</v>
      </c>
      <c r="I207" s="27" t="s">
        <v>543</v>
      </c>
      <c r="J207" s="35">
        <v>1</v>
      </c>
      <c r="K207" s="29" t="s">
        <v>444</v>
      </c>
      <c r="L207" s="25" t="s">
        <v>9</v>
      </c>
      <c r="M207" s="24">
        <v>0</v>
      </c>
      <c r="N207" s="24">
        <v>91577.25</v>
      </c>
      <c r="O207" s="24">
        <v>326098.55</v>
      </c>
      <c r="P207" s="89">
        <v>0</v>
      </c>
      <c r="Q207" s="89">
        <v>0</v>
      </c>
      <c r="R207" s="89">
        <v>0</v>
      </c>
      <c r="S207" s="89">
        <f t="shared" si="210"/>
        <v>0</v>
      </c>
      <c r="T207" s="93" t="str">
        <f t="shared" si="211"/>
        <v>nebija plānots</v>
      </c>
      <c r="U207" s="89">
        <f t="shared" si="212"/>
        <v>0</v>
      </c>
      <c r="V207" s="93" t="str">
        <f t="shared" si="213"/>
        <v>nebija plānots</v>
      </c>
      <c r="W207" s="89">
        <v>0</v>
      </c>
      <c r="X207" s="89">
        <v>263409.49</v>
      </c>
      <c r="Y207" s="89">
        <v>0</v>
      </c>
      <c r="Z207" s="89">
        <f t="shared" si="214"/>
        <v>263409.49</v>
      </c>
      <c r="AA207" s="93" t="str">
        <f t="shared" si="258"/>
        <v>nebija plānots</v>
      </c>
      <c r="AB207" s="89">
        <f t="shared" si="216"/>
        <v>263409.49</v>
      </c>
      <c r="AC207" s="93" t="str">
        <f t="shared" si="217"/>
        <v>nebija plānots</v>
      </c>
      <c r="AD207" s="89">
        <f t="shared" si="218"/>
        <v>0</v>
      </c>
      <c r="AE207" s="89">
        <f t="shared" si="219"/>
        <v>263409.49</v>
      </c>
      <c r="AF207" s="89">
        <f t="shared" si="220"/>
        <v>0</v>
      </c>
      <c r="AG207" s="89">
        <f t="shared" si="221"/>
        <v>263409.49</v>
      </c>
      <c r="AH207" s="93" t="str">
        <f t="shared" si="222"/>
        <v>nebija plānots</v>
      </c>
      <c r="AI207" s="89">
        <f t="shared" si="223"/>
        <v>263409.49</v>
      </c>
      <c r="AJ207" s="93" t="str">
        <f t="shared" si="224"/>
        <v>nebija plānots</v>
      </c>
      <c r="AK207" s="89">
        <v>181900</v>
      </c>
      <c r="AL207" s="89">
        <v>0</v>
      </c>
      <c r="AM207" s="89">
        <v>0</v>
      </c>
      <c r="AN207" s="89">
        <f t="shared" si="255"/>
        <v>0</v>
      </c>
      <c r="AO207" s="93">
        <f t="shared" si="259"/>
        <v>0</v>
      </c>
      <c r="AP207" s="89">
        <f t="shared" si="226"/>
        <v>-181900</v>
      </c>
      <c r="AQ207" s="93">
        <f t="shared" si="227"/>
        <v>-1</v>
      </c>
      <c r="AR207" s="89">
        <f t="shared" si="228"/>
        <v>181900</v>
      </c>
      <c r="AS207" s="89">
        <f t="shared" si="229"/>
        <v>263409.49</v>
      </c>
      <c r="AT207" s="89">
        <f t="shared" si="230"/>
        <v>0</v>
      </c>
      <c r="AU207" s="89">
        <f t="shared" si="231"/>
        <v>263409.49</v>
      </c>
      <c r="AV207" s="93">
        <f t="shared" si="232"/>
        <v>1.4481005497526114</v>
      </c>
      <c r="AW207" s="89">
        <f t="shared" si="233"/>
        <v>81509.489999999991</v>
      </c>
      <c r="AX207" s="93">
        <f t="shared" si="234"/>
        <v>0.44810054975261127</v>
      </c>
      <c r="AY207" s="89">
        <v>0</v>
      </c>
      <c r="AZ207" s="89">
        <v>0</v>
      </c>
      <c r="BA207" s="89">
        <v>0</v>
      </c>
      <c r="BB207" s="89">
        <f t="shared" si="256"/>
        <v>0</v>
      </c>
      <c r="BC207" s="93" t="str">
        <f t="shared" si="260"/>
        <v>nebija plānots</v>
      </c>
      <c r="BD207" s="89">
        <f t="shared" si="236"/>
        <v>0</v>
      </c>
      <c r="BE207" s="93" t="str">
        <f t="shared" si="237"/>
        <v>nebija plānots</v>
      </c>
      <c r="BF207" s="89">
        <f t="shared" si="238"/>
        <v>181900</v>
      </c>
      <c r="BG207" s="89">
        <f t="shared" si="239"/>
        <v>263409.49</v>
      </c>
      <c r="BH207" s="89">
        <f t="shared" si="240"/>
        <v>0</v>
      </c>
      <c r="BI207" s="89">
        <f t="shared" si="241"/>
        <v>263409.49</v>
      </c>
      <c r="BJ207" s="93">
        <f t="shared" si="242"/>
        <v>1.4481005497526114</v>
      </c>
      <c r="BK207" s="89">
        <f t="shared" si="243"/>
        <v>81509.489999999991</v>
      </c>
      <c r="BL207" s="93">
        <f t="shared" si="244"/>
        <v>0.44810054975261127</v>
      </c>
      <c r="BM207" s="89">
        <v>0</v>
      </c>
      <c r="BN207" s="89">
        <v>81350.81</v>
      </c>
      <c r="BO207" s="89">
        <v>0</v>
      </c>
      <c r="BP207" s="89">
        <f t="shared" si="257"/>
        <v>81350.81</v>
      </c>
      <c r="BQ207" s="93" t="str">
        <f t="shared" si="261"/>
        <v>nebija plānots</v>
      </c>
      <c r="BR207" s="89">
        <f t="shared" si="246"/>
        <v>81350.81</v>
      </c>
      <c r="BS207" s="93" t="str">
        <f t="shared" si="247"/>
        <v>nebija plānots</v>
      </c>
      <c r="BT207" s="89">
        <f t="shared" si="248"/>
        <v>181900</v>
      </c>
      <c r="BU207" s="89">
        <f t="shared" si="249"/>
        <v>344760.3</v>
      </c>
      <c r="BV207" s="89">
        <f t="shared" si="250"/>
        <v>0</v>
      </c>
      <c r="BW207" s="89">
        <f t="shared" si="251"/>
        <v>344760.3</v>
      </c>
      <c r="BX207" s="93">
        <f t="shared" si="252"/>
        <v>1.8953287520615723</v>
      </c>
      <c r="BY207" s="89">
        <f t="shared" si="253"/>
        <v>162860.29999999999</v>
      </c>
      <c r="BZ207" s="93">
        <f t="shared" si="254"/>
        <v>0.89532875206157225</v>
      </c>
      <c r="CA207" s="89">
        <v>68352.5</v>
      </c>
      <c r="CB207" s="89">
        <v>0</v>
      </c>
      <c r="CC207" s="89">
        <v>0</v>
      </c>
      <c r="CD207" s="89">
        <v>138595.84</v>
      </c>
      <c r="CE207" s="89">
        <v>0</v>
      </c>
      <c r="CF207" s="89">
        <v>137852.07</v>
      </c>
      <c r="CG207" s="89">
        <v>0</v>
      </c>
      <c r="CH207" s="24">
        <f t="shared" si="209"/>
        <v>526700.40999999992</v>
      </c>
      <c r="CJ207" s="10"/>
      <c r="CK207" s="10"/>
    </row>
    <row r="208" spans="1:89" ht="12" customHeight="1" x14ac:dyDescent="0.25">
      <c r="A208" s="9" t="s">
        <v>544</v>
      </c>
      <c r="B208" s="9" t="s">
        <v>544</v>
      </c>
      <c r="C208" s="25">
        <v>4</v>
      </c>
      <c r="D208" s="33" t="s">
        <v>438</v>
      </c>
      <c r="E208" s="27" t="s">
        <v>439</v>
      </c>
      <c r="F208" s="33" t="s">
        <v>531</v>
      </c>
      <c r="G208" s="27" t="s">
        <v>532</v>
      </c>
      <c r="H208" s="25" t="s">
        <v>542</v>
      </c>
      <c r="I208" s="27" t="s">
        <v>543</v>
      </c>
      <c r="J208" s="35">
        <v>2</v>
      </c>
      <c r="K208" s="29" t="s">
        <v>444</v>
      </c>
      <c r="L208" s="25" t="s">
        <v>9</v>
      </c>
      <c r="M208" s="24">
        <v>0</v>
      </c>
      <c r="N208" s="24">
        <v>0</v>
      </c>
      <c r="O208" s="24">
        <v>356079.26</v>
      </c>
      <c r="P208" s="89">
        <v>32483.29</v>
      </c>
      <c r="Q208" s="89">
        <v>49390.060000000005</v>
      </c>
      <c r="R208" s="89">
        <v>0</v>
      </c>
      <c r="S208" s="89">
        <f t="shared" si="210"/>
        <v>49390.060000000005</v>
      </c>
      <c r="T208" s="93">
        <f t="shared" si="211"/>
        <v>1.5204759123844906</v>
      </c>
      <c r="U208" s="89">
        <f t="shared" si="212"/>
        <v>16906.770000000004</v>
      </c>
      <c r="V208" s="93">
        <f t="shared" si="213"/>
        <v>0.52047591238449076</v>
      </c>
      <c r="W208" s="89">
        <v>35455.71</v>
      </c>
      <c r="X208" s="89">
        <v>44506.99</v>
      </c>
      <c r="Y208" s="89">
        <v>0</v>
      </c>
      <c r="Z208" s="89">
        <f t="shared" si="214"/>
        <v>44506.99</v>
      </c>
      <c r="AA208" s="93">
        <f t="shared" si="258"/>
        <v>1.2552841277187792</v>
      </c>
      <c r="AB208" s="89">
        <f t="shared" si="216"/>
        <v>9051.2799999999988</v>
      </c>
      <c r="AC208" s="93">
        <f t="shared" si="217"/>
        <v>0.25528412771877929</v>
      </c>
      <c r="AD208" s="89">
        <f t="shared" si="218"/>
        <v>67939</v>
      </c>
      <c r="AE208" s="89">
        <f t="shared" si="219"/>
        <v>93897.05</v>
      </c>
      <c r="AF208" s="89">
        <f t="shared" si="220"/>
        <v>0</v>
      </c>
      <c r="AG208" s="89">
        <f t="shared" si="221"/>
        <v>93897.05</v>
      </c>
      <c r="AH208" s="93">
        <f t="shared" si="222"/>
        <v>1.3820787765495519</v>
      </c>
      <c r="AI208" s="89">
        <f t="shared" si="223"/>
        <v>25958.050000000003</v>
      </c>
      <c r="AJ208" s="93">
        <f t="shared" si="224"/>
        <v>0.38207877654955186</v>
      </c>
      <c r="AK208" s="89">
        <v>25610.239999999998</v>
      </c>
      <c r="AL208" s="89">
        <v>39511.89</v>
      </c>
      <c r="AM208" s="89">
        <v>0</v>
      </c>
      <c r="AN208" s="89">
        <f t="shared" si="255"/>
        <v>39511.89</v>
      </c>
      <c r="AO208" s="93">
        <f t="shared" si="259"/>
        <v>1.5428160766943224</v>
      </c>
      <c r="AP208" s="89">
        <f t="shared" si="226"/>
        <v>13901.650000000001</v>
      </c>
      <c r="AQ208" s="93">
        <f t="shared" si="227"/>
        <v>0.54281607669432241</v>
      </c>
      <c r="AR208" s="89">
        <f t="shared" si="228"/>
        <v>93549.239999999991</v>
      </c>
      <c r="AS208" s="89">
        <f t="shared" si="229"/>
        <v>133408.94</v>
      </c>
      <c r="AT208" s="89">
        <f t="shared" si="230"/>
        <v>0</v>
      </c>
      <c r="AU208" s="89">
        <f t="shared" si="231"/>
        <v>133408.94</v>
      </c>
      <c r="AV208" s="93">
        <f t="shared" si="232"/>
        <v>1.4260825635782826</v>
      </c>
      <c r="AW208" s="89">
        <f t="shared" si="233"/>
        <v>39859.700000000012</v>
      </c>
      <c r="AX208" s="93">
        <f t="shared" si="234"/>
        <v>0.42608256357828256</v>
      </c>
      <c r="AY208" s="89">
        <v>32385.89</v>
      </c>
      <c r="AZ208" s="89">
        <v>51734.170000000006</v>
      </c>
      <c r="BA208" s="89">
        <v>0</v>
      </c>
      <c r="BB208" s="89">
        <f t="shared" si="256"/>
        <v>51734.170000000006</v>
      </c>
      <c r="BC208" s="93">
        <f t="shared" si="260"/>
        <v>1.5974293125802628</v>
      </c>
      <c r="BD208" s="89">
        <f t="shared" si="236"/>
        <v>19348.280000000006</v>
      </c>
      <c r="BE208" s="93">
        <f t="shared" si="237"/>
        <v>0.59742931258026277</v>
      </c>
      <c r="BF208" s="89">
        <f t="shared" si="238"/>
        <v>125935.12999999999</v>
      </c>
      <c r="BG208" s="89">
        <f t="shared" si="239"/>
        <v>185143.11000000002</v>
      </c>
      <c r="BH208" s="89">
        <f t="shared" si="240"/>
        <v>0</v>
      </c>
      <c r="BI208" s="89">
        <f t="shared" si="241"/>
        <v>185143.11000000002</v>
      </c>
      <c r="BJ208" s="93">
        <f t="shared" si="242"/>
        <v>1.470146654074999</v>
      </c>
      <c r="BK208" s="89">
        <f t="shared" si="243"/>
        <v>59207.980000000025</v>
      </c>
      <c r="BL208" s="93">
        <f t="shared" si="244"/>
        <v>0.470146654074999</v>
      </c>
      <c r="BM208" s="89">
        <v>58979.97</v>
      </c>
      <c r="BN208" s="89">
        <v>89587.609999999986</v>
      </c>
      <c r="BO208" s="89">
        <v>0</v>
      </c>
      <c r="BP208" s="89">
        <f t="shared" si="257"/>
        <v>89587.609999999986</v>
      </c>
      <c r="BQ208" s="93">
        <f t="shared" si="261"/>
        <v>1.5189497383603279</v>
      </c>
      <c r="BR208" s="89">
        <f t="shared" si="246"/>
        <v>30607.639999999985</v>
      </c>
      <c r="BS208" s="93">
        <f t="shared" si="247"/>
        <v>0.51894973836032787</v>
      </c>
      <c r="BT208" s="89">
        <f t="shared" si="248"/>
        <v>184915.09999999998</v>
      </c>
      <c r="BU208" s="89">
        <f t="shared" si="249"/>
        <v>274730.71999999997</v>
      </c>
      <c r="BV208" s="89">
        <f t="shared" si="250"/>
        <v>0</v>
      </c>
      <c r="BW208" s="89">
        <f t="shared" si="251"/>
        <v>274730.71999999997</v>
      </c>
      <c r="BX208" s="93">
        <f t="shared" si="252"/>
        <v>1.4857127406036608</v>
      </c>
      <c r="BY208" s="89">
        <f t="shared" si="253"/>
        <v>89815.62</v>
      </c>
      <c r="BZ208" s="93">
        <f t="shared" si="254"/>
        <v>0.48571274060366088</v>
      </c>
      <c r="CA208" s="89">
        <v>67328.959999999992</v>
      </c>
      <c r="CB208" s="89">
        <v>24430.429999999993</v>
      </c>
      <c r="CC208" s="89">
        <v>40788.230000000003</v>
      </c>
      <c r="CD208" s="89">
        <v>59663.669999999991</v>
      </c>
      <c r="CE208" s="89">
        <v>13897.5</v>
      </c>
      <c r="CF208" s="89">
        <v>17406.310000000012</v>
      </c>
      <c r="CG208" s="89">
        <v>13914.11</v>
      </c>
      <c r="CH208" s="24">
        <f t="shared" si="209"/>
        <v>422344.30999999994</v>
      </c>
      <c r="CJ208" s="10"/>
      <c r="CK208" s="10"/>
    </row>
    <row r="209" spans="1:89" ht="12" customHeight="1" x14ac:dyDescent="0.25">
      <c r="A209" s="9" t="s">
        <v>545</v>
      </c>
      <c r="B209" s="9" t="s">
        <v>545</v>
      </c>
      <c r="C209" s="25">
        <v>4</v>
      </c>
      <c r="D209" s="33" t="s">
        <v>438</v>
      </c>
      <c r="E209" s="27" t="s">
        <v>439</v>
      </c>
      <c r="F209" s="33" t="s">
        <v>531</v>
      </c>
      <c r="G209" s="27" t="s">
        <v>532</v>
      </c>
      <c r="H209" s="25" t="s">
        <v>546</v>
      </c>
      <c r="I209" s="27" t="s">
        <v>547</v>
      </c>
      <c r="J209" s="28" t="s">
        <v>21</v>
      </c>
      <c r="K209" s="29" t="s">
        <v>444</v>
      </c>
      <c r="L209" s="25" t="s">
        <v>9</v>
      </c>
      <c r="M209" s="24">
        <v>0</v>
      </c>
      <c r="N209" s="24">
        <v>348885.01</v>
      </c>
      <c r="O209" s="24">
        <v>1060075.27</v>
      </c>
      <c r="P209" s="89">
        <v>0</v>
      </c>
      <c r="Q209" s="89">
        <v>0</v>
      </c>
      <c r="R209" s="89">
        <v>0</v>
      </c>
      <c r="S209" s="89">
        <f t="shared" si="210"/>
        <v>0</v>
      </c>
      <c r="T209" s="93" t="str">
        <f t="shared" si="211"/>
        <v>nebija plānots</v>
      </c>
      <c r="U209" s="89">
        <f t="shared" si="212"/>
        <v>0</v>
      </c>
      <c r="V209" s="93" t="str">
        <f t="shared" si="213"/>
        <v>nebija plānots</v>
      </c>
      <c r="W209" s="89">
        <v>0</v>
      </c>
      <c r="X209" s="89">
        <v>0</v>
      </c>
      <c r="Y209" s="89">
        <v>0</v>
      </c>
      <c r="Z209" s="89">
        <f t="shared" si="214"/>
        <v>0</v>
      </c>
      <c r="AA209" s="93" t="str">
        <f t="shared" si="258"/>
        <v>nebija plānots</v>
      </c>
      <c r="AB209" s="89">
        <f t="shared" si="216"/>
        <v>0</v>
      </c>
      <c r="AC209" s="93" t="str">
        <f t="shared" si="217"/>
        <v>nebija plānots</v>
      </c>
      <c r="AD209" s="89">
        <f t="shared" si="218"/>
        <v>0</v>
      </c>
      <c r="AE209" s="89">
        <f t="shared" si="219"/>
        <v>0</v>
      </c>
      <c r="AF209" s="89">
        <f t="shared" si="220"/>
        <v>0</v>
      </c>
      <c r="AG209" s="89">
        <f t="shared" si="221"/>
        <v>0</v>
      </c>
      <c r="AH209" s="93" t="str">
        <f t="shared" si="222"/>
        <v>nebija plānots</v>
      </c>
      <c r="AI209" s="89">
        <f t="shared" si="223"/>
        <v>0</v>
      </c>
      <c r="AJ209" s="93" t="str">
        <f t="shared" si="224"/>
        <v>nebija plānots</v>
      </c>
      <c r="AK209" s="89">
        <v>0</v>
      </c>
      <c r="AL209" s="89">
        <v>252641.11</v>
      </c>
      <c r="AM209" s="89">
        <v>0</v>
      </c>
      <c r="AN209" s="89">
        <f t="shared" si="255"/>
        <v>252641.11</v>
      </c>
      <c r="AO209" s="93" t="str">
        <f t="shared" si="259"/>
        <v>nebija plānots</v>
      </c>
      <c r="AP209" s="89">
        <f t="shared" si="226"/>
        <v>252641.11</v>
      </c>
      <c r="AQ209" s="93" t="str">
        <f t="shared" si="227"/>
        <v>nebija plānots</v>
      </c>
      <c r="AR209" s="89">
        <f t="shared" si="228"/>
        <v>0</v>
      </c>
      <c r="AS209" s="89">
        <f t="shared" si="229"/>
        <v>252641.11</v>
      </c>
      <c r="AT209" s="89">
        <f t="shared" si="230"/>
        <v>0</v>
      </c>
      <c r="AU209" s="89">
        <f t="shared" si="231"/>
        <v>252641.11</v>
      </c>
      <c r="AV209" s="93" t="str">
        <f t="shared" si="232"/>
        <v>nebija plānots</v>
      </c>
      <c r="AW209" s="89">
        <f t="shared" si="233"/>
        <v>252641.11</v>
      </c>
      <c r="AX209" s="93" t="str">
        <f t="shared" si="234"/>
        <v>nebija plānots</v>
      </c>
      <c r="AY209" s="89">
        <v>205559.96</v>
      </c>
      <c r="AZ209" s="89">
        <v>0</v>
      </c>
      <c r="BA209" s="89">
        <v>0</v>
      </c>
      <c r="BB209" s="89">
        <f t="shared" si="256"/>
        <v>0</v>
      </c>
      <c r="BC209" s="93">
        <f t="shared" si="260"/>
        <v>0</v>
      </c>
      <c r="BD209" s="89">
        <f t="shared" si="236"/>
        <v>-205559.96</v>
      </c>
      <c r="BE209" s="93">
        <f t="shared" si="237"/>
        <v>-1</v>
      </c>
      <c r="BF209" s="89">
        <f t="shared" si="238"/>
        <v>205559.96</v>
      </c>
      <c r="BG209" s="89">
        <f t="shared" si="239"/>
        <v>252641.11</v>
      </c>
      <c r="BH209" s="89">
        <f t="shared" si="240"/>
        <v>0</v>
      </c>
      <c r="BI209" s="89">
        <f t="shared" si="241"/>
        <v>252641.11</v>
      </c>
      <c r="BJ209" s="93">
        <f t="shared" si="242"/>
        <v>1.2290385248177709</v>
      </c>
      <c r="BK209" s="89">
        <f t="shared" si="243"/>
        <v>47081.149999999994</v>
      </c>
      <c r="BL209" s="93">
        <f t="shared" si="244"/>
        <v>0.2290385248177709</v>
      </c>
      <c r="BM209" s="89">
        <v>0</v>
      </c>
      <c r="BN209" s="89">
        <v>0</v>
      </c>
      <c r="BO209" s="89">
        <v>0</v>
      </c>
      <c r="BP209" s="89">
        <f t="shared" si="257"/>
        <v>0</v>
      </c>
      <c r="BQ209" s="93" t="str">
        <f t="shared" si="261"/>
        <v>nebija plānots</v>
      </c>
      <c r="BR209" s="89">
        <f t="shared" si="246"/>
        <v>0</v>
      </c>
      <c r="BS209" s="93" t="str">
        <f t="shared" si="247"/>
        <v>nebija plānots</v>
      </c>
      <c r="BT209" s="89">
        <f t="shared" si="248"/>
        <v>205559.96</v>
      </c>
      <c r="BU209" s="89">
        <f t="shared" si="249"/>
        <v>252641.11</v>
      </c>
      <c r="BV209" s="89">
        <f t="shared" si="250"/>
        <v>0</v>
      </c>
      <c r="BW209" s="89">
        <f t="shared" si="251"/>
        <v>252641.11</v>
      </c>
      <c r="BX209" s="93">
        <f t="shared" si="252"/>
        <v>1.2290385248177709</v>
      </c>
      <c r="BY209" s="89">
        <f t="shared" si="253"/>
        <v>47081.149999999994</v>
      </c>
      <c r="BZ209" s="93">
        <f t="shared" si="254"/>
        <v>0.2290385248177709</v>
      </c>
      <c r="CA209" s="89">
        <v>0</v>
      </c>
      <c r="CB209" s="89">
        <v>357650.25</v>
      </c>
      <c r="CC209" s="89">
        <v>0</v>
      </c>
      <c r="CD209" s="89">
        <v>0</v>
      </c>
      <c r="CE209" s="89">
        <v>310472.7</v>
      </c>
      <c r="CF209" s="89">
        <v>0</v>
      </c>
      <c r="CG209" s="89">
        <v>0</v>
      </c>
      <c r="CH209" s="24">
        <f t="shared" si="209"/>
        <v>873682.90999999992</v>
      </c>
      <c r="CJ209" s="10"/>
      <c r="CK209" s="10"/>
    </row>
    <row r="210" spans="1:89" ht="12" customHeight="1" x14ac:dyDescent="0.25">
      <c r="A210" s="9" t="s">
        <v>548</v>
      </c>
      <c r="B210" s="9" t="s">
        <v>548</v>
      </c>
      <c r="C210" s="25">
        <v>4</v>
      </c>
      <c r="D210" s="33" t="s">
        <v>438</v>
      </c>
      <c r="E210" s="27" t="s">
        <v>439</v>
      </c>
      <c r="F210" s="33" t="s">
        <v>531</v>
      </c>
      <c r="G210" s="27" t="s">
        <v>532</v>
      </c>
      <c r="H210" s="34" t="s">
        <v>549</v>
      </c>
      <c r="I210" s="27" t="s">
        <v>550</v>
      </c>
      <c r="J210" s="28" t="s">
        <v>21</v>
      </c>
      <c r="K210" s="32" t="s">
        <v>91</v>
      </c>
      <c r="L210" s="25" t="s">
        <v>9</v>
      </c>
      <c r="M210" s="24">
        <v>0</v>
      </c>
      <c r="N210" s="24">
        <v>682126.15999999992</v>
      </c>
      <c r="O210" s="24">
        <v>4154336.23</v>
      </c>
      <c r="P210" s="89">
        <v>452182.61</v>
      </c>
      <c r="Q210" s="89">
        <v>342900.51</v>
      </c>
      <c r="R210" s="89">
        <v>0</v>
      </c>
      <c r="S210" s="89">
        <f t="shared" si="210"/>
        <v>342900.51</v>
      </c>
      <c r="T210" s="93">
        <f t="shared" si="211"/>
        <v>0.75832308102251</v>
      </c>
      <c r="U210" s="89">
        <f t="shared" si="212"/>
        <v>-109282.09999999998</v>
      </c>
      <c r="V210" s="93">
        <f t="shared" si="213"/>
        <v>-0.24167691897749005</v>
      </c>
      <c r="W210" s="89">
        <v>39813.360000000001</v>
      </c>
      <c r="X210" s="89">
        <v>49572.21</v>
      </c>
      <c r="Y210" s="89">
        <v>0</v>
      </c>
      <c r="Z210" s="89">
        <f t="shared" si="214"/>
        <v>49572.21</v>
      </c>
      <c r="AA210" s="93">
        <f t="shared" si="258"/>
        <v>1.2451149563864994</v>
      </c>
      <c r="AB210" s="89">
        <f t="shared" si="216"/>
        <v>9758.8499999999985</v>
      </c>
      <c r="AC210" s="93">
        <f t="shared" si="217"/>
        <v>0.24511495638649936</v>
      </c>
      <c r="AD210" s="89">
        <f t="shared" si="218"/>
        <v>491995.97</v>
      </c>
      <c r="AE210" s="89">
        <f t="shared" si="219"/>
        <v>392472.72000000003</v>
      </c>
      <c r="AF210" s="89">
        <f t="shared" si="220"/>
        <v>0</v>
      </c>
      <c r="AG210" s="89">
        <f t="shared" si="221"/>
        <v>392472.72000000003</v>
      </c>
      <c r="AH210" s="93">
        <f t="shared" si="222"/>
        <v>0.79771531461934542</v>
      </c>
      <c r="AI210" s="89">
        <f t="shared" si="223"/>
        <v>-99523.249999999942</v>
      </c>
      <c r="AJ210" s="93">
        <f t="shared" si="224"/>
        <v>-0.20228468538065453</v>
      </c>
      <c r="AK210" s="89">
        <v>101849.57</v>
      </c>
      <c r="AL210" s="89">
        <v>65969.319999999992</v>
      </c>
      <c r="AM210" s="89">
        <v>0</v>
      </c>
      <c r="AN210" s="89">
        <f t="shared" si="255"/>
        <v>65969.319999999992</v>
      </c>
      <c r="AO210" s="93">
        <f t="shared" si="259"/>
        <v>0.64771328931481975</v>
      </c>
      <c r="AP210" s="89">
        <f t="shared" si="226"/>
        <v>-35880.250000000015</v>
      </c>
      <c r="AQ210" s="93">
        <f t="shared" si="227"/>
        <v>-0.35228671068518025</v>
      </c>
      <c r="AR210" s="89">
        <f t="shared" si="228"/>
        <v>593845.54</v>
      </c>
      <c r="AS210" s="89">
        <f t="shared" si="229"/>
        <v>458442.04000000004</v>
      </c>
      <c r="AT210" s="89">
        <f t="shared" si="230"/>
        <v>0</v>
      </c>
      <c r="AU210" s="89">
        <f t="shared" si="231"/>
        <v>458442.04000000004</v>
      </c>
      <c r="AV210" s="93">
        <f t="shared" si="232"/>
        <v>0.77198868918001806</v>
      </c>
      <c r="AW210" s="89">
        <f t="shared" si="233"/>
        <v>-135403.5</v>
      </c>
      <c r="AX210" s="93">
        <f t="shared" si="234"/>
        <v>-0.22801131081998188</v>
      </c>
      <c r="AY210" s="89">
        <v>426286.02</v>
      </c>
      <c r="AZ210" s="89">
        <v>337313.04000000004</v>
      </c>
      <c r="BA210" s="89">
        <v>0</v>
      </c>
      <c r="BB210" s="89">
        <f t="shared" si="256"/>
        <v>337313.04000000004</v>
      </c>
      <c r="BC210" s="93">
        <f t="shared" si="260"/>
        <v>0.79128337354342515</v>
      </c>
      <c r="BD210" s="89">
        <f t="shared" si="236"/>
        <v>-88972.979999999981</v>
      </c>
      <c r="BE210" s="93">
        <f t="shared" si="237"/>
        <v>-0.20871662645657479</v>
      </c>
      <c r="BF210" s="89">
        <f t="shared" si="238"/>
        <v>1020131.56</v>
      </c>
      <c r="BG210" s="89">
        <f t="shared" si="239"/>
        <v>795755.08000000007</v>
      </c>
      <c r="BH210" s="89">
        <f t="shared" si="240"/>
        <v>0</v>
      </c>
      <c r="BI210" s="89">
        <f t="shared" si="241"/>
        <v>795755.08000000007</v>
      </c>
      <c r="BJ210" s="93">
        <f t="shared" si="242"/>
        <v>0.7800514278766163</v>
      </c>
      <c r="BK210" s="89">
        <f t="shared" si="243"/>
        <v>-224376.47999999998</v>
      </c>
      <c r="BL210" s="93">
        <f t="shared" si="244"/>
        <v>-0.21994857212338373</v>
      </c>
      <c r="BM210" s="89">
        <v>0</v>
      </c>
      <c r="BN210" s="89">
        <v>54786.04</v>
      </c>
      <c r="BO210" s="89">
        <v>0</v>
      </c>
      <c r="BP210" s="89">
        <f t="shared" si="257"/>
        <v>54786.04</v>
      </c>
      <c r="BQ210" s="93" t="str">
        <f t="shared" si="261"/>
        <v>nebija plānots</v>
      </c>
      <c r="BR210" s="89">
        <f t="shared" si="246"/>
        <v>54786.04</v>
      </c>
      <c r="BS210" s="93" t="str">
        <f t="shared" si="247"/>
        <v>nebija plānots</v>
      </c>
      <c r="BT210" s="89">
        <f t="shared" si="248"/>
        <v>1020131.56</v>
      </c>
      <c r="BU210" s="89">
        <f t="shared" si="249"/>
        <v>850541.12000000011</v>
      </c>
      <c r="BV210" s="89">
        <f t="shared" si="250"/>
        <v>0</v>
      </c>
      <c r="BW210" s="89">
        <f t="shared" si="251"/>
        <v>850541.12000000011</v>
      </c>
      <c r="BX210" s="93">
        <f t="shared" si="252"/>
        <v>0.83375630492208286</v>
      </c>
      <c r="BY210" s="89">
        <f t="shared" si="253"/>
        <v>-169590.43999999994</v>
      </c>
      <c r="BZ210" s="93">
        <f t="shared" si="254"/>
        <v>-0.16624369507791714</v>
      </c>
      <c r="CA210" s="89">
        <v>180348.85</v>
      </c>
      <c r="CB210" s="89">
        <v>449842.73</v>
      </c>
      <c r="CC210" s="89">
        <v>0</v>
      </c>
      <c r="CD210" s="89">
        <v>218445.71</v>
      </c>
      <c r="CE210" s="89">
        <v>248092.68</v>
      </c>
      <c r="CF210" s="89">
        <v>0</v>
      </c>
      <c r="CG210" s="89">
        <v>235163</v>
      </c>
      <c r="CH210" s="24">
        <f t="shared" si="209"/>
        <v>2352024.5300000003</v>
      </c>
      <c r="CJ210" s="10"/>
      <c r="CK210" s="10"/>
    </row>
    <row r="211" spans="1:89" ht="12" customHeight="1" x14ac:dyDescent="0.25">
      <c r="A211" s="9" t="s">
        <v>551</v>
      </c>
      <c r="B211" s="9" t="s">
        <v>551</v>
      </c>
      <c r="C211" s="25">
        <v>4</v>
      </c>
      <c r="D211" s="33" t="s">
        <v>438</v>
      </c>
      <c r="E211" s="27" t="s">
        <v>439</v>
      </c>
      <c r="F211" s="33" t="s">
        <v>531</v>
      </c>
      <c r="G211" s="27" t="s">
        <v>532</v>
      </c>
      <c r="H211" s="25" t="s">
        <v>552</v>
      </c>
      <c r="I211" s="27" t="s">
        <v>553</v>
      </c>
      <c r="J211" s="28">
        <v>1</v>
      </c>
      <c r="K211" s="29" t="s">
        <v>95</v>
      </c>
      <c r="L211" s="25" t="s">
        <v>9</v>
      </c>
      <c r="M211" s="24">
        <v>0</v>
      </c>
      <c r="N211" s="24">
        <v>1268479.5899999999</v>
      </c>
      <c r="O211" s="24">
        <v>2165585.66</v>
      </c>
      <c r="P211" s="89">
        <v>0</v>
      </c>
      <c r="Q211" s="89">
        <v>0</v>
      </c>
      <c r="R211" s="89">
        <v>0</v>
      </c>
      <c r="S211" s="89">
        <f t="shared" si="210"/>
        <v>0</v>
      </c>
      <c r="T211" s="93" t="str">
        <f t="shared" si="211"/>
        <v>nebija plānots</v>
      </c>
      <c r="U211" s="89">
        <f t="shared" si="212"/>
        <v>0</v>
      </c>
      <c r="V211" s="93" t="str">
        <f t="shared" si="213"/>
        <v>nebija plānots</v>
      </c>
      <c r="W211" s="89">
        <v>0</v>
      </c>
      <c r="X211" s="89">
        <v>0</v>
      </c>
      <c r="Y211" s="89">
        <v>0</v>
      </c>
      <c r="Z211" s="89">
        <f t="shared" si="214"/>
        <v>0</v>
      </c>
      <c r="AA211" s="93" t="str">
        <f t="shared" si="258"/>
        <v>nebija plānots</v>
      </c>
      <c r="AB211" s="89">
        <f t="shared" si="216"/>
        <v>0</v>
      </c>
      <c r="AC211" s="93" t="str">
        <f t="shared" si="217"/>
        <v>nebija plānots</v>
      </c>
      <c r="AD211" s="89">
        <f t="shared" si="218"/>
        <v>0</v>
      </c>
      <c r="AE211" s="89">
        <f t="shared" si="219"/>
        <v>0</v>
      </c>
      <c r="AF211" s="89">
        <f t="shared" si="220"/>
        <v>0</v>
      </c>
      <c r="AG211" s="89">
        <f t="shared" si="221"/>
        <v>0</v>
      </c>
      <c r="AH211" s="93" t="str">
        <f t="shared" si="222"/>
        <v>nebija plānots</v>
      </c>
      <c r="AI211" s="89">
        <f t="shared" si="223"/>
        <v>0</v>
      </c>
      <c r="AJ211" s="93" t="str">
        <f t="shared" si="224"/>
        <v>nebija plānots</v>
      </c>
      <c r="AK211" s="89">
        <v>0</v>
      </c>
      <c r="AL211" s="89">
        <v>0</v>
      </c>
      <c r="AM211" s="89">
        <v>0</v>
      </c>
      <c r="AN211" s="89">
        <f t="shared" si="255"/>
        <v>0</v>
      </c>
      <c r="AO211" s="93" t="str">
        <f t="shared" si="259"/>
        <v>nebija plānots</v>
      </c>
      <c r="AP211" s="89">
        <f t="shared" si="226"/>
        <v>0</v>
      </c>
      <c r="AQ211" s="93" t="str">
        <f t="shared" si="227"/>
        <v>nebija plānots</v>
      </c>
      <c r="AR211" s="89">
        <f t="shared" si="228"/>
        <v>0</v>
      </c>
      <c r="AS211" s="89">
        <f t="shared" si="229"/>
        <v>0</v>
      </c>
      <c r="AT211" s="89">
        <f t="shared" si="230"/>
        <v>0</v>
      </c>
      <c r="AU211" s="89">
        <f t="shared" si="231"/>
        <v>0</v>
      </c>
      <c r="AV211" s="93" t="str">
        <f t="shared" si="232"/>
        <v>nebija plānots</v>
      </c>
      <c r="AW211" s="89">
        <f t="shared" si="233"/>
        <v>0</v>
      </c>
      <c r="AX211" s="93" t="str">
        <f t="shared" si="234"/>
        <v>nebija plānots</v>
      </c>
      <c r="AY211" s="89">
        <v>0</v>
      </c>
      <c r="AZ211" s="89">
        <v>0</v>
      </c>
      <c r="BA211" s="89">
        <v>0</v>
      </c>
      <c r="BB211" s="89">
        <f t="shared" si="256"/>
        <v>0</v>
      </c>
      <c r="BC211" s="93" t="str">
        <f t="shared" si="260"/>
        <v>nebija plānots</v>
      </c>
      <c r="BD211" s="89">
        <f t="shared" si="236"/>
        <v>0</v>
      </c>
      <c r="BE211" s="93" t="str">
        <f t="shared" si="237"/>
        <v>nebija plānots</v>
      </c>
      <c r="BF211" s="89">
        <f t="shared" si="238"/>
        <v>0</v>
      </c>
      <c r="BG211" s="89">
        <f t="shared" si="239"/>
        <v>0</v>
      </c>
      <c r="BH211" s="89">
        <f t="shared" si="240"/>
        <v>0</v>
      </c>
      <c r="BI211" s="89">
        <f t="shared" si="241"/>
        <v>0</v>
      </c>
      <c r="BJ211" s="93" t="str">
        <f t="shared" si="242"/>
        <v>nebija plānots</v>
      </c>
      <c r="BK211" s="89">
        <f t="shared" si="243"/>
        <v>0</v>
      </c>
      <c r="BL211" s="93" t="str">
        <f t="shared" si="244"/>
        <v>nebija plānots</v>
      </c>
      <c r="BM211" s="89">
        <v>0</v>
      </c>
      <c r="BN211" s="89">
        <v>518247.76</v>
      </c>
      <c r="BO211" s="89">
        <v>0</v>
      </c>
      <c r="BP211" s="89">
        <f t="shared" si="257"/>
        <v>518247.76</v>
      </c>
      <c r="BQ211" s="93" t="str">
        <f t="shared" si="261"/>
        <v>nebija plānots</v>
      </c>
      <c r="BR211" s="89">
        <f t="shared" si="246"/>
        <v>518247.76</v>
      </c>
      <c r="BS211" s="93" t="str">
        <f t="shared" si="247"/>
        <v>nebija plānots</v>
      </c>
      <c r="BT211" s="89">
        <f t="shared" si="248"/>
        <v>0</v>
      </c>
      <c r="BU211" s="89">
        <f t="shared" si="249"/>
        <v>518247.76</v>
      </c>
      <c r="BV211" s="89">
        <f t="shared" si="250"/>
        <v>0</v>
      </c>
      <c r="BW211" s="89">
        <f t="shared" si="251"/>
        <v>518247.76</v>
      </c>
      <c r="BX211" s="93" t="str">
        <f t="shared" si="252"/>
        <v>nebija plānots</v>
      </c>
      <c r="BY211" s="89">
        <f t="shared" si="253"/>
        <v>518247.76</v>
      </c>
      <c r="BZ211" s="93" t="str">
        <f t="shared" si="254"/>
        <v>nebija plānots</v>
      </c>
      <c r="CA211" s="89">
        <v>471614.04</v>
      </c>
      <c r="CB211" s="89">
        <v>0</v>
      </c>
      <c r="CC211" s="89">
        <v>0</v>
      </c>
      <c r="CD211" s="89">
        <v>353543.09</v>
      </c>
      <c r="CE211" s="89">
        <v>0</v>
      </c>
      <c r="CF211" s="89">
        <v>0</v>
      </c>
      <c r="CG211" s="89">
        <v>550685.17000000004</v>
      </c>
      <c r="CH211" s="24">
        <f t="shared" si="209"/>
        <v>1375842.3</v>
      </c>
      <c r="CJ211" s="10"/>
      <c r="CK211" s="10"/>
    </row>
    <row r="212" spans="1:89" ht="12" customHeight="1" x14ac:dyDescent="0.25">
      <c r="A212" s="9" t="s">
        <v>554</v>
      </c>
      <c r="B212" s="9" t="s">
        <v>554</v>
      </c>
      <c r="C212" s="25">
        <v>4</v>
      </c>
      <c r="D212" s="33" t="s">
        <v>438</v>
      </c>
      <c r="E212" s="27" t="s">
        <v>439</v>
      </c>
      <c r="F212" s="33" t="s">
        <v>531</v>
      </c>
      <c r="G212" s="27" t="s">
        <v>532</v>
      </c>
      <c r="H212" s="25" t="s">
        <v>552</v>
      </c>
      <c r="I212" s="27" t="s">
        <v>553</v>
      </c>
      <c r="J212" s="28">
        <v>2</v>
      </c>
      <c r="K212" s="29" t="s">
        <v>95</v>
      </c>
      <c r="L212" s="25" t="s">
        <v>9</v>
      </c>
      <c r="M212" s="24">
        <v>0</v>
      </c>
      <c r="N212" s="24">
        <v>0</v>
      </c>
      <c r="O212" s="24">
        <v>0</v>
      </c>
      <c r="P212" s="89">
        <v>0</v>
      </c>
      <c r="Q212" s="89">
        <v>0</v>
      </c>
      <c r="R212" s="89">
        <v>0</v>
      </c>
      <c r="S212" s="89">
        <f t="shared" si="210"/>
        <v>0</v>
      </c>
      <c r="T212" s="93" t="str">
        <f t="shared" si="211"/>
        <v>nebija plānots</v>
      </c>
      <c r="U212" s="89">
        <f t="shared" si="212"/>
        <v>0</v>
      </c>
      <c r="V212" s="93" t="str">
        <f t="shared" si="213"/>
        <v>nebija plānots</v>
      </c>
      <c r="W212" s="89">
        <v>0</v>
      </c>
      <c r="X212" s="89">
        <v>0</v>
      </c>
      <c r="Y212" s="89">
        <v>0</v>
      </c>
      <c r="Z212" s="89">
        <f t="shared" si="214"/>
        <v>0</v>
      </c>
      <c r="AA212" s="93" t="str">
        <f t="shared" si="258"/>
        <v>nebija plānots</v>
      </c>
      <c r="AB212" s="89">
        <f t="shared" si="216"/>
        <v>0</v>
      </c>
      <c r="AC212" s="93" t="str">
        <f t="shared" si="217"/>
        <v>nebija plānots</v>
      </c>
      <c r="AD212" s="89">
        <f t="shared" si="218"/>
        <v>0</v>
      </c>
      <c r="AE212" s="89">
        <f t="shared" si="219"/>
        <v>0</v>
      </c>
      <c r="AF212" s="89">
        <f t="shared" si="220"/>
        <v>0</v>
      </c>
      <c r="AG212" s="89">
        <f t="shared" si="221"/>
        <v>0</v>
      </c>
      <c r="AH212" s="93" t="str">
        <f t="shared" si="222"/>
        <v>nebija plānots</v>
      </c>
      <c r="AI212" s="89">
        <f t="shared" si="223"/>
        <v>0</v>
      </c>
      <c r="AJ212" s="93" t="str">
        <f t="shared" si="224"/>
        <v>nebija plānots</v>
      </c>
      <c r="AK212" s="89">
        <v>0</v>
      </c>
      <c r="AL212" s="89">
        <v>0</v>
      </c>
      <c r="AM212" s="89">
        <v>0</v>
      </c>
      <c r="AN212" s="89">
        <f t="shared" si="255"/>
        <v>0</v>
      </c>
      <c r="AO212" s="93" t="str">
        <f t="shared" si="259"/>
        <v>nebija plānots</v>
      </c>
      <c r="AP212" s="89">
        <f t="shared" si="226"/>
        <v>0</v>
      </c>
      <c r="AQ212" s="93" t="str">
        <f t="shared" si="227"/>
        <v>nebija plānots</v>
      </c>
      <c r="AR212" s="89">
        <f t="shared" si="228"/>
        <v>0</v>
      </c>
      <c r="AS212" s="89">
        <f t="shared" si="229"/>
        <v>0</v>
      </c>
      <c r="AT212" s="89">
        <f t="shared" si="230"/>
        <v>0</v>
      </c>
      <c r="AU212" s="89">
        <f t="shared" si="231"/>
        <v>0</v>
      </c>
      <c r="AV212" s="93" t="str">
        <f t="shared" si="232"/>
        <v>nebija plānots</v>
      </c>
      <c r="AW212" s="89">
        <f t="shared" si="233"/>
        <v>0</v>
      </c>
      <c r="AX212" s="93" t="str">
        <f t="shared" si="234"/>
        <v>nebija plānots</v>
      </c>
      <c r="AY212" s="89">
        <v>0</v>
      </c>
      <c r="AZ212" s="89">
        <v>0</v>
      </c>
      <c r="BA212" s="89">
        <v>0</v>
      </c>
      <c r="BB212" s="89">
        <f t="shared" si="256"/>
        <v>0</v>
      </c>
      <c r="BC212" s="93" t="str">
        <f t="shared" si="260"/>
        <v>nebija plānots</v>
      </c>
      <c r="BD212" s="89">
        <f t="shared" si="236"/>
        <v>0</v>
      </c>
      <c r="BE212" s="93" t="str">
        <f t="shared" si="237"/>
        <v>nebija plānots</v>
      </c>
      <c r="BF212" s="89">
        <f t="shared" si="238"/>
        <v>0</v>
      </c>
      <c r="BG212" s="89">
        <f t="shared" si="239"/>
        <v>0</v>
      </c>
      <c r="BH212" s="89">
        <f t="shared" si="240"/>
        <v>0</v>
      </c>
      <c r="BI212" s="89">
        <f t="shared" si="241"/>
        <v>0</v>
      </c>
      <c r="BJ212" s="93" t="str">
        <f t="shared" si="242"/>
        <v>nebija plānots</v>
      </c>
      <c r="BK212" s="89">
        <f t="shared" si="243"/>
        <v>0</v>
      </c>
      <c r="BL212" s="93" t="str">
        <f t="shared" si="244"/>
        <v>nebija plānots</v>
      </c>
      <c r="BM212" s="89">
        <v>0</v>
      </c>
      <c r="BN212" s="89">
        <v>0</v>
      </c>
      <c r="BO212" s="89">
        <v>0</v>
      </c>
      <c r="BP212" s="89">
        <f t="shared" si="257"/>
        <v>0</v>
      </c>
      <c r="BQ212" s="93" t="str">
        <f t="shared" si="261"/>
        <v>nebija plānots</v>
      </c>
      <c r="BR212" s="89">
        <f t="shared" si="246"/>
        <v>0</v>
      </c>
      <c r="BS212" s="93" t="str">
        <f t="shared" si="247"/>
        <v>nebija plānots</v>
      </c>
      <c r="BT212" s="89">
        <f t="shared" si="248"/>
        <v>0</v>
      </c>
      <c r="BU212" s="89">
        <f t="shared" si="249"/>
        <v>0</v>
      </c>
      <c r="BV212" s="89">
        <f t="shared" si="250"/>
        <v>0</v>
      </c>
      <c r="BW212" s="89">
        <f t="shared" si="251"/>
        <v>0</v>
      </c>
      <c r="BX212" s="93" t="str">
        <f t="shared" si="252"/>
        <v>nebija plānots</v>
      </c>
      <c r="BY212" s="89">
        <f t="shared" si="253"/>
        <v>0</v>
      </c>
      <c r="BZ212" s="93" t="str">
        <f t="shared" si="254"/>
        <v>nebija plānots</v>
      </c>
      <c r="CA212" s="89">
        <v>0</v>
      </c>
      <c r="CB212" s="89">
        <v>0</v>
      </c>
      <c r="CC212" s="89">
        <v>0</v>
      </c>
      <c r="CD212" s="89">
        <v>0</v>
      </c>
      <c r="CE212" s="89">
        <v>400000</v>
      </c>
      <c r="CF212" s="89">
        <v>0</v>
      </c>
      <c r="CG212" s="89">
        <v>0</v>
      </c>
      <c r="CH212" s="24">
        <f t="shared" si="209"/>
        <v>400000</v>
      </c>
      <c r="CJ212" s="10"/>
      <c r="CK212" s="10"/>
    </row>
    <row r="213" spans="1:89" ht="12" customHeight="1" x14ac:dyDescent="0.25">
      <c r="A213" s="9" t="s">
        <v>555</v>
      </c>
      <c r="B213" s="9" t="s">
        <v>555</v>
      </c>
      <c r="C213" s="25">
        <v>4</v>
      </c>
      <c r="D213" s="33" t="s">
        <v>438</v>
      </c>
      <c r="E213" s="27" t="s">
        <v>439</v>
      </c>
      <c r="F213" s="33" t="s">
        <v>531</v>
      </c>
      <c r="G213" s="27" t="s">
        <v>532</v>
      </c>
      <c r="H213" s="25" t="s">
        <v>556</v>
      </c>
      <c r="I213" s="27" t="s">
        <v>557</v>
      </c>
      <c r="J213" s="28" t="s">
        <v>21</v>
      </c>
      <c r="K213" s="29" t="s">
        <v>95</v>
      </c>
      <c r="L213" s="25" t="s">
        <v>9</v>
      </c>
      <c r="M213" s="24">
        <v>0</v>
      </c>
      <c r="N213" s="24">
        <v>66861.010000000009</v>
      </c>
      <c r="O213" s="24">
        <v>207708.17</v>
      </c>
      <c r="P213" s="89">
        <v>0</v>
      </c>
      <c r="Q213" s="89">
        <v>0</v>
      </c>
      <c r="R213" s="89">
        <v>0</v>
      </c>
      <c r="S213" s="89">
        <f t="shared" si="210"/>
        <v>0</v>
      </c>
      <c r="T213" s="93" t="str">
        <f t="shared" si="211"/>
        <v>nebija plānots</v>
      </c>
      <c r="U213" s="89">
        <f t="shared" si="212"/>
        <v>0</v>
      </c>
      <c r="V213" s="93" t="str">
        <f t="shared" si="213"/>
        <v>nebija plānots</v>
      </c>
      <c r="W213" s="89">
        <v>0</v>
      </c>
      <c r="X213" s="89">
        <v>0</v>
      </c>
      <c r="Y213" s="89">
        <v>0</v>
      </c>
      <c r="Z213" s="89">
        <f t="shared" si="214"/>
        <v>0</v>
      </c>
      <c r="AA213" s="93" t="str">
        <f t="shared" si="258"/>
        <v>nebija plānots</v>
      </c>
      <c r="AB213" s="89">
        <f t="shared" si="216"/>
        <v>0</v>
      </c>
      <c r="AC213" s="93" t="str">
        <f t="shared" si="217"/>
        <v>nebija plānots</v>
      </c>
      <c r="AD213" s="89">
        <f t="shared" si="218"/>
        <v>0</v>
      </c>
      <c r="AE213" s="89">
        <f t="shared" si="219"/>
        <v>0</v>
      </c>
      <c r="AF213" s="89">
        <f t="shared" si="220"/>
        <v>0</v>
      </c>
      <c r="AG213" s="89">
        <f t="shared" si="221"/>
        <v>0</v>
      </c>
      <c r="AH213" s="93" t="str">
        <f t="shared" si="222"/>
        <v>nebija plānots</v>
      </c>
      <c r="AI213" s="89">
        <f t="shared" si="223"/>
        <v>0</v>
      </c>
      <c r="AJ213" s="93" t="str">
        <f t="shared" si="224"/>
        <v>nebija plānots</v>
      </c>
      <c r="AK213" s="89">
        <v>0</v>
      </c>
      <c r="AL213" s="89">
        <v>0</v>
      </c>
      <c r="AM213" s="89">
        <v>0</v>
      </c>
      <c r="AN213" s="89">
        <f t="shared" si="255"/>
        <v>0</v>
      </c>
      <c r="AO213" s="93" t="str">
        <f t="shared" si="259"/>
        <v>nebija plānots</v>
      </c>
      <c r="AP213" s="89">
        <f t="shared" si="226"/>
        <v>0</v>
      </c>
      <c r="AQ213" s="93" t="str">
        <f t="shared" si="227"/>
        <v>nebija plānots</v>
      </c>
      <c r="AR213" s="89">
        <f t="shared" si="228"/>
        <v>0</v>
      </c>
      <c r="AS213" s="89">
        <f t="shared" si="229"/>
        <v>0</v>
      </c>
      <c r="AT213" s="89">
        <f t="shared" si="230"/>
        <v>0</v>
      </c>
      <c r="AU213" s="89">
        <f t="shared" si="231"/>
        <v>0</v>
      </c>
      <c r="AV213" s="93" t="str">
        <f t="shared" si="232"/>
        <v>nebija plānots</v>
      </c>
      <c r="AW213" s="89">
        <f t="shared" si="233"/>
        <v>0</v>
      </c>
      <c r="AX213" s="93" t="str">
        <f t="shared" si="234"/>
        <v>nebija plānots</v>
      </c>
      <c r="AY213" s="89">
        <v>0</v>
      </c>
      <c r="AZ213" s="89">
        <v>75779.47</v>
      </c>
      <c r="BA213" s="89">
        <v>0</v>
      </c>
      <c r="BB213" s="89">
        <f t="shared" si="256"/>
        <v>75779.47</v>
      </c>
      <c r="BC213" s="93" t="str">
        <f t="shared" si="260"/>
        <v>nebija plānots</v>
      </c>
      <c r="BD213" s="89">
        <f t="shared" si="236"/>
        <v>75779.47</v>
      </c>
      <c r="BE213" s="93" t="str">
        <f t="shared" si="237"/>
        <v>nebija plānots</v>
      </c>
      <c r="BF213" s="89">
        <f t="shared" si="238"/>
        <v>0</v>
      </c>
      <c r="BG213" s="89">
        <f t="shared" si="239"/>
        <v>75779.47</v>
      </c>
      <c r="BH213" s="89">
        <f t="shared" si="240"/>
        <v>0</v>
      </c>
      <c r="BI213" s="89">
        <f t="shared" si="241"/>
        <v>75779.47</v>
      </c>
      <c r="BJ213" s="93" t="str">
        <f t="shared" si="242"/>
        <v>nebija plānots</v>
      </c>
      <c r="BK213" s="89">
        <f t="shared" si="243"/>
        <v>75779.47</v>
      </c>
      <c r="BL213" s="93" t="str">
        <f t="shared" si="244"/>
        <v>nebija plānots</v>
      </c>
      <c r="BM213" s="89">
        <v>82875</v>
      </c>
      <c r="BN213" s="89">
        <v>0</v>
      </c>
      <c r="BO213" s="89">
        <v>0</v>
      </c>
      <c r="BP213" s="89">
        <f t="shared" si="257"/>
        <v>0</v>
      </c>
      <c r="BQ213" s="93">
        <f t="shared" si="261"/>
        <v>0</v>
      </c>
      <c r="BR213" s="89">
        <f t="shared" si="246"/>
        <v>-82875</v>
      </c>
      <c r="BS213" s="93">
        <f t="shared" si="247"/>
        <v>-1</v>
      </c>
      <c r="BT213" s="89">
        <f t="shared" si="248"/>
        <v>82875</v>
      </c>
      <c r="BU213" s="89">
        <f t="shared" si="249"/>
        <v>75779.47</v>
      </c>
      <c r="BV213" s="89">
        <f t="shared" si="250"/>
        <v>0</v>
      </c>
      <c r="BW213" s="89">
        <f t="shared" si="251"/>
        <v>75779.47</v>
      </c>
      <c r="BX213" s="93">
        <f t="shared" si="252"/>
        <v>0.91438274509803918</v>
      </c>
      <c r="BY213" s="89">
        <f t="shared" si="253"/>
        <v>-7095.5299999999988</v>
      </c>
      <c r="BZ213" s="93">
        <f t="shared" si="254"/>
        <v>-8.5617254901960774E-2</v>
      </c>
      <c r="CA213" s="89">
        <v>0</v>
      </c>
      <c r="CB213" s="89">
        <v>0</v>
      </c>
      <c r="CC213" s="89">
        <v>0</v>
      </c>
      <c r="CD213" s="89">
        <v>0</v>
      </c>
      <c r="CE213" s="89">
        <v>0</v>
      </c>
      <c r="CF213" s="89">
        <v>331500</v>
      </c>
      <c r="CG213" s="89">
        <v>0</v>
      </c>
      <c r="CH213" s="24">
        <f t="shared" si="209"/>
        <v>414375</v>
      </c>
      <c r="CJ213" s="10"/>
      <c r="CK213" s="10"/>
    </row>
    <row r="214" spans="1:89" ht="12" customHeight="1" x14ac:dyDescent="0.25">
      <c r="A214" s="9" t="s">
        <v>558</v>
      </c>
      <c r="B214" s="9" t="s">
        <v>558</v>
      </c>
      <c r="C214" s="25">
        <v>4</v>
      </c>
      <c r="D214" s="33" t="s">
        <v>438</v>
      </c>
      <c r="E214" s="27" t="s">
        <v>439</v>
      </c>
      <c r="F214" s="33" t="s">
        <v>531</v>
      </c>
      <c r="G214" s="27" t="s">
        <v>532</v>
      </c>
      <c r="H214" s="25" t="s">
        <v>559</v>
      </c>
      <c r="I214" s="27" t="s">
        <v>560</v>
      </c>
      <c r="J214" s="28">
        <v>1</v>
      </c>
      <c r="K214" s="29" t="s">
        <v>95</v>
      </c>
      <c r="L214" s="25" t="s">
        <v>9</v>
      </c>
      <c r="M214" s="24">
        <v>0</v>
      </c>
      <c r="N214" s="24">
        <v>4875.7700000000004</v>
      </c>
      <c r="O214" s="24">
        <v>142662.13</v>
      </c>
      <c r="P214" s="89">
        <v>0</v>
      </c>
      <c r="Q214" s="89">
        <v>0</v>
      </c>
      <c r="R214" s="89">
        <v>0</v>
      </c>
      <c r="S214" s="89">
        <f t="shared" si="210"/>
        <v>0</v>
      </c>
      <c r="T214" s="93" t="str">
        <f t="shared" si="211"/>
        <v>nebija plānots</v>
      </c>
      <c r="U214" s="89">
        <f t="shared" si="212"/>
        <v>0</v>
      </c>
      <c r="V214" s="93" t="str">
        <f t="shared" si="213"/>
        <v>nebija plānots</v>
      </c>
      <c r="W214" s="89">
        <v>485458.77</v>
      </c>
      <c r="X214" s="89">
        <v>485458.77</v>
      </c>
      <c r="Y214" s="89">
        <v>0</v>
      </c>
      <c r="Z214" s="89">
        <f t="shared" si="214"/>
        <v>485458.77</v>
      </c>
      <c r="AA214" s="93">
        <f t="shared" si="258"/>
        <v>1</v>
      </c>
      <c r="AB214" s="89">
        <f t="shared" si="216"/>
        <v>0</v>
      </c>
      <c r="AC214" s="93">
        <f t="shared" si="217"/>
        <v>0</v>
      </c>
      <c r="AD214" s="89">
        <f t="shared" si="218"/>
        <v>485458.77</v>
      </c>
      <c r="AE214" s="89">
        <f t="shared" si="219"/>
        <v>485458.77</v>
      </c>
      <c r="AF214" s="89">
        <f t="shared" si="220"/>
        <v>0</v>
      </c>
      <c r="AG214" s="89">
        <f t="shared" si="221"/>
        <v>485458.77</v>
      </c>
      <c r="AH214" s="93">
        <f t="shared" si="222"/>
        <v>1</v>
      </c>
      <c r="AI214" s="89">
        <f t="shared" si="223"/>
        <v>0</v>
      </c>
      <c r="AJ214" s="93">
        <f t="shared" si="224"/>
        <v>0</v>
      </c>
      <c r="AK214" s="89">
        <v>0</v>
      </c>
      <c r="AL214" s="89">
        <v>0</v>
      </c>
      <c r="AM214" s="89">
        <v>0</v>
      </c>
      <c r="AN214" s="89">
        <f t="shared" si="255"/>
        <v>0</v>
      </c>
      <c r="AO214" s="93" t="str">
        <f t="shared" si="259"/>
        <v>nebija plānots</v>
      </c>
      <c r="AP214" s="89">
        <f t="shared" si="226"/>
        <v>0</v>
      </c>
      <c r="AQ214" s="93" t="str">
        <f t="shared" si="227"/>
        <v>nebija plānots</v>
      </c>
      <c r="AR214" s="89">
        <f t="shared" si="228"/>
        <v>485458.77</v>
      </c>
      <c r="AS214" s="89">
        <f t="shared" si="229"/>
        <v>485458.77</v>
      </c>
      <c r="AT214" s="89">
        <f t="shared" si="230"/>
        <v>0</v>
      </c>
      <c r="AU214" s="89">
        <f t="shared" si="231"/>
        <v>485458.77</v>
      </c>
      <c r="AV214" s="93">
        <f t="shared" si="232"/>
        <v>1</v>
      </c>
      <c r="AW214" s="89">
        <f t="shared" si="233"/>
        <v>0</v>
      </c>
      <c r="AX214" s="93">
        <f t="shared" si="234"/>
        <v>0</v>
      </c>
      <c r="AY214" s="89">
        <v>0</v>
      </c>
      <c r="AZ214" s="89">
        <v>0</v>
      </c>
      <c r="BA214" s="89">
        <v>0</v>
      </c>
      <c r="BB214" s="89">
        <f t="shared" si="256"/>
        <v>0</v>
      </c>
      <c r="BC214" s="93" t="str">
        <f t="shared" si="260"/>
        <v>nebija plānots</v>
      </c>
      <c r="BD214" s="89">
        <f t="shared" si="236"/>
        <v>0</v>
      </c>
      <c r="BE214" s="93" t="str">
        <f t="shared" si="237"/>
        <v>nebija plānots</v>
      </c>
      <c r="BF214" s="89">
        <f t="shared" si="238"/>
        <v>485458.77</v>
      </c>
      <c r="BG214" s="89">
        <f t="shared" si="239"/>
        <v>485458.77</v>
      </c>
      <c r="BH214" s="89">
        <f t="shared" si="240"/>
        <v>0</v>
      </c>
      <c r="BI214" s="89">
        <f t="shared" si="241"/>
        <v>485458.77</v>
      </c>
      <c r="BJ214" s="93">
        <f t="shared" si="242"/>
        <v>1</v>
      </c>
      <c r="BK214" s="89">
        <f t="shared" si="243"/>
        <v>0</v>
      </c>
      <c r="BL214" s="93">
        <f t="shared" si="244"/>
        <v>0</v>
      </c>
      <c r="BM214" s="89">
        <v>0</v>
      </c>
      <c r="BN214" s="89">
        <v>0</v>
      </c>
      <c r="BO214" s="89">
        <v>0</v>
      </c>
      <c r="BP214" s="89">
        <f t="shared" si="257"/>
        <v>0</v>
      </c>
      <c r="BQ214" s="93" t="str">
        <f t="shared" si="261"/>
        <v>nebija plānots</v>
      </c>
      <c r="BR214" s="89">
        <f t="shared" si="246"/>
        <v>0</v>
      </c>
      <c r="BS214" s="93" t="str">
        <f t="shared" si="247"/>
        <v>nebija plānots</v>
      </c>
      <c r="BT214" s="89">
        <f t="shared" si="248"/>
        <v>485458.77</v>
      </c>
      <c r="BU214" s="89">
        <f t="shared" si="249"/>
        <v>485458.77</v>
      </c>
      <c r="BV214" s="89">
        <f t="shared" si="250"/>
        <v>0</v>
      </c>
      <c r="BW214" s="89">
        <f t="shared" si="251"/>
        <v>485458.77</v>
      </c>
      <c r="BX214" s="93">
        <f t="shared" si="252"/>
        <v>1</v>
      </c>
      <c r="BY214" s="89">
        <f t="shared" si="253"/>
        <v>0</v>
      </c>
      <c r="BZ214" s="93">
        <f t="shared" si="254"/>
        <v>0</v>
      </c>
      <c r="CA214" s="89">
        <v>0</v>
      </c>
      <c r="CB214" s="89">
        <v>0</v>
      </c>
      <c r="CC214" s="89">
        <v>69154.67</v>
      </c>
      <c r="CD214" s="89">
        <v>0</v>
      </c>
      <c r="CE214" s="89">
        <v>0</v>
      </c>
      <c r="CF214" s="89">
        <v>42954.75</v>
      </c>
      <c r="CG214" s="89">
        <v>0</v>
      </c>
      <c r="CH214" s="24">
        <f t="shared" si="209"/>
        <v>597568.19000000006</v>
      </c>
      <c r="CJ214" s="10"/>
      <c r="CK214" s="10"/>
    </row>
    <row r="215" spans="1:89" ht="12" customHeight="1" x14ac:dyDescent="0.25">
      <c r="A215" s="9" t="s">
        <v>561</v>
      </c>
      <c r="B215" s="9" t="s">
        <v>561</v>
      </c>
      <c r="C215" s="25">
        <v>4</v>
      </c>
      <c r="D215" s="33" t="s">
        <v>438</v>
      </c>
      <c r="E215" s="27" t="s">
        <v>439</v>
      </c>
      <c r="F215" s="33" t="s">
        <v>531</v>
      </c>
      <c r="G215" s="27" t="s">
        <v>532</v>
      </c>
      <c r="H215" s="25" t="s">
        <v>559</v>
      </c>
      <c r="I215" s="27" t="s">
        <v>560</v>
      </c>
      <c r="J215" s="28">
        <v>2</v>
      </c>
      <c r="K215" s="29" t="s">
        <v>95</v>
      </c>
      <c r="L215" s="25" t="s">
        <v>9</v>
      </c>
      <c r="M215" s="24">
        <v>0</v>
      </c>
      <c r="N215" s="24">
        <v>33974.980000000003</v>
      </c>
      <c r="O215" s="24">
        <v>664557.09</v>
      </c>
      <c r="P215" s="89">
        <v>0</v>
      </c>
      <c r="Q215" s="89">
        <v>0</v>
      </c>
      <c r="R215" s="89">
        <v>0</v>
      </c>
      <c r="S215" s="89">
        <f t="shared" si="210"/>
        <v>0</v>
      </c>
      <c r="T215" s="93" t="str">
        <f t="shared" si="211"/>
        <v>nebija plānots</v>
      </c>
      <c r="U215" s="89">
        <f t="shared" si="212"/>
        <v>0</v>
      </c>
      <c r="V215" s="93" t="str">
        <f t="shared" si="213"/>
        <v>nebija plānots</v>
      </c>
      <c r="W215" s="89">
        <v>0</v>
      </c>
      <c r="X215" s="89">
        <v>0</v>
      </c>
      <c r="Y215" s="89">
        <v>0</v>
      </c>
      <c r="Z215" s="89">
        <f t="shared" si="214"/>
        <v>0</v>
      </c>
      <c r="AA215" s="93" t="str">
        <f t="shared" si="258"/>
        <v>nebija plānots</v>
      </c>
      <c r="AB215" s="89">
        <f t="shared" si="216"/>
        <v>0</v>
      </c>
      <c r="AC215" s="93" t="str">
        <f t="shared" si="217"/>
        <v>nebija plānots</v>
      </c>
      <c r="AD215" s="89">
        <f t="shared" si="218"/>
        <v>0</v>
      </c>
      <c r="AE215" s="89">
        <f t="shared" si="219"/>
        <v>0</v>
      </c>
      <c r="AF215" s="89">
        <f t="shared" si="220"/>
        <v>0</v>
      </c>
      <c r="AG215" s="89">
        <f t="shared" si="221"/>
        <v>0</v>
      </c>
      <c r="AH215" s="93" t="str">
        <f t="shared" si="222"/>
        <v>nebija plānots</v>
      </c>
      <c r="AI215" s="89">
        <f t="shared" si="223"/>
        <v>0</v>
      </c>
      <c r="AJ215" s="93" t="str">
        <f t="shared" si="224"/>
        <v>nebija plānots</v>
      </c>
      <c r="AK215" s="89">
        <v>0</v>
      </c>
      <c r="AL215" s="89">
        <v>104876.45</v>
      </c>
      <c r="AM215" s="89">
        <v>0</v>
      </c>
      <c r="AN215" s="89">
        <f t="shared" si="255"/>
        <v>104876.45</v>
      </c>
      <c r="AO215" s="93" t="str">
        <f t="shared" si="259"/>
        <v>nebija plānots</v>
      </c>
      <c r="AP215" s="89">
        <f t="shared" si="226"/>
        <v>104876.45</v>
      </c>
      <c r="AQ215" s="93" t="str">
        <f t="shared" si="227"/>
        <v>nebija plānots</v>
      </c>
      <c r="AR215" s="89">
        <f t="shared" si="228"/>
        <v>0</v>
      </c>
      <c r="AS215" s="89">
        <f t="shared" si="229"/>
        <v>104876.45</v>
      </c>
      <c r="AT215" s="89">
        <f t="shared" si="230"/>
        <v>0</v>
      </c>
      <c r="AU215" s="89">
        <f t="shared" si="231"/>
        <v>104876.45</v>
      </c>
      <c r="AV215" s="93" t="str">
        <f t="shared" si="232"/>
        <v>nebija plānots</v>
      </c>
      <c r="AW215" s="89">
        <f t="shared" si="233"/>
        <v>104876.45</v>
      </c>
      <c r="AX215" s="93" t="str">
        <f t="shared" si="234"/>
        <v>nebija plānots</v>
      </c>
      <c r="AY215" s="89">
        <v>109097.5</v>
      </c>
      <c r="AZ215" s="89">
        <v>0</v>
      </c>
      <c r="BA215" s="89">
        <v>0</v>
      </c>
      <c r="BB215" s="89">
        <f t="shared" si="256"/>
        <v>0</v>
      </c>
      <c r="BC215" s="93">
        <f t="shared" si="260"/>
        <v>0</v>
      </c>
      <c r="BD215" s="89">
        <f t="shared" si="236"/>
        <v>-109097.5</v>
      </c>
      <c r="BE215" s="93">
        <f t="shared" si="237"/>
        <v>-1</v>
      </c>
      <c r="BF215" s="89">
        <f t="shared" si="238"/>
        <v>109097.5</v>
      </c>
      <c r="BG215" s="89">
        <f t="shared" si="239"/>
        <v>104876.45</v>
      </c>
      <c r="BH215" s="89">
        <f t="shared" si="240"/>
        <v>0</v>
      </c>
      <c r="BI215" s="89">
        <f t="shared" si="241"/>
        <v>104876.45</v>
      </c>
      <c r="BJ215" s="93">
        <f t="shared" si="242"/>
        <v>0.96130937922500515</v>
      </c>
      <c r="BK215" s="89">
        <f t="shared" si="243"/>
        <v>-4221.0500000000029</v>
      </c>
      <c r="BL215" s="93">
        <f t="shared" si="244"/>
        <v>-3.8690620774994869E-2</v>
      </c>
      <c r="BM215" s="89">
        <v>0</v>
      </c>
      <c r="BN215" s="89">
        <v>0</v>
      </c>
      <c r="BO215" s="89">
        <v>0</v>
      </c>
      <c r="BP215" s="89">
        <f t="shared" si="257"/>
        <v>0</v>
      </c>
      <c r="BQ215" s="93" t="str">
        <f t="shared" si="261"/>
        <v>nebija plānots</v>
      </c>
      <c r="BR215" s="89">
        <f t="shared" si="246"/>
        <v>0</v>
      </c>
      <c r="BS215" s="93" t="str">
        <f t="shared" si="247"/>
        <v>nebija plānots</v>
      </c>
      <c r="BT215" s="89">
        <f t="shared" si="248"/>
        <v>109097.5</v>
      </c>
      <c r="BU215" s="89">
        <f t="shared" si="249"/>
        <v>104876.45</v>
      </c>
      <c r="BV215" s="89">
        <f t="shared" si="250"/>
        <v>0</v>
      </c>
      <c r="BW215" s="89">
        <f t="shared" si="251"/>
        <v>104876.45</v>
      </c>
      <c r="BX215" s="93">
        <f t="shared" si="252"/>
        <v>0.96130937922500515</v>
      </c>
      <c r="BY215" s="89">
        <f t="shared" si="253"/>
        <v>-4221.0500000000029</v>
      </c>
      <c r="BZ215" s="93">
        <f t="shared" si="254"/>
        <v>-3.8690620774994869E-2</v>
      </c>
      <c r="CA215" s="89">
        <v>0</v>
      </c>
      <c r="CB215" s="89">
        <v>0</v>
      </c>
      <c r="CC215" s="89">
        <v>0</v>
      </c>
      <c r="CD215" s="89">
        <v>0</v>
      </c>
      <c r="CE215" s="89">
        <v>570775</v>
      </c>
      <c r="CF215" s="89">
        <v>0</v>
      </c>
      <c r="CG215" s="89">
        <v>0</v>
      </c>
      <c r="CH215" s="24">
        <f t="shared" si="209"/>
        <v>679872.5</v>
      </c>
      <c r="CJ215" s="10"/>
      <c r="CK215" s="10"/>
    </row>
    <row r="216" spans="1:89" ht="12" customHeight="1" x14ac:dyDescent="0.25">
      <c r="A216" s="9" t="s">
        <v>562</v>
      </c>
      <c r="B216" s="9" t="s">
        <v>562</v>
      </c>
      <c r="C216" s="25">
        <v>4</v>
      </c>
      <c r="D216" s="33" t="s">
        <v>563</v>
      </c>
      <c r="E216" s="27" t="s">
        <v>564</v>
      </c>
      <c r="F216" s="33" t="s">
        <v>565</v>
      </c>
      <c r="G216" s="27" t="s">
        <v>566</v>
      </c>
      <c r="H216" s="25" t="s">
        <v>567</v>
      </c>
      <c r="I216" s="27" t="s">
        <v>568</v>
      </c>
      <c r="J216" s="28" t="s">
        <v>21</v>
      </c>
      <c r="K216" s="29" t="s">
        <v>444</v>
      </c>
      <c r="L216" s="25" t="s">
        <v>9</v>
      </c>
      <c r="M216" s="24">
        <v>0</v>
      </c>
      <c r="N216" s="24">
        <v>123029.78</v>
      </c>
      <c r="O216" s="24">
        <v>341987.4</v>
      </c>
      <c r="P216" s="89">
        <v>0</v>
      </c>
      <c r="Q216" s="89">
        <v>0</v>
      </c>
      <c r="R216" s="89">
        <v>0</v>
      </c>
      <c r="S216" s="89">
        <f t="shared" si="210"/>
        <v>0</v>
      </c>
      <c r="T216" s="93" t="str">
        <f t="shared" si="211"/>
        <v>nebija plānots</v>
      </c>
      <c r="U216" s="89">
        <f t="shared" si="212"/>
        <v>0</v>
      </c>
      <c r="V216" s="93" t="str">
        <f t="shared" si="213"/>
        <v>nebija plānots</v>
      </c>
      <c r="W216" s="89">
        <v>0</v>
      </c>
      <c r="X216" s="89">
        <v>181443.55</v>
      </c>
      <c r="Y216" s="89">
        <v>0</v>
      </c>
      <c r="Z216" s="89">
        <f t="shared" si="214"/>
        <v>181443.55</v>
      </c>
      <c r="AA216" s="93" t="str">
        <f t="shared" si="258"/>
        <v>nebija plānots</v>
      </c>
      <c r="AB216" s="89">
        <f t="shared" si="216"/>
        <v>181443.55</v>
      </c>
      <c r="AC216" s="93" t="str">
        <f t="shared" si="217"/>
        <v>nebija plānots</v>
      </c>
      <c r="AD216" s="89">
        <f t="shared" si="218"/>
        <v>0</v>
      </c>
      <c r="AE216" s="89">
        <f t="shared" si="219"/>
        <v>181443.55</v>
      </c>
      <c r="AF216" s="89">
        <f t="shared" si="220"/>
        <v>0</v>
      </c>
      <c r="AG216" s="89">
        <f t="shared" si="221"/>
        <v>181443.55</v>
      </c>
      <c r="AH216" s="93" t="str">
        <f t="shared" si="222"/>
        <v>nebija plānots</v>
      </c>
      <c r="AI216" s="89">
        <f t="shared" si="223"/>
        <v>181443.55</v>
      </c>
      <c r="AJ216" s="93" t="str">
        <f t="shared" si="224"/>
        <v>nebija plānots</v>
      </c>
      <c r="AK216" s="89">
        <v>181443.55</v>
      </c>
      <c r="AL216" s="89">
        <v>0</v>
      </c>
      <c r="AM216" s="89">
        <v>0</v>
      </c>
      <c r="AN216" s="89">
        <f t="shared" si="255"/>
        <v>0</v>
      </c>
      <c r="AO216" s="93">
        <f t="shared" si="259"/>
        <v>0</v>
      </c>
      <c r="AP216" s="89">
        <f t="shared" si="226"/>
        <v>-181443.55</v>
      </c>
      <c r="AQ216" s="93">
        <f t="shared" si="227"/>
        <v>-1</v>
      </c>
      <c r="AR216" s="89">
        <f t="shared" si="228"/>
        <v>181443.55</v>
      </c>
      <c r="AS216" s="89">
        <f t="shared" si="229"/>
        <v>181443.55</v>
      </c>
      <c r="AT216" s="89">
        <f t="shared" si="230"/>
        <v>0</v>
      </c>
      <c r="AU216" s="89">
        <f t="shared" si="231"/>
        <v>181443.55</v>
      </c>
      <c r="AV216" s="93">
        <f t="shared" si="232"/>
        <v>1</v>
      </c>
      <c r="AW216" s="89">
        <f t="shared" si="233"/>
        <v>0</v>
      </c>
      <c r="AX216" s="93">
        <f t="shared" si="234"/>
        <v>0</v>
      </c>
      <c r="AY216" s="89">
        <v>0</v>
      </c>
      <c r="AZ216" s="89">
        <v>0</v>
      </c>
      <c r="BA216" s="89">
        <v>0</v>
      </c>
      <c r="BB216" s="89">
        <f t="shared" si="256"/>
        <v>0</v>
      </c>
      <c r="BC216" s="93" t="str">
        <f t="shared" si="260"/>
        <v>nebija plānots</v>
      </c>
      <c r="BD216" s="89">
        <f t="shared" si="236"/>
        <v>0</v>
      </c>
      <c r="BE216" s="93" t="str">
        <f t="shared" si="237"/>
        <v>nebija plānots</v>
      </c>
      <c r="BF216" s="89">
        <f t="shared" si="238"/>
        <v>181443.55</v>
      </c>
      <c r="BG216" s="89">
        <f t="shared" si="239"/>
        <v>181443.55</v>
      </c>
      <c r="BH216" s="89">
        <f t="shared" si="240"/>
        <v>0</v>
      </c>
      <c r="BI216" s="89">
        <f t="shared" si="241"/>
        <v>181443.55</v>
      </c>
      <c r="BJ216" s="93">
        <f t="shared" si="242"/>
        <v>1</v>
      </c>
      <c r="BK216" s="89">
        <f t="shared" si="243"/>
        <v>0</v>
      </c>
      <c r="BL216" s="93">
        <f t="shared" si="244"/>
        <v>0</v>
      </c>
      <c r="BM216" s="89">
        <v>0</v>
      </c>
      <c r="BN216" s="89">
        <v>0</v>
      </c>
      <c r="BO216" s="89">
        <v>0</v>
      </c>
      <c r="BP216" s="89">
        <f t="shared" si="257"/>
        <v>0</v>
      </c>
      <c r="BQ216" s="93" t="str">
        <f t="shared" si="261"/>
        <v>nebija plānots</v>
      </c>
      <c r="BR216" s="89">
        <f t="shared" si="246"/>
        <v>0</v>
      </c>
      <c r="BS216" s="93" t="str">
        <f t="shared" si="247"/>
        <v>nebija plānots</v>
      </c>
      <c r="BT216" s="89">
        <f t="shared" si="248"/>
        <v>181443.55</v>
      </c>
      <c r="BU216" s="89">
        <f t="shared" si="249"/>
        <v>181443.55</v>
      </c>
      <c r="BV216" s="89">
        <f t="shared" si="250"/>
        <v>0</v>
      </c>
      <c r="BW216" s="89">
        <f t="shared" si="251"/>
        <v>181443.55</v>
      </c>
      <c r="BX216" s="93">
        <f t="shared" si="252"/>
        <v>1</v>
      </c>
      <c r="BY216" s="89">
        <f t="shared" si="253"/>
        <v>0</v>
      </c>
      <c r="BZ216" s="93">
        <f t="shared" si="254"/>
        <v>0</v>
      </c>
      <c r="CA216" s="89">
        <v>325541.93</v>
      </c>
      <c r="CB216" s="89">
        <v>0</v>
      </c>
      <c r="CC216" s="89">
        <v>0</v>
      </c>
      <c r="CD216" s="89">
        <v>337331.85</v>
      </c>
      <c r="CE216" s="89">
        <v>0</v>
      </c>
      <c r="CF216" s="89">
        <v>0</v>
      </c>
      <c r="CG216" s="89">
        <v>337012.46</v>
      </c>
      <c r="CH216" s="24">
        <f t="shared" si="209"/>
        <v>1181329.79</v>
      </c>
      <c r="CJ216" s="10"/>
      <c r="CK216" s="10"/>
    </row>
    <row r="217" spans="1:89" ht="12" customHeight="1" x14ac:dyDescent="0.25">
      <c r="A217" s="9" t="s">
        <v>569</v>
      </c>
      <c r="B217" s="9" t="s">
        <v>569</v>
      </c>
      <c r="C217" s="25">
        <v>5</v>
      </c>
      <c r="D217" s="33" t="s">
        <v>570</v>
      </c>
      <c r="E217" s="27" t="s">
        <v>571</v>
      </c>
      <c r="F217" s="33" t="s">
        <v>572</v>
      </c>
      <c r="G217" s="27" t="s">
        <v>573</v>
      </c>
      <c r="H217" s="34" t="s">
        <v>574</v>
      </c>
      <c r="I217" s="27" t="s">
        <v>575</v>
      </c>
      <c r="J217" s="28">
        <v>1</v>
      </c>
      <c r="K217" s="32" t="s">
        <v>91</v>
      </c>
      <c r="L217" s="25" t="s">
        <v>10</v>
      </c>
      <c r="M217" s="24">
        <v>0</v>
      </c>
      <c r="N217" s="24">
        <v>0</v>
      </c>
      <c r="O217" s="24">
        <v>11997911.939999999</v>
      </c>
      <c r="P217" s="89">
        <v>1316356.2</v>
      </c>
      <c r="Q217" s="89">
        <v>2110059.1199999996</v>
      </c>
      <c r="R217" s="89">
        <v>0</v>
      </c>
      <c r="S217" s="89">
        <f t="shared" si="210"/>
        <v>2110059.1199999996</v>
      </c>
      <c r="T217" s="93">
        <f t="shared" si="211"/>
        <v>1.602954519453017</v>
      </c>
      <c r="U217" s="89">
        <f t="shared" si="212"/>
        <v>793702.91999999969</v>
      </c>
      <c r="V217" s="93">
        <f t="shared" si="213"/>
        <v>0.60295451945301715</v>
      </c>
      <c r="W217" s="89">
        <v>1612178.49</v>
      </c>
      <c r="X217" s="89">
        <v>527272.42999999993</v>
      </c>
      <c r="Y217" s="89">
        <v>0</v>
      </c>
      <c r="Z217" s="89">
        <f t="shared" si="214"/>
        <v>527272.42999999993</v>
      </c>
      <c r="AA217" s="93">
        <f t="shared" si="258"/>
        <v>0.32705586463940473</v>
      </c>
      <c r="AB217" s="89">
        <f t="shared" si="216"/>
        <v>-1084906.06</v>
      </c>
      <c r="AC217" s="93">
        <f t="shared" si="217"/>
        <v>-0.67294413536059527</v>
      </c>
      <c r="AD217" s="89">
        <f t="shared" si="218"/>
        <v>2928534.69</v>
      </c>
      <c r="AE217" s="89">
        <f t="shared" si="219"/>
        <v>2637331.5499999998</v>
      </c>
      <c r="AF217" s="89">
        <f t="shared" si="220"/>
        <v>0</v>
      </c>
      <c r="AG217" s="89">
        <f t="shared" si="221"/>
        <v>2637331.5499999998</v>
      </c>
      <c r="AH217" s="93">
        <f t="shared" si="222"/>
        <v>0.90056353404507561</v>
      </c>
      <c r="AI217" s="89">
        <f t="shared" si="223"/>
        <v>-291203.14000000013</v>
      </c>
      <c r="AJ217" s="93">
        <f t="shared" si="224"/>
        <v>-9.9436465954924419E-2</v>
      </c>
      <c r="AK217" s="89">
        <v>268293.8</v>
      </c>
      <c r="AL217" s="89">
        <v>85400</v>
      </c>
      <c r="AM217" s="89">
        <v>0</v>
      </c>
      <c r="AN217" s="89">
        <f t="shared" si="255"/>
        <v>85400</v>
      </c>
      <c r="AO217" s="93">
        <f t="shared" si="259"/>
        <v>0.3183077655913033</v>
      </c>
      <c r="AP217" s="89">
        <f t="shared" si="226"/>
        <v>-182893.8</v>
      </c>
      <c r="AQ217" s="93">
        <f t="shared" si="227"/>
        <v>-0.68169223440869675</v>
      </c>
      <c r="AR217" s="89">
        <f t="shared" si="228"/>
        <v>3196828.4899999998</v>
      </c>
      <c r="AS217" s="89">
        <f t="shared" si="229"/>
        <v>2722731.55</v>
      </c>
      <c r="AT217" s="89">
        <f t="shared" si="230"/>
        <v>0</v>
      </c>
      <c r="AU217" s="89">
        <f t="shared" si="231"/>
        <v>2722731.55</v>
      </c>
      <c r="AV217" s="93">
        <f t="shared" si="232"/>
        <v>0.85169772432802615</v>
      </c>
      <c r="AW217" s="89">
        <f t="shared" si="233"/>
        <v>-474096.93999999994</v>
      </c>
      <c r="AX217" s="93">
        <f t="shared" si="234"/>
        <v>-0.14830227567197388</v>
      </c>
      <c r="AY217" s="89">
        <v>727579.01</v>
      </c>
      <c r="AZ217" s="89">
        <v>200000</v>
      </c>
      <c r="BA217" s="89">
        <v>0</v>
      </c>
      <c r="BB217" s="89">
        <f t="shared" si="256"/>
        <v>200000</v>
      </c>
      <c r="BC217" s="93">
        <f t="shared" si="260"/>
        <v>0.27488423559662611</v>
      </c>
      <c r="BD217" s="89">
        <f t="shared" si="236"/>
        <v>-527579.01</v>
      </c>
      <c r="BE217" s="93">
        <f t="shared" si="237"/>
        <v>-0.72511576440337389</v>
      </c>
      <c r="BF217" s="89">
        <f t="shared" si="238"/>
        <v>3924407.5</v>
      </c>
      <c r="BG217" s="89">
        <f t="shared" si="239"/>
        <v>2922731.55</v>
      </c>
      <c r="BH217" s="89">
        <f t="shared" si="240"/>
        <v>0</v>
      </c>
      <c r="BI217" s="89">
        <f t="shared" si="241"/>
        <v>2922731.55</v>
      </c>
      <c r="BJ217" s="93">
        <f t="shared" si="242"/>
        <v>0.74475740605428964</v>
      </c>
      <c r="BK217" s="89">
        <f t="shared" si="243"/>
        <v>-1001675.9500000002</v>
      </c>
      <c r="BL217" s="93">
        <f t="shared" si="244"/>
        <v>-0.25524259394571031</v>
      </c>
      <c r="BM217" s="89">
        <v>85400</v>
      </c>
      <c r="BN217" s="89">
        <v>335974.54000000004</v>
      </c>
      <c r="BO217" s="89">
        <v>0</v>
      </c>
      <c r="BP217" s="89">
        <f t="shared" si="257"/>
        <v>335974.54000000004</v>
      </c>
      <c r="BQ217" s="93">
        <f t="shared" si="261"/>
        <v>3.9341281030444968</v>
      </c>
      <c r="BR217" s="89">
        <f t="shared" si="246"/>
        <v>250574.54000000004</v>
      </c>
      <c r="BS217" s="93">
        <f t="shared" si="247"/>
        <v>2.9341281030444968</v>
      </c>
      <c r="BT217" s="89">
        <f t="shared" si="248"/>
        <v>4009807.5</v>
      </c>
      <c r="BU217" s="89">
        <f t="shared" si="249"/>
        <v>3258706.09</v>
      </c>
      <c r="BV217" s="89">
        <f t="shared" si="250"/>
        <v>0</v>
      </c>
      <c r="BW217" s="89">
        <f t="shared" si="251"/>
        <v>3258706.09</v>
      </c>
      <c r="BX217" s="93">
        <f t="shared" si="252"/>
        <v>0.81268392310603432</v>
      </c>
      <c r="BY217" s="89">
        <f t="shared" si="253"/>
        <v>-751101.41000000015</v>
      </c>
      <c r="BZ217" s="93">
        <f t="shared" si="254"/>
        <v>-0.18731607689396565</v>
      </c>
      <c r="CA217" s="89">
        <v>1390516.36</v>
      </c>
      <c r="CB217" s="89">
        <v>2109589.94</v>
      </c>
      <c r="CC217" s="89">
        <v>459654.69999999995</v>
      </c>
      <c r="CD217" s="89">
        <v>77982.320000000007</v>
      </c>
      <c r="CE217" s="89">
        <v>712490.04</v>
      </c>
      <c r="CF217" s="89">
        <v>468574.51</v>
      </c>
      <c r="CG217" s="89">
        <v>1536429.54</v>
      </c>
      <c r="CH217" s="24">
        <f t="shared" si="209"/>
        <v>10765044.91</v>
      </c>
      <c r="CJ217" s="10"/>
      <c r="CK217" s="10"/>
    </row>
    <row r="218" spans="1:89" ht="12" customHeight="1" x14ac:dyDescent="0.25">
      <c r="A218" s="9" t="s">
        <v>576</v>
      </c>
      <c r="B218" s="9" t="s">
        <v>576</v>
      </c>
      <c r="C218" s="25">
        <v>5</v>
      </c>
      <c r="D218" s="33" t="s">
        <v>570</v>
      </c>
      <c r="E218" s="27" t="s">
        <v>571</v>
      </c>
      <c r="F218" s="33" t="s">
        <v>572</v>
      </c>
      <c r="G218" s="27" t="s">
        <v>573</v>
      </c>
      <c r="H218" s="34" t="s">
        <v>574</v>
      </c>
      <c r="I218" s="27" t="s">
        <v>575</v>
      </c>
      <c r="J218" s="28">
        <v>2</v>
      </c>
      <c r="K218" s="32" t="s">
        <v>91</v>
      </c>
      <c r="L218" s="25" t="s">
        <v>10</v>
      </c>
      <c r="M218" s="24">
        <v>0</v>
      </c>
      <c r="N218" s="24">
        <v>441766.49</v>
      </c>
      <c r="O218" s="24">
        <v>12171263.77</v>
      </c>
      <c r="P218" s="89">
        <v>1715237.9900000002</v>
      </c>
      <c r="Q218" s="89">
        <v>1628957.2500000002</v>
      </c>
      <c r="R218" s="89">
        <v>0</v>
      </c>
      <c r="S218" s="89">
        <f t="shared" si="210"/>
        <v>1628957.2500000002</v>
      </c>
      <c r="T218" s="93">
        <f t="shared" si="211"/>
        <v>0.94969751107250133</v>
      </c>
      <c r="U218" s="89">
        <f t="shared" si="212"/>
        <v>-86280.739999999991</v>
      </c>
      <c r="V218" s="93">
        <f t="shared" si="213"/>
        <v>-5.0302488927498612E-2</v>
      </c>
      <c r="W218" s="89">
        <v>1303255.1000000001</v>
      </c>
      <c r="X218" s="89">
        <v>847873.52</v>
      </c>
      <c r="Y218" s="89">
        <v>0</v>
      </c>
      <c r="Z218" s="89">
        <f t="shared" si="214"/>
        <v>847873.52</v>
      </c>
      <c r="AA218" s="93">
        <f t="shared" si="258"/>
        <v>0.65058139423356176</v>
      </c>
      <c r="AB218" s="89">
        <f t="shared" si="216"/>
        <v>-455381.58000000007</v>
      </c>
      <c r="AC218" s="93">
        <f t="shared" si="217"/>
        <v>-0.34941860576643824</v>
      </c>
      <c r="AD218" s="89">
        <f t="shared" si="218"/>
        <v>3018493.0900000003</v>
      </c>
      <c r="AE218" s="89">
        <f t="shared" si="219"/>
        <v>2476830.7700000005</v>
      </c>
      <c r="AF218" s="89">
        <f t="shared" si="220"/>
        <v>0</v>
      </c>
      <c r="AG218" s="89">
        <f t="shared" si="221"/>
        <v>2476830.7700000005</v>
      </c>
      <c r="AH218" s="93">
        <f t="shared" si="222"/>
        <v>0.82055207553912279</v>
      </c>
      <c r="AI218" s="89">
        <f t="shared" si="223"/>
        <v>-541662.31999999983</v>
      </c>
      <c r="AJ218" s="93">
        <f t="shared" si="224"/>
        <v>-0.17944792446087718</v>
      </c>
      <c r="AK218" s="89">
        <v>1221103.68</v>
      </c>
      <c r="AL218" s="89">
        <v>1276572.02</v>
      </c>
      <c r="AM218" s="89">
        <v>0</v>
      </c>
      <c r="AN218" s="89">
        <f t="shared" si="255"/>
        <v>1276572.02</v>
      </c>
      <c r="AO218" s="93">
        <f t="shared" si="259"/>
        <v>1.0454247586904333</v>
      </c>
      <c r="AP218" s="89">
        <f t="shared" si="226"/>
        <v>55468.340000000084</v>
      </c>
      <c r="AQ218" s="93">
        <f t="shared" si="227"/>
        <v>4.5424758690433303E-2</v>
      </c>
      <c r="AR218" s="89">
        <f t="shared" si="228"/>
        <v>4239596.7700000005</v>
      </c>
      <c r="AS218" s="89">
        <f t="shared" si="229"/>
        <v>3753402.7900000005</v>
      </c>
      <c r="AT218" s="89">
        <f t="shared" si="230"/>
        <v>0</v>
      </c>
      <c r="AU218" s="89">
        <f t="shared" si="231"/>
        <v>3753402.7900000005</v>
      </c>
      <c r="AV218" s="93">
        <f t="shared" si="232"/>
        <v>0.88532070232707538</v>
      </c>
      <c r="AW218" s="89">
        <f t="shared" si="233"/>
        <v>-486193.98</v>
      </c>
      <c r="AX218" s="93">
        <f t="shared" si="234"/>
        <v>-0.11467929767292466</v>
      </c>
      <c r="AY218" s="89">
        <v>572163.14</v>
      </c>
      <c r="AZ218" s="89">
        <v>632517.14</v>
      </c>
      <c r="BA218" s="89">
        <v>0</v>
      </c>
      <c r="BB218" s="89">
        <f t="shared" si="256"/>
        <v>632517.14</v>
      </c>
      <c r="BC218" s="93">
        <f t="shared" si="260"/>
        <v>1.1054839009727191</v>
      </c>
      <c r="BD218" s="89">
        <f t="shared" si="236"/>
        <v>60354</v>
      </c>
      <c r="BE218" s="93">
        <f t="shared" si="237"/>
        <v>0.10548390097271908</v>
      </c>
      <c r="BF218" s="89">
        <f t="shared" si="238"/>
        <v>4811759.91</v>
      </c>
      <c r="BG218" s="89">
        <f t="shared" si="239"/>
        <v>4385919.9300000006</v>
      </c>
      <c r="BH218" s="89">
        <f t="shared" si="240"/>
        <v>0</v>
      </c>
      <c r="BI218" s="89">
        <f t="shared" si="241"/>
        <v>4385919.9300000006</v>
      </c>
      <c r="BJ218" s="93">
        <f t="shared" si="242"/>
        <v>0.91150016044753168</v>
      </c>
      <c r="BK218" s="89">
        <f t="shared" si="243"/>
        <v>-425839.97999999952</v>
      </c>
      <c r="BL218" s="93">
        <f t="shared" si="244"/>
        <v>-8.8499839552468346E-2</v>
      </c>
      <c r="BM218" s="89">
        <v>2913802.95</v>
      </c>
      <c r="BN218" s="89">
        <v>1175296.6000000001</v>
      </c>
      <c r="BO218" s="89">
        <v>0</v>
      </c>
      <c r="BP218" s="89">
        <f t="shared" si="257"/>
        <v>1175296.6000000001</v>
      </c>
      <c r="BQ218" s="93">
        <f t="shared" si="261"/>
        <v>0.40335486653275576</v>
      </c>
      <c r="BR218" s="89">
        <f t="shared" si="246"/>
        <v>-1738506.35</v>
      </c>
      <c r="BS218" s="93">
        <f t="shared" si="247"/>
        <v>-0.59664513346724424</v>
      </c>
      <c r="BT218" s="89">
        <f t="shared" si="248"/>
        <v>7725562.8600000003</v>
      </c>
      <c r="BU218" s="89">
        <f t="shared" si="249"/>
        <v>5561216.5300000012</v>
      </c>
      <c r="BV218" s="89">
        <f t="shared" si="250"/>
        <v>0</v>
      </c>
      <c r="BW218" s="89">
        <f t="shared" si="251"/>
        <v>5561216.5300000012</v>
      </c>
      <c r="BX218" s="93">
        <f t="shared" si="252"/>
        <v>0.71984613040867818</v>
      </c>
      <c r="BY218" s="89">
        <f t="shared" si="253"/>
        <v>-2164346.3299999991</v>
      </c>
      <c r="BZ218" s="93">
        <f t="shared" si="254"/>
        <v>-0.28015386959132177</v>
      </c>
      <c r="CA218" s="89">
        <v>1692615.32</v>
      </c>
      <c r="CB218" s="89">
        <v>2341277.5299999998</v>
      </c>
      <c r="CC218" s="89">
        <v>1025828.88</v>
      </c>
      <c r="CD218" s="89">
        <v>710845.02</v>
      </c>
      <c r="CE218" s="89">
        <v>2647591.6700000004</v>
      </c>
      <c r="CF218" s="89">
        <v>844870.79</v>
      </c>
      <c r="CG218" s="89">
        <v>521905.70999999996</v>
      </c>
      <c r="CH218" s="24">
        <f t="shared" si="209"/>
        <v>17510497.780000001</v>
      </c>
      <c r="CJ218" s="10"/>
      <c r="CK218" s="10"/>
    </row>
    <row r="219" spans="1:89" ht="12" customHeight="1" x14ac:dyDescent="0.25">
      <c r="A219" s="9" t="s">
        <v>577</v>
      </c>
      <c r="B219" s="9" t="s">
        <v>577</v>
      </c>
      <c r="C219" s="25">
        <v>5</v>
      </c>
      <c r="D219" s="33" t="s">
        <v>570</v>
      </c>
      <c r="E219" s="27" t="s">
        <v>571</v>
      </c>
      <c r="F219" s="33" t="s">
        <v>572</v>
      </c>
      <c r="G219" s="27" t="s">
        <v>573</v>
      </c>
      <c r="H219" s="34" t="s">
        <v>574</v>
      </c>
      <c r="I219" s="27" t="s">
        <v>575</v>
      </c>
      <c r="J219" s="28">
        <v>3</v>
      </c>
      <c r="K219" s="32" t="s">
        <v>91</v>
      </c>
      <c r="L219" s="25" t="s">
        <v>10</v>
      </c>
      <c r="M219" s="24">
        <v>0</v>
      </c>
      <c r="N219" s="24">
        <v>0</v>
      </c>
      <c r="O219" s="24">
        <v>0</v>
      </c>
      <c r="P219" s="89">
        <v>0</v>
      </c>
      <c r="Q219" s="89">
        <v>0</v>
      </c>
      <c r="R219" s="89">
        <v>0</v>
      </c>
      <c r="S219" s="89">
        <f t="shared" si="210"/>
        <v>0</v>
      </c>
      <c r="T219" s="93" t="str">
        <f t="shared" si="211"/>
        <v>nebija plānots</v>
      </c>
      <c r="U219" s="89">
        <f t="shared" si="212"/>
        <v>0</v>
      </c>
      <c r="V219" s="93" t="str">
        <f t="shared" si="213"/>
        <v>nebija plānots</v>
      </c>
      <c r="W219" s="89">
        <v>0</v>
      </c>
      <c r="X219" s="89">
        <v>0</v>
      </c>
      <c r="Y219" s="89">
        <v>0</v>
      </c>
      <c r="Z219" s="89">
        <f t="shared" si="214"/>
        <v>0</v>
      </c>
      <c r="AA219" s="93" t="str">
        <f t="shared" si="258"/>
        <v>nebija plānots</v>
      </c>
      <c r="AB219" s="89">
        <f t="shared" si="216"/>
        <v>0</v>
      </c>
      <c r="AC219" s="93" t="str">
        <f t="shared" si="217"/>
        <v>nebija plānots</v>
      </c>
      <c r="AD219" s="89">
        <f t="shared" si="218"/>
        <v>0</v>
      </c>
      <c r="AE219" s="89">
        <f t="shared" si="219"/>
        <v>0</v>
      </c>
      <c r="AF219" s="89">
        <f t="shared" si="220"/>
        <v>0</v>
      </c>
      <c r="AG219" s="89">
        <f t="shared" si="221"/>
        <v>0</v>
      </c>
      <c r="AH219" s="93" t="str">
        <f t="shared" si="222"/>
        <v>nebija plānots</v>
      </c>
      <c r="AI219" s="89">
        <f t="shared" si="223"/>
        <v>0</v>
      </c>
      <c r="AJ219" s="93" t="str">
        <f t="shared" si="224"/>
        <v>nebija plānots</v>
      </c>
      <c r="AK219" s="89">
        <v>0</v>
      </c>
      <c r="AL219" s="89">
        <v>0</v>
      </c>
      <c r="AM219" s="89">
        <v>0</v>
      </c>
      <c r="AN219" s="89">
        <f t="shared" si="255"/>
        <v>0</v>
      </c>
      <c r="AO219" s="93" t="str">
        <f t="shared" si="259"/>
        <v>nebija plānots</v>
      </c>
      <c r="AP219" s="89">
        <f t="shared" si="226"/>
        <v>0</v>
      </c>
      <c r="AQ219" s="93" t="str">
        <f t="shared" si="227"/>
        <v>nebija plānots</v>
      </c>
      <c r="AR219" s="89">
        <f t="shared" si="228"/>
        <v>0</v>
      </c>
      <c r="AS219" s="89">
        <f t="shared" si="229"/>
        <v>0</v>
      </c>
      <c r="AT219" s="89">
        <f t="shared" si="230"/>
        <v>0</v>
      </c>
      <c r="AU219" s="89">
        <f t="shared" si="231"/>
        <v>0</v>
      </c>
      <c r="AV219" s="93" t="str">
        <f t="shared" si="232"/>
        <v>nebija plānots</v>
      </c>
      <c r="AW219" s="89">
        <f t="shared" si="233"/>
        <v>0</v>
      </c>
      <c r="AX219" s="93" t="str">
        <f t="shared" si="234"/>
        <v>nebija plānots</v>
      </c>
      <c r="AY219" s="89">
        <v>0</v>
      </c>
      <c r="AZ219" s="89">
        <v>0</v>
      </c>
      <c r="BA219" s="89">
        <v>0</v>
      </c>
      <c r="BB219" s="89">
        <f t="shared" si="256"/>
        <v>0</v>
      </c>
      <c r="BC219" s="93" t="str">
        <f t="shared" si="260"/>
        <v>nebija plānots</v>
      </c>
      <c r="BD219" s="89">
        <f t="shared" si="236"/>
        <v>0</v>
      </c>
      <c r="BE219" s="93" t="str">
        <f t="shared" si="237"/>
        <v>nebija plānots</v>
      </c>
      <c r="BF219" s="89">
        <f t="shared" si="238"/>
        <v>0</v>
      </c>
      <c r="BG219" s="89">
        <f t="shared" si="239"/>
        <v>0</v>
      </c>
      <c r="BH219" s="89">
        <f t="shared" si="240"/>
        <v>0</v>
      </c>
      <c r="BI219" s="89">
        <f t="shared" si="241"/>
        <v>0</v>
      </c>
      <c r="BJ219" s="93" t="str">
        <f t="shared" si="242"/>
        <v>nebija plānots</v>
      </c>
      <c r="BK219" s="89">
        <f t="shared" si="243"/>
        <v>0</v>
      </c>
      <c r="BL219" s="93" t="str">
        <f t="shared" si="244"/>
        <v>nebija plānots</v>
      </c>
      <c r="BM219" s="89">
        <v>0</v>
      </c>
      <c r="BN219" s="89">
        <v>0</v>
      </c>
      <c r="BO219" s="89">
        <v>0</v>
      </c>
      <c r="BP219" s="89">
        <f t="shared" si="257"/>
        <v>0</v>
      </c>
      <c r="BQ219" s="93" t="str">
        <f t="shared" si="261"/>
        <v>nebija plānots</v>
      </c>
      <c r="BR219" s="89">
        <f t="shared" si="246"/>
        <v>0</v>
      </c>
      <c r="BS219" s="93" t="str">
        <f t="shared" si="247"/>
        <v>nebija plānots</v>
      </c>
      <c r="BT219" s="89">
        <f t="shared" si="248"/>
        <v>0</v>
      </c>
      <c r="BU219" s="89">
        <f t="shared" si="249"/>
        <v>0</v>
      </c>
      <c r="BV219" s="89">
        <f t="shared" si="250"/>
        <v>0</v>
      </c>
      <c r="BW219" s="89">
        <f t="shared" si="251"/>
        <v>0</v>
      </c>
      <c r="BX219" s="93" t="str">
        <f t="shared" si="252"/>
        <v>nebija plānots</v>
      </c>
      <c r="BY219" s="89">
        <f t="shared" si="253"/>
        <v>0</v>
      </c>
      <c r="BZ219" s="93" t="str">
        <f t="shared" si="254"/>
        <v>nebija plānots</v>
      </c>
      <c r="CA219" s="89">
        <v>0</v>
      </c>
      <c r="CB219" s="89">
        <v>0</v>
      </c>
      <c r="CC219" s="89">
        <v>0</v>
      </c>
      <c r="CD219" s="89">
        <v>0</v>
      </c>
      <c r="CE219" s="89">
        <v>0</v>
      </c>
      <c r="CF219" s="89">
        <v>0</v>
      </c>
      <c r="CG219" s="89">
        <v>0</v>
      </c>
      <c r="CH219" s="24">
        <f t="shared" si="209"/>
        <v>0</v>
      </c>
      <c r="CJ219" s="10"/>
      <c r="CK219" s="10"/>
    </row>
    <row r="220" spans="1:89" ht="12" customHeight="1" x14ac:dyDescent="0.25">
      <c r="A220" s="9" t="s">
        <v>578</v>
      </c>
      <c r="B220" s="9" t="s">
        <v>578</v>
      </c>
      <c r="C220" s="25">
        <v>5</v>
      </c>
      <c r="D220" s="33" t="s">
        <v>570</v>
      </c>
      <c r="E220" s="27" t="s">
        <v>571</v>
      </c>
      <c r="F220" s="33" t="s">
        <v>572</v>
      </c>
      <c r="G220" s="27" t="s">
        <v>573</v>
      </c>
      <c r="H220" s="34" t="s">
        <v>579</v>
      </c>
      <c r="I220" s="27" t="s">
        <v>580</v>
      </c>
      <c r="J220" s="28" t="s">
        <v>21</v>
      </c>
      <c r="K220" s="32" t="s">
        <v>91</v>
      </c>
      <c r="L220" s="25" t="s">
        <v>10</v>
      </c>
      <c r="M220" s="24">
        <v>0</v>
      </c>
      <c r="N220" s="24">
        <v>57742.369999999995</v>
      </c>
      <c r="O220" s="24">
        <v>75546.409999999989</v>
      </c>
      <c r="P220" s="89">
        <v>0</v>
      </c>
      <c r="Q220" s="89">
        <v>0</v>
      </c>
      <c r="R220" s="89">
        <v>0</v>
      </c>
      <c r="S220" s="89">
        <f t="shared" si="210"/>
        <v>0</v>
      </c>
      <c r="T220" s="93" t="str">
        <f t="shared" si="211"/>
        <v>nebija plānots</v>
      </c>
      <c r="U220" s="89">
        <f t="shared" si="212"/>
        <v>0</v>
      </c>
      <c r="V220" s="93" t="str">
        <f t="shared" si="213"/>
        <v>nebija plānots</v>
      </c>
      <c r="W220" s="89">
        <v>8226.26</v>
      </c>
      <c r="X220" s="89">
        <v>8226.26</v>
      </c>
      <c r="Y220" s="89">
        <v>0</v>
      </c>
      <c r="Z220" s="89">
        <f t="shared" si="214"/>
        <v>8226.26</v>
      </c>
      <c r="AA220" s="93">
        <f t="shared" si="258"/>
        <v>1</v>
      </c>
      <c r="AB220" s="89">
        <f t="shared" si="216"/>
        <v>0</v>
      </c>
      <c r="AC220" s="93">
        <f t="shared" si="217"/>
        <v>0</v>
      </c>
      <c r="AD220" s="89">
        <f t="shared" si="218"/>
        <v>8226.26</v>
      </c>
      <c r="AE220" s="89">
        <f t="shared" si="219"/>
        <v>8226.26</v>
      </c>
      <c r="AF220" s="89">
        <f t="shared" si="220"/>
        <v>0</v>
      </c>
      <c r="AG220" s="89">
        <f t="shared" si="221"/>
        <v>8226.26</v>
      </c>
      <c r="AH220" s="93">
        <f t="shared" si="222"/>
        <v>1</v>
      </c>
      <c r="AI220" s="89">
        <f t="shared" si="223"/>
        <v>0</v>
      </c>
      <c r="AJ220" s="93">
        <f t="shared" si="224"/>
        <v>0</v>
      </c>
      <c r="AK220" s="89">
        <v>0</v>
      </c>
      <c r="AL220" s="89">
        <v>0</v>
      </c>
      <c r="AM220" s="89">
        <v>0</v>
      </c>
      <c r="AN220" s="89">
        <f t="shared" si="255"/>
        <v>0</v>
      </c>
      <c r="AO220" s="93" t="str">
        <f t="shared" si="259"/>
        <v>nebija plānots</v>
      </c>
      <c r="AP220" s="89">
        <f t="shared" si="226"/>
        <v>0</v>
      </c>
      <c r="AQ220" s="93" t="str">
        <f t="shared" si="227"/>
        <v>nebija plānots</v>
      </c>
      <c r="AR220" s="89">
        <f t="shared" si="228"/>
        <v>8226.26</v>
      </c>
      <c r="AS220" s="89">
        <f t="shared" si="229"/>
        <v>8226.26</v>
      </c>
      <c r="AT220" s="89">
        <f t="shared" si="230"/>
        <v>0</v>
      </c>
      <c r="AU220" s="89">
        <f t="shared" si="231"/>
        <v>8226.26</v>
      </c>
      <c r="AV220" s="93">
        <f t="shared" si="232"/>
        <v>1</v>
      </c>
      <c r="AW220" s="89">
        <f t="shared" si="233"/>
        <v>0</v>
      </c>
      <c r="AX220" s="93">
        <f t="shared" si="234"/>
        <v>0</v>
      </c>
      <c r="AY220" s="89">
        <v>0</v>
      </c>
      <c r="AZ220" s="89">
        <v>0</v>
      </c>
      <c r="BA220" s="89">
        <v>0</v>
      </c>
      <c r="BB220" s="89">
        <f t="shared" si="256"/>
        <v>0</v>
      </c>
      <c r="BC220" s="93" t="str">
        <f t="shared" si="260"/>
        <v>nebija plānots</v>
      </c>
      <c r="BD220" s="89">
        <f t="shared" si="236"/>
        <v>0</v>
      </c>
      <c r="BE220" s="93" t="str">
        <f t="shared" si="237"/>
        <v>nebija plānots</v>
      </c>
      <c r="BF220" s="89">
        <f t="shared" si="238"/>
        <v>8226.26</v>
      </c>
      <c r="BG220" s="89">
        <f t="shared" si="239"/>
        <v>8226.26</v>
      </c>
      <c r="BH220" s="89">
        <f t="shared" si="240"/>
        <v>0</v>
      </c>
      <c r="BI220" s="89">
        <f t="shared" si="241"/>
        <v>8226.26</v>
      </c>
      <c r="BJ220" s="93">
        <f t="shared" si="242"/>
        <v>1</v>
      </c>
      <c r="BK220" s="89">
        <f t="shared" si="243"/>
        <v>0</v>
      </c>
      <c r="BL220" s="93">
        <f t="shared" si="244"/>
        <v>0</v>
      </c>
      <c r="BM220" s="89">
        <v>0</v>
      </c>
      <c r="BN220" s="89">
        <v>0</v>
      </c>
      <c r="BO220" s="89">
        <v>0</v>
      </c>
      <c r="BP220" s="89">
        <f t="shared" si="257"/>
        <v>0</v>
      </c>
      <c r="BQ220" s="93" t="str">
        <f t="shared" si="261"/>
        <v>nebija plānots</v>
      </c>
      <c r="BR220" s="89">
        <f t="shared" si="246"/>
        <v>0</v>
      </c>
      <c r="BS220" s="93" t="str">
        <f t="shared" si="247"/>
        <v>nebija plānots</v>
      </c>
      <c r="BT220" s="89">
        <f t="shared" si="248"/>
        <v>8226.26</v>
      </c>
      <c r="BU220" s="89">
        <f t="shared" si="249"/>
        <v>8226.26</v>
      </c>
      <c r="BV220" s="89">
        <f t="shared" si="250"/>
        <v>0</v>
      </c>
      <c r="BW220" s="89">
        <f t="shared" si="251"/>
        <v>8226.26</v>
      </c>
      <c r="BX220" s="93">
        <f t="shared" si="252"/>
        <v>1</v>
      </c>
      <c r="BY220" s="89">
        <f t="shared" si="253"/>
        <v>0</v>
      </c>
      <c r="BZ220" s="93">
        <f t="shared" si="254"/>
        <v>0</v>
      </c>
      <c r="CA220" s="89">
        <v>0</v>
      </c>
      <c r="CB220" s="89">
        <v>0</v>
      </c>
      <c r="CC220" s="89">
        <v>63927.06</v>
      </c>
      <c r="CD220" s="89">
        <v>0</v>
      </c>
      <c r="CE220" s="89">
        <v>0</v>
      </c>
      <c r="CF220" s="89">
        <v>0</v>
      </c>
      <c r="CG220" s="89">
        <v>0</v>
      </c>
      <c r="CH220" s="24">
        <f t="shared" ref="CH220:CH242" si="262">P220+W220+AK220+AY220+BM220+CA220+CB220+CC220+CD220+CE220+CF220+CG220</f>
        <v>72153.319999999992</v>
      </c>
      <c r="CJ220" s="10"/>
      <c r="CK220" s="10"/>
    </row>
    <row r="221" spans="1:89" ht="12" customHeight="1" x14ac:dyDescent="0.25">
      <c r="A221" s="9" t="s">
        <v>581</v>
      </c>
      <c r="B221" s="9" t="s">
        <v>581</v>
      </c>
      <c r="C221" s="25">
        <v>5</v>
      </c>
      <c r="D221" s="33" t="s">
        <v>570</v>
      </c>
      <c r="E221" s="27" t="s">
        <v>571</v>
      </c>
      <c r="F221" s="33" t="s">
        <v>572</v>
      </c>
      <c r="G221" s="27" t="s">
        <v>573</v>
      </c>
      <c r="H221" s="34" t="s">
        <v>582</v>
      </c>
      <c r="I221" s="27" t="s">
        <v>583</v>
      </c>
      <c r="J221" s="28" t="s">
        <v>21</v>
      </c>
      <c r="K221" s="32" t="s">
        <v>91</v>
      </c>
      <c r="L221" s="25" t="s">
        <v>10</v>
      </c>
      <c r="M221" s="24">
        <v>0</v>
      </c>
      <c r="N221" s="24">
        <v>3147741.9899999998</v>
      </c>
      <c r="O221" s="24">
        <v>12039275.520000001</v>
      </c>
      <c r="P221" s="89">
        <v>473945.01999999996</v>
      </c>
      <c r="Q221" s="89">
        <v>539537.79</v>
      </c>
      <c r="R221" s="89">
        <v>0</v>
      </c>
      <c r="S221" s="89">
        <f t="shared" ref="S221:S242" si="263">Q221-R221</f>
        <v>539537.79</v>
      </c>
      <c r="T221" s="93">
        <f t="shared" ref="T221:T242" si="264">IFERROR(S221/P221,"nebija plānots")</f>
        <v>1.1383974242413184</v>
      </c>
      <c r="U221" s="89">
        <f t="shared" ref="U221:U242" si="265">S221-P221</f>
        <v>65592.770000000077</v>
      </c>
      <c r="V221" s="93">
        <f t="shared" ref="V221:V242" si="266">IFERROR(U221/P221,"nebija plānots")</f>
        <v>0.13839742424131829</v>
      </c>
      <c r="W221" s="89">
        <v>742811.96</v>
      </c>
      <c r="X221" s="89">
        <v>1200750.21</v>
      </c>
      <c r="Y221" s="89">
        <v>0</v>
      </c>
      <c r="Z221" s="89">
        <f t="shared" ref="Z221:Z242" si="267">X221-Y221</f>
        <v>1200750.21</v>
      </c>
      <c r="AA221" s="93">
        <f t="shared" si="258"/>
        <v>1.6164928335294979</v>
      </c>
      <c r="AB221" s="89">
        <f t="shared" ref="AB221:AB242" si="268">Z221-W221</f>
        <v>457938.25</v>
      </c>
      <c r="AC221" s="93">
        <f t="shared" ref="AC221:AC242" si="269">IFERROR(AB221/W221,"nebija plānots")</f>
        <v>0.61649283352949791</v>
      </c>
      <c r="AD221" s="89">
        <f t="shared" ref="AD221:AD242" si="270">P221+W221</f>
        <v>1216756.98</v>
      </c>
      <c r="AE221" s="89">
        <f t="shared" ref="AE221:AE242" si="271">Q221+X221</f>
        <v>1740288</v>
      </c>
      <c r="AF221" s="89">
        <f t="shared" ref="AF221:AF242" si="272">R221+Y221</f>
        <v>0</v>
      </c>
      <c r="AG221" s="89">
        <f t="shared" ref="AG221:AG242" si="273">S221+Z221</f>
        <v>1740288</v>
      </c>
      <c r="AH221" s="93">
        <f t="shared" ref="AH221:AH242" si="274">IFERROR(AG221/AD221,"nebija plānots")</f>
        <v>1.4302675296754821</v>
      </c>
      <c r="AI221" s="89">
        <f t="shared" ref="AI221:AI242" si="275">AG221-AD221</f>
        <v>523531.02</v>
      </c>
      <c r="AJ221" s="93">
        <f t="shared" ref="AJ221:AJ242" si="276">IFERROR(AI221/AD221,"nebija plānots")</f>
        <v>0.43026752967548215</v>
      </c>
      <c r="AK221" s="89">
        <v>876106.67999999993</v>
      </c>
      <c r="AL221" s="89">
        <v>801515.76</v>
      </c>
      <c r="AM221" s="89">
        <v>0</v>
      </c>
      <c r="AN221" s="89">
        <f t="shared" si="255"/>
        <v>801515.76</v>
      </c>
      <c r="AO221" s="93">
        <f t="shared" si="259"/>
        <v>0.91486091625280164</v>
      </c>
      <c r="AP221" s="89">
        <f t="shared" ref="AP221:AP242" si="277">AN221-AK221</f>
        <v>-74590.919999999925</v>
      </c>
      <c r="AQ221" s="93">
        <f t="shared" ref="AQ221:AQ242" si="278">IFERROR(AP221/AK221,"nebija plānots")</f>
        <v>-8.5139083747198377E-2</v>
      </c>
      <c r="AR221" s="89">
        <f t="shared" ref="AR221:AR242" si="279">AD221+AK221</f>
        <v>2092863.66</v>
      </c>
      <c r="AS221" s="89">
        <f t="shared" ref="AS221:AS242" si="280">AE221+AL221</f>
        <v>2541803.7599999998</v>
      </c>
      <c r="AT221" s="89">
        <f t="shared" ref="AT221:AT242" si="281">AF221+AM221</f>
        <v>0</v>
      </c>
      <c r="AU221" s="89">
        <f t="shared" ref="AU221:AU242" si="282">AG221+AN221</f>
        <v>2541803.7599999998</v>
      </c>
      <c r="AV221" s="93">
        <f t="shared" ref="AV221:AV242" si="283">IFERROR(AU221/AR221,"nebija plānots")</f>
        <v>1.2145099600037967</v>
      </c>
      <c r="AW221" s="89">
        <f t="shared" ref="AW221:AW242" si="284">AU221-AR221</f>
        <v>448940.09999999986</v>
      </c>
      <c r="AX221" s="93">
        <f t="shared" ref="AX221:AX242" si="285">IFERROR(AW221/AR221,"nebija plānots")</f>
        <v>0.21450996000379685</v>
      </c>
      <c r="AY221" s="89">
        <v>755090.66999999993</v>
      </c>
      <c r="AZ221" s="89">
        <v>933689.22</v>
      </c>
      <c r="BA221" s="89">
        <v>0</v>
      </c>
      <c r="BB221" s="89">
        <f t="shared" si="256"/>
        <v>933689.22</v>
      </c>
      <c r="BC221" s="93">
        <f t="shared" si="260"/>
        <v>1.2365259658154697</v>
      </c>
      <c r="BD221" s="89">
        <f t="shared" ref="BD221:BD242" si="286">BB221-AY221</f>
        <v>178598.55000000005</v>
      </c>
      <c r="BE221" s="93">
        <f t="shared" ref="BE221:BE242" si="287">IFERROR(BD221/AY221,"nebija plānots")</f>
        <v>0.23652596581546964</v>
      </c>
      <c r="BF221" s="89">
        <f t="shared" ref="BF221:BF242" si="288">AR221+AY221</f>
        <v>2847954.33</v>
      </c>
      <c r="BG221" s="89">
        <f t="shared" ref="BG221:BG242" si="289">AS221+AZ221</f>
        <v>3475492.9799999995</v>
      </c>
      <c r="BH221" s="89">
        <f t="shared" ref="BH221:BH242" si="290">AT221+BA221</f>
        <v>0</v>
      </c>
      <c r="BI221" s="89">
        <f t="shared" ref="BI221:BI242" si="291">AU221+BB221</f>
        <v>3475492.9799999995</v>
      </c>
      <c r="BJ221" s="93">
        <f t="shared" ref="BJ221:BJ242" si="292">IFERROR(BI221/BF221,"nebija plānots")</f>
        <v>1.2203471605529572</v>
      </c>
      <c r="BK221" s="89">
        <f t="shared" ref="BK221:BK242" si="293">BI221-BF221</f>
        <v>627538.64999999944</v>
      </c>
      <c r="BL221" s="93">
        <f t="shared" ref="BL221:BL242" si="294">IFERROR(BK221/BF221,"nebija plānots")</f>
        <v>0.22034716055295711</v>
      </c>
      <c r="BM221" s="89">
        <v>411659.50999999989</v>
      </c>
      <c r="BN221" s="89">
        <v>381470.41000000003</v>
      </c>
      <c r="BO221" s="89">
        <v>0</v>
      </c>
      <c r="BP221" s="89">
        <f t="shared" si="257"/>
        <v>381470.41000000003</v>
      </c>
      <c r="BQ221" s="93">
        <f t="shared" si="261"/>
        <v>0.92666487894328042</v>
      </c>
      <c r="BR221" s="89">
        <f t="shared" ref="BR221:BR242" si="295">BP221-BM221</f>
        <v>-30189.09999999986</v>
      </c>
      <c r="BS221" s="93">
        <f t="shared" ref="BS221:BS242" si="296">IFERROR(BR221/BM221,"nebija plānots")</f>
        <v>-7.333512105671959E-2</v>
      </c>
      <c r="BT221" s="89">
        <f t="shared" ref="BT221:BT242" si="297">BF221+BM221</f>
        <v>3259613.84</v>
      </c>
      <c r="BU221" s="89">
        <f t="shared" ref="BU221:BU242" si="298">BG221+BN221</f>
        <v>3856963.3899999997</v>
      </c>
      <c r="BV221" s="89">
        <f t="shared" ref="BV221:BV242" si="299">BH221+BO221</f>
        <v>0</v>
      </c>
      <c r="BW221" s="89">
        <f t="shared" ref="BW221:BW242" si="300">BI221+BP221</f>
        <v>3856963.3899999997</v>
      </c>
      <c r="BX221" s="93">
        <f t="shared" ref="BX221:BX242" si="301">IFERROR(BW221/BT221,"nebija plānots")</f>
        <v>1.1832577658953614</v>
      </c>
      <c r="BY221" s="89">
        <f t="shared" ref="BY221:BY242" si="302">BW221-BT221</f>
        <v>597349.54999999981</v>
      </c>
      <c r="BZ221" s="93">
        <f t="shared" ref="BZ221:BZ242" si="303">IFERROR(BY221/BT221,"nebija plānots")</f>
        <v>0.18325776589536136</v>
      </c>
      <c r="CA221" s="89">
        <v>528507.66</v>
      </c>
      <c r="CB221" s="89">
        <v>1721513.72</v>
      </c>
      <c r="CC221" s="89">
        <v>513327.49</v>
      </c>
      <c r="CD221" s="89">
        <v>266300.31000000006</v>
      </c>
      <c r="CE221" s="89">
        <v>566864.19999999995</v>
      </c>
      <c r="CF221" s="89">
        <v>339975.27</v>
      </c>
      <c r="CG221" s="89">
        <v>114287</v>
      </c>
      <c r="CH221" s="24">
        <f t="shared" si="262"/>
        <v>7310389.4900000002</v>
      </c>
      <c r="CJ221" s="10"/>
      <c r="CK221" s="10"/>
    </row>
    <row r="222" spans="1:89" ht="12" customHeight="1" x14ac:dyDescent="0.25">
      <c r="A222" s="9" t="s">
        <v>584</v>
      </c>
      <c r="B222" s="9" t="s">
        <v>584</v>
      </c>
      <c r="C222" s="25">
        <v>5</v>
      </c>
      <c r="D222" s="33" t="s">
        <v>570</v>
      </c>
      <c r="E222" s="27" t="s">
        <v>571</v>
      </c>
      <c r="F222" s="33" t="s">
        <v>572</v>
      </c>
      <c r="G222" s="27" t="s">
        <v>573</v>
      </c>
      <c r="H222" s="34" t="s">
        <v>585</v>
      </c>
      <c r="I222" s="27" t="s">
        <v>586</v>
      </c>
      <c r="J222" s="28" t="s">
        <v>21</v>
      </c>
      <c r="K222" s="32" t="s">
        <v>91</v>
      </c>
      <c r="L222" s="25" t="s">
        <v>10</v>
      </c>
      <c r="M222" s="24">
        <v>0</v>
      </c>
      <c r="N222" s="24">
        <v>0</v>
      </c>
      <c r="O222" s="24">
        <v>1242630.9099999999</v>
      </c>
      <c r="P222" s="89">
        <v>525200.30000000005</v>
      </c>
      <c r="Q222" s="89">
        <v>698948.42</v>
      </c>
      <c r="R222" s="89">
        <v>0</v>
      </c>
      <c r="S222" s="89">
        <f t="shared" si="263"/>
        <v>698948.42</v>
      </c>
      <c r="T222" s="93">
        <f t="shared" si="264"/>
        <v>1.3308225833077398</v>
      </c>
      <c r="U222" s="89">
        <f t="shared" si="265"/>
        <v>173748.12</v>
      </c>
      <c r="V222" s="93">
        <f t="shared" si="266"/>
        <v>0.33082258330773989</v>
      </c>
      <c r="W222" s="89">
        <v>256028.97</v>
      </c>
      <c r="X222" s="89">
        <v>0</v>
      </c>
      <c r="Y222" s="89">
        <v>0</v>
      </c>
      <c r="Z222" s="89">
        <f t="shared" si="267"/>
        <v>0</v>
      </c>
      <c r="AA222" s="93">
        <f t="shared" si="258"/>
        <v>0</v>
      </c>
      <c r="AB222" s="89">
        <f t="shared" si="268"/>
        <v>-256028.97</v>
      </c>
      <c r="AC222" s="93">
        <f t="shared" si="269"/>
        <v>-1</v>
      </c>
      <c r="AD222" s="89">
        <f t="shared" si="270"/>
        <v>781229.27</v>
      </c>
      <c r="AE222" s="89">
        <f t="shared" si="271"/>
        <v>698948.42</v>
      </c>
      <c r="AF222" s="89">
        <f t="shared" si="272"/>
        <v>0</v>
      </c>
      <c r="AG222" s="89">
        <f t="shared" si="273"/>
        <v>698948.42</v>
      </c>
      <c r="AH222" s="93">
        <f t="shared" si="274"/>
        <v>0.89467771733642287</v>
      </c>
      <c r="AI222" s="89">
        <f t="shared" si="275"/>
        <v>-82280.849999999977</v>
      </c>
      <c r="AJ222" s="93">
        <f t="shared" si="276"/>
        <v>-0.10532228266357707</v>
      </c>
      <c r="AK222" s="89">
        <v>473632.38</v>
      </c>
      <c r="AL222" s="89">
        <v>100382.45000000001</v>
      </c>
      <c r="AM222" s="89">
        <v>0</v>
      </c>
      <c r="AN222" s="89">
        <f t="shared" si="255"/>
        <v>100382.45000000001</v>
      </c>
      <c r="AO222" s="93">
        <f t="shared" si="259"/>
        <v>0.21194169621595552</v>
      </c>
      <c r="AP222" s="89">
        <f t="shared" si="277"/>
        <v>-373249.93</v>
      </c>
      <c r="AQ222" s="93">
        <f t="shared" si="278"/>
        <v>-0.78805830378404451</v>
      </c>
      <c r="AR222" s="89">
        <f t="shared" si="279"/>
        <v>1254861.6499999999</v>
      </c>
      <c r="AS222" s="89">
        <f t="shared" si="280"/>
        <v>799330.87000000011</v>
      </c>
      <c r="AT222" s="89">
        <f t="shared" si="281"/>
        <v>0</v>
      </c>
      <c r="AU222" s="89">
        <f t="shared" si="282"/>
        <v>799330.87000000011</v>
      </c>
      <c r="AV222" s="93">
        <f t="shared" si="283"/>
        <v>0.63698724875367752</v>
      </c>
      <c r="AW222" s="89">
        <f t="shared" si="284"/>
        <v>-455530.7799999998</v>
      </c>
      <c r="AX222" s="93">
        <f t="shared" si="285"/>
        <v>-0.36301275124632254</v>
      </c>
      <c r="AY222" s="89">
        <v>505574.96</v>
      </c>
      <c r="AZ222" s="89">
        <v>21880.43</v>
      </c>
      <c r="BA222" s="89">
        <v>0</v>
      </c>
      <c r="BB222" s="89">
        <f t="shared" si="256"/>
        <v>21880.43</v>
      </c>
      <c r="BC222" s="93">
        <f t="shared" si="260"/>
        <v>4.3278310302393139E-2</v>
      </c>
      <c r="BD222" s="89">
        <f t="shared" si="286"/>
        <v>-483694.53</v>
      </c>
      <c r="BE222" s="93">
        <f t="shared" si="287"/>
        <v>-0.95672168969760685</v>
      </c>
      <c r="BF222" s="89">
        <f t="shared" si="288"/>
        <v>1760436.6099999999</v>
      </c>
      <c r="BG222" s="89">
        <f t="shared" si="289"/>
        <v>821211.30000000016</v>
      </c>
      <c r="BH222" s="89">
        <f t="shared" si="290"/>
        <v>0</v>
      </c>
      <c r="BI222" s="89">
        <f t="shared" si="291"/>
        <v>821211.30000000016</v>
      </c>
      <c r="BJ222" s="93">
        <f t="shared" si="292"/>
        <v>0.46648160765072944</v>
      </c>
      <c r="BK222" s="89">
        <f t="shared" si="293"/>
        <v>-939225.30999999971</v>
      </c>
      <c r="BL222" s="93">
        <f t="shared" si="294"/>
        <v>-0.53351839234927056</v>
      </c>
      <c r="BM222" s="89">
        <v>163486.88</v>
      </c>
      <c r="BN222" s="89">
        <v>15941.75</v>
      </c>
      <c r="BO222" s="89">
        <v>0</v>
      </c>
      <c r="BP222" s="89">
        <f t="shared" si="257"/>
        <v>15941.75</v>
      </c>
      <c r="BQ222" s="93">
        <f t="shared" si="261"/>
        <v>9.7510882830475445E-2</v>
      </c>
      <c r="BR222" s="89">
        <f t="shared" si="295"/>
        <v>-147545.13</v>
      </c>
      <c r="BS222" s="93">
        <f t="shared" si="296"/>
        <v>-0.90248911716952451</v>
      </c>
      <c r="BT222" s="89">
        <f t="shared" si="297"/>
        <v>1923923.4899999998</v>
      </c>
      <c r="BU222" s="89">
        <f t="shared" si="298"/>
        <v>837153.05000000016</v>
      </c>
      <c r="BV222" s="89">
        <f t="shared" si="299"/>
        <v>0</v>
      </c>
      <c r="BW222" s="89">
        <f t="shared" si="300"/>
        <v>837153.05000000016</v>
      </c>
      <c r="BX222" s="93">
        <f t="shared" si="301"/>
        <v>0.4351280361985706</v>
      </c>
      <c r="BY222" s="89">
        <f t="shared" si="302"/>
        <v>-1086770.4399999995</v>
      </c>
      <c r="BZ222" s="93">
        <f t="shared" si="303"/>
        <v>-0.56487196380142934</v>
      </c>
      <c r="CA222" s="89">
        <v>134394.47</v>
      </c>
      <c r="CB222" s="89">
        <v>899812.67999999993</v>
      </c>
      <c r="CC222" s="89">
        <v>488947.82</v>
      </c>
      <c r="CD222" s="89">
        <v>127228.43</v>
      </c>
      <c r="CE222" s="89">
        <v>712737.58</v>
      </c>
      <c r="CF222" s="89">
        <v>462459.22</v>
      </c>
      <c r="CG222" s="89">
        <v>0</v>
      </c>
      <c r="CH222" s="24">
        <f t="shared" si="262"/>
        <v>4749503.6899999995</v>
      </c>
      <c r="CJ222" s="10"/>
      <c r="CK222" s="10"/>
    </row>
    <row r="223" spans="1:89" ht="12" customHeight="1" x14ac:dyDescent="0.25">
      <c r="A223" s="9" t="s">
        <v>587</v>
      </c>
      <c r="B223" s="9" t="s">
        <v>587</v>
      </c>
      <c r="C223" s="25">
        <v>5</v>
      </c>
      <c r="D223" s="33" t="s">
        <v>570</v>
      </c>
      <c r="E223" s="27" t="s">
        <v>571</v>
      </c>
      <c r="F223" s="33" t="s">
        <v>572</v>
      </c>
      <c r="G223" s="27" t="s">
        <v>573</v>
      </c>
      <c r="H223" s="28" t="s">
        <v>588</v>
      </c>
      <c r="I223" s="27" t="s">
        <v>589</v>
      </c>
      <c r="J223" s="28">
        <v>1</v>
      </c>
      <c r="K223" s="36" t="s">
        <v>420</v>
      </c>
      <c r="L223" s="25" t="s">
        <v>10</v>
      </c>
      <c r="M223" s="24">
        <v>0</v>
      </c>
      <c r="N223" s="24">
        <v>0</v>
      </c>
      <c r="O223" s="24">
        <v>9197488.7600000016</v>
      </c>
      <c r="P223" s="89">
        <v>31823</v>
      </c>
      <c r="Q223" s="89">
        <v>31823</v>
      </c>
      <c r="R223" s="89">
        <v>0</v>
      </c>
      <c r="S223" s="89">
        <f t="shared" si="263"/>
        <v>31823</v>
      </c>
      <c r="T223" s="93">
        <f t="shared" si="264"/>
        <v>1</v>
      </c>
      <c r="U223" s="89">
        <f t="shared" si="265"/>
        <v>0</v>
      </c>
      <c r="V223" s="93">
        <f t="shared" si="266"/>
        <v>0</v>
      </c>
      <c r="W223" s="89">
        <v>0</v>
      </c>
      <c r="X223" s="89">
        <v>2040.21</v>
      </c>
      <c r="Y223" s="89">
        <v>0</v>
      </c>
      <c r="Z223" s="89">
        <f t="shared" si="267"/>
        <v>2040.21</v>
      </c>
      <c r="AA223" s="93" t="str">
        <f t="shared" si="258"/>
        <v>nebija plānots</v>
      </c>
      <c r="AB223" s="89">
        <f t="shared" si="268"/>
        <v>2040.21</v>
      </c>
      <c r="AC223" s="93" t="str">
        <f t="shared" si="269"/>
        <v>nebija plānots</v>
      </c>
      <c r="AD223" s="89">
        <f t="shared" si="270"/>
        <v>31823</v>
      </c>
      <c r="AE223" s="89">
        <f t="shared" si="271"/>
        <v>33863.21</v>
      </c>
      <c r="AF223" s="89">
        <f t="shared" si="272"/>
        <v>0</v>
      </c>
      <c r="AG223" s="89">
        <f t="shared" si="273"/>
        <v>33863.21</v>
      </c>
      <c r="AH223" s="93">
        <f t="shared" si="274"/>
        <v>1.0641111774502718</v>
      </c>
      <c r="AI223" s="89">
        <f t="shared" si="275"/>
        <v>2040.2099999999991</v>
      </c>
      <c r="AJ223" s="93">
        <f t="shared" si="276"/>
        <v>6.4111177450271783E-2</v>
      </c>
      <c r="AK223" s="89">
        <v>1623.32</v>
      </c>
      <c r="AL223" s="89">
        <v>1541244.41</v>
      </c>
      <c r="AM223" s="89">
        <v>0</v>
      </c>
      <c r="AN223" s="89">
        <f t="shared" si="255"/>
        <v>1541244.41</v>
      </c>
      <c r="AO223" s="93">
        <f t="shared" si="259"/>
        <v>949.43967301579482</v>
      </c>
      <c r="AP223" s="89">
        <f t="shared" si="277"/>
        <v>1539621.0899999999</v>
      </c>
      <c r="AQ223" s="93">
        <f t="shared" si="278"/>
        <v>948.43967301579471</v>
      </c>
      <c r="AR223" s="89">
        <f t="shared" si="279"/>
        <v>33446.32</v>
      </c>
      <c r="AS223" s="89">
        <f t="shared" si="280"/>
        <v>1575107.6199999999</v>
      </c>
      <c r="AT223" s="89">
        <f t="shared" si="281"/>
        <v>0</v>
      </c>
      <c r="AU223" s="89">
        <f t="shared" si="282"/>
        <v>1575107.6199999999</v>
      </c>
      <c r="AV223" s="93">
        <f t="shared" si="283"/>
        <v>47.093600132989216</v>
      </c>
      <c r="AW223" s="89">
        <f t="shared" si="284"/>
        <v>1541661.2999999998</v>
      </c>
      <c r="AX223" s="93">
        <f t="shared" si="285"/>
        <v>46.093600132989216</v>
      </c>
      <c r="AY223" s="89">
        <v>142931.25</v>
      </c>
      <c r="AZ223" s="89">
        <v>147005.72</v>
      </c>
      <c r="BA223" s="89">
        <v>0</v>
      </c>
      <c r="BB223" s="89">
        <f t="shared" si="256"/>
        <v>147005.72</v>
      </c>
      <c r="BC223" s="93">
        <f t="shared" si="260"/>
        <v>1.0285065022519568</v>
      </c>
      <c r="BD223" s="89">
        <f t="shared" si="286"/>
        <v>4074.4700000000012</v>
      </c>
      <c r="BE223" s="93">
        <f t="shared" si="287"/>
        <v>2.8506502251956806E-2</v>
      </c>
      <c r="BF223" s="89">
        <f t="shared" si="288"/>
        <v>176377.57</v>
      </c>
      <c r="BG223" s="89">
        <f t="shared" si="289"/>
        <v>1722113.3399999999</v>
      </c>
      <c r="BH223" s="89">
        <f t="shared" si="290"/>
        <v>0</v>
      </c>
      <c r="BI223" s="89">
        <f t="shared" si="291"/>
        <v>1722113.3399999999</v>
      </c>
      <c r="BJ223" s="93">
        <f t="shared" si="292"/>
        <v>9.7637887856148584</v>
      </c>
      <c r="BK223" s="89">
        <f t="shared" si="293"/>
        <v>1545735.7699999998</v>
      </c>
      <c r="BL223" s="93">
        <f t="shared" si="294"/>
        <v>8.7637887856148584</v>
      </c>
      <c r="BM223" s="89">
        <v>674139.59</v>
      </c>
      <c r="BN223" s="89">
        <v>0</v>
      </c>
      <c r="BO223" s="89">
        <v>0</v>
      </c>
      <c r="BP223" s="89">
        <f t="shared" si="257"/>
        <v>0</v>
      </c>
      <c r="BQ223" s="93">
        <f t="shared" si="261"/>
        <v>0</v>
      </c>
      <c r="BR223" s="89">
        <f t="shared" si="295"/>
        <v>-674139.59</v>
      </c>
      <c r="BS223" s="93">
        <f t="shared" si="296"/>
        <v>-1</v>
      </c>
      <c r="BT223" s="89">
        <f t="shared" si="297"/>
        <v>850517.15999999992</v>
      </c>
      <c r="BU223" s="89">
        <f t="shared" si="298"/>
        <v>1722113.3399999999</v>
      </c>
      <c r="BV223" s="89">
        <f t="shared" si="299"/>
        <v>0</v>
      </c>
      <c r="BW223" s="89">
        <f t="shared" si="300"/>
        <v>1722113.3399999999</v>
      </c>
      <c r="BX223" s="93">
        <f t="shared" si="301"/>
        <v>2.024783768031206</v>
      </c>
      <c r="BY223" s="89">
        <f t="shared" si="302"/>
        <v>871596.17999999993</v>
      </c>
      <c r="BZ223" s="93">
        <f t="shared" si="303"/>
        <v>1.024783768031206</v>
      </c>
      <c r="CA223" s="89">
        <v>83262.309999999896</v>
      </c>
      <c r="CB223" s="89">
        <v>0</v>
      </c>
      <c r="CC223" s="89">
        <v>1445000</v>
      </c>
      <c r="CD223" s="89">
        <v>0</v>
      </c>
      <c r="CE223" s="89">
        <v>82700.03</v>
      </c>
      <c r="CF223" s="89">
        <v>1177639.68</v>
      </c>
      <c r="CG223" s="89">
        <v>0</v>
      </c>
      <c r="CH223" s="24">
        <f t="shared" si="262"/>
        <v>3639119.1799999997</v>
      </c>
      <c r="CJ223" s="10"/>
      <c r="CK223" s="10"/>
    </row>
    <row r="224" spans="1:89" ht="12" customHeight="1" x14ac:dyDescent="0.25">
      <c r="A224" s="9" t="s">
        <v>590</v>
      </c>
      <c r="B224" s="9" t="s">
        <v>590</v>
      </c>
      <c r="C224" s="25">
        <v>5</v>
      </c>
      <c r="D224" s="33" t="s">
        <v>570</v>
      </c>
      <c r="E224" s="27" t="s">
        <v>571</v>
      </c>
      <c r="F224" s="33" t="s">
        <v>572</v>
      </c>
      <c r="G224" s="27" t="s">
        <v>573</v>
      </c>
      <c r="H224" s="28" t="s">
        <v>588</v>
      </c>
      <c r="I224" s="27" t="s">
        <v>589</v>
      </c>
      <c r="J224" s="28">
        <v>2</v>
      </c>
      <c r="K224" s="36" t="s">
        <v>420</v>
      </c>
      <c r="L224" s="25" t="s">
        <v>10</v>
      </c>
      <c r="M224" s="24">
        <v>0</v>
      </c>
      <c r="N224" s="24">
        <v>1440963.4500000002</v>
      </c>
      <c r="O224" s="24">
        <v>1476134.71</v>
      </c>
      <c r="P224" s="89">
        <v>115980.86</v>
      </c>
      <c r="Q224" s="89">
        <v>115980.86</v>
      </c>
      <c r="R224" s="89">
        <v>0</v>
      </c>
      <c r="S224" s="89">
        <f t="shared" si="263"/>
        <v>115980.86</v>
      </c>
      <c r="T224" s="93">
        <f t="shared" si="264"/>
        <v>1</v>
      </c>
      <c r="U224" s="89">
        <f t="shared" si="265"/>
        <v>0</v>
      </c>
      <c r="V224" s="93">
        <f t="shared" si="266"/>
        <v>0</v>
      </c>
      <c r="W224" s="89">
        <v>0</v>
      </c>
      <c r="X224" s="89">
        <v>0</v>
      </c>
      <c r="Y224" s="89">
        <v>0</v>
      </c>
      <c r="Z224" s="89">
        <f t="shared" si="267"/>
        <v>0</v>
      </c>
      <c r="AA224" s="93" t="str">
        <f t="shared" si="258"/>
        <v>nebija plānots</v>
      </c>
      <c r="AB224" s="89">
        <f t="shared" si="268"/>
        <v>0</v>
      </c>
      <c r="AC224" s="93" t="str">
        <f t="shared" si="269"/>
        <v>nebija plānots</v>
      </c>
      <c r="AD224" s="89">
        <f t="shared" si="270"/>
        <v>115980.86</v>
      </c>
      <c r="AE224" s="89">
        <f t="shared" si="271"/>
        <v>115980.86</v>
      </c>
      <c r="AF224" s="89">
        <f t="shared" si="272"/>
        <v>0</v>
      </c>
      <c r="AG224" s="89">
        <f t="shared" si="273"/>
        <v>115980.86</v>
      </c>
      <c r="AH224" s="93">
        <f t="shared" si="274"/>
        <v>1</v>
      </c>
      <c r="AI224" s="89">
        <f t="shared" si="275"/>
        <v>0</v>
      </c>
      <c r="AJ224" s="93">
        <f t="shared" si="276"/>
        <v>0</v>
      </c>
      <c r="AK224" s="89">
        <v>0</v>
      </c>
      <c r="AL224" s="89">
        <v>0</v>
      </c>
      <c r="AM224" s="89">
        <v>0</v>
      </c>
      <c r="AN224" s="89">
        <f t="shared" si="255"/>
        <v>0</v>
      </c>
      <c r="AO224" s="93" t="str">
        <f t="shared" si="259"/>
        <v>nebija plānots</v>
      </c>
      <c r="AP224" s="89">
        <f t="shared" si="277"/>
        <v>0</v>
      </c>
      <c r="AQ224" s="93" t="str">
        <f t="shared" si="278"/>
        <v>nebija plānots</v>
      </c>
      <c r="AR224" s="89">
        <f t="shared" si="279"/>
        <v>115980.86</v>
      </c>
      <c r="AS224" s="89">
        <f t="shared" si="280"/>
        <v>115980.86</v>
      </c>
      <c r="AT224" s="89">
        <f t="shared" si="281"/>
        <v>0</v>
      </c>
      <c r="AU224" s="89">
        <f t="shared" si="282"/>
        <v>115980.86</v>
      </c>
      <c r="AV224" s="93">
        <f t="shared" si="283"/>
        <v>1</v>
      </c>
      <c r="AW224" s="89">
        <f t="shared" si="284"/>
        <v>0</v>
      </c>
      <c r="AX224" s="93">
        <f t="shared" si="285"/>
        <v>0</v>
      </c>
      <c r="AY224" s="89">
        <v>0</v>
      </c>
      <c r="AZ224" s="89">
        <v>0</v>
      </c>
      <c r="BA224" s="89">
        <v>0</v>
      </c>
      <c r="BB224" s="89">
        <f t="shared" si="256"/>
        <v>0</v>
      </c>
      <c r="BC224" s="93" t="str">
        <f t="shared" si="260"/>
        <v>nebija plānots</v>
      </c>
      <c r="BD224" s="89">
        <f t="shared" si="286"/>
        <v>0</v>
      </c>
      <c r="BE224" s="93" t="str">
        <f t="shared" si="287"/>
        <v>nebija plānots</v>
      </c>
      <c r="BF224" s="89">
        <f t="shared" si="288"/>
        <v>115980.86</v>
      </c>
      <c r="BG224" s="89">
        <f t="shared" si="289"/>
        <v>115980.86</v>
      </c>
      <c r="BH224" s="89">
        <f t="shared" si="290"/>
        <v>0</v>
      </c>
      <c r="BI224" s="89">
        <f t="shared" si="291"/>
        <v>115980.86</v>
      </c>
      <c r="BJ224" s="93">
        <f t="shared" si="292"/>
        <v>1</v>
      </c>
      <c r="BK224" s="89">
        <f t="shared" si="293"/>
        <v>0</v>
      </c>
      <c r="BL224" s="93">
        <f t="shared" si="294"/>
        <v>0</v>
      </c>
      <c r="BM224" s="89">
        <v>0</v>
      </c>
      <c r="BN224" s="89">
        <v>0</v>
      </c>
      <c r="BO224" s="89">
        <v>0</v>
      </c>
      <c r="BP224" s="89">
        <f t="shared" si="257"/>
        <v>0</v>
      </c>
      <c r="BQ224" s="93" t="str">
        <f t="shared" si="261"/>
        <v>nebija plānots</v>
      </c>
      <c r="BR224" s="89">
        <f t="shared" si="295"/>
        <v>0</v>
      </c>
      <c r="BS224" s="93" t="str">
        <f t="shared" si="296"/>
        <v>nebija plānots</v>
      </c>
      <c r="BT224" s="89">
        <f t="shared" si="297"/>
        <v>115980.86</v>
      </c>
      <c r="BU224" s="89">
        <f t="shared" si="298"/>
        <v>115980.86</v>
      </c>
      <c r="BV224" s="89">
        <f t="shared" si="299"/>
        <v>0</v>
      </c>
      <c r="BW224" s="89">
        <f t="shared" si="300"/>
        <v>115980.86</v>
      </c>
      <c r="BX224" s="93">
        <f t="shared" si="301"/>
        <v>1</v>
      </c>
      <c r="BY224" s="89">
        <f t="shared" si="302"/>
        <v>0</v>
      </c>
      <c r="BZ224" s="93">
        <f t="shared" si="303"/>
        <v>0</v>
      </c>
      <c r="CA224" s="89">
        <v>722500</v>
      </c>
      <c r="CB224" s="89">
        <v>0</v>
      </c>
      <c r="CC224" s="89">
        <v>0</v>
      </c>
      <c r="CD224" s="89">
        <v>0</v>
      </c>
      <c r="CE224" s="89">
        <v>0</v>
      </c>
      <c r="CF224" s="89">
        <v>2013764.67</v>
      </c>
      <c r="CG224" s="89">
        <v>0</v>
      </c>
      <c r="CH224" s="24">
        <f t="shared" si="262"/>
        <v>2852245.53</v>
      </c>
      <c r="CJ224" s="10"/>
      <c r="CK224" s="10"/>
    </row>
    <row r="225" spans="1:89" ht="12" customHeight="1" x14ac:dyDescent="0.25">
      <c r="A225" s="9" t="s">
        <v>591</v>
      </c>
      <c r="B225" s="9" t="s">
        <v>591</v>
      </c>
      <c r="C225" s="25">
        <v>5</v>
      </c>
      <c r="D225" s="33" t="s">
        <v>570</v>
      </c>
      <c r="E225" s="27" t="s">
        <v>571</v>
      </c>
      <c r="F225" s="33" t="s">
        <v>572</v>
      </c>
      <c r="G225" s="27" t="s">
        <v>573</v>
      </c>
      <c r="H225" s="28" t="s">
        <v>592</v>
      </c>
      <c r="I225" s="27" t="s">
        <v>593</v>
      </c>
      <c r="J225" s="28" t="s">
        <v>21</v>
      </c>
      <c r="K225" s="36" t="s">
        <v>420</v>
      </c>
      <c r="L225" s="25" t="s">
        <v>10</v>
      </c>
      <c r="M225" s="24">
        <v>0</v>
      </c>
      <c r="N225" s="24">
        <v>0</v>
      </c>
      <c r="O225" s="24">
        <v>0</v>
      </c>
      <c r="P225" s="89">
        <v>0</v>
      </c>
      <c r="Q225" s="89">
        <v>13445.52</v>
      </c>
      <c r="R225" s="89">
        <v>0</v>
      </c>
      <c r="S225" s="89">
        <f t="shared" si="263"/>
        <v>13445.52</v>
      </c>
      <c r="T225" s="93" t="str">
        <f t="shared" si="264"/>
        <v>nebija plānots</v>
      </c>
      <c r="U225" s="89">
        <f t="shared" si="265"/>
        <v>13445.52</v>
      </c>
      <c r="V225" s="93" t="str">
        <f t="shared" si="266"/>
        <v>nebija plānots</v>
      </c>
      <c r="W225" s="89">
        <v>52087.96</v>
      </c>
      <c r="X225" s="89">
        <v>56005.09</v>
      </c>
      <c r="Y225" s="89">
        <v>0</v>
      </c>
      <c r="Z225" s="89">
        <f t="shared" si="267"/>
        <v>56005.09</v>
      </c>
      <c r="AA225" s="93">
        <f t="shared" si="258"/>
        <v>1.0752022156367804</v>
      </c>
      <c r="AB225" s="89">
        <f t="shared" si="268"/>
        <v>3917.1299999999974</v>
      </c>
      <c r="AC225" s="93">
        <f t="shared" si="269"/>
        <v>7.5202215636780506E-2</v>
      </c>
      <c r="AD225" s="89">
        <f t="shared" si="270"/>
        <v>52087.96</v>
      </c>
      <c r="AE225" s="89">
        <f t="shared" si="271"/>
        <v>69450.61</v>
      </c>
      <c r="AF225" s="89">
        <f t="shared" si="272"/>
        <v>0</v>
      </c>
      <c r="AG225" s="89">
        <f t="shared" si="273"/>
        <v>69450.61</v>
      </c>
      <c r="AH225" s="93">
        <f t="shared" si="274"/>
        <v>1.3333332693390181</v>
      </c>
      <c r="AI225" s="89">
        <f t="shared" si="275"/>
        <v>17362.650000000001</v>
      </c>
      <c r="AJ225" s="93">
        <f t="shared" si="276"/>
        <v>0.33333326933901813</v>
      </c>
      <c r="AK225" s="89">
        <v>429453.07</v>
      </c>
      <c r="AL225" s="89">
        <v>115546.87</v>
      </c>
      <c r="AM225" s="89">
        <v>0</v>
      </c>
      <c r="AN225" s="89">
        <f t="shared" si="255"/>
        <v>115546.87</v>
      </c>
      <c r="AO225" s="93">
        <f t="shared" si="259"/>
        <v>0.26905587145994786</v>
      </c>
      <c r="AP225" s="89">
        <f t="shared" si="277"/>
        <v>-313906.2</v>
      </c>
      <c r="AQ225" s="93">
        <f t="shared" si="278"/>
        <v>-0.73094412854005208</v>
      </c>
      <c r="AR225" s="89">
        <f t="shared" si="279"/>
        <v>481541.03</v>
      </c>
      <c r="AS225" s="89">
        <f t="shared" si="280"/>
        <v>184997.47999999998</v>
      </c>
      <c r="AT225" s="89">
        <f t="shared" si="281"/>
        <v>0</v>
      </c>
      <c r="AU225" s="89">
        <f t="shared" si="282"/>
        <v>184997.47999999998</v>
      </c>
      <c r="AV225" s="93">
        <f t="shared" si="283"/>
        <v>0.38417802113352617</v>
      </c>
      <c r="AW225" s="89">
        <f t="shared" si="284"/>
        <v>-296543.55000000005</v>
      </c>
      <c r="AX225" s="93">
        <f t="shared" si="285"/>
        <v>-0.61582197886647383</v>
      </c>
      <c r="AY225" s="89">
        <v>234088.86249999999</v>
      </c>
      <c r="AZ225" s="89">
        <v>261337.43</v>
      </c>
      <c r="BA225" s="89">
        <v>0</v>
      </c>
      <c r="BB225" s="89">
        <f t="shared" si="256"/>
        <v>261337.43</v>
      </c>
      <c r="BC225" s="93">
        <f t="shared" si="260"/>
        <v>1.1164026652485444</v>
      </c>
      <c r="BD225" s="89">
        <f t="shared" si="286"/>
        <v>27248.567500000005</v>
      </c>
      <c r="BE225" s="93">
        <f t="shared" si="287"/>
        <v>0.11640266524854426</v>
      </c>
      <c r="BF225" s="89">
        <f t="shared" si="288"/>
        <v>715629.89250000007</v>
      </c>
      <c r="BG225" s="89">
        <f t="shared" si="289"/>
        <v>446334.91</v>
      </c>
      <c r="BH225" s="89">
        <f t="shared" si="290"/>
        <v>0</v>
      </c>
      <c r="BI225" s="89">
        <f t="shared" si="291"/>
        <v>446334.91</v>
      </c>
      <c r="BJ225" s="93">
        <f t="shared" si="292"/>
        <v>0.62369517354950332</v>
      </c>
      <c r="BK225" s="89">
        <f t="shared" si="293"/>
        <v>-269294.9825000001</v>
      </c>
      <c r="BL225" s="93">
        <f t="shared" si="294"/>
        <v>-0.37630482645049662</v>
      </c>
      <c r="BM225" s="89">
        <v>58500</v>
      </c>
      <c r="BN225" s="89">
        <v>0</v>
      </c>
      <c r="BO225" s="89">
        <v>0</v>
      </c>
      <c r="BP225" s="89">
        <f t="shared" si="257"/>
        <v>0</v>
      </c>
      <c r="BQ225" s="93">
        <f t="shared" si="261"/>
        <v>0</v>
      </c>
      <c r="BR225" s="89">
        <f t="shared" si="295"/>
        <v>-58500</v>
      </c>
      <c r="BS225" s="93">
        <f t="shared" si="296"/>
        <v>-1</v>
      </c>
      <c r="BT225" s="89">
        <f t="shared" si="297"/>
        <v>774129.89250000007</v>
      </c>
      <c r="BU225" s="89">
        <f t="shared" si="298"/>
        <v>446334.91</v>
      </c>
      <c r="BV225" s="89">
        <f t="shared" si="299"/>
        <v>0</v>
      </c>
      <c r="BW225" s="89">
        <f t="shared" si="300"/>
        <v>446334.91</v>
      </c>
      <c r="BX225" s="93">
        <f t="shared" si="301"/>
        <v>0.57656333171503249</v>
      </c>
      <c r="BY225" s="89">
        <f t="shared" si="302"/>
        <v>-327794.9825000001</v>
      </c>
      <c r="BZ225" s="93">
        <f t="shared" si="303"/>
        <v>-0.42343666828496751</v>
      </c>
      <c r="CA225" s="89">
        <v>102148.13</v>
      </c>
      <c r="CB225" s="89">
        <v>0</v>
      </c>
      <c r="CC225" s="89">
        <v>6863.32</v>
      </c>
      <c r="CD225" s="89">
        <v>318750</v>
      </c>
      <c r="CE225" s="89">
        <v>257605.10250000001</v>
      </c>
      <c r="CF225" s="89">
        <v>60084.18</v>
      </c>
      <c r="CG225" s="89">
        <v>47778.75</v>
      </c>
      <c r="CH225" s="24">
        <f t="shared" si="262"/>
        <v>1567359.375</v>
      </c>
      <c r="CJ225" s="10"/>
      <c r="CK225" s="10"/>
    </row>
    <row r="226" spans="1:89" ht="12" customHeight="1" x14ac:dyDescent="0.25">
      <c r="A226" s="9" t="s">
        <v>594</v>
      </c>
      <c r="B226" s="9" t="s">
        <v>594</v>
      </c>
      <c r="C226" s="25">
        <v>5</v>
      </c>
      <c r="D226" s="33" t="s">
        <v>570</v>
      </c>
      <c r="E226" s="27" t="s">
        <v>571</v>
      </c>
      <c r="F226" s="33" t="s">
        <v>572</v>
      </c>
      <c r="G226" s="27" t="s">
        <v>573</v>
      </c>
      <c r="H226" s="28" t="s">
        <v>595</v>
      </c>
      <c r="I226" s="27" t="s">
        <v>596</v>
      </c>
      <c r="J226" s="28" t="s">
        <v>21</v>
      </c>
      <c r="K226" s="36" t="s">
        <v>420</v>
      </c>
      <c r="L226" s="25" t="s">
        <v>10</v>
      </c>
      <c r="M226" s="24">
        <v>0</v>
      </c>
      <c r="N226" s="24">
        <v>4249980.28</v>
      </c>
      <c r="O226" s="24">
        <v>343376.52</v>
      </c>
      <c r="P226" s="89">
        <v>0</v>
      </c>
      <c r="Q226" s="89">
        <v>0</v>
      </c>
      <c r="R226" s="89">
        <v>0</v>
      </c>
      <c r="S226" s="89">
        <f t="shared" si="263"/>
        <v>0</v>
      </c>
      <c r="T226" s="93" t="str">
        <f t="shared" si="264"/>
        <v>nebija plānots</v>
      </c>
      <c r="U226" s="89">
        <f t="shared" si="265"/>
        <v>0</v>
      </c>
      <c r="V226" s="93" t="str">
        <f t="shared" si="266"/>
        <v>nebija plānots</v>
      </c>
      <c r="W226" s="89">
        <v>0</v>
      </c>
      <c r="X226" s="89">
        <v>0</v>
      </c>
      <c r="Y226" s="89">
        <v>0</v>
      </c>
      <c r="Z226" s="89">
        <f t="shared" si="267"/>
        <v>0</v>
      </c>
      <c r="AA226" s="93" t="str">
        <f t="shared" si="258"/>
        <v>nebija plānots</v>
      </c>
      <c r="AB226" s="89">
        <f t="shared" si="268"/>
        <v>0</v>
      </c>
      <c r="AC226" s="93" t="str">
        <f t="shared" si="269"/>
        <v>nebija plānots</v>
      </c>
      <c r="AD226" s="89">
        <f t="shared" si="270"/>
        <v>0</v>
      </c>
      <c r="AE226" s="89">
        <f t="shared" si="271"/>
        <v>0</v>
      </c>
      <c r="AF226" s="89">
        <f t="shared" si="272"/>
        <v>0</v>
      </c>
      <c r="AG226" s="89">
        <f t="shared" si="273"/>
        <v>0</v>
      </c>
      <c r="AH226" s="93" t="str">
        <f t="shared" si="274"/>
        <v>nebija plānots</v>
      </c>
      <c r="AI226" s="89">
        <f t="shared" si="275"/>
        <v>0</v>
      </c>
      <c r="AJ226" s="93" t="str">
        <f t="shared" si="276"/>
        <v>nebija plānots</v>
      </c>
      <c r="AK226" s="89">
        <v>0</v>
      </c>
      <c r="AL226" s="89">
        <v>301686.58</v>
      </c>
      <c r="AM226" s="89">
        <v>0</v>
      </c>
      <c r="AN226" s="89">
        <f t="shared" si="255"/>
        <v>301686.58</v>
      </c>
      <c r="AO226" s="93" t="str">
        <f t="shared" si="259"/>
        <v>nebija plānots</v>
      </c>
      <c r="AP226" s="89">
        <f t="shared" si="277"/>
        <v>301686.58</v>
      </c>
      <c r="AQ226" s="93" t="str">
        <f t="shared" si="278"/>
        <v>nebija plānots</v>
      </c>
      <c r="AR226" s="89">
        <f t="shared" si="279"/>
        <v>0</v>
      </c>
      <c r="AS226" s="89">
        <f t="shared" si="280"/>
        <v>301686.58</v>
      </c>
      <c r="AT226" s="89">
        <f t="shared" si="281"/>
        <v>0</v>
      </c>
      <c r="AU226" s="89">
        <f t="shared" si="282"/>
        <v>301686.58</v>
      </c>
      <c r="AV226" s="93" t="str">
        <f t="shared" si="283"/>
        <v>nebija plānots</v>
      </c>
      <c r="AW226" s="89">
        <f t="shared" si="284"/>
        <v>301686.58</v>
      </c>
      <c r="AX226" s="93" t="str">
        <f t="shared" si="285"/>
        <v>nebija plānots</v>
      </c>
      <c r="AY226" s="89">
        <v>0</v>
      </c>
      <c r="AZ226" s="89">
        <v>0</v>
      </c>
      <c r="BA226" s="89">
        <v>0</v>
      </c>
      <c r="BB226" s="89">
        <f t="shared" si="256"/>
        <v>0</v>
      </c>
      <c r="BC226" s="93" t="str">
        <f t="shared" si="260"/>
        <v>nebija plānots</v>
      </c>
      <c r="BD226" s="89">
        <f t="shared" si="286"/>
        <v>0</v>
      </c>
      <c r="BE226" s="93" t="str">
        <f t="shared" si="287"/>
        <v>nebija plānots</v>
      </c>
      <c r="BF226" s="89">
        <f t="shared" si="288"/>
        <v>0</v>
      </c>
      <c r="BG226" s="89">
        <f t="shared" si="289"/>
        <v>301686.58</v>
      </c>
      <c r="BH226" s="89">
        <f t="shared" si="290"/>
        <v>0</v>
      </c>
      <c r="BI226" s="89">
        <f t="shared" si="291"/>
        <v>301686.58</v>
      </c>
      <c r="BJ226" s="93" t="str">
        <f t="shared" si="292"/>
        <v>nebija plānots</v>
      </c>
      <c r="BK226" s="89">
        <f t="shared" si="293"/>
        <v>301686.58</v>
      </c>
      <c r="BL226" s="93" t="str">
        <f t="shared" si="294"/>
        <v>nebija plānots</v>
      </c>
      <c r="BM226" s="89">
        <v>42865.43</v>
      </c>
      <c r="BN226" s="89">
        <v>0</v>
      </c>
      <c r="BO226" s="89">
        <v>0</v>
      </c>
      <c r="BP226" s="89">
        <f t="shared" si="257"/>
        <v>0</v>
      </c>
      <c r="BQ226" s="93">
        <f t="shared" si="261"/>
        <v>0</v>
      </c>
      <c r="BR226" s="89">
        <f t="shared" si="295"/>
        <v>-42865.43</v>
      </c>
      <c r="BS226" s="93">
        <f t="shared" si="296"/>
        <v>-1</v>
      </c>
      <c r="BT226" s="89">
        <f t="shared" si="297"/>
        <v>42865.43</v>
      </c>
      <c r="BU226" s="89">
        <f t="shared" si="298"/>
        <v>301686.58</v>
      </c>
      <c r="BV226" s="89">
        <f t="shared" si="299"/>
        <v>0</v>
      </c>
      <c r="BW226" s="89">
        <f t="shared" si="300"/>
        <v>301686.58</v>
      </c>
      <c r="BX226" s="93">
        <f t="shared" si="301"/>
        <v>7.0379926201603489</v>
      </c>
      <c r="BY226" s="89">
        <f t="shared" si="302"/>
        <v>258821.15000000002</v>
      </c>
      <c r="BZ226" s="93">
        <f t="shared" si="303"/>
        <v>6.0379926201603489</v>
      </c>
      <c r="CA226" s="89">
        <v>149040</v>
      </c>
      <c r="CB226" s="89">
        <v>0</v>
      </c>
      <c r="CC226" s="89">
        <v>0</v>
      </c>
      <c r="CD226" s="89">
        <v>2164260.9</v>
      </c>
      <c r="CE226" s="89">
        <v>538941.75</v>
      </c>
      <c r="CF226" s="89">
        <v>0</v>
      </c>
      <c r="CG226" s="89">
        <v>0</v>
      </c>
      <c r="CH226" s="24">
        <f t="shared" si="262"/>
        <v>2895108.08</v>
      </c>
      <c r="CJ226" s="10"/>
      <c r="CK226" s="10"/>
    </row>
    <row r="227" spans="1:89" ht="12" customHeight="1" x14ac:dyDescent="0.25">
      <c r="A227" s="9" t="s">
        <v>597</v>
      </c>
      <c r="B227" s="9" t="s">
        <v>597</v>
      </c>
      <c r="C227" s="25">
        <v>5</v>
      </c>
      <c r="D227" s="33" t="s">
        <v>598</v>
      </c>
      <c r="E227" s="27" t="s">
        <v>680</v>
      </c>
      <c r="F227" s="33" t="s">
        <v>599</v>
      </c>
      <c r="G227" s="27" t="s">
        <v>600</v>
      </c>
      <c r="H227" s="28" t="s">
        <v>601</v>
      </c>
      <c r="I227" s="27" t="s">
        <v>602</v>
      </c>
      <c r="J227" s="28" t="s">
        <v>21</v>
      </c>
      <c r="K227" s="36" t="s">
        <v>91</v>
      </c>
      <c r="L227" s="25" t="s">
        <v>10</v>
      </c>
      <c r="M227" s="24">
        <v>0</v>
      </c>
      <c r="N227" s="24">
        <v>0</v>
      </c>
      <c r="O227" s="24">
        <v>14000</v>
      </c>
      <c r="P227" s="89">
        <v>3239.25</v>
      </c>
      <c r="Q227" s="89">
        <v>3239.25</v>
      </c>
      <c r="R227" s="89">
        <v>0</v>
      </c>
      <c r="S227" s="89">
        <f t="shared" si="263"/>
        <v>3239.25</v>
      </c>
      <c r="T227" s="93">
        <f t="shared" si="264"/>
        <v>1</v>
      </c>
      <c r="U227" s="89">
        <f t="shared" si="265"/>
        <v>0</v>
      </c>
      <c r="V227" s="93">
        <f t="shared" si="266"/>
        <v>0</v>
      </c>
      <c r="W227" s="89">
        <v>137378.93220000001</v>
      </c>
      <c r="X227" s="89">
        <v>10378.5</v>
      </c>
      <c r="Y227" s="89">
        <v>0</v>
      </c>
      <c r="Z227" s="89">
        <f t="shared" si="267"/>
        <v>10378.5</v>
      </c>
      <c r="AA227" s="93">
        <f t="shared" si="258"/>
        <v>7.554651818730615E-2</v>
      </c>
      <c r="AB227" s="89">
        <f t="shared" si="268"/>
        <v>-127000.43220000001</v>
      </c>
      <c r="AC227" s="93">
        <f t="shared" si="269"/>
        <v>-0.92445348181269382</v>
      </c>
      <c r="AD227" s="89">
        <f t="shared" si="270"/>
        <v>140618.18220000001</v>
      </c>
      <c r="AE227" s="89">
        <f t="shared" si="271"/>
        <v>13617.75</v>
      </c>
      <c r="AF227" s="89">
        <f t="shared" si="272"/>
        <v>0</v>
      </c>
      <c r="AG227" s="89">
        <f t="shared" si="273"/>
        <v>13617.75</v>
      </c>
      <c r="AH227" s="93">
        <f t="shared" si="274"/>
        <v>9.6842028441468497E-2</v>
      </c>
      <c r="AI227" s="89">
        <f t="shared" si="275"/>
        <v>-127000.43220000001</v>
      </c>
      <c r="AJ227" s="93">
        <f t="shared" si="276"/>
        <v>-0.9031579715585315</v>
      </c>
      <c r="AK227" s="89">
        <v>262990.82</v>
      </c>
      <c r="AL227" s="89">
        <v>14206.74</v>
      </c>
      <c r="AM227" s="89">
        <v>0</v>
      </c>
      <c r="AN227" s="89">
        <f t="shared" si="255"/>
        <v>14206.74</v>
      </c>
      <c r="AO227" s="93">
        <f t="shared" si="259"/>
        <v>5.4019908375509074E-2</v>
      </c>
      <c r="AP227" s="89">
        <f t="shared" si="277"/>
        <v>-248784.08000000002</v>
      </c>
      <c r="AQ227" s="93">
        <f t="shared" si="278"/>
        <v>-0.94598009162449093</v>
      </c>
      <c r="AR227" s="89">
        <f t="shared" si="279"/>
        <v>403609.00219999999</v>
      </c>
      <c r="AS227" s="89">
        <f t="shared" si="280"/>
        <v>27824.489999999998</v>
      </c>
      <c r="AT227" s="89">
        <f t="shared" si="281"/>
        <v>0</v>
      </c>
      <c r="AU227" s="89">
        <f t="shared" si="282"/>
        <v>27824.489999999998</v>
      </c>
      <c r="AV227" s="93">
        <f t="shared" si="283"/>
        <v>6.8939220503838397E-2</v>
      </c>
      <c r="AW227" s="89">
        <f t="shared" si="284"/>
        <v>-375784.5122</v>
      </c>
      <c r="AX227" s="93">
        <f t="shared" si="285"/>
        <v>-0.93106077949616162</v>
      </c>
      <c r="AY227" s="89">
        <v>119884.09000000001</v>
      </c>
      <c r="AZ227" s="89">
        <v>136293.5</v>
      </c>
      <c r="BA227" s="89">
        <v>0</v>
      </c>
      <c r="BB227" s="89">
        <f t="shared" si="256"/>
        <v>136293.5</v>
      </c>
      <c r="BC227" s="93">
        <f t="shared" si="260"/>
        <v>1.1368772953942428</v>
      </c>
      <c r="BD227" s="89">
        <f t="shared" si="286"/>
        <v>16409.409999999989</v>
      </c>
      <c r="BE227" s="93">
        <f t="shared" si="287"/>
        <v>0.13687729539424279</v>
      </c>
      <c r="BF227" s="89">
        <f t="shared" si="288"/>
        <v>523493.09220000001</v>
      </c>
      <c r="BG227" s="89">
        <f t="shared" si="289"/>
        <v>164117.99</v>
      </c>
      <c r="BH227" s="89">
        <f t="shared" si="290"/>
        <v>0</v>
      </c>
      <c r="BI227" s="89">
        <f t="shared" si="291"/>
        <v>164117.99</v>
      </c>
      <c r="BJ227" s="93">
        <f t="shared" si="292"/>
        <v>0.31350555039855021</v>
      </c>
      <c r="BK227" s="89">
        <f t="shared" si="293"/>
        <v>-359375.10220000002</v>
      </c>
      <c r="BL227" s="93">
        <f t="shared" si="294"/>
        <v>-0.68649444960144979</v>
      </c>
      <c r="BM227" s="89">
        <v>328364.57</v>
      </c>
      <c r="BN227" s="89">
        <v>62386.479999999996</v>
      </c>
      <c r="BO227" s="89">
        <v>0</v>
      </c>
      <c r="BP227" s="89">
        <f t="shared" si="257"/>
        <v>62386.479999999996</v>
      </c>
      <c r="BQ227" s="93">
        <f t="shared" si="261"/>
        <v>0.18999150852359009</v>
      </c>
      <c r="BR227" s="89">
        <f t="shared" si="295"/>
        <v>-265978.09000000003</v>
      </c>
      <c r="BS227" s="93">
        <f t="shared" si="296"/>
        <v>-0.81000849147640996</v>
      </c>
      <c r="BT227" s="89">
        <f t="shared" si="297"/>
        <v>851857.66220000002</v>
      </c>
      <c r="BU227" s="89">
        <f t="shared" si="298"/>
        <v>226504.46999999997</v>
      </c>
      <c r="BV227" s="89">
        <f t="shared" si="299"/>
        <v>0</v>
      </c>
      <c r="BW227" s="89">
        <f t="shared" si="300"/>
        <v>226504.46999999997</v>
      </c>
      <c r="BX227" s="93">
        <f t="shared" si="301"/>
        <v>0.26589473811274006</v>
      </c>
      <c r="BY227" s="89">
        <f t="shared" si="302"/>
        <v>-625353.19220000005</v>
      </c>
      <c r="BZ227" s="93">
        <f t="shared" si="303"/>
        <v>-0.73410526188726</v>
      </c>
      <c r="CA227" s="89">
        <v>392999.6</v>
      </c>
      <c r="CB227" s="89">
        <v>424685.43</v>
      </c>
      <c r="CC227" s="89">
        <v>1464606.7197999998</v>
      </c>
      <c r="CD227" s="89">
        <v>279131.56</v>
      </c>
      <c r="CE227" s="89">
        <v>91981.18</v>
      </c>
      <c r="CF227" s="89">
        <v>468330.63999999996</v>
      </c>
      <c r="CG227" s="89">
        <v>342563.6</v>
      </c>
      <c r="CH227" s="24">
        <f t="shared" si="262"/>
        <v>4316156.392</v>
      </c>
      <c r="CJ227" s="10"/>
      <c r="CK227" s="10"/>
    </row>
    <row r="228" spans="1:89" ht="12" customHeight="1" x14ac:dyDescent="0.25">
      <c r="A228" s="9" t="s">
        <v>603</v>
      </c>
      <c r="B228" s="9" t="s">
        <v>603</v>
      </c>
      <c r="C228" s="25">
        <v>6</v>
      </c>
      <c r="D228" s="33" t="s">
        <v>604</v>
      </c>
      <c r="E228" s="27" t="s">
        <v>605</v>
      </c>
      <c r="F228" s="33" t="s">
        <v>606</v>
      </c>
      <c r="G228" s="27" t="s">
        <v>607</v>
      </c>
      <c r="H228" s="28" t="s">
        <v>608</v>
      </c>
      <c r="I228" s="27" t="s">
        <v>609</v>
      </c>
      <c r="J228" s="28">
        <v>1</v>
      </c>
      <c r="K228" s="36" t="s">
        <v>91</v>
      </c>
      <c r="L228" s="25" t="s">
        <v>12</v>
      </c>
      <c r="M228" s="24">
        <v>0</v>
      </c>
      <c r="N228" s="24">
        <v>0</v>
      </c>
      <c r="O228" s="24">
        <v>89099.47</v>
      </c>
      <c r="P228" s="89">
        <v>58953.18</v>
      </c>
      <c r="Q228" s="89">
        <v>58953.18</v>
      </c>
      <c r="R228" s="89">
        <v>0</v>
      </c>
      <c r="S228" s="89">
        <f t="shared" si="263"/>
        <v>58953.18</v>
      </c>
      <c r="T228" s="93">
        <f t="shared" si="264"/>
        <v>1</v>
      </c>
      <c r="U228" s="89">
        <f t="shared" si="265"/>
        <v>0</v>
      </c>
      <c r="V228" s="93">
        <f t="shared" si="266"/>
        <v>0</v>
      </c>
      <c r="W228" s="89">
        <v>0</v>
      </c>
      <c r="X228" s="89">
        <v>0</v>
      </c>
      <c r="Y228" s="89">
        <v>0</v>
      </c>
      <c r="Z228" s="89">
        <f t="shared" si="267"/>
        <v>0</v>
      </c>
      <c r="AA228" s="93" t="str">
        <f t="shared" si="258"/>
        <v>nebija plānots</v>
      </c>
      <c r="AB228" s="89">
        <f t="shared" si="268"/>
        <v>0</v>
      </c>
      <c r="AC228" s="93" t="str">
        <f t="shared" si="269"/>
        <v>nebija plānots</v>
      </c>
      <c r="AD228" s="89">
        <f t="shared" si="270"/>
        <v>58953.18</v>
      </c>
      <c r="AE228" s="89">
        <f t="shared" si="271"/>
        <v>58953.18</v>
      </c>
      <c r="AF228" s="89">
        <f t="shared" si="272"/>
        <v>0</v>
      </c>
      <c r="AG228" s="89">
        <f t="shared" si="273"/>
        <v>58953.18</v>
      </c>
      <c r="AH228" s="93">
        <f t="shared" si="274"/>
        <v>1</v>
      </c>
      <c r="AI228" s="89">
        <f t="shared" si="275"/>
        <v>0</v>
      </c>
      <c r="AJ228" s="93">
        <f t="shared" si="276"/>
        <v>0</v>
      </c>
      <c r="AK228" s="89">
        <v>0</v>
      </c>
      <c r="AL228" s="89">
        <v>0</v>
      </c>
      <c r="AM228" s="89">
        <v>0</v>
      </c>
      <c r="AN228" s="89">
        <f t="shared" si="255"/>
        <v>0</v>
      </c>
      <c r="AO228" s="93" t="str">
        <f t="shared" si="259"/>
        <v>nebija plānots</v>
      </c>
      <c r="AP228" s="89">
        <f t="shared" si="277"/>
        <v>0</v>
      </c>
      <c r="AQ228" s="93" t="str">
        <f t="shared" si="278"/>
        <v>nebija plānots</v>
      </c>
      <c r="AR228" s="89">
        <f t="shared" si="279"/>
        <v>58953.18</v>
      </c>
      <c r="AS228" s="89">
        <f t="shared" si="280"/>
        <v>58953.18</v>
      </c>
      <c r="AT228" s="89">
        <f t="shared" si="281"/>
        <v>0</v>
      </c>
      <c r="AU228" s="89">
        <f t="shared" si="282"/>
        <v>58953.18</v>
      </c>
      <c r="AV228" s="93">
        <f t="shared" si="283"/>
        <v>1</v>
      </c>
      <c r="AW228" s="89">
        <f t="shared" si="284"/>
        <v>0</v>
      </c>
      <c r="AX228" s="93">
        <f t="shared" si="285"/>
        <v>0</v>
      </c>
      <c r="AY228" s="89">
        <v>0</v>
      </c>
      <c r="AZ228" s="89">
        <v>0</v>
      </c>
      <c r="BA228" s="89">
        <v>0</v>
      </c>
      <c r="BB228" s="89">
        <f t="shared" si="256"/>
        <v>0</v>
      </c>
      <c r="BC228" s="93" t="str">
        <f t="shared" si="260"/>
        <v>nebija plānots</v>
      </c>
      <c r="BD228" s="89">
        <f t="shared" si="286"/>
        <v>0</v>
      </c>
      <c r="BE228" s="93" t="str">
        <f t="shared" si="287"/>
        <v>nebija plānots</v>
      </c>
      <c r="BF228" s="89">
        <f t="shared" si="288"/>
        <v>58953.18</v>
      </c>
      <c r="BG228" s="89">
        <f t="shared" si="289"/>
        <v>58953.18</v>
      </c>
      <c r="BH228" s="89">
        <f t="shared" si="290"/>
        <v>0</v>
      </c>
      <c r="BI228" s="89">
        <f t="shared" si="291"/>
        <v>58953.18</v>
      </c>
      <c r="BJ228" s="93">
        <f t="shared" si="292"/>
        <v>1</v>
      </c>
      <c r="BK228" s="89">
        <f t="shared" si="293"/>
        <v>0</v>
      </c>
      <c r="BL228" s="93">
        <f t="shared" si="294"/>
        <v>0</v>
      </c>
      <c r="BM228" s="89">
        <v>0</v>
      </c>
      <c r="BN228" s="89">
        <v>15697.01</v>
      </c>
      <c r="BO228" s="89">
        <v>0</v>
      </c>
      <c r="BP228" s="89">
        <f t="shared" si="257"/>
        <v>15697.01</v>
      </c>
      <c r="BQ228" s="93" t="str">
        <f t="shared" si="261"/>
        <v>nebija plānots</v>
      </c>
      <c r="BR228" s="89">
        <f t="shared" si="295"/>
        <v>15697.01</v>
      </c>
      <c r="BS228" s="93" t="str">
        <f t="shared" si="296"/>
        <v>nebija plānots</v>
      </c>
      <c r="BT228" s="89">
        <f t="shared" si="297"/>
        <v>58953.18</v>
      </c>
      <c r="BU228" s="89">
        <f t="shared" si="298"/>
        <v>74650.19</v>
      </c>
      <c r="BV228" s="89">
        <f t="shared" si="299"/>
        <v>0</v>
      </c>
      <c r="BW228" s="89">
        <f t="shared" si="300"/>
        <v>74650.19</v>
      </c>
      <c r="BX228" s="93">
        <f t="shared" si="301"/>
        <v>1.2662623118888583</v>
      </c>
      <c r="BY228" s="89">
        <f t="shared" si="302"/>
        <v>15697.010000000002</v>
      </c>
      <c r="BZ228" s="93">
        <f t="shared" si="303"/>
        <v>0.26626231188885829</v>
      </c>
      <c r="CA228" s="89">
        <v>46920</v>
      </c>
      <c r="CB228" s="89">
        <v>0</v>
      </c>
      <c r="CC228" s="89">
        <v>0</v>
      </c>
      <c r="CD228" s="89">
        <v>0</v>
      </c>
      <c r="CE228" s="89">
        <v>0</v>
      </c>
      <c r="CF228" s="89">
        <v>0</v>
      </c>
      <c r="CG228" s="89">
        <v>905708.31</v>
      </c>
      <c r="CH228" s="24">
        <f t="shared" si="262"/>
        <v>1011581.49</v>
      </c>
      <c r="CJ228" s="10"/>
      <c r="CK228" s="10"/>
    </row>
    <row r="229" spans="1:89" ht="12" customHeight="1" x14ac:dyDescent="0.25">
      <c r="A229" s="9" t="s">
        <v>610</v>
      </c>
      <c r="B229" s="9" t="s">
        <v>610</v>
      </c>
      <c r="C229" s="25">
        <v>6</v>
      </c>
      <c r="D229" s="33" t="s">
        <v>604</v>
      </c>
      <c r="E229" s="27" t="s">
        <v>605</v>
      </c>
      <c r="F229" s="33" t="s">
        <v>606</v>
      </c>
      <c r="G229" s="27" t="s">
        <v>607</v>
      </c>
      <c r="H229" s="28" t="s">
        <v>608</v>
      </c>
      <c r="I229" s="27" t="s">
        <v>609</v>
      </c>
      <c r="J229" s="28">
        <v>2</v>
      </c>
      <c r="K229" s="36" t="s">
        <v>91</v>
      </c>
      <c r="L229" s="25" t="s">
        <v>12</v>
      </c>
      <c r="M229" s="24">
        <v>0</v>
      </c>
      <c r="N229" s="24">
        <v>0</v>
      </c>
      <c r="O229" s="24">
        <v>0</v>
      </c>
      <c r="P229" s="89">
        <v>0</v>
      </c>
      <c r="Q229" s="89">
        <v>0</v>
      </c>
      <c r="R229" s="89">
        <v>0</v>
      </c>
      <c r="S229" s="89">
        <f t="shared" si="263"/>
        <v>0</v>
      </c>
      <c r="T229" s="93" t="str">
        <f t="shared" si="264"/>
        <v>nebija plānots</v>
      </c>
      <c r="U229" s="89">
        <f t="shared" si="265"/>
        <v>0</v>
      </c>
      <c r="V229" s="93" t="str">
        <f t="shared" si="266"/>
        <v>nebija plānots</v>
      </c>
      <c r="W229" s="89">
        <v>0</v>
      </c>
      <c r="X229" s="89">
        <v>0</v>
      </c>
      <c r="Y229" s="89">
        <v>0</v>
      </c>
      <c r="Z229" s="89">
        <f t="shared" si="267"/>
        <v>0</v>
      </c>
      <c r="AA229" s="93" t="str">
        <f t="shared" si="258"/>
        <v>nebija plānots</v>
      </c>
      <c r="AB229" s="89">
        <f t="shared" si="268"/>
        <v>0</v>
      </c>
      <c r="AC229" s="93" t="str">
        <f t="shared" si="269"/>
        <v>nebija plānots</v>
      </c>
      <c r="AD229" s="89">
        <f t="shared" si="270"/>
        <v>0</v>
      </c>
      <c r="AE229" s="89">
        <f t="shared" si="271"/>
        <v>0</v>
      </c>
      <c r="AF229" s="89">
        <f t="shared" si="272"/>
        <v>0</v>
      </c>
      <c r="AG229" s="89">
        <f t="shared" si="273"/>
        <v>0</v>
      </c>
      <c r="AH229" s="93" t="str">
        <f t="shared" si="274"/>
        <v>nebija plānots</v>
      </c>
      <c r="AI229" s="89">
        <f t="shared" si="275"/>
        <v>0</v>
      </c>
      <c r="AJ229" s="93" t="str">
        <f t="shared" si="276"/>
        <v>nebija plānots</v>
      </c>
      <c r="AK229" s="89">
        <v>0</v>
      </c>
      <c r="AL229" s="89">
        <v>0</v>
      </c>
      <c r="AM229" s="89">
        <v>0</v>
      </c>
      <c r="AN229" s="89">
        <f t="shared" si="255"/>
        <v>0</v>
      </c>
      <c r="AO229" s="93" t="str">
        <f t="shared" si="259"/>
        <v>nebija plānots</v>
      </c>
      <c r="AP229" s="89">
        <f t="shared" si="277"/>
        <v>0</v>
      </c>
      <c r="AQ229" s="93" t="str">
        <f t="shared" si="278"/>
        <v>nebija plānots</v>
      </c>
      <c r="AR229" s="89">
        <f t="shared" si="279"/>
        <v>0</v>
      </c>
      <c r="AS229" s="89">
        <f t="shared" si="280"/>
        <v>0</v>
      </c>
      <c r="AT229" s="89">
        <f t="shared" si="281"/>
        <v>0</v>
      </c>
      <c r="AU229" s="89">
        <f t="shared" si="282"/>
        <v>0</v>
      </c>
      <c r="AV229" s="93" t="str">
        <f t="shared" si="283"/>
        <v>nebija plānots</v>
      </c>
      <c r="AW229" s="89">
        <f t="shared" si="284"/>
        <v>0</v>
      </c>
      <c r="AX229" s="93" t="str">
        <f t="shared" si="285"/>
        <v>nebija plānots</v>
      </c>
      <c r="AY229" s="89">
        <v>0</v>
      </c>
      <c r="AZ229" s="89">
        <v>0</v>
      </c>
      <c r="BA229" s="89">
        <v>0</v>
      </c>
      <c r="BB229" s="89">
        <f t="shared" si="256"/>
        <v>0</v>
      </c>
      <c r="BC229" s="93" t="str">
        <f t="shared" si="260"/>
        <v>nebija plānots</v>
      </c>
      <c r="BD229" s="89">
        <f t="shared" si="286"/>
        <v>0</v>
      </c>
      <c r="BE229" s="93" t="str">
        <f t="shared" si="287"/>
        <v>nebija plānots</v>
      </c>
      <c r="BF229" s="89">
        <f t="shared" si="288"/>
        <v>0</v>
      </c>
      <c r="BG229" s="89">
        <f t="shared" si="289"/>
        <v>0</v>
      </c>
      <c r="BH229" s="89">
        <f t="shared" si="290"/>
        <v>0</v>
      </c>
      <c r="BI229" s="89">
        <f t="shared" si="291"/>
        <v>0</v>
      </c>
      <c r="BJ229" s="93" t="str">
        <f t="shared" si="292"/>
        <v>nebija plānots</v>
      </c>
      <c r="BK229" s="89">
        <f t="shared" si="293"/>
        <v>0</v>
      </c>
      <c r="BL229" s="93" t="str">
        <f t="shared" si="294"/>
        <v>nebija plānots</v>
      </c>
      <c r="BM229" s="89">
        <v>0</v>
      </c>
      <c r="BN229" s="89">
        <v>0</v>
      </c>
      <c r="BO229" s="89">
        <v>0</v>
      </c>
      <c r="BP229" s="89">
        <f t="shared" si="257"/>
        <v>0</v>
      </c>
      <c r="BQ229" s="93" t="str">
        <f t="shared" si="261"/>
        <v>nebija plānots</v>
      </c>
      <c r="BR229" s="89">
        <f t="shared" si="295"/>
        <v>0</v>
      </c>
      <c r="BS229" s="93" t="str">
        <f t="shared" si="296"/>
        <v>nebija plānots</v>
      </c>
      <c r="BT229" s="89">
        <f t="shared" si="297"/>
        <v>0</v>
      </c>
      <c r="BU229" s="89">
        <f t="shared" si="298"/>
        <v>0</v>
      </c>
      <c r="BV229" s="89">
        <f t="shared" si="299"/>
        <v>0</v>
      </c>
      <c r="BW229" s="89">
        <f t="shared" si="300"/>
        <v>0</v>
      </c>
      <c r="BX229" s="93" t="str">
        <f t="shared" si="301"/>
        <v>nebija plānots</v>
      </c>
      <c r="BY229" s="89">
        <f t="shared" si="302"/>
        <v>0</v>
      </c>
      <c r="BZ229" s="93" t="str">
        <f t="shared" si="303"/>
        <v>nebija plānots</v>
      </c>
      <c r="CA229" s="89">
        <v>87132.800000000003</v>
      </c>
      <c r="CB229" s="89">
        <v>0</v>
      </c>
      <c r="CC229" s="89">
        <v>0</v>
      </c>
      <c r="CD229" s="89">
        <v>0</v>
      </c>
      <c r="CE229" s="89">
        <v>0</v>
      </c>
      <c r="CF229" s="89">
        <v>0</v>
      </c>
      <c r="CG229" s="89">
        <v>87132.800000000003</v>
      </c>
      <c r="CH229" s="24">
        <f t="shared" si="262"/>
        <v>174265.60000000001</v>
      </c>
      <c r="CJ229" s="10"/>
      <c r="CK229" s="10"/>
    </row>
    <row r="230" spans="1:89" ht="12" customHeight="1" x14ac:dyDescent="0.25">
      <c r="A230" s="9" t="s">
        <v>611</v>
      </c>
      <c r="B230" s="9" t="s">
        <v>611</v>
      </c>
      <c r="C230" s="25">
        <v>7</v>
      </c>
      <c r="D230" s="33" t="s">
        <v>604</v>
      </c>
      <c r="E230" s="27" t="s">
        <v>605</v>
      </c>
      <c r="F230" s="33" t="s">
        <v>606</v>
      </c>
      <c r="G230" s="27" t="s">
        <v>607</v>
      </c>
      <c r="H230" s="28" t="s">
        <v>608</v>
      </c>
      <c r="I230" s="27" t="s">
        <v>609</v>
      </c>
      <c r="J230" s="28">
        <v>3</v>
      </c>
      <c r="K230" s="36" t="s">
        <v>91</v>
      </c>
      <c r="L230" s="25" t="s">
        <v>12</v>
      </c>
      <c r="M230" s="24">
        <v>0</v>
      </c>
      <c r="N230" s="24">
        <v>0</v>
      </c>
      <c r="O230" s="24">
        <v>0</v>
      </c>
      <c r="P230" s="89">
        <v>0</v>
      </c>
      <c r="Q230" s="89">
        <v>0</v>
      </c>
      <c r="R230" s="89">
        <v>0</v>
      </c>
      <c r="S230" s="89">
        <f t="shared" si="263"/>
        <v>0</v>
      </c>
      <c r="T230" s="93" t="str">
        <f t="shared" si="264"/>
        <v>nebija plānots</v>
      </c>
      <c r="U230" s="89">
        <f t="shared" si="265"/>
        <v>0</v>
      </c>
      <c r="V230" s="93" t="str">
        <f t="shared" si="266"/>
        <v>nebija plānots</v>
      </c>
      <c r="W230" s="89">
        <v>0</v>
      </c>
      <c r="X230" s="89">
        <v>0</v>
      </c>
      <c r="Y230" s="89">
        <v>0</v>
      </c>
      <c r="Z230" s="89">
        <f t="shared" si="267"/>
        <v>0</v>
      </c>
      <c r="AA230" s="93" t="str">
        <f t="shared" si="258"/>
        <v>nebija plānots</v>
      </c>
      <c r="AB230" s="89">
        <f t="shared" si="268"/>
        <v>0</v>
      </c>
      <c r="AC230" s="93" t="str">
        <f t="shared" si="269"/>
        <v>nebija plānots</v>
      </c>
      <c r="AD230" s="89">
        <f t="shared" si="270"/>
        <v>0</v>
      </c>
      <c r="AE230" s="89">
        <f t="shared" si="271"/>
        <v>0</v>
      </c>
      <c r="AF230" s="89">
        <f t="shared" si="272"/>
        <v>0</v>
      </c>
      <c r="AG230" s="89">
        <f t="shared" si="273"/>
        <v>0</v>
      </c>
      <c r="AH230" s="93" t="str">
        <f t="shared" si="274"/>
        <v>nebija plānots</v>
      </c>
      <c r="AI230" s="89">
        <f t="shared" si="275"/>
        <v>0</v>
      </c>
      <c r="AJ230" s="93" t="str">
        <f t="shared" si="276"/>
        <v>nebija plānots</v>
      </c>
      <c r="AK230" s="89">
        <v>0</v>
      </c>
      <c r="AL230" s="89">
        <v>0</v>
      </c>
      <c r="AM230" s="89">
        <v>0</v>
      </c>
      <c r="AN230" s="89">
        <f t="shared" si="255"/>
        <v>0</v>
      </c>
      <c r="AO230" s="93" t="str">
        <f t="shared" si="259"/>
        <v>nebija plānots</v>
      </c>
      <c r="AP230" s="89">
        <f t="shared" si="277"/>
        <v>0</v>
      </c>
      <c r="AQ230" s="93" t="str">
        <f t="shared" si="278"/>
        <v>nebija plānots</v>
      </c>
      <c r="AR230" s="89">
        <f t="shared" si="279"/>
        <v>0</v>
      </c>
      <c r="AS230" s="89">
        <f t="shared" si="280"/>
        <v>0</v>
      </c>
      <c r="AT230" s="89">
        <f t="shared" si="281"/>
        <v>0</v>
      </c>
      <c r="AU230" s="89">
        <f t="shared" si="282"/>
        <v>0</v>
      </c>
      <c r="AV230" s="93" t="str">
        <f t="shared" si="283"/>
        <v>nebija plānots</v>
      </c>
      <c r="AW230" s="89">
        <f t="shared" si="284"/>
        <v>0</v>
      </c>
      <c r="AX230" s="93" t="str">
        <f t="shared" si="285"/>
        <v>nebija plānots</v>
      </c>
      <c r="AY230" s="89">
        <v>0</v>
      </c>
      <c r="AZ230" s="89">
        <v>0</v>
      </c>
      <c r="BA230" s="89">
        <v>0</v>
      </c>
      <c r="BB230" s="89">
        <f t="shared" si="256"/>
        <v>0</v>
      </c>
      <c r="BC230" s="93" t="str">
        <f t="shared" si="260"/>
        <v>nebija plānots</v>
      </c>
      <c r="BD230" s="89">
        <f t="shared" si="286"/>
        <v>0</v>
      </c>
      <c r="BE230" s="93" t="str">
        <f t="shared" si="287"/>
        <v>nebija plānots</v>
      </c>
      <c r="BF230" s="89">
        <f t="shared" si="288"/>
        <v>0</v>
      </c>
      <c r="BG230" s="89">
        <f t="shared" si="289"/>
        <v>0</v>
      </c>
      <c r="BH230" s="89">
        <f t="shared" si="290"/>
        <v>0</v>
      </c>
      <c r="BI230" s="89">
        <f t="shared" si="291"/>
        <v>0</v>
      </c>
      <c r="BJ230" s="93" t="str">
        <f t="shared" si="292"/>
        <v>nebija plānots</v>
      </c>
      <c r="BK230" s="89">
        <f t="shared" si="293"/>
        <v>0</v>
      </c>
      <c r="BL230" s="93" t="str">
        <f t="shared" si="294"/>
        <v>nebija plānots</v>
      </c>
      <c r="BM230" s="89">
        <v>0</v>
      </c>
      <c r="BN230" s="89">
        <v>0</v>
      </c>
      <c r="BO230" s="89">
        <v>0</v>
      </c>
      <c r="BP230" s="89">
        <f t="shared" si="257"/>
        <v>0</v>
      </c>
      <c r="BQ230" s="93" t="str">
        <f t="shared" si="261"/>
        <v>nebija plānots</v>
      </c>
      <c r="BR230" s="89">
        <f t="shared" si="295"/>
        <v>0</v>
      </c>
      <c r="BS230" s="93" t="str">
        <f t="shared" si="296"/>
        <v>nebija plānots</v>
      </c>
      <c r="BT230" s="89">
        <f t="shared" si="297"/>
        <v>0</v>
      </c>
      <c r="BU230" s="89">
        <f t="shared" si="298"/>
        <v>0</v>
      </c>
      <c r="BV230" s="89">
        <f t="shared" si="299"/>
        <v>0</v>
      </c>
      <c r="BW230" s="89">
        <f t="shared" si="300"/>
        <v>0</v>
      </c>
      <c r="BX230" s="93" t="str">
        <f t="shared" si="301"/>
        <v>nebija plānots</v>
      </c>
      <c r="BY230" s="89">
        <f t="shared" si="302"/>
        <v>0</v>
      </c>
      <c r="BZ230" s="93" t="str">
        <f t="shared" si="303"/>
        <v>nebija plānots</v>
      </c>
      <c r="CA230" s="89">
        <v>750125</v>
      </c>
      <c r="CB230" s="89">
        <v>0</v>
      </c>
      <c r="CC230" s="89">
        <v>0</v>
      </c>
      <c r="CD230" s="89">
        <v>0</v>
      </c>
      <c r="CE230" s="89">
        <v>0</v>
      </c>
      <c r="CF230" s="89">
        <v>0</v>
      </c>
      <c r="CG230" s="89">
        <v>750125</v>
      </c>
      <c r="CH230" s="24">
        <f t="shared" si="262"/>
        <v>1500250</v>
      </c>
      <c r="CJ230" s="10"/>
      <c r="CK230" s="10"/>
    </row>
    <row r="231" spans="1:89" ht="12" customHeight="1" x14ac:dyDescent="0.25">
      <c r="A231" s="9" t="s">
        <v>612</v>
      </c>
      <c r="B231" s="9" t="s">
        <v>612</v>
      </c>
      <c r="C231" s="25">
        <v>8</v>
      </c>
      <c r="D231" s="33" t="s">
        <v>604</v>
      </c>
      <c r="E231" s="27" t="s">
        <v>605</v>
      </c>
      <c r="F231" s="33" t="s">
        <v>606</v>
      </c>
      <c r="G231" s="27" t="s">
        <v>607</v>
      </c>
      <c r="H231" s="28" t="s">
        <v>608</v>
      </c>
      <c r="I231" s="27" t="s">
        <v>609</v>
      </c>
      <c r="J231" s="28">
        <v>4</v>
      </c>
      <c r="K231" s="36" t="s">
        <v>91</v>
      </c>
      <c r="L231" s="25" t="s">
        <v>12</v>
      </c>
      <c r="M231" s="24">
        <v>0</v>
      </c>
      <c r="N231" s="24">
        <v>0</v>
      </c>
      <c r="O231" s="24">
        <v>0</v>
      </c>
      <c r="P231" s="89">
        <v>0</v>
      </c>
      <c r="Q231" s="89">
        <v>0</v>
      </c>
      <c r="R231" s="89">
        <v>0</v>
      </c>
      <c r="S231" s="89">
        <f t="shared" si="263"/>
        <v>0</v>
      </c>
      <c r="T231" s="93" t="str">
        <f t="shared" si="264"/>
        <v>nebija plānots</v>
      </c>
      <c r="U231" s="89">
        <f t="shared" si="265"/>
        <v>0</v>
      </c>
      <c r="V231" s="93" t="str">
        <f t="shared" si="266"/>
        <v>nebija plānots</v>
      </c>
      <c r="W231" s="89">
        <v>0</v>
      </c>
      <c r="X231" s="89">
        <v>0</v>
      </c>
      <c r="Y231" s="89">
        <v>0</v>
      </c>
      <c r="Z231" s="89">
        <f t="shared" si="267"/>
        <v>0</v>
      </c>
      <c r="AA231" s="93" t="str">
        <f t="shared" si="258"/>
        <v>nebija plānots</v>
      </c>
      <c r="AB231" s="89">
        <f t="shared" si="268"/>
        <v>0</v>
      </c>
      <c r="AC231" s="93" t="str">
        <f t="shared" si="269"/>
        <v>nebija plānots</v>
      </c>
      <c r="AD231" s="89">
        <f t="shared" si="270"/>
        <v>0</v>
      </c>
      <c r="AE231" s="89">
        <f t="shared" si="271"/>
        <v>0</v>
      </c>
      <c r="AF231" s="89">
        <f t="shared" si="272"/>
        <v>0</v>
      </c>
      <c r="AG231" s="89">
        <f t="shared" si="273"/>
        <v>0</v>
      </c>
      <c r="AH231" s="93" t="str">
        <f t="shared" si="274"/>
        <v>nebija plānots</v>
      </c>
      <c r="AI231" s="89">
        <f t="shared" si="275"/>
        <v>0</v>
      </c>
      <c r="AJ231" s="93" t="str">
        <f t="shared" si="276"/>
        <v>nebija plānots</v>
      </c>
      <c r="AK231" s="89">
        <v>0</v>
      </c>
      <c r="AL231" s="89">
        <v>0</v>
      </c>
      <c r="AM231" s="89">
        <v>0</v>
      </c>
      <c r="AN231" s="89">
        <f t="shared" si="255"/>
        <v>0</v>
      </c>
      <c r="AO231" s="93" t="str">
        <f t="shared" si="259"/>
        <v>nebija plānots</v>
      </c>
      <c r="AP231" s="89">
        <f t="shared" si="277"/>
        <v>0</v>
      </c>
      <c r="AQ231" s="93" t="str">
        <f t="shared" si="278"/>
        <v>nebija plānots</v>
      </c>
      <c r="AR231" s="89">
        <f t="shared" si="279"/>
        <v>0</v>
      </c>
      <c r="AS231" s="89">
        <f t="shared" si="280"/>
        <v>0</v>
      </c>
      <c r="AT231" s="89">
        <f t="shared" si="281"/>
        <v>0</v>
      </c>
      <c r="AU231" s="89">
        <f t="shared" si="282"/>
        <v>0</v>
      </c>
      <c r="AV231" s="93" t="str">
        <f t="shared" si="283"/>
        <v>nebija plānots</v>
      </c>
      <c r="AW231" s="89">
        <f t="shared" si="284"/>
        <v>0</v>
      </c>
      <c r="AX231" s="93" t="str">
        <f t="shared" si="285"/>
        <v>nebija plānots</v>
      </c>
      <c r="AY231" s="89">
        <v>0</v>
      </c>
      <c r="AZ231" s="89">
        <v>0</v>
      </c>
      <c r="BA231" s="89">
        <v>0</v>
      </c>
      <c r="BB231" s="89">
        <f t="shared" si="256"/>
        <v>0</v>
      </c>
      <c r="BC231" s="93" t="str">
        <f t="shared" si="260"/>
        <v>nebija plānots</v>
      </c>
      <c r="BD231" s="89">
        <f t="shared" si="286"/>
        <v>0</v>
      </c>
      <c r="BE231" s="93" t="str">
        <f t="shared" si="287"/>
        <v>nebija plānots</v>
      </c>
      <c r="BF231" s="89">
        <f t="shared" si="288"/>
        <v>0</v>
      </c>
      <c r="BG231" s="89">
        <f t="shared" si="289"/>
        <v>0</v>
      </c>
      <c r="BH231" s="89">
        <f t="shared" si="290"/>
        <v>0</v>
      </c>
      <c r="BI231" s="89">
        <f t="shared" si="291"/>
        <v>0</v>
      </c>
      <c r="BJ231" s="93" t="str">
        <f t="shared" si="292"/>
        <v>nebija plānots</v>
      </c>
      <c r="BK231" s="89">
        <f t="shared" si="293"/>
        <v>0</v>
      </c>
      <c r="BL231" s="93" t="str">
        <f t="shared" si="294"/>
        <v>nebija plānots</v>
      </c>
      <c r="BM231" s="89">
        <v>0</v>
      </c>
      <c r="BN231" s="89">
        <v>0</v>
      </c>
      <c r="BO231" s="89">
        <v>0</v>
      </c>
      <c r="BP231" s="89">
        <f t="shared" si="257"/>
        <v>0</v>
      </c>
      <c r="BQ231" s="93" t="str">
        <f t="shared" si="261"/>
        <v>nebija plānots</v>
      </c>
      <c r="BR231" s="89">
        <f t="shared" si="295"/>
        <v>0</v>
      </c>
      <c r="BS231" s="93" t="str">
        <f t="shared" si="296"/>
        <v>nebija plānots</v>
      </c>
      <c r="BT231" s="89">
        <f t="shared" si="297"/>
        <v>0</v>
      </c>
      <c r="BU231" s="89">
        <f t="shared" si="298"/>
        <v>0</v>
      </c>
      <c r="BV231" s="89">
        <f t="shared" si="299"/>
        <v>0</v>
      </c>
      <c r="BW231" s="89">
        <f t="shared" si="300"/>
        <v>0</v>
      </c>
      <c r="BX231" s="93" t="str">
        <f t="shared" si="301"/>
        <v>nebija plānots</v>
      </c>
      <c r="BY231" s="89">
        <f t="shared" si="302"/>
        <v>0</v>
      </c>
      <c r="BZ231" s="93" t="str">
        <f t="shared" si="303"/>
        <v>nebija plānots</v>
      </c>
      <c r="CA231" s="89">
        <v>0</v>
      </c>
      <c r="CB231" s="89">
        <v>0</v>
      </c>
      <c r="CC231" s="89">
        <v>0</v>
      </c>
      <c r="CD231" s="89">
        <v>0</v>
      </c>
      <c r="CE231" s="89">
        <v>0</v>
      </c>
      <c r="CF231" s="89">
        <v>0</v>
      </c>
      <c r="CG231" s="89">
        <v>0</v>
      </c>
      <c r="CH231" s="24">
        <f t="shared" si="262"/>
        <v>0</v>
      </c>
      <c r="CJ231" s="10"/>
      <c r="CK231" s="10"/>
    </row>
    <row r="232" spans="1:89" ht="12" customHeight="1" x14ac:dyDescent="0.25">
      <c r="A232" s="9" t="s">
        <v>613</v>
      </c>
      <c r="B232" s="9" t="s">
        <v>613</v>
      </c>
      <c r="C232" s="25">
        <v>9</v>
      </c>
      <c r="D232" s="33" t="s">
        <v>604</v>
      </c>
      <c r="E232" s="27" t="s">
        <v>605</v>
      </c>
      <c r="F232" s="33" t="s">
        <v>606</v>
      </c>
      <c r="G232" s="27" t="s">
        <v>607</v>
      </c>
      <c r="H232" s="28" t="s">
        <v>608</v>
      </c>
      <c r="I232" s="27" t="s">
        <v>609</v>
      </c>
      <c r="J232" s="28">
        <v>5</v>
      </c>
      <c r="K232" s="36" t="s">
        <v>91</v>
      </c>
      <c r="L232" s="25" t="s">
        <v>12</v>
      </c>
      <c r="M232" s="24">
        <v>0</v>
      </c>
      <c r="N232" s="24">
        <v>0</v>
      </c>
      <c r="O232" s="24">
        <v>0</v>
      </c>
      <c r="P232" s="89">
        <v>0</v>
      </c>
      <c r="Q232" s="89">
        <v>0</v>
      </c>
      <c r="R232" s="89">
        <v>0</v>
      </c>
      <c r="S232" s="89">
        <f t="shared" si="263"/>
        <v>0</v>
      </c>
      <c r="T232" s="93" t="str">
        <f t="shared" si="264"/>
        <v>nebija plānots</v>
      </c>
      <c r="U232" s="89">
        <f t="shared" si="265"/>
        <v>0</v>
      </c>
      <c r="V232" s="93" t="str">
        <f t="shared" si="266"/>
        <v>nebija plānots</v>
      </c>
      <c r="W232" s="89">
        <v>0</v>
      </c>
      <c r="X232" s="89">
        <v>0</v>
      </c>
      <c r="Y232" s="89">
        <v>0</v>
      </c>
      <c r="Z232" s="89">
        <f t="shared" si="267"/>
        <v>0</v>
      </c>
      <c r="AA232" s="93" t="str">
        <f t="shared" si="258"/>
        <v>nebija plānots</v>
      </c>
      <c r="AB232" s="89">
        <f t="shared" si="268"/>
        <v>0</v>
      </c>
      <c r="AC232" s="93" t="str">
        <f t="shared" si="269"/>
        <v>nebija plānots</v>
      </c>
      <c r="AD232" s="89">
        <f t="shared" si="270"/>
        <v>0</v>
      </c>
      <c r="AE232" s="89">
        <f t="shared" si="271"/>
        <v>0</v>
      </c>
      <c r="AF232" s="89">
        <f t="shared" si="272"/>
        <v>0</v>
      </c>
      <c r="AG232" s="89">
        <f t="shared" si="273"/>
        <v>0</v>
      </c>
      <c r="AH232" s="93" t="str">
        <f t="shared" si="274"/>
        <v>nebija plānots</v>
      </c>
      <c r="AI232" s="89">
        <f t="shared" si="275"/>
        <v>0</v>
      </c>
      <c r="AJ232" s="93" t="str">
        <f t="shared" si="276"/>
        <v>nebija plānots</v>
      </c>
      <c r="AK232" s="89">
        <v>0</v>
      </c>
      <c r="AL232" s="89">
        <v>0</v>
      </c>
      <c r="AM232" s="89">
        <v>0</v>
      </c>
      <c r="AN232" s="89">
        <f t="shared" si="255"/>
        <v>0</v>
      </c>
      <c r="AO232" s="93" t="str">
        <f t="shared" si="259"/>
        <v>nebija plānots</v>
      </c>
      <c r="AP232" s="89">
        <f t="shared" si="277"/>
        <v>0</v>
      </c>
      <c r="AQ232" s="93" t="str">
        <f t="shared" si="278"/>
        <v>nebija plānots</v>
      </c>
      <c r="AR232" s="89">
        <f t="shared" si="279"/>
        <v>0</v>
      </c>
      <c r="AS232" s="89">
        <f t="shared" si="280"/>
        <v>0</v>
      </c>
      <c r="AT232" s="89">
        <f t="shared" si="281"/>
        <v>0</v>
      </c>
      <c r="AU232" s="89">
        <f t="shared" si="282"/>
        <v>0</v>
      </c>
      <c r="AV232" s="93" t="str">
        <f t="shared" si="283"/>
        <v>nebija plānots</v>
      </c>
      <c r="AW232" s="89">
        <f t="shared" si="284"/>
        <v>0</v>
      </c>
      <c r="AX232" s="93" t="str">
        <f t="shared" si="285"/>
        <v>nebija plānots</v>
      </c>
      <c r="AY232" s="89">
        <v>0</v>
      </c>
      <c r="AZ232" s="89">
        <v>0</v>
      </c>
      <c r="BA232" s="89">
        <v>0</v>
      </c>
      <c r="BB232" s="89">
        <f t="shared" si="256"/>
        <v>0</v>
      </c>
      <c r="BC232" s="93" t="str">
        <f t="shared" si="260"/>
        <v>nebija plānots</v>
      </c>
      <c r="BD232" s="89">
        <f t="shared" si="286"/>
        <v>0</v>
      </c>
      <c r="BE232" s="93" t="str">
        <f t="shared" si="287"/>
        <v>nebija plānots</v>
      </c>
      <c r="BF232" s="89">
        <f t="shared" si="288"/>
        <v>0</v>
      </c>
      <c r="BG232" s="89">
        <f t="shared" si="289"/>
        <v>0</v>
      </c>
      <c r="BH232" s="89">
        <f t="shared" si="290"/>
        <v>0</v>
      </c>
      <c r="BI232" s="89">
        <f t="shared" si="291"/>
        <v>0</v>
      </c>
      <c r="BJ232" s="93" t="str">
        <f t="shared" si="292"/>
        <v>nebija plānots</v>
      </c>
      <c r="BK232" s="89">
        <f t="shared" si="293"/>
        <v>0</v>
      </c>
      <c r="BL232" s="93" t="str">
        <f t="shared" si="294"/>
        <v>nebija plānots</v>
      </c>
      <c r="BM232" s="89">
        <v>0</v>
      </c>
      <c r="BN232" s="89">
        <v>0</v>
      </c>
      <c r="BO232" s="89">
        <v>0</v>
      </c>
      <c r="BP232" s="89">
        <f t="shared" si="257"/>
        <v>0</v>
      </c>
      <c r="BQ232" s="93" t="str">
        <f t="shared" si="261"/>
        <v>nebija plānots</v>
      </c>
      <c r="BR232" s="89">
        <f t="shared" si="295"/>
        <v>0</v>
      </c>
      <c r="BS232" s="93" t="str">
        <f t="shared" si="296"/>
        <v>nebija plānots</v>
      </c>
      <c r="BT232" s="89">
        <f t="shared" si="297"/>
        <v>0</v>
      </c>
      <c r="BU232" s="89">
        <f t="shared" si="298"/>
        <v>0</v>
      </c>
      <c r="BV232" s="89">
        <f t="shared" si="299"/>
        <v>0</v>
      </c>
      <c r="BW232" s="89">
        <f t="shared" si="300"/>
        <v>0</v>
      </c>
      <c r="BX232" s="93" t="str">
        <f t="shared" si="301"/>
        <v>nebija plānots</v>
      </c>
      <c r="BY232" s="89">
        <f t="shared" si="302"/>
        <v>0</v>
      </c>
      <c r="BZ232" s="93" t="str">
        <f t="shared" si="303"/>
        <v>nebija plānots</v>
      </c>
      <c r="CA232" s="89">
        <v>0</v>
      </c>
      <c r="CB232" s="89">
        <v>0</v>
      </c>
      <c r="CC232" s="89">
        <v>0</v>
      </c>
      <c r="CD232" s="89">
        <v>0</v>
      </c>
      <c r="CE232" s="89">
        <v>0</v>
      </c>
      <c r="CF232" s="89">
        <v>0</v>
      </c>
      <c r="CG232" s="89">
        <v>0</v>
      </c>
      <c r="CH232" s="24">
        <f t="shared" si="262"/>
        <v>0</v>
      </c>
      <c r="CJ232" s="10"/>
      <c r="CK232" s="10"/>
    </row>
    <row r="233" spans="1:89" ht="12" customHeight="1" x14ac:dyDescent="0.25">
      <c r="A233" s="9" t="s">
        <v>614</v>
      </c>
      <c r="B233" s="9" t="s">
        <v>614</v>
      </c>
      <c r="C233" s="25">
        <v>6</v>
      </c>
      <c r="D233" s="33" t="s">
        <v>604</v>
      </c>
      <c r="E233" s="27" t="s">
        <v>605</v>
      </c>
      <c r="F233" s="33" t="s">
        <v>606</v>
      </c>
      <c r="G233" s="27" t="s">
        <v>607</v>
      </c>
      <c r="H233" s="28" t="s">
        <v>615</v>
      </c>
      <c r="I233" s="27" t="s">
        <v>616</v>
      </c>
      <c r="J233" s="28" t="s">
        <v>21</v>
      </c>
      <c r="K233" s="36" t="s">
        <v>22</v>
      </c>
      <c r="L233" s="25" t="s">
        <v>12</v>
      </c>
      <c r="M233" s="24">
        <v>0</v>
      </c>
      <c r="N233" s="24">
        <v>0</v>
      </c>
      <c r="O233" s="24">
        <v>255000</v>
      </c>
      <c r="P233" s="89">
        <v>0</v>
      </c>
      <c r="Q233" s="89">
        <v>0</v>
      </c>
      <c r="R233" s="89">
        <v>0</v>
      </c>
      <c r="S233" s="89">
        <f t="shared" si="263"/>
        <v>0</v>
      </c>
      <c r="T233" s="93" t="str">
        <f t="shared" si="264"/>
        <v>nebija plānots</v>
      </c>
      <c r="U233" s="89">
        <f t="shared" si="265"/>
        <v>0</v>
      </c>
      <c r="V233" s="93" t="str">
        <f t="shared" si="266"/>
        <v>nebija plānots</v>
      </c>
      <c r="W233" s="89">
        <v>35565.96</v>
      </c>
      <c r="X233" s="89">
        <v>35565.96</v>
      </c>
      <c r="Y233" s="89">
        <v>0</v>
      </c>
      <c r="Z233" s="89">
        <f t="shared" si="267"/>
        <v>35565.96</v>
      </c>
      <c r="AA233" s="93">
        <f t="shared" si="258"/>
        <v>1</v>
      </c>
      <c r="AB233" s="89">
        <f t="shared" si="268"/>
        <v>0</v>
      </c>
      <c r="AC233" s="93">
        <f t="shared" si="269"/>
        <v>0</v>
      </c>
      <c r="AD233" s="89">
        <f t="shared" si="270"/>
        <v>35565.96</v>
      </c>
      <c r="AE233" s="89">
        <f t="shared" si="271"/>
        <v>35565.96</v>
      </c>
      <c r="AF233" s="89">
        <f t="shared" si="272"/>
        <v>0</v>
      </c>
      <c r="AG233" s="89">
        <f t="shared" si="273"/>
        <v>35565.96</v>
      </c>
      <c r="AH233" s="93">
        <f t="shared" si="274"/>
        <v>1</v>
      </c>
      <c r="AI233" s="89">
        <f t="shared" si="275"/>
        <v>0</v>
      </c>
      <c r="AJ233" s="93">
        <f t="shared" si="276"/>
        <v>0</v>
      </c>
      <c r="AK233" s="89">
        <v>0</v>
      </c>
      <c r="AL233" s="89">
        <v>425000</v>
      </c>
      <c r="AM233" s="89">
        <v>0</v>
      </c>
      <c r="AN233" s="89">
        <f t="shared" si="255"/>
        <v>425000</v>
      </c>
      <c r="AO233" s="93" t="str">
        <f t="shared" si="259"/>
        <v>nebija plānots</v>
      </c>
      <c r="AP233" s="89">
        <f t="shared" si="277"/>
        <v>425000</v>
      </c>
      <c r="AQ233" s="93" t="str">
        <f t="shared" si="278"/>
        <v>nebija plānots</v>
      </c>
      <c r="AR233" s="89">
        <f t="shared" si="279"/>
        <v>35565.96</v>
      </c>
      <c r="AS233" s="89">
        <f t="shared" si="280"/>
        <v>460565.96</v>
      </c>
      <c r="AT233" s="89">
        <f t="shared" si="281"/>
        <v>0</v>
      </c>
      <c r="AU233" s="89">
        <f t="shared" si="282"/>
        <v>460565.96</v>
      </c>
      <c r="AV233" s="93">
        <f t="shared" si="283"/>
        <v>12.94962824003626</v>
      </c>
      <c r="AW233" s="89">
        <f t="shared" si="284"/>
        <v>425000</v>
      </c>
      <c r="AX233" s="93">
        <f t="shared" si="285"/>
        <v>11.94962824003626</v>
      </c>
      <c r="AY233" s="89">
        <v>318750.01</v>
      </c>
      <c r="AZ233" s="89">
        <v>153854.19999999998</v>
      </c>
      <c r="BA233" s="89">
        <v>0</v>
      </c>
      <c r="BB233" s="89">
        <f t="shared" si="256"/>
        <v>153854.19999999998</v>
      </c>
      <c r="BC233" s="93">
        <f t="shared" si="260"/>
        <v>0.48267982799435827</v>
      </c>
      <c r="BD233" s="89">
        <f t="shared" si="286"/>
        <v>-164895.81000000003</v>
      </c>
      <c r="BE233" s="93">
        <f t="shared" si="287"/>
        <v>-0.51732017200564173</v>
      </c>
      <c r="BF233" s="89">
        <f t="shared" si="288"/>
        <v>354315.97000000003</v>
      </c>
      <c r="BG233" s="89">
        <f t="shared" si="289"/>
        <v>614420.16</v>
      </c>
      <c r="BH233" s="89">
        <f t="shared" si="290"/>
        <v>0</v>
      </c>
      <c r="BI233" s="89">
        <f t="shared" si="291"/>
        <v>614420.16</v>
      </c>
      <c r="BJ233" s="93">
        <f t="shared" si="292"/>
        <v>1.7341023606697716</v>
      </c>
      <c r="BK233" s="89">
        <f t="shared" si="293"/>
        <v>260104.19</v>
      </c>
      <c r="BL233" s="93">
        <f t="shared" si="294"/>
        <v>0.73410236066977164</v>
      </c>
      <c r="BM233" s="89">
        <v>95625</v>
      </c>
      <c r="BN233" s="89">
        <v>0</v>
      </c>
      <c r="BO233" s="89">
        <v>0</v>
      </c>
      <c r="BP233" s="89">
        <f t="shared" si="257"/>
        <v>0</v>
      </c>
      <c r="BQ233" s="93">
        <f t="shared" si="261"/>
        <v>0</v>
      </c>
      <c r="BR233" s="89">
        <f t="shared" si="295"/>
        <v>-95625</v>
      </c>
      <c r="BS233" s="93">
        <f t="shared" si="296"/>
        <v>-1</v>
      </c>
      <c r="BT233" s="89">
        <f t="shared" si="297"/>
        <v>449940.97000000003</v>
      </c>
      <c r="BU233" s="89">
        <f t="shared" si="298"/>
        <v>614420.16</v>
      </c>
      <c r="BV233" s="89">
        <f t="shared" si="299"/>
        <v>0</v>
      </c>
      <c r="BW233" s="89">
        <f t="shared" si="300"/>
        <v>614420.16</v>
      </c>
      <c r="BX233" s="93">
        <f t="shared" si="301"/>
        <v>1.3655572641006664</v>
      </c>
      <c r="BY233" s="89">
        <f t="shared" si="302"/>
        <v>164479.19</v>
      </c>
      <c r="BZ233" s="93">
        <f t="shared" si="303"/>
        <v>0.36555726410066636</v>
      </c>
      <c r="CA233" s="89">
        <v>0</v>
      </c>
      <c r="CB233" s="89">
        <v>0</v>
      </c>
      <c r="CC233" s="89">
        <v>77163.05</v>
      </c>
      <c r="CD233" s="89">
        <v>0</v>
      </c>
      <c r="CE233" s="89">
        <v>431255.37</v>
      </c>
      <c r="CF233" s="89">
        <v>146113.57999999999</v>
      </c>
      <c r="CG233" s="89">
        <v>0</v>
      </c>
      <c r="CH233" s="24">
        <f t="shared" si="262"/>
        <v>1104472.97</v>
      </c>
      <c r="CJ233" s="10"/>
      <c r="CK233" s="10"/>
    </row>
    <row r="234" spans="1:89" ht="12" customHeight="1" x14ac:dyDescent="0.25">
      <c r="A234" s="9" t="s">
        <v>617</v>
      </c>
      <c r="B234" s="9" t="s">
        <v>617</v>
      </c>
      <c r="C234" s="25">
        <v>6</v>
      </c>
      <c r="D234" s="33" t="s">
        <v>604</v>
      </c>
      <c r="E234" s="27" t="s">
        <v>605</v>
      </c>
      <c r="F234" s="33" t="s">
        <v>606</v>
      </c>
      <c r="G234" s="27" t="s">
        <v>607</v>
      </c>
      <c r="H234" s="28" t="s">
        <v>618</v>
      </c>
      <c r="I234" s="27" t="s">
        <v>619</v>
      </c>
      <c r="J234" s="28">
        <v>1</v>
      </c>
      <c r="K234" s="41" t="s">
        <v>91</v>
      </c>
      <c r="L234" s="25" t="s">
        <v>12</v>
      </c>
      <c r="M234" s="24">
        <v>0</v>
      </c>
      <c r="N234" s="24">
        <v>4822663.9000000004</v>
      </c>
      <c r="O234" s="24">
        <v>16208385.640000001</v>
      </c>
      <c r="P234" s="89">
        <v>1634579.83</v>
      </c>
      <c r="Q234" s="89">
        <v>1830546.35</v>
      </c>
      <c r="R234" s="89">
        <v>0</v>
      </c>
      <c r="S234" s="89">
        <f t="shared" si="263"/>
        <v>1830546.35</v>
      </c>
      <c r="T234" s="93">
        <f t="shared" si="264"/>
        <v>1.119888008161706</v>
      </c>
      <c r="U234" s="89">
        <f t="shared" si="265"/>
        <v>195966.52000000002</v>
      </c>
      <c r="V234" s="93">
        <f t="shared" si="266"/>
        <v>0.119888008161706</v>
      </c>
      <c r="W234" s="89">
        <v>484960.31999999995</v>
      </c>
      <c r="X234" s="89">
        <v>152240.14000000001</v>
      </c>
      <c r="Y234" s="89">
        <v>0</v>
      </c>
      <c r="Z234" s="89">
        <f t="shared" si="267"/>
        <v>152240.14000000001</v>
      </c>
      <c r="AA234" s="93">
        <f t="shared" si="258"/>
        <v>0.31392287929866103</v>
      </c>
      <c r="AB234" s="89">
        <f t="shared" si="268"/>
        <v>-332720.17999999993</v>
      </c>
      <c r="AC234" s="93">
        <f t="shared" si="269"/>
        <v>-0.68607712070133897</v>
      </c>
      <c r="AD234" s="89">
        <f t="shared" si="270"/>
        <v>2119540.15</v>
      </c>
      <c r="AE234" s="89">
        <f t="shared" si="271"/>
        <v>1982786.4900000002</v>
      </c>
      <c r="AF234" s="89">
        <f t="shared" si="272"/>
        <v>0</v>
      </c>
      <c r="AG234" s="89">
        <f t="shared" si="273"/>
        <v>1982786.4900000002</v>
      </c>
      <c r="AH234" s="93">
        <f t="shared" si="274"/>
        <v>0.93547956145110078</v>
      </c>
      <c r="AI234" s="89">
        <f t="shared" si="275"/>
        <v>-136753.65999999968</v>
      </c>
      <c r="AJ234" s="93">
        <f t="shared" si="276"/>
        <v>-6.4520438548899245E-2</v>
      </c>
      <c r="AK234" s="89">
        <v>1076130.05</v>
      </c>
      <c r="AL234" s="89">
        <v>747796.27</v>
      </c>
      <c r="AM234" s="89">
        <v>0</v>
      </c>
      <c r="AN234" s="89">
        <f t="shared" si="255"/>
        <v>747796.27</v>
      </c>
      <c r="AO234" s="93">
        <f t="shared" si="259"/>
        <v>0.69489395821629552</v>
      </c>
      <c r="AP234" s="89">
        <f t="shared" si="277"/>
        <v>-328333.78000000003</v>
      </c>
      <c r="AQ234" s="93">
        <f t="shared" si="278"/>
        <v>-0.30510604178370448</v>
      </c>
      <c r="AR234" s="89">
        <f t="shared" si="279"/>
        <v>3195670.2</v>
      </c>
      <c r="AS234" s="89">
        <f t="shared" si="280"/>
        <v>2730582.7600000002</v>
      </c>
      <c r="AT234" s="89">
        <f t="shared" si="281"/>
        <v>0</v>
      </c>
      <c r="AU234" s="89">
        <f t="shared" si="282"/>
        <v>2730582.7600000002</v>
      </c>
      <c r="AV234" s="93">
        <f t="shared" si="283"/>
        <v>0.85446325468754569</v>
      </c>
      <c r="AW234" s="89">
        <f t="shared" si="284"/>
        <v>-465087.43999999994</v>
      </c>
      <c r="AX234" s="93">
        <f t="shared" si="285"/>
        <v>-0.14553674531245431</v>
      </c>
      <c r="AY234" s="89">
        <v>287158.17999999982</v>
      </c>
      <c r="AZ234" s="89">
        <v>480326.13</v>
      </c>
      <c r="BA234" s="89">
        <v>0</v>
      </c>
      <c r="BB234" s="89">
        <f t="shared" si="256"/>
        <v>480326.13</v>
      </c>
      <c r="BC234" s="93">
        <f t="shared" si="260"/>
        <v>1.6726883071901357</v>
      </c>
      <c r="BD234" s="89">
        <f t="shared" si="286"/>
        <v>193167.95000000019</v>
      </c>
      <c r="BE234" s="93">
        <f t="shared" si="287"/>
        <v>0.67268830719013584</v>
      </c>
      <c r="BF234" s="89">
        <f t="shared" si="288"/>
        <v>3482828.38</v>
      </c>
      <c r="BG234" s="89">
        <f t="shared" si="289"/>
        <v>3210908.89</v>
      </c>
      <c r="BH234" s="89">
        <f t="shared" si="290"/>
        <v>0</v>
      </c>
      <c r="BI234" s="89">
        <f t="shared" si="291"/>
        <v>3210908.89</v>
      </c>
      <c r="BJ234" s="93">
        <f t="shared" si="292"/>
        <v>0.92192567065276998</v>
      </c>
      <c r="BK234" s="89">
        <f t="shared" si="293"/>
        <v>-271919.48999999976</v>
      </c>
      <c r="BL234" s="93">
        <f t="shared" si="294"/>
        <v>-7.8074329347230076E-2</v>
      </c>
      <c r="BM234" s="89">
        <v>369750</v>
      </c>
      <c r="BN234" s="89">
        <v>577325.1</v>
      </c>
      <c r="BO234" s="89">
        <v>0</v>
      </c>
      <c r="BP234" s="89">
        <f t="shared" si="257"/>
        <v>577325.1</v>
      </c>
      <c r="BQ234" s="93">
        <f t="shared" si="261"/>
        <v>1.5613931034482758</v>
      </c>
      <c r="BR234" s="89">
        <f t="shared" si="295"/>
        <v>207575.09999999998</v>
      </c>
      <c r="BS234" s="93">
        <f t="shared" si="296"/>
        <v>0.56139310344827575</v>
      </c>
      <c r="BT234" s="89">
        <f t="shared" si="297"/>
        <v>3852578.38</v>
      </c>
      <c r="BU234" s="89">
        <f t="shared" si="298"/>
        <v>3788233.99</v>
      </c>
      <c r="BV234" s="89">
        <f t="shared" si="299"/>
        <v>0</v>
      </c>
      <c r="BW234" s="89">
        <f t="shared" si="300"/>
        <v>3788233.99</v>
      </c>
      <c r="BX234" s="93">
        <f t="shared" si="301"/>
        <v>0.98329835667094212</v>
      </c>
      <c r="BY234" s="89">
        <f t="shared" si="302"/>
        <v>-64344.389999999665</v>
      </c>
      <c r="BZ234" s="93">
        <f t="shared" si="303"/>
        <v>-1.6701643329057894E-2</v>
      </c>
      <c r="CA234" s="89">
        <v>1271480.77</v>
      </c>
      <c r="CB234" s="89">
        <v>869080.82000000007</v>
      </c>
      <c r="CC234" s="89">
        <v>2561286.77</v>
      </c>
      <c r="CD234" s="89">
        <v>189681.45000000016</v>
      </c>
      <c r="CE234" s="89">
        <v>1715137.2</v>
      </c>
      <c r="CF234" s="89">
        <v>3386856.59</v>
      </c>
      <c r="CG234" s="89">
        <v>2438311.8999999994</v>
      </c>
      <c r="CH234" s="24">
        <f t="shared" si="262"/>
        <v>16284413.879999999</v>
      </c>
      <c r="CJ234" s="10"/>
      <c r="CK234" s="10"/>
    </row>
    <row r="235" spans="1:89" ht="12" customHeight="1" x14ac:dyDescent="0.25">
      <c r="A235" s="9" t="s">
        <v>620</v>
      </c>
      <c r="B235" s="9" t="s">
        <v>620</v>
      </c>
      <c r="C235" s="25">
        <v>6</v>
      </c>
      <c r="D235" s="33" t="s">
        <v>604</v>
      </c>
      <c r="E235" s="27" t="s">
        <v>605</v>
      </c>
      <c r="F235" s="33" t="s">
        <v>606</v>
      </c>
      <c r="G235" s="27" t="s">
        <v>607</v>
      </c>
      <c r="H235" s="28" t="s">
        <v>618</v>
      </c>
      <c r="I235" s="27" t="s">
        <v>619</v>
      </c>
      <c r="J235" s="28">
        <v>2</v>
      </c>
      <c r="K235" s="41" t="s">
        <v>91</v>
      </c>
      <c r="L235" s="25" t="s">
        <v>12</v>
      </c>
      <c r="M235" s="24">
        <v>0</v>
      </c>
      <c r="N235" s="24">
        <v>0</v>
      </c>
      <c r="O235" s="24">
        <v>0</v>
      </c>
      <c r="P235" s="89">
        <v>0</v>
      </c>
      <c r="Q235" s="89">
        <v>0</v>
      </c>
      <c r="R235" s="89">
        <v>0</v>
      </c>
      <c r="S235" s="89">
        <f t="shared" si="263"/>
        <v>0</v>
      </c>
      <c r="T235" s="93" t="str">
        <f t="shared" si="264"/>
        <v>nebija plānots</v>
      </c>
      <c r="U235" s="89">
        <f t="shared" si="265"/>
        <v>0</v>
      </c>
      <c r="V235" s="93" t="str">
        <f t="shared" si="266"/>
        <v>nebija plānots</v>
      </c>
      <c r="W235" s="89">
        <v>0</v>
      </c>
      <c r="X235" s="89">
        <v>0</v>
      </c>
      <c r="Y235" s="89">
        <v>0</v>
      </c>
      <c r="Z235" s="89">
        <f t="shared" si="267"/>
        <v>0</v>
      </c>
      <c r="AA235" s="93" t="str">
        <f t="shared" si="258"/>
        <v>nebija plānots</v>
      </c>
      <c r="AB235" s="89">
        <f t="shared" si="268"/>
        <v>0</v>
      </c>
      <c r="AC235" s="93" t="str">
        <f t="shared" si="269"/>
        <v>nebija plānots</v>
      </c>
      <c r="AD235" s="89">
        <f t="shared" si="270"/>
        <v>0</v>
      </c>
      <c r="AE235" s="89">
        <f t="shared" si="271"/>
        <v>0</v>
      </c>
      <c r="AF235" s="89">
        <f t="shared" si="272"/>
        <v>0</v>
      </c>
      <c r="AG235" s="89">
        <f t="shared" si="273"/>
        <v>0</v>
      </c>
      <c r="AH235" s="93" t="str">
        <f t="shared" si="274"/>
        <v>nebija plānots</v>
      </c>
      <c r="AI235" s="89">
        <f t="shared" si="275"/>
        <v>0</v>
      </c>
      <c r="AJ235" s="93" t="str">
        <f t="shared" si="276"/>
        <v>nebija plānots</v>
      </c>
      <c r="AK235" s="89">
        <v>0</v>
      </c>
      <c r="AL235" s="89">
        <v>0</v>
      </c>
      <c r="AM235" s="89">
        <v>0</v>
      </c>
      <c r="AN235" s="89">
        <f t="shared" ref="AN235:AN242" si="304">AL235-AM235</f>
        <v>0</v>
      </c>
      <c r="AO235" s="93" t="str">
        <f t="shared" si="259"/>
        <v>nebija plānots</v>
      </c>
      <c r="AP235" s="89">
        <f t="shared" si="277"/>
        <v>0</v>
      </c>
      <c r="AQ235" s="93" t="str">
        <f t="shared" si="278"/>
        <v>nebija plānots</v>
      </c>
      <c r="AR235" s="89">
        <f t="shared" si="279"/>
        <v>0</v>
      </c>
      <c r="AS235" s="89">
        <f t="shared" si="280"/>
        <v>0</v>
      </c>
      <c r="AT235" s="89">
        <f t="shared" si="281"/>
        <v>0</v>
      </c>
      <c r="AU235" s="89">
        <f t="shared" si="282"/>
        <v>0</v>
      </c>
      <c r="AV235" s="93" t="str">
        <f t="shared" si="283"/>
        <v>nebija plānots</v>
      </c>
      <c r="AW235" s="89">
        <f t="shared" si="284"/>
        <v>0</v>
      </c>
      <c r="AX235" s="93" t="str">
        <f t="shared" si="285"/>
        <v>nebija plānots</v>
      </c>
      <c r="AY235" s="89">
        <v>0</v>
      </c>
      <c r="AZ235" s="89">
        <v>0</v>
      </c>
      <c r="BA235" s="89">
        <v>0</v>
      </c>
      <c r="BB235" s="89">
        <f t="shared" ref="BB235:BB242" si="305">AZ235-BA235</f>
        <v>0</v>
      </c>
      <c r="BC235" s="93" t="str">
        <f t="shared" si="260"/>
        <v>nebija plānots</v>
      </c>
      <c r="BD235" s="89">
        <f t="shared" si="286"/>
        <v>0</v>
      </c>
      <c r="BE235" s="93" t="str">
        <f t="shared" si="287"/>
        <v>nebija plānots</v>
      </c>
      <c r="BF235" s="89">
        <f t="shared" si="288"/>
        <v>0</v>
      </c>
      <c r="BG235" s="89">
        <f t="shared" si="289"/>
        <v>0</v>
      </c>
      <c r="BH235" s="89">
        <f t="shared" si="290"/>
        <v>0</v>
      </c>
      <c r="BI235" s="89">
        <f t="shared" si="291"/>
        <v>0</v>
      </c>
      <c r="BJ235" s="93" t="str">
        <f t="shared" si="292"/>
        <v>nebija plānots</v>
      </c>
      <c r="BK235" s="89">
        <f t="shared" si="293"/>
        <v>0</v>
      </c>
      <c r="BL235" s="93" t="str">
        <f t="shared" si="294"/>
        <v>nebija plānots</v>
      </c>
      <c r="BM235" s="89">
        <v>0</v>
      </c>
      <c r="BN235" s="89">
        <v>0</v>
      </c>
      <c r="BO235" s="89">
        <v>0</v>
      </c>
      <c r="BP235" s="89">
        <f t="shared" ref="BP235:BP242" si="306">BN235-BO235</f>
        <v>0</v>
      </c>
      <c r="BQ235" s="93" t="str">
        <f t="shared" si="261"/>
        <v>nebija plānots</v>
      </c>
      <c r="BR235" s="89">
        <f t="shared" si="295"/>
        <v>0</v>
      </c>
      <c r="BS235" s="93" t="str">
        <f t="shared" si="296"/>
        <v>nebija plānots</v>
      </c>
      <c r="BT235" s="89">
        <f t="shared" si="297"/>
        <v>0</v>
      </c>
      <c r="BU235" s="89">
        <f t="shared" si="298"/>
        <v>0</v>
      </c>
      <c r="BV235" s="89">
        <f t="shared" si="299"/>
        <v>0</v>
      </c>
      <c r="BW235" s="89">
        <f t="shared" si="300"/>
        <v>0</v>
      </c>
      <c r="BX235" s="93" t="str">
        <f t="shared" si="301"/>
        <v>nebija plānots</v>
      </c>
      <c r="BY235" s="89">
        <f t="shared" si="302"/>
        <v>0</v>
      </c>
      <c r="BZ235" s="93" t="str">
        <f t="shared" si="303"/>
        <v>nebija plānots</v>
      </c>
      <c r="CA235" s="89">
        <v>0</v>
      </c>
      <c r="CB235" s="89">
        <v>0</v>
      </c>
      <c r="CC235" s="89">
        <v>0</v>
      </c>
      <c r="CD235" s="89">
        <v>0</v>
      </c>
      <c r="CE235" s="89">
        <v>0</v>
      </c>
      <c r="CF235" s="89">
        <v>2160249.6</v>
      </c>
      <c r="CG235" s="89">
        <v>0</v>
      </c>
      <c r="CH235" s="24">
        <f t="shared" si="262"/>
        <v>2160249.6</v>
      </c>
      <c r="CJ235" s="10"/>
      <c r="CK235" s="10"/>
    </row>
    <row r="236" spans="1:89" ht="12" customHeight="1" x14ac:dyDescent="0.25">
      <c r="A236" s="9" t="s">
        <v>621</v>
      </c>
      <c r="B236" s="9" t="s">
        <v>621</v>
      </c>
      <c r="C236" s="25">
        <v>6</v>
      </c>
      <c r="D236" s="33" t="s">
        <v>604</v>
      </c>
      <c r="E236" s="27" t="s">
        <v>605</v>
      </c>
      <c r="F236" s="33" t="s">
        <v>606</v>
      </c>
      <c r="G236" s="27" t="s">
        <v>607</v>
      </c>
      <c r="H236" s="28" t="s">
        <v>622</v>
      </c>
      <c r="I236" s="27" t="s">
        <v>623</v>
      </c>
      <c r="J236" s="28" t="s">
        <v>21</v>
      </c>
      <c r="K236" s="36" t="s">
        <v>59</v>
      </c>
      <c r="L236" s="25" t="s">
        <v>12</v>
      </c>
      <c r="M236" s="24">
        <v>0</v>
      </c>
      <c r="N236" s="24">
        <v>0</v>
      </c>
      <c r="O236" s="24">
        <v>10589655.039999999</v>
      </c>
      <c r="P236" s="89">
        <v>0</v>
      </c>
      <c r="Q236" s="89">
        <v>0</v>
      </c>
      <c r="R236" s="89">
        <v>0</v>
      </c>
      <c r="S236" s="89">
        <f t="shared" si="263"/>
        <v>0</v>
      </c>
      <c r="T236" s="93" t="str">
        <f t="shared" si="264"/>
        <v>nebija plānots</v>
      </c>
      <c r="U236" s="89">
        <f t="shared" si="265"/>
        <v>0</v>
      </c>
      <c r="V236" s="93" t="str">
        <f t="shared" si="266"/>
        <v>nebija plānots</v>
      </c>
      <c r="W236" s="89">
        <v>0</v>
      </c>
      <c r="X236" s="89">
        <v>0</v>
      </c>
      <c r="Y236" s="89">
        <v>0</v>
      </c>
      <c r="Z236" s="89">
        <f t="shared" si="267"/>
        <v>0</v>
      </c>
      <c r="AA236" s="93" t="str">
        <f t="shared" si="258"/>
        <v>nebija plānots</v>
      </c>
      <c r="AB236" s="89">
        <f t="shared" si="268"/>
        <v>0</v>
      </c>
      <c r="AC236" s="93" t="str">
        <f t="shared" si="269"/>
        <v>nebija plānots</v>
      </c>
      <c r="AD236" s="89">
        <f t="shared" si="270"/>
        <v>0</v>
      </c>
      <c r="AE236" s="89">
        <f t="shared" si="271"/>
        <v>0</v>
      </c>
      <c r="AF236" s="89">
        <f t="shared" si="272"/>
        <v>0</v>
      </c>
      <c r="AG236" s="89">
        <f t="shared" si="273"/>
        <v>0</v>
      </c>
      <c r="AH236" s="93" t="str">
        <f t="shared" si="274"/>
        <v>nebija plānots</v>
      </c>
      <c r="AI236" s="89">
        <f t="shared" si="275"/>
        <v>0</v>
      </c>
      <c r="AJ236" s="93" t="str">
        <f t="shared" si="276"/>
        <v>nebija plānots</v>
      </c>
      <c r="AK236" s="89">
        <v>0</v>
      </c>
      <c r="AL236" s="89">
        <v>0</v>
      </c>
      <c r="AM236" s="89">
        <v>0</v>
      </c>
      <c r="AN236" s="89">
        <f t="shared" si="304"/>
        <v>0</v>
      </c>
      <c r="AO236" s="93" t="str">
        <f t="shared" si="259"/>
        <v>nebija plānots</v>
      </c>
      <c r="AP236" s="89">
        <f t="shared" si="277"/>
        <v>0</v>
      </c>
      <c r="AQ236" s="93" t="str">
        <f t="shared" si="278"/>
        <v>nebija plānots</v>
      </c>
      <c r="AR236" s="89">
        <f t="shared" si="279"/>
        <v>0</v>
      </c>
      <c r="AS236" s="89">
        <f t="shared" si="280"/>
        <v>0</v>
      </c>
      <c r="AT236" s="89">
        <f t="shared" si="281"/>
        <v>0</v>
      </c>
      <c r="AU236" s="89">
        <f t="shared" si="282"/>
        <v>0</v>
      </c>
      <c r="AV236" s="93" t="str">
        <f t="shared" si="283"/>
        <v>nebija plānots</v>
      </c>
      <c r="AW236" s="89">
        <f t="shared" si="284"/>
        <v>0</v>
      </c>
      <c r="AX236" s="93" t="str">
        <f t="shared" si="285"/>
        <v>nebija plānots</v>
      </c>
      <c r="AY236" s="89">
        <v>0</v>
      </c>
      <c r="AZ236" s="89">
        <v>0</v>
      </c>
      <c r="BA236" s="89">
        <v>0</v>
      </c>
      <c r="BB236" s="89">
        <f t="shared" si="305"/>
        <v>0</v>
      </c>
      <c r="BC236" s="93" t="str">
        <f t="shared" si="260"/>
        <v>nebija plānots</v>
      </c>
      <c r="BD236" s="89">
        <f t="shared" si="286"/>
        <v>0</v>
      </c>
      <c r="BE236" s="93" t="str">
        <f t="shared" si="287"/>
        <v>nebija plānots</v>
      </c>
      <c r="BF236" s="89">
        <f t="shared" si="288"/>
        <v>0</v>
      </c>
      <c r="BG236" s="89">
        <f t="shared" si="289"/>
        <v>0</v>
      </c>
      <c r="BH236" s="89">
        <f t="shared" si="290"/>
        <v>0</v>
      </c>
      <c r="BI236" s="89">
        <f t="shared" si="291"/>
        <v>0</v>
      </c>
      <c r="BJ236" s="93" t="str">
        <f t="shared" si="292"/>
        <v>nebija plānots</v>
      </c>
      <c r="BK236" s="89">
        <f t="shared" si="293"/>
        <v>0</v>
      </c>
      <c r="BL236" s="93" t="str">
        <f t="shared" si="294"/>
        <v>nebija plānots</v>
      </c>
      <c r="BM236" s="89">
        <v>0</v>
      </c>
      <c r="BN236" s="89">
        <v>0</v>
      </c>
      <c r="BO236" s="89">
        <v>0</v>
      </c>
      <c r="BP236" s="89">
        <f t="shared" si="306"/>
        <v>0</v>
      </c>
      <c r="BQ236" s="93" t="str">
        <f t="shared" si="261"/>
        <v>nebija plānots</v>
      </c>
      <c r="BR236" s="89">
        <f t="shared" si="295"/>
        <v>0</v>
      </c>
      <c r="BS236" s="93" t="str">
        <f t="shared" si="296"/>
        <v>nebija plānots</v>
      </c>
      <c r="BT236" s="89">
        <f t="shared" si="297"/>
        <v>0</v>
      </c>
      <c r="BU236" s="89">
        <f t="shared" si="298"/>
        <v>0</v>
      </c>
      <c r="BV236" s="89">
        <f t="shared" si="299"/>
        <v>0</v>
      </c>
      <c r="BW236" s="89">
        <f t="shared" si="300"/>
        <v>0</v>
      </c>
      <c r="BX236" s="93" t="str">
        <f t="shared" si="301"/>
        <v>nebija plānots</v>
      </c>
      <c r="BY236" s="89">
        <f t="shared" si="302"/>
        <v>0</v>
      </c>
      <c r="BZ236" s="93" t="str">
        <f t="shared" si="303"/>
        <v>nebija plānots</v>
      </c>
      <c r="CA236" s="89">
        <v>0</v>
      </c>
      <c r="CB236" s="89">
        <v>0</v>
      </c>
      <c r="CC236" s="89">
        <v>0</v>
      </c>
      <c r="CD236" s="89">
        <v>0</v>
      </c>
      <c r="CE236" s="89">
        <v>0</v>
      </c>
      <c r="CF236" s="89">
        <v>1700000</v>
      </c>
      <c r="CG236" s="89">
        <v>0</v>
      </c>
      <c r="CH236" s="24">
        <f t="shared" si="262"/>
        <v>1700000</v>
      </c>
      <c r="CJ236" s="10"/>
      <c r="CK236" s="10"/>
    </row>
    <row r="237" spans="1:89" ht="12" customHeight="1" x14ac:dyDescent="0.25">
      <c r="A237" s="9" t="s">
        <v>624</v>
      </c>
      <c r="B237" s="9" t="s">
        <v>624</v>
      </c>
      <c r="C237" s="25">
        <v>6</v>
      </c>
      <c r="D237" s="33" t="s">
        <v>604</v>
      </c>
      <c r="E237" s="27" t="s">
        <v>605</v>
      </c>
      <c r="F237" s="33" t="s">
        <v>606</v>
      </c>
      <c r="G237" s="27" t="s">
        <v>607</v>
      </c>
      <c r="H237" s="28" t="s">
        <v>625</v>
      </c>
      <c r="I237" s="27" t="s">
        <v>626</v>
      </c>
      <c r="J237" s="28" t="s">
        <v>21</v>
      </c>
      <c r="K237" s="36" t="s">
        <v>22</v>
      </c>
      <c r="L237" s="25" t="s">
        <v>12</v>
      </c>
      <c r="M237" s="24">
        <v>0</v>
      </c>
      <c r="N237" s="24">
        <v>0</v>
      </c>
      <c r="O237" s="24">
        <v>0</v>
      </c>
      <c r="P237" s="89">
        <v>0</v>
      </c>
      <c r="Q237" s="89">
        <v>0</v>
      </c>
      <c r="R237" s="89">
        <v>0</v>
      </c>
      <c r="S237" s="89">
        <f t="shared" si="263"/>
        <v>0</v>
      </c>
      <c r="T237" s="93" t="str">
        <f t="shared" si="264"/>
        <v>nebija plānots</v>
      </c>
      <c r="U237" s="89">
        <f t="shared" si="265"/>
        <v>0</v>
      </c>
      <c r="V237" s="93" t="str">
        <f t="shared" si="266"/>
        <v>nebija plānots</v>
      </c>
      <c r="W237" s="89">
        <v>0</v>
      </c>
      <c r="X237" s="89">
        <v>1166.6300000000001</v>
      </c>
      <c r="Y237" s="89">
        <v>0</v>
      </c>
      <c r="Z237" s="89">
        <f t="shared" si="267"/>
        <v>1166.6300000000001</v>
      </c>
      <c r="AA237" s="93" t="str">
        <f t="shared" si="258"/>
        <v>nebija plānots</v>
      </c>
      <c r="AB237" s="89">
        <f t="shared" si="268"/>
        <v>1166.6300000000001</v>
      </c>
      <c r="AC237" s="93" t="str">
        <f t="shared" si="269"/>
        <v>nebija plānots</v>
      </c>
      <c r="AD237" s="89">
        <f t="shared" si="270"/>
        <v>0</v>
      </c>
      <c r="AE237" s="89">
        <f t="shared" si="271"/>
        <v>1166.6300000000001</v>
      </c>
      <c r="AF237" s="89">
        <f t="shared" si="272"/>
        <v>0</v>
      </c>
      <c r="AG237" s="89">
        <f t="shared" si="273"/>
        <v>1166.6300000000001</v>
      </c>
      <c r="AH237" s="93" t="str">
        <f t="shared" si="274"/>
        <v>nebija plānots</v>
      </c>
      <c r="AI237" s="89">
        <f t="shared" si="275"/>
        <v>1166.6300000000001</v>
      </c>
      <c r="AJ237" s="93" t="str">
        <f t="shared" si="276"/>
        <v>nebija plānots</v>
      </c>
      <c r="AK237" s="89">
        <v>0</v>
      </c>
      <c r="AL237" s="89">
        <v>0</v>
      </c>
      <c r="AM237" s="89">
        <v>0</v>
      </c>
      <c r="AN237" s="89">
        <f t="shared" si="304"/>
        <v>0</v>
      </c>
      <c r="AO237" s="93" t="str">
        <f t="shared" si="259"/>
        <v>nebija plānots</v>
      </c>
      <c r="AP237" s="89">
        <f t="shared" si="277"/>
        <v>0</v>
      </c>
      <c r="AQ237" s="93" t="str">
        <f t="shared" si="278"/>
        <v>nebija plānots</v>
      </c>
      <c r="AR237" s="89">
        <f t="shared" si="279"/>
        <v>0</v>
      </c>
      <c r="AS237" s="89">
        <f t="shared" si="280"/>
        <v>1166.6300000000001</v>
      </c>
      <c r="AT237" s="89">
        <f t="shared" si="281"/>
        <v>0</v>
      </c>
      <c r="AU237" s="89">
        <f t="shared" si="282"/>
        <v>1166.6300000000001</v>
      </c>
      <c r="AV237" s="93" t="str">
        <f t="shared" si="283"/>
        <v>nebija plānots</v>
      </c>
      <c r="AW237" s="89">
        <f t="shared" si="284"/>
        <v>1166.6300000000001</v>
      </c>
      <c r="AX237" s="93" t="str">
        <f t="shared" si="285"/>
        <v>nebija plānots</v>
      </c>
      <c r="AY237" s="89">
        <v>0</v>
      </c>
      <c r="AZ237" s="89">
        <v>0</v>
      </c>
      <c r="BA237" s="89">
        <v>0</v>
      </c>
      <c r="BB237" s="89">
        <f t="shared" si="305"/>
        <v>0</v>
      </c>
      <c r="BC237" s="93" t="str">
        <f t="shared" si="260"/>
        <v>nebija plānots</v>
      </c>
      <c r="BD237" s="89">
        <f t="shared" si="286"/>
        <v>0</v>
      </c>
      <c r="BE237" s="93" t="str">
        <f t="shared" si="287"/>
        <v>nebija plānots</v>
      </c>
      <c r="BF237" s="89">
        <f t="shared" si="288"/>
        <v>0</v>
      </c>
      <c r="BG237" s="89">
        <f t="shared" si="289"/>
        <v>1166.6300000000001</v>
      </c>
      <c r="BH237" s="89">
        <f t="shared" si="290"/>
        <v>0</v>
      </c>
      <c r="BI237" s="89">
        <f t="shared" si="291"/>
        <v>1166.6300000000001</v>
      </c>
      <c r="BJ237" s="93" t="str">
        <f t="shared" si="292"/>
        <v>nebija plānots</v>
      </c>
      <c r="BK237" s="89">
        <f t="shared" si="293"/>
        <v>1166.6300000000001</v>
      </c>
      <c r="BL237" s="93" t="str">
        <f t="shared" si="294"/>
        <v>nebija plānots</v>
      </c>
      <c r="BM237" s="89">
        <v>0</v>
      </c>
      <c r="BN237" s="89">
        <v>0</v>
      </c>
      <c r="BO237" s="89">
        <v>0</v>
      </c>
      <c r="BP237" s="89">
        <f t="shared" si="306"/>
        <v>0</v>
      </c>
      <c r="BQ237" s="93" t="str">
        <f t="shared" si="261"/>
        <v>nebija plānots</v>
      </c>
      <c r="BR237" s="89">
        <f t="shared" si="295"/>
        <v>0</v>
      </c>
      <c r="BS237" s="93" t="str">
        <f t="shared" si="296"/>
        <v>nebija plānots</v>
      </c>
      <c r="BT237" s="89">
        <f t="shared" si="297"/>
        <v>0</v>
      </c>
      <c r="BU237" s="89">
        <f t="shared" si="298"/>
        <v>1166.6300000000001</v>
      </c>
      <c r="BV237" s="89">
        <f t="shared" si="299"/>
        <v>0</v>
      </c>
      <c r="BW237" s="89">
        <f t="shared" si="300"/>
        <v>1166.6300000000001</v>
      </c>
      <c r="BX237" s="93" t="str">
        <f t="shared" si="301"/>
        <v>nebija plānots</v>
      </c>
      <c r="BY237" s="89">
        <f t="shared" si="302"/>
        <v>1166.6300000000001</v>
      </c>
      <c r="BZ237" s="93" t="str">
        <f t="shared" si="303"/>
        <v>nebija plānots</v>
      </c>
      <c r="CA237" s="89">
        <v>0</v>
      </c>
      <c r="CB237" s="89">
        <v>33164.14</v>
      </c>
      <c r="CC237" s="89">
        <v>0</v>
      </c>
      <c r="CD237" s="89">
        <v>0</v>
      </c>
      <c r="CE237" s="89">
        <v>521057.46</v>
      </c>
      <c r="CF237" s="89">
        <v>0</v>
      </c>
      <c r="CG237" s="89">
        <v>0</v>
      </c>
      <c r="CH237" s="24">
        <f t="shared" si="262"/>
        <v>554221.6</v>
      </c>
      <c r="CJ237" s="10"/>
      <c r="CK237" s="10"/>
    </row>
    <row r="238" spans="1:89" ht="12" customHeight="1" x14ac:dyDescent="0.25">
      <c r="A238" s="9" t="s">
        <v>627</v>
      </c>
      <c r="B238" s="9" t="s">
        <v>627</v>
      </c>
      <c r="C238" s="25">
        <v>6</v>
      </c>
      <c r="D238" s="33" t="s">
        <v>604</v>
      </c>
      <c r="E238" s="27" t="s">
        <v>605</v>
      </c>
      <c r="F238" s="33" t="s">
        <v>606</v>
      </c>
      <c r="G238" s="27" t="s">
        <v>607</v>
      </c>
      <c r="H238" s="28" t="s">
        <v>628</v>
      </c>
      <c r="I238" s="27" t="s">
        <v>629</v>
      </c>
      <c r="J238" s="28">
        <v>1</v>
      </c>
      <c r="K238" s="41" t="s">
        <v>91</v>
      </c>
      <c r="L238" s="25" t="s">
        <v>12</v>
      </c>
      <c r="M238" s="24">
        <v>0</v>
      </c>
      <c r="N238" s="24">
        <v>0</v>
      </c>
      <c r="O238" s="24">
        <v>2638375.7600000007</v>
      </c>
      <c r="P238" s="89">
        <v>218526.35</v>
      </c>
      <c r="Q238" s="89">
        <v>239300.24</v>
      </c>
      <c r="R238" s="89">
        <v>0</v>
      </c>
      <c r="S238" s="89">
        <f t="shared" si="263"/>
        <v>239300.24</v>
      </c>
      <c r="T238" s="93">
        <f t="shared" si="264"/>
        <v>1.0950635472564292</v>
      </c>
      <c r="U238" s="89">
        <f t="shared" si="265"/>
        <v>20773.889999999985</v>
      </c>
      <c r="V238" s="93">
        <f t="shared" si="266"/>
        <v>9.5063547256429182E-2</v>
      </c>
      <c r="W238" s="89">
        <v>0</v>
      </c>
      <c r="X238" s="89">
        <v>34871.96</v>
      </c>
      <c r="Y238" s="89">
        <v>0</v>
      </c>
      <c r="Z238" s="89">
        <f t="shared" si="267"/>
        <v>34871.96</v>
      </c>
      <c r="AA238" s="93" t="str">
        <f t="shared" si="258"/>
        <v>nebija plānots</v>
      </c>
      <c r="AB238" s="89">
        <f t="shared" si="268"/>
        <v>34871.96</v>
      </c>
      <c r="AC238" s="93" t="str">
        <f t="shared" si="269"/>
        <v>nebija plānots</v>
      </c>
      <c r="AD238" s="89">
        <f t="shared" si="270"/>
        <v>218526.35</v>
      </c>
      <c r="AE238" s="89">
        <f t="shared" si="271"/>
        <v>274172.2</v>
      </c>
      <c r="AF238" s="89">
        <f t="shared" si="272"/>
        <v>0</v>
      </c>
      <c r="AG238" s="89">
        <f t="shared" si="273"/>
        <v>274172.2</v>
      </c>
      <c r="AH238" s="93">
        <f t="shared" si="274"/>
        <v>1.2546413739121163</v>
      </c>
      <c r="AI238" s="89">
        <f t="shared" si="275"/>
        <v>55645.850000000006</v>
      </c>
      <c r="AJ238" s="93">
        <f t="shared" si="276"/>
        <v>0.25464137391211633</v>
      </c>
      <c r="AK238" s="89">
        <v>19470.310000000001</v>
      </c>
      <c r="AL238" s="89">
        <v>40898</v>
      </c>
      <c r="AM238" s="89">
        <v>0</v>
      </c>
      <c r="AN238" s="89">
        <f t="shared" si="304"/>
        <v>40898</v>
      </c>
      <c r="AO238" s="93">
        <f t="shared" si="259"/>
        <v>2.1005315272330023</v>
      </c>
      <c r="AP238" s="89">
        <f t="shared" si="277"/>
        <v>21427.69</v>
      </c>
      <c r="AQ238" s="93">
        <f t="shared" si="278"/>
        <v>1.1005315272330023</v>
      </c>
      <c r="AR238" s="89">
        <f t="shared" si="279"/>
        <v>237996.66</v>
      </c>
      <c r="AS238" s="89">
        <f t="shared" si="280"/>
        <v>315070.2</v>
      </c>
      <c r="AT238" s="89">
        <f t="shared" si="281"/>
        <v>0</v>
      </c>
      <c r="AU238" s="89">
        <f t="shared" si="282"/>
        <v>315070.2</v>
      </c>
      <c r="AV238" s="93">
        <f t="shared" si="283"/>
        <v>1.3238429480480944</v>
      </c>
      <c r="AW238" s="89">
        <f t="shared" si="284"/>
        <v>77073.540000000008</v>
      </c>
      <c r="AX238" s="93">
        <f t="shared" si="285"/>
        <v>0.32384294804809449</v>
      </c>
      <c r="AY238" s="89">
        <v>51373.89</v>
      </c>
      <c r="AZ238" s="89">
        <v>23604.080000000002</v>
      </c>
      <c r="BA238" s="89">
        <v>0</v>
      </c>
      <c r="BB238" s="89">
        <f t="shared" si="305"/>
        <v>23604.080000000002</v>
      </c>
      <c r="BC238" s="93">
        <f t="shared" si="260"/>
        <v>0.45945673960060263</v>
      </c>
      <c r="BD238" s="89">
        <f t="shared" si="286"/>
        <v>-27769.809999999998</v>
      </c>
      <c r="BE238" s="93">
        <f t="shared" si="287"/>
        <v>-0.54054326039939737</v>
      </c>
      <c r="BF238" s="89">
        <f t="shared" si="288"/>
        <v>289370.55</v>
      </c>
      <c r="BG238" s="89">
        <f t="shared" si="289"/>
        <v>338674.28</v>
      </c>
      <c r="BH238" s="89">
        <f t="shared" si="290"/>
        <v>0</v>
      </c>
      <c r="BI238" s="89">
        <f t="shared" si="291"/>
        <v>338674.28</v>
      </c>
      <c r="BJ238" s="93">
        <f t="shared" si="292"/>
        <v>1.1703826806148727</v>
      </c>
      <c r="BK238" s="89">
        <f t="shared" si="293"/>
        <v>49303.73000000004</v>
      </c>
      <c r="BL238" s="93">
        <f t="shared" si="294"/>
        <v>0.17038268061487266</v>
      </c>
      <c r="BM238" s="89">
        <v>153194.75</v>
      </c>
      <c r="BN238" s="89">
        <v>34603.800000000003</v>
      </c>
      <c r="BO238" s="89">
        <v>0</v>
      </c>
      <c r="BP238" s="89">
        <f t="shared" si="306"/>
        <v>34603.800000000003</v>
      </c>
      <c r="BQ238" s="93">
        <f t="shared" si="261"/>
        <v>0.22588110885000956</v>
      </c>
      <c r="BR238" s="89">
        <f t="shared" si="295"/>
        <v>-118590.95</v>
      </c>
      <c r="BS238" s="93">
        <f t="shared" si="296"/>
        <v>-0.77411889114999044</v>
      </c>
      <c r="BT238" s="89">
        <f t="shared" si="297"/>
        <v>442565.3</v>
      </c>
      <c r="BU238" s="89">
        <f t="shared" si="298"/>
        <v>373278.08</v>
      </c>
      <c r="BV238" s="89">
        <f t="shared" si="299"/>
        <v>0</v>
      </c>
      <c r="BW238" s="89">
        <f t="shared" si="300"/>
        <v>373278.08</v>
      </c>
      <c r="BX238" s="93">
        <f t="shared" si="301"/>
        <v>0.84344181525302597</v>
      </c>
      <c r="BY238" s="89">
        <f t="shared" si="302"/>
        <v>-69287.219999999972</v>
      </c>
      <c r="BZ238" s="93">
        <f t="shared" si="303"/>
        <v>-0.156558184746974</v>
      </c>
      <c r="CA238" s="89">
        <v>32180.92</v>
      </c>
      <c r="CB238" s="89">
        <v>298462.88</v>
      </c>
      <c r="CC238" s="89">
        <v>401597.04</v>
      </c>
      <c r="CD238" s="89">
        <v>329809.09999999998</v>
      </c>
      <c r="CE238" s="89">
        <v>19149.349999999999</v>
      </c>
      <c r="CF238" s="89">
        <v>19379.18</v>
      </c>
      <c r="CG238" s="89">
        <v>985489.99000000011</v>
      </c>
      <c r="CH238" s="24">
        <f t="shared" si="262"/>
        <v>2528633.7599999998</v>
      </c>
      <c r="CJ238" s="10"/>
      <c r="CK238" s="10"/>
    </row>
    <row r="239" spans="1:89" ht="12" customHeight="1" x14ac:dyDescent="0.25">
      <c r="A239" s="9" t="s">
        <v>630</v>
      </c>
      <c r="B239" s="9" t="s">
        <v>630</v>
      </c>
      <c r="C239" s="25">
        <v>6</v>
      </c>
      <c r="D239" s="33" t="s">
        <v>604</v>
      </c>
      <c r="E239" s="27" t="s">
        <v>605</v>
      </c>
      <c r="F239" s="33" t="s">
        <v>606</v>
      </c>
      <c r="G239" s="27" t="s">
        <v>607</v>
      </c>
      <c r="H239" s="28" t="s">
        <v>631</v>
      </c>
      <c r="I239" s="27" t="s">
        <v>632</v>
      </c>
      <c r="J239" s="28" t="s">
        <v>21</v>
      </c>
      <c r="K239" s="41" t="s">
        <v>91</v>
      </c>
      <c r="L239" s="25" t="s">
        <v>12</v>
      </c>
      <c r="M239" s="24">
        <v>0</v>
      </c>
      <c r="N239" s="24">
        <v>0</v>
      </c>
      <c r="O239" s="24">
        <v>281742.39</v>
      </c>
      <c r="P239" s="89">
        <v>0</v>
      </c>
      <c r="Q239" s="89">
        <v>0</v>
      </c>
      <c r="R239" s="89">
        <v>0</v>
      </c>
      <c r="S239" s="89">
        <f t="shared" si="263"/>
        <v>0</v>
      </c>
      <c r="T239" s="93" t="str">
        <f t="shared" si="264"/>
        <v>nebija plānots</v>
      </c>
      <c r="U239" s="89">
        <f t="shared" si="265"/>
        <v>0</v>
      </c>
      <c r="V239" s="93" t="str">
        <f t="shared" si="266"/>
        <v>nebija plānots</v>
      </c>
      <c r="W239" s="89">
        <v>0</v>
      </c>
      <c r="X239" s="89">
        <v>0</v>
      </c>
      <c r="Y239" s="89">
        <v>0</v>
      </c>
      <c r="Z239" s="89">
        <f t="shared" si="267"/>
        <v>0</v>
      </c>
      <c r="AA239" s="93" t="str">
        <f t="shared" si="258"/>
        <v>nebija plānots</v>
      </c>
      <c r="AB239" s="89">
        <f t="shared" si="268"/>
        <v>0</v>
      </c>
      <c r="AC239" s="93" t="str">
        <f t="shared" si="269"/>
        <v>nebija plānots</v>
      </c>
      <c r="AD239" s="89">
        <f t="shared" si="270"/>
        <v>0</v>
      </c>
      <c r="AE239" s="89">
        <f t="shared" si="271"/>
        <v>0</v>
      </c>
      <c r="AF239" s="89">
        <f t="shared" si="272"/>
        <v>0</v>
      </c>
      <c r="AG239" s="89">
        <f t="shared" si="273"/>
        <v>0</v>
      </c>
      <c r="AH239" s="93" t="str">
        <f t="shared" si="274"/>
        <v>nebija plānots</v>
      </c>
      <c r="AI239" s="89">
        <f t="shared" si="275"/>
        <v>0</v>
      </c>
      <c r="AJ239" s="93" t="str">
        <f t="shared" si="276"/>
        <v>nebija plānots</v>
      </c>
      <c r="AK239" s="89">
        <v>0</v>
      </c>
      <c r="AL239" s="89">
        <v>0</v>
      </c>
      <c r="AM239" s="89">
        <v>0</v>
      </c>
      <c r="AN239" s="89">
        <f t="shared" si="304"/>
        <v>0</v>
      </c>
      <c r="AO239" s="93" t="str">
        <f t="shared" si="259"/>
        <v>nebija plānots</v>
      </c>
      <c r="AP239" s="89">
        <f t="shared" si="277"/>
        <v>0</v>
      </c>
      <c r="AQ239" s="93" t="str">
        <f t="shared" si="278"/>
        <v>nebija plānots</v>
      </c>
      <c r="AR239" s="89">
        <f t="shared" si="279"/>
        <v>0</v>
      </c>
      <c r="AS239" s="89">
        <f t="shared" si="280"/>
        <v>0</v>
      </c>
      <c r="AT239" s="89">
        <f t="shared" si="281"/>
        <v>0</v>
      </c>
      <c r="AU239" s="89">
        <f t="shared" si="282"/>
        <v>0</v>
      </c>
      <c r="AV239" s="93" t="str">
        <f t="shared" si="283"/>
        <v>nebija plānots</v>
      </c>
      <c r="AW239" s="89">
        <f t="shared" si="284"/>
        <v>0</v>
      </c>
      <c r="AX239" s="93" t="str">
        <f t="shared" si="285"/>
        <v>nebija plānots</v>
      </c>
      <c r="AY239" s="89">
        <v>0</v>
      </c>
      <c r="AZ239" s="89">
        <v>0</v>
      </c>
      <c r="BA239" s="89">
        <v>0</v>
      </c>
      <c r="BB239" s="89">
        <f t="shared" si="305"/>
        <v>0</v>
      </c>
      <c r="BC239" s="93" t="str">
        <f t="shared" si="260"/>
        <v>nebija plānots</v>
      </c>
      <c r="BD239" s="89">
        <f t="shared" si="286"/>
        <v>0</v>
      </c>
      <c r="BE239" s="93" t="str">
        <f t="shared" si="287"/>
        <v>nebija plānots</v>
      </c>
      <c r="BF239" s="89">
        <f t="shared" si="288"/>
        <v>0</v>
      </c>
      <c r="BG239" s="89">
        <f t="shared" si="289"/>
        <v>0</v>
      </c>
      <c r="BH239" s="89">
        <f t="shared" si="290"/>
        <v>0</v>
      </c>
      <c r="BI239" s="89">
        <f t="shared" si="291"/>
        <v>0</v>
      </c>
      <c r="BJ239" s="93" t="str">
        <f t="shared" si="292"/>
        <v>nebija plānots</v>
      </c>
      <c r="BK239" s="89">
        <f t="shared" si="293"/>
        <v>0</v>
      </c>
      <c r="BL239" s="93" t="str">
        <f t="shared" si="294"/>
        <v>nebija plānots</v>
      </c>
      <c r="BM239" s="89">
        <v>0</v>
      </c>
      <c r="BN239" s="89">
        <v>140534.24</v>
      </c>
      <c r="BO239" s="89">
        <v>0</v>
      </c>
      <c r="BP239" s="89">
        <f t="shared" si="306"/>
        <v>140534.24</v>
      </c>
      <c r="BQ239" s="93" t="str">
        <f t="shared" si="261"/>
        <v>nebija plānots</v>
      </c>
      <c r="BR239" s="89">
        <f t="shared" si="295"/>
        <v>140534.24</v>
      </c>
      <c r="BS239" s="93" t="str">
        <f t="shared" si="296"/>
        <v>nebija plānots</v>
      </c>
      <c r="BT239" s="89">
        <f t="shared" si="297"/>
        <v>0</v>
      </c>
      <c r="BU239" s="89">
        <f t="shared" si="298"/>
        <v>140534.24</v>
      </c>
      <c r="BV239" s="89">
        <f t="shared" si="299"/>
        <v>0</v>
      </c>
      <c r="BW239" s="89">
        <f t="shared" si="300"/>
        <v>140534.24</v>
      </c>
      <c r="BX239" s="93" t="str">
        <f t="shared" si="301"/>
        <v>nebija plānots</v>
      </c>
      <c r="BY239" s="89">
        <f t="shared" si="302"/>
        <v>140534.24</v>
      </c>
      <c r="BZ239" s="93" t="str">
        <f t="shared" si="303"/>
        <v>nebija plānots</v>
      </c>
      <c r="CA239" s="89">
        <v>191840.03</v>
      </c>
      <c r="CB239" s="89">
        <v>0</v>
      </c>
      <c r="CC239" s="89">
        <v>0</v>
      </c>
      <c r="CD239" s="89">
        <v>0</v>
      </c>
      <c r="CE239" s="89">
        <v>0</v>
      </c>
      <c r="CF239" s="89">
        <v>0</v>
      </c>
      <c r="CG239" s="89">
        <v>129746.93</v>
      </c>
      <c r="CH239" s="24">
        <f t="shared" si="262"/>
        <v>321586.95999999996</v>
      </c>
      <c r="CJ239" s="10"/>
      <c r="CK239" s="10"/>
    </row>
    <row r="240" spans="1:89" ht="12" customHeight="1" x14ac:dyDescent="0.25">
      <c r="A240" s="9" t="s">
        <v>633</v>
      </c>
      <c r="B240" s="9" t="s">
        <v>633</v>
      </c>
      <c r="C240" s="25">
        <v>6</v>
      </c>
      <c r="D240" s="33" t="s">
        <v>604</v>
      </c>
      <c r="E240" s="27" t="s">
        <v>605</v>
      </c>
      <c r="F240" s="33" t="s">
        <v>606</v>
      </c>
      <c r="G240" s="27" t="s">
        <v>607</v>
      </c>
      <c r="H240" s="28" t="s">
        <v>634</v>
      </c>
      <c r="I240" s="27" t="s">
        <v>635</v>
      </c>
      <c r="J240" s="28" t="s">
        <v>21</v>
      </c>
      <c r="K240" s="41" t="s">
        <v>91</v>
      </c>
      <c r="L240" s="25" t="s">
        <v>12</v>
      </c>
      <c r="M240" s="24">
        <v>0</v>
      </c>
      <c r="N240" s="24">
        <v>0</v>
      </c>
      <c r="O240" s="24">
        <v>3361.76</v>
      </c>
      <c r="P240" s="89">
        <v>0</v>
      </c>
      <c r="Q240" s="89">
        <v>79441.89</v>
      </c>
      <c r="R240" s="89">
        <v>0</v>
      </c>
      <c r="S240" s="89">
        <f t="shared" si="263"/>
        <v>79441.89</v>
      </c>
      <c r="T240" s="93" t="str">
        <f t="shared" si="264"/>
        <v>nebija plānots</v>
      </c>
      <c r="U240" s="89">
        <f t="shared" si="265"/>
        <v>79441.89</v>
      </c>
      <c r="V240" s="93" t="str">
        <f t="shared" si="266"/>
        <v>nebija plānots</v>
      </c>
      <c r="W240" s="89">
        <v>79477.45</v>
      </c>
      <c r="X240" s="89">
        <v>0</v>
      </c>
      <c r="Y240" s="89">
        <v>0</v>
      </c>
      <c r="Z240" s="89">
        <f t="shared" si="267"/>
        <v>0</v>
      </c>
      <c r="AA240" s="93">
        <f t="shared" si="258"/>
        <v>0</v>
      </c>
      <c r="AB240" s="89">
        <f t="shared" si="268"/>
        <v>-79477.45</v>
      </c>
      <c r="AC240" s="93">
        <f t="shared" si="269"/>
        <v>-1</v>
      </c>
      <c r="AD240" s="89">
        <f t="shared" si="270"/>
        <v>79477.45</v>
      </c>
      <c r="AE240" s="89">
        <f t="shared" si="271"/>
        <v>79441.89</v>
      </c>
      <c r="AF240" s="89">
        <f t="shared" si="272"/>
        <v>0</v>
      </c>
      <c r="AG240" s="89">
        <f t="shared" si="273"/>
        <v>79441.89</v>
      </c>
      <c r="AH240" s="93">
        <f t="shared" si="274"/>
        <v>0.99955257749210624</v>
      </c>
      <c r="AI240" s="89">
        <f t="shared" si="275"/>
        <v>-35.559999999997672</v>
      </c>
      <c r="AJ240" s="93">
        <f t="shared" si="276"/>
        <v>-4.4742250789371921E-4</v>
      </c>
      <c r="AK240" s="89">
        <v>0</v>
      </c>
      <c r="AL240" s="89">
        <v>0</v>
      </c>
      <c r="AM240" s="89">
        <v>0</v>
      </c>
      <c r="AN240" s="89">
        <f t="shared" si="304"/>
        <v>0</v>
      </c>
      <c r="AO240" s="93" t="str">
        <f t="shared" si="259"/>
        <v>nebija plānots</v>
      </c>
      <c r="AP240" s="89">
        <f t="shared" si="277"/>
        <v>0</v>
      </c>
      <c r="AQ240" s="93" t="str">
        <f t="shared" si="278"/>
        <v>nebija plānots</v>
      </c>
      <c r="AR240" s="89">
        <f t="shared" si="279"/>
        <v>79477.45</v>
      </c>
      <c r="AS240" s="89">
        <f t="shared" si="280"/>
        <v>79441.89</v>
      </c>
      <c r="AT240" s="89">
        <f t="shared" si="281"/>
        <v>0</v>
      </c>
      <c r="AU240" s="89">
        <f t="shared" si="282"/>
        <v>79441.89</v>
      </c>
      <c r="AV240" s="93">
        <f t="shared" si="283"/>
        <v>0.99955257749210624</v>
      </c>
      <c r="AW240" s="89">
        <f t="shared" si="284"/>
        <v>-35.559999999997672</v>
      </c>
      <c r="AX240" s="93">
        <f t="shared" si="285"/>
        <v>-4.4742250789371921E-4</v>
      </c>
      <c r="AY240" s="89">
        <v>0</v>
      </c>
      <c r="AZ240" s="89">
        <v>0</v>
      </c>
      <c r="BA240" s="89">
        <v>0</v>
      </c>
      <c r="BB240" s="89">
        <f t="shared" si="305"/>
        <v>0</v>
      </c>
      <c r="BC240" s="93" t="str">
        <f t="shared" si="260"/>
        <v>nebija plānots</v>
      </c>
      <c r="BD240" s="89">
        <f t="shared" si="286"/>
        <v>0</v>
      </c>
      <c r="BE240" s="93" t="str">
        <f t="shared" si="287"/>
        <v>nebija plānots</v>
      </c>
      <c r="BF240" s="89">
        <f t="shared" si="288"/>
        <v>79477.45</v>
      </c>
      <c r="BG240" s="89">
        <f t="shared" si="289"/>
        <v>79441.89</v>
      </c>
      <c r="BH240" s="89">
        <f t="shared" si="290"/>
        <v>0</v>
      </c>
      <c r="BI240" s="89">
        <f t="shared" si="291"/>
        <v>79441.89</v>
      </c>
      <c r="BJ240" s="93">
        <f t="shared" si="292"/>
        <v>0.99955257749210624</v>
      </c>
      <c r="BK240" s="89">
        <f t="shared" si="293"/>
        <v>-35.559999999997672</v>
      </c>
      <c r="BL240" s="93">
        <f t="shared" si="294"/>
        <v>-4.4742250789371921E-4</v>
      </c>
      <c r="BM240" s="89">
        <v>0</v>
      </c>
      <c r="BN240" s="89">
        <v>0</v>
      </c>
      <c r="BO240" s="89">
        <v>0</v>
      </c>
      <c r="BP240" s="89">
        <f t="shared" si="306"/>
        <v>0</v>
      </c>
      <c r="BQ240" s="93" t="str">
        <f t="shared" si="261"/>
        <v>nebija plānots</v>
      </c>
      <c r="BR240" s="89">
        <f t="shared" si="295"/>
        <v>0</v>
      </c>
      <c r="BS240" s="93" t="str">
        <f t="shared" si="296"/>
        <v>nebija plānots</v>
      </c>
      <c r="BT240" s="89">
        <f t="shared" si="297"/>
        <v>79477.45</v>
      </c>
      <c r="BU240" s="89">
        <f t="shared" si="298"/>
        <v>79441.89</v>
      </c>
      <c r="BV240" s="89">
        <f t="shared" si="299"/>
        <v>0</v>
      </c>
      <c r="BW240" s="89">
        <f t="shared" si="300"/>
        <v>79441.89</v>
      </c>
      <c r="BX240" s="93">
        <f t="shared" si="301"/>
        <v>0.99955257749210624</v>
      </c>
      <c r="BY240" s="89">
        <f t="shared" si="302"/>
        <v>-35.559999999997672</v>
      </c>
      <c r="BZ240" s="93">
        <f t="shared" si="303"/>
        <v>-4.4742250789371921E-4</v>
      </c>
      <c r="CA240" s="89">
        <v>0</v>
      </c>
      <c r="CB240" s="89">
        <v>0</v>
      </c>
      <c r="CC240" s="89">
        <v>444533.65</v>
      </c>
      <c r="CD240" s="89">
        <v>0</v>
      </c>
      <c r="CE240" s="89">
        <v>0</v>
      </c>
      <c r="CF240" s="89">
        <v>0</v>
      </c>
      <c r="CG240" s="89">
        <v>0</v>
      </c>
      <c r="CH240" s="24">
        <f t="shared" si="262"/>
        <v>524011.10000000003</v>
      </c>
      <c r="CJ240" s="10"/>
      <c r="CK240" s="10"/>
    </row>
    <row r="241" spans="1:89" ht="12" customHeight="1" x14ac:dyDescent="0.25">
      <c r="A241" s="9" t="s">
        <v>636</v>
      </c>
      <c r="B241" s="9" t="s">
        <v>636</v>
      </c>
      <c r="C241" s="25" t="s">
        <v>13</v>
      </c>
      <c r="D241" s="25" t="s">
        <v>637</v>
      </c>
      <c r="E241" s="30" t="s">
        <v>638</v>
      </c>
      <c r="F241" s="25" t="s">
        <v>639</v>
      </c>
      <c r="G241" s="27" t="s">
        <v>640</v>
      </c>
      <c r="H241" s="28" t="s">
        <v>641</v>
      </c>
      <c r="I241" s="27" t="s">
        <v>642</v>
      </c>
      <c r="J241" s="28" t="s">
        <v>21</v>
      </c>
      <c r="K241" s="41" t="s">
        <v>272</v>
      </c>
      <c r="L241" s="25" t="s">
        <v>9</v>
      </c>
      <c r="M241" s="24">
        <v>0</v>
      </c>
      <c r="N241" s="24">
        <v>0</v>
      </c>
      <c r="O241" s="24">
        <v>630632.85</v>
      </c>
      <c r="P241" s="89">
        <v>0</v>
      </c>
      <c r="Q241" s="89">
        <v>0</v>
      </c>
      <c r="R241" s="89">
        <v>0</v>
      </c>
      <c r="S241" s="89">
        <f t="shared" si="263"/>
        <v>0</v>
      </c>
      <c r="T241" s="93" t="str">
        <f t="shared" si="264"/>
        <v>nebija plānots</v>
      </c>
      <c r="U241" s="89">
        <f t="shared" si="265"/>
        <v>0</v>
      </c>
      <c r="V241" s="93" t="str">
        <f t="shared" si="266"/>
        <v>nebija plānots</v>
      </c>
      <c r="W241" s="89">
        <v>0</v>
      </c>
      <c r="X241" s="89">
        <v>0</v>
      </c>
      <c r="Y241" s="89">
        <v>0</v>
      </c>
      <c r="Z241" s="89">
        <f t="shared" si="267"/>
        <v>0</v>
      </c>
      <c r="AA241" s="93" t="str">
        <f t="shared" si="258"/>
        <v>nebija plānots</v>
      </c>
      <c r="AB241" s="89">
        <f t="shared" si="268"/>
        <v>0</v>
      </c>
      <c r="AC241" s="93" t="str">
        <f t="shared" si="269"/>
        <v>nebija plānots</v>
      </c>
      <c r="AD241" s="89">
        <f t="shared" si="270"/>
        <v>0</v>
      </c>
      <c r="AE241" s="89">
        <f t="shared" si="271"/>
        <v>0</v>
      </c>
      <c r="AF241" s="89">
        <f t="shared" si="272"/>
        <v>0</v>
      </c>
      <c r="AG241" s="89">
        <f t="shared" si="273"/>
        <v>0</v>
      </c>
      <c r="AH241" s="93" t="str">
        <f t="shared" si="274"/>
        <v>nebija plānots</v>
      </c>
      <c r="AI241" s="89">
        <f t="shared" si="275"/>
        <v>0</v>
      </c>
      <c r="AJ241" s="93" t="str">
        <f t="shared" si="276"/>
        <v>nebija plānots</v>
      </c>
      <c r="AK241" s="89">
        <v>0</v>
      </c>
      <c r="AL241" s="89">
        <v>0</v>
      </c>
      <c r="AM241" s="89">
        <v>0</v>
      </c>
      <c r="AN241" s="89">
        <f t="shared" si="304"/>
        <v>0</v>
      </c>
      <c r="AO241" s="93" t="str">
        <f t="shared" si="259"/>
        <v>nebija plānots</v>
      </c>
      <c r="AP241" s="89">
        <f t="shared" si="277"/>
        <v>0</v>
      </c>
      <c r="AQ241" s="93" t="str">
        <f t="shared" si="278"/>
        <v>nebija plānots</v>
      </c>
      <c r="AR241" s="89">
        <f t="shared" si="279"/>
        <v>0</v>
      </c>
      <c r="AS241" s="89">
        <f t="shared" si="280"/>
        <v>0</v>
      </c>
      <c r="AT241" s="89">
        <f t="shared" si="281"/>
        <v>0</v>
      </c>
      <c r="AU241" s="89">
        <f t="shared" si="282"/>
        <v>0</v>
      </c>
      <c r="AV241" s="93" t="str">
        <f t="shared" si="283"/>
        <v>nebija plānots</v>
      </c>
      <c r="AW241" s="89">
        <f t="shared" si="284"/>
        <v>0</v>
      </c>
      <c r="AX241" s="93" t="str">
        <f t="shared" si="285"/>
        <v>nebija plānots</v>
      </c>
      <c r="AY241" s="89">
        <v>0</v>
      </c>
      <c r="AZ241" s="89">
        <v>0</v>
      </c>
      <c r="BA241" s="89">
        <v>0</v>
      </c>
      <c r="BB241" s="89">
        <f t="shared" si="305"/>
        <v>0</v>
      </c>
      <c r="BC241" s="93" t="str">
        <f t="shared" si="260"/>
        <v>nebija plānots</v>
      </c>
      <c r="BD241" s="89">
        <f t="shared" si="286"/>
        <v>0</v>
      </c>
      <c r="BE241" s="93" t="str">
        <f t="shared" si="287"/>
        <v>nebija plānots</v>
      </c>
      <c r="BF241" s="89">
        <f t="shared" si="288"/>
        <v>0</v>
      </c>
      <c r="BG241" s="89">
        <f t="shared" si="289"/>
        <v>0</v>
      </c>
      <c r="BH241" s="89">
        <f t="shared" si="290"/>
        <v>0</v>
      </c>
      <c r="BI241" s="89">
        <f t="shared" si="291"/>
        <v>0</v>
      </c>
      <c r="BJ241" s="93" t="str">
        <f t="shared" si="292"/>
        <v>nebija plānots</v>
      </c>
      <c r="BK241" s="89">
        <f t="shared" si="293"/>
        <v>0</v>
      </c>
      <c r="BL241" s="93" t="str">
        <f t="shared" si="294"/>
        <v>nebija plānots</v>
      </c>
      <c r="BM241" s="89">
        <v>0</v>
      </c>
      <c r="BN241" s="89">
        <v>0</v>
      </c>
      <c r="BO241" s="89">
        <v>0</v>
      </c>
      <c r="BP241" s="89">
        <f t="shared" si="306"/>
        <v>0</v>
      </c>
      <c r="BQ241" s="93" t="str">
        <f t="shared" si="261"/>
        <v>nebija plānots</v>
      </c>
      <c r="BR241" s="89">
        <f t="shared" si="295"/>
        <v>0</v>
      </c>
      <c r="BS241" s="93" t="str">
        <f t="shared" si="296"/>
        <v>nebija plānots</v>
      </c>
      <c r="BT241" s="89">
        <f t="shared" si="297"/>
        <v>0</v>
      </c>
      <c r="BU241" s="89">
        <f t="shared" si="298"/>
        <v>0</v>
      </c>
      <c r="BV241" s="89">
        <f t="shared" si="299"/>
        <v>0</v>
      </c>
      <c r="BW241" s="89">
        <f t="shared" si="300"/>
        <v>0</v>
      </c>
      <c r="BX241" s="93" t="str">
        <f t="shared" si="301"/>
        <v>nebija plānots</v>
      </c>
      <c r="BY241" s="89">
        <f t="shared" si="302"/>
        <v>0</v>
      </c>
      <c r="BZ241" s="93" t="str">
        <f t="shared" si="303"/>
        <v>nebija plānots</v>
      </c>
      <c r="CA241" s="89">
        <v>0</v>
      </c>
      <c r="CB241" s="89">
        <v>0</v>
      </c>
      <c r="CC241" s="89">
        <v>0</v>
      </c>
      <c r="CD241" s="89">
        <v>0</v>
      </c>
      <c r="CE241" s="89">
        <v>0</v>
      </c>
      <c r="CF241" s="89">
        <v>0</v>
      </c>
      <c r="CG241" s="89">
        <v>0</v>
      </c>
      <c r="CH241" s="24">
        <f t="shared" si="262"/>
        <v>0</v>
      </c>
      <c r="CJ241" s="10"/>
      <c r="CK241" s="10"/>
    </row>
    <row r="242" spans="1:89" ht="12" customHeight="1" x14ac:dyDescent="0.25">
      <c r="A242" s="9" t="s">
        <v>643</v>
      </c>
      <c r="B242" s="9" t="s">
        <v>643</v>
      </c>
      <c r="C242" s="25" t="s">
        <v>13</v>
      </c>
      <c r="D242" s="25" t="s">
        <v>637</v>
      </c>
      <c r="E242" s="30" t="s">
        <v>638</v>
      </c>
      <c r="F242" s="25" t="s">
        <v>644</v>
      </c>
      <c r="G242" s="27" t="s">
        <v>645</v>
      </c>
      <c r="H242" s="28" t="s">
        <v>646</v>
      </c>
      <c r="I242" s="27" t="s">
        <v>647</v>
      </c>
      <c r="J242" s="28" t="s">
        <v>21</v>
      </c>
      <c r="K242" s="75" t="s">
        <v>272</v>
      </c>
      <c r="L242" s="25" t="s">
        <v>10</v>
      </c>
      <c r="M242" s="76">
        <v>0</v>
      </c>
      <c r="N242" s="76">
        <v>0</v>
      </c>
      <c r="O242" s="76">
        <v>1345014.5</v>
      </c>
      <c r="P242" s="90">
        <v>0</v>
      </c>
      <c r="Q242" s="89">
        <v>0</v>
      </c>
      <c r="R242" s="89">
        <v>0</v>
      </c>
      <c r="S242" s="89">
        <f t="shared" si="263"/>
        <v>0</v>
      </c>
      <c r="T242" s="93" t="str">
        <f t="shared" si="264"/>
        <v>nebija plānots</v>
      </c>
      <c r="U242" s="89">
        <f t="shared" si="265"/>
        <v>0</v>
      </c>
      <c r="V242" s="93" t="str">
        <f t="shared" si="266"/>
        <v>nebija plānots</v>
      </c>
      <c r="W242" s="90">
        <v>0</v>
      </c>
      <c r="X242" s="89">
        <v>0</v>
      </c>
      <c r="Y242" s="89">
        <v>0</v>
      </c>
      <c r="Z242" s="89">
        <f t="shared" si="267"/>
        <v>0</v>
      </c>
      <c r="AA242" s="93" t="str">
        <f t="shared" si="258"/>
        <v>nebija plānots</v>
      </c>
      <c r="AB242" s="89">
        <f t="shared" si="268"/>
        <v>0</v>
      </c>
      <c r="AC242" s="93" t="str">
        <f t="shared" si="269"/>
        <v>nebija plānots</v>
      </c>
      <c r="AD242" s="89">
        <f t="shared" si="270"/>
        <v>0</v>
      </c>
      <c r="AE242" s="89">
        <f t="shared" si="271"/>
        <v>0</v>
      </c>
      <c r="AF242" s="89">
        <f t="shared" si="272"/>
        <v>0</v>
      </c>
      <c r="AG242" s="89">
        <f t="shared" si="273"/>
        <v>0</v>
      </c>
      <c r="AH242" s="93" t="str">
        <f t="shared" si="274"/>
        <v>nebija plānots</v>
      </c>
      <c r="AI242" s="89">
        <f t="shared" si="275"/>
        <v>0</v>
      </c>
      <c r="AJ242" s="93" t="str">
        <f t="shared" si="276"/>
        <v>nebija plānots</v>
      </c>
      <c r="AK242" s="90">
        <v>0</v>
      </c>
      <c r="AL242" s="89">
        <v>0</v>
      </c>
      <c r="AM242" s="89">
        <v>0</v>
      </c>
      <c r="AN242" s="89">
        <f t="shared" si="304"/>
        <v>0</v>
      </c>
      <c r="AO242" s="93" t="str">
        <f t="shared" si="259"/>
        <v>nebija plānots</v>
      </c>
      <c r="AP242" s="89">
        <f t="shared" si="277"/>
        <v>0</v>
      </c>
      <c r="AQ242" s="93" t="str">
        <f t="shared" si="278"/>
        <v>nebija plānots</v>
      </c>
      <c r="AR242" s="89">
        <f t="shared" si="279"/>
        <v>0</v>
      </c>
      <c r="AS242" s="89">
        <f t="shared" si="280"/>
        <v>0</v>
      </c>
      <c r="AT242" s="89">
        <f t="shared" si="281"/>
        <v>0</v>
      </c>
      <c r="AU242" s="89">
        <f t="shared" si="282"/>
        <v>0</v>
      </c>
      <c r="AV242" s="93" t="str">
        <f t="shared" si="283"/>
        <v>nebija plānots</v>
      </c>
      <c r="AW242" s="89">
        <f t="shared" si="284"/>
        <v>0</v>
      </c>
      <c r="AX242" s="93" t="str">
        <f t="shared" si="285"/>
        <v>nebija plānots</v>
      </c>
      <c r="AY242" s="90">
        <v>0</v>
      </c>
      <c r="AZ242" s="89">
        <v>0</v>
      </c>
      <c r="BA242" s="89">
        <v>0</v>
      </c>
      <c r="BB242" s="89">
        <f t="shared" si="305"/>
        <v>0</v>
      </c>
      <c r="BC242" s="93" t="str">
        <f t="shared" si="260"/>
        <v>nebija plānots</v>
      </c>
      <c r="BD242" s="89">
        <f t="shared" si="286"/>
        <v>0</v>
      </c>
      <c r="BE242" s="93" t="str">
        <f t="shared" si="287"/>
        <v>nebija plānots</v>
      </c>
      <c r="BF242" s="89">
        <f t="shared" si="288"/>
        <v>0</v>
      </c>
      <c r="BG242" s="89">
        <f t="shared" si="289"/>
        <v>0</v>
      </c>
      <c r="BH242" s="89">
        <f t="shared" si="290"/>
        <v>0</v>
      </c>
      <c r="BI242" s="89">
        <f t="shared" si="291"/>
        <v>0</v>
      </c>
      <c r="BJ242" s="93" t="str">
        <f t="shared" si="292"/>
        <v>nebija plānots</v>
      </c>
      <c r="BK242" s="89">
        <f t="shared" si="293"/>
        <v>0</v>
      </c>
      <c r="BL242" s="93" t="str">
        <f t="shared" si="294"/>
        <v>nebija plānots</v>
      </c>
      <c r="BM242" s="90">
        <v>0</v>
      </c>
      <c r="BN242" s="89">
        <v>0</v>
      </c>
      <c r="BO242" s="89">
        <v>0</v>
      </c>
      <c r="BP242" s="89">
        <f t="shared" si="306"/>
        <v>0</v>
      </c>
      <c r="BQ242" s="93" t="str">
        <f t="shared" si="261"/>
        <v>nebija plānots</v>
      </c>
      <c r="BR242" s="89">
        <f t="shared" si="295"/>
        <v>0</v>
      </c>
      <c r="BS242" s="93" t="str">
        <f t="shared" si="296"/>
        <v>nebija plānots</v>
      </c>
      <c r="BT242" s="89">
        <f t="shared" si="297"/>
        <v>0</v>
      </c>
      <c r="BU242" s="89">
        <f t="shared" si="298"/>
        <v>0</v>
      </c>
      <c r="BV242" s="89">
        <f t="shared" si="299"/>
        <v>0</v>
      </c>
      <c r="BW242" s="89">
        <f t="shared" si="300"/>
        <v>0</v>
      </c>
      <c r="BX242" s="93" t="str">
        <f t="shared" si="301"/>
        <v>nebija plānots</v>
      </c>
      <c r="BY242" s="89">
        <f t="shared" si="302"/>
        <v>0</v>
      </c>
      <c r="BZ242" s="93" t="str">
        <f t="shared" si="303"/>
        <v>nebija plānots</v>
      </c>
      <c r="CA242" s="90">
        <v>0</v>
      </c>
      <c r="CB242" s="90">
        <v>0</v>
      </c>
      <c r="CC242" s="90">
        <v>0</v>
      </c>
      <c r="CD242" s="90">
        <v>0</v>
      </c>
      <c r="CE242" s="90">
        <v>0</v>
      </c>
      <c r="CF242" s="90">
        <v>0</v>
      </c>
      <c r="CG242" s="90">
        <v>0</v>
      </c>
      <c r="CH242" s="76">
        <f t="shared" si="262"/>
        <v>0</v>
      </c>
      <c r="CJ242" s="10"/>
      <c r="CK242" s="10"/>
    </row>
    <row r="243" spans="1:89" ht="14" x14ac:dyDescent="0.25">
      <c r="A243" s="51"/>
      <c r="B243" s="51"/>
      <c r="C243" s="70"/>
      <c r="D243" s="70"/>
      <c r="E243" s="71"/>
      <c r="F243" s="70"/>
      <c r="G243" s="51"/>
      <c r="H243" s="72"/>
      <c r="I243" s="71"/>
      <c r="J243" s="70"/>
      <c r="K243" s="73"/>
      <c r="L243" s="51"/>
      <c r="M243" s="51"/>
      <c r="N243" s="74"/>
      <c r="O243" s="74"/>
      <c r="P243" s="51"/>
      <c r="Q243" s="51"/>
      <c r="R243" s="51"/>
      <c r="S243" s="51"/>
      <c r="T243" s="51"/>
      <c r="U243" s="51"/>
      <c r="V243" s="51"/>
      <c r="W243" s="51"/>
      <c r="X243" s="51"/>
      <c r="Y243" s="51"/>
      <c r="Z243" s="51"/>
      <c r="AA243" s="51"/>
      <c r="AB243" s="51"/>
      <c r="AC243" s="51"/>
      <c r="AD243" s="51"/>
      <c r="AE243" s="51"/>
      <c r="AF243" s="51"/>
      <c r="AG243" s="51"/>
      <c r="AH243" s="51"/>
      <c r="AI243" s="51"/>
      <c r="AJ243" s="51"/>
      <c r="AK243" s="51"/>
      <c r="AL243" s="51"/>
      <c r="AM243" s="51"/>
      <c r="AN243" s="51"/>
      <c r="AO243" s="51"/>
      <c r="AP243" s="51"/>
      <c r="AQ243" s="51"/>
      <c r="AR243" s="51"/>
      <c r="AS243" s="51"/>
      <c r="AT243" s="51"/>
      <c r="AU243" s="51"/>
      <c r="AV243" s="51"/>
      <c r="AW243" s="51"/>
      <c r="AX243" s="51"/>
      <c r="AY243" s="51"/>
      <c r="AZ243" s="51"/>
      <c r="BA243" s="51"/>
      <c r="BB243" s="51"/>
      <c r="BC243" s="51"/>
      <c r="BD243" s="51"/>
      <c r="BE243" s="51"/>
      <c r="BF243" s="51"/>
      <c r="BG243" s="51"/>
      <c r="BH243" s="51"/>
      <c r="BI243" s="51"/>
      <c r="BJ243" s="51"/>
      <c r="BK243" s="51"/>
      <c r="BL243" s="51"/>
      <c r="BM243" s="51"/>
      <c r="BN243" s="51"/>
      <c r="BO243" s="51"/>
      <c r="BP243" s="51"/>
      <c r="BQ243" s="51"/>
      <c r="BR243" s="51"/>
      <c r="BS243" s="51"/>
      <c r="BT243" s="51"/>
      <c r="BU243" s="51"/>
      <c r="BV243" s="51"/>
      <c r="BW243" s="51"/>
      <c r="BX243" s="51"/>
      <c r="BY243" s="51"/>
      <c r="BZ243" s="51"/>
      <c r="CA243" s="51"/>
      <c r="CB243" s="51"/>
      <c r="CC243" s="51"/>
      <c r="CD243" s="51"/>
      <c r="CE243" s="51"/>
      <c r="CF243" s="51"/>
      <c r="CG243" s="51"/>
      <c r="CH243" s="51"/>
    </row>
    <row r="244" spans="1:89" ht="14" x14ac:dyDescent="0.25">
      <c r="A244" s="42" t="s">
        <v>679</v>
      </c>
      <c r="B244" s="42"/>
      <c r="C244" s="43"/>
      <c r="D244" s="43"/>
      <c r="E244" s="44"/>
      <c r="F244" s="43"/>
      <c r="G244" s="42"/>
      <c r="H244" s="45"/>
      <c r="I244" s="44"/>
      <c r="J244" s="43"/>
      <c r="K244" s="46"/>
      <c r="L244" s="42"/>
      <c r="M244" s="42"/>
      <c r="N244" s="67"/>
      <c r="O244" s="67"/>
      <c r="P244" s="42"/>
      <c r="Q244" s="42"/>
      <c r="R244" s="42"/>
      <c r="S244" s="42"/>
      <c r="T244" s="42"/>
      <c r="U244" s="42"/>
      <c r="V244" s="42"/>
      <c r="W244" s="42"/>
      <c r="X244" s="42"/>
      <c r="Y244" s="42"/>
      <c r="Z244" s="42"/>
      <c r="AA244" s="42"/>
      <c r="AB244" s="42"/>
      <c r="AC244" s="42"/>
      <c r="AD244" s="42"/>
      <c r="AE244" s="42"/>
      <c r="AF244" s="42"/>
      <c r="AG244" s="42"/>
      <c r="AH244" s="42"/>
      <c r="AI244" s="42"/>
      <c r="AJ244" s="42"/>
      <c r="AK244" s="42"/>
      <c r="AL244" s="42"/>
      <c r="AM244" s="42"/>
      <c r="AN244" s="42"/>
      <c r="AO244" s="42"/>
      <c r="AP244" s="42"/>
      <c r="AQ244" s="42"/>
      <c r="AR244" s="42"/>
      <c r="AS244" s="42"/>
      <c r="AT244" s="42"/>
      <c r="AU244" s="42"/>
      <c r="AV244" s="42"/>
      <c r="AW244" s="42"/>
      <c r="AX244" s="42"/>
      <c r="AY244" s="42"/>
      <c r="AZ244" s="42"/>
      <c r="BA244" s="42"/>
      <c r="BB244" s="42"/>
      <c r="BC244" s="42"/>
      <c r="BD244" s="42"/>
      <c r="BE244" s="42"/>
      <c r="BF244" s="42"/>
      <c r="BG244" s="42"/>
      <c r="BH244" s="42"/>
      <c r="BI244" s="42"/>
      <c r="BJ244" s="42"/>
      <c r="BK244" s="42"/>
      <c r="BL244" s="42"/>
      <c r="BM244" s="42"/>
      <c r="BN244" s="42"/>
      <c r="BO244" s="42"/>
      <c r="BP244" s="42"/>
      <c r="BQ244" s="42"/>
      <c r="BR244" s="42"/>
      <c r="BS244" s="42"/>
      <c r="BT244" s="42"/>
      <c r="BU244" s="42"/>
      <c r="BV244" s="42"/>
      <c r="BW244" s="42"/>
      <c r="BX244" s="42"/>
      <c r="BY244" s="42"/>
      <c r="BZ244" s="42"/>
      <c r="CA244" s="42"/>
      <c r="CB244" s="42"/>
      <c r="CC244" s="42"/>
      <c r="CD244" s="42"/>
      <c r="CE244" s="42"/>
      <c r="CF244" s="42"/>
      <c r="CG244" s="42"/>
      <c r="CH244" s="42"/>
    </row>
    <row r="245" spans="1:89" ht="14" x14ac:dyDescent="0.25">
      <c r="A245" s="42"/>
      <c r="B245" s="42"/>
      <c r="C245" s="43"/>
      <c r="D245" s="43"/>
      <c r="E245" s="44"/>
      <c r="F245" s="43"/>
      <c r="G245" s="42"/>
      <c r="H245" s="45"/>
      <c r="I245" s="44"/>
      <c r="J245" s="43"/>
      <c r="K245" s="46"/>
      <c r="L245" s="42"/>
      <c r="M245" s="42"/>
      <c r="N245" s="67"/>
      <c r="O245" s="67"/>
      <c r="P245" s="42"/>
      <c r="Q245" s="42"/>
      <c r="R245" s="42"/>
      <c r="S245" s="42"/>
      <c r="T245" s="42"/>
      <c r="U245" s="42"/>
      <c r="V245" s="42"/>
      <c r="W245" s="42"/>
      <c r="X245" s="42"/>
      <c r="Y245" s="42"/>
      <c r="Z245" s="42"/>
      <c r="AA245" s="42"/>
      <c r="AB245" s="42"/>
      <c r="AC245" s="42"/>
      <c r="AD245" s="42"/>
      <c r="AE245" s="42"/>
      <c r="AF245" s="42"/>
      <c r="AG245" s="42"/>
      <c r="AH245" s="42"/>
      <c r="AI245" s="42"/>
      <c r="AJ245" s="42"/>
      <c r="AK245" s="42"/>
      <c r="AL245" s="42"/>
      <c r="AM245" s="42"/>
      <c r="AN245" s="42"/>
      <c r="AO245" s="42"/>
      <c r="AP245" s="42"/>
      <c r="AQ245" s="42"/>
      <c r="AR245" s="42"/>
      <c r="AS245" s="42"/>
      <c r="AT245" s="42"/>
      <c r="AU245" s="42"/>
      <c r="AV245" s="42"/>
      <c r="AW245" s="42"/>
      <c r="AX245" s="42"/>
      <c r="AY245" s="42"/>
      <c r="AZ245" s="42"/>
      <c r="BA245" s="42"/>
      <c r="BB245" s="42"/>
      <c r="BC245" s="42"/>
      <c r="BD245" s="42"/>
      <c r="BE245" s="42"/>
      <c r="BF245" s="42"/>
      <c r="BG245" s="42"/>
      <c r="BH245" s="42"/>
      <c r="BI245" s="42"/>
      <c r="BJ245" s="42"/>
      <c r="BK245" s="42"/>
      <c r="BL245" s="42"/>
      <c r="BM245" s="42"/>
      <c r="BN245" s="42"/>
      <c r="BO245" s="42"/>
      <c r="BP245" s="42"/>
      <c r="BQ245" s="42"/>
      <c r="BR245" s="42"/>
      <c r="BS245" s="42"/>
      <c r="BT245" s="42"/>
      <c r="BU245" s="42"/>
      <c r="BV245" s="42"/>
      <c r="BW245" s="42"/>
      <c r="BX245" s="42"/>
      <c r="BY245" s="42"/>
      <c r="BZ245" s="42"/>
      <c r="CA245" s="42"/>
      <c r="CB245" s="42"/>
      <c r="CC245" s="42"/>
      <c r="CD245" s="42"/>
      <c r="CE245" s="42"/>
      <c r="CF245" s="42"/>
      <c r="CG245" s="42"/>
      <c r="CH245" s="42"/>
    </row>
    <row r="246" spans="1:89" ht="15" customHeight="1" x14ac:dyDescent="0.4">
      <c r="A246" s="68"/>
      <c r="B246" s="42"/>
      <c r="C246" s="43"/>
      <c r="D246" s="43"/>
      <c r="E246" s="44"/>
      <c r="F246" s="43"/>
      <c r="G246" s="42"/>
      <c r="H246" s="45"/>
      <c r="I246" s="44"/>
      <c r="J246" s="43"/>
      <c r="K246" s="46"/>
      <c r="L246" s="42"/>
      <c r="M246" s="42"/>
      <c r="N246" s="42"/>
      <c r="O246" s="42"/>
      <c r="P246" s="42"/>
      <c r="Q246" s="42"/>
      <c r="R246" s="42"/>
      <c r="S246" s="42"/>
      <c r="T246" s="42"/>
      <c r="U246" s="42"/>
      <c r="V246" s="42"/>
      <c r="W246" s="42"/>
      <c r="X246" s="42"/>
      <c r="Y246" s="42"/>
      <c r="Z246" s="42"/>
      <c r="AA246" s="42"/>
      <c r="AB246" s="42"/>
      <c r="AC246" s="42"/>
      <c r="AD246" s="42"/>
      <c r="AE246" s="42"/>
      <c r="AF246" s="42"/>
      <c r="AG246" s="42"/>
      <c r="AH246" s="42"/>
      <c r="AI246" s="42"/>
      <c r="AJ246" s="42"/>
      <c r="AK246" s="42"/>
      <c r="AL246" s="42"/>
      <c r="AM246" s="42"/>
      <c r="AN246" s="42"/>
      <c r="AO246" s="42"/>
      <c r="AP246" s="42"/>
      <c r="AQ246" s="42"/>
      <c r="AR246" s="42"/>
      <c r="AS246" s="42"/>
      <c r="AT246" s="42"/>
      <c r="AU246" s="42"/>
      <c r="AV246" s="42"/>
      <c r="AW246" s="42"/>
      <c r="AX246" s="42"/>
      <c r="AY246" s="42"/>
      <c r="AZ246" s="42"/>
      <c r="BA246" s="42"/>
      <c r="BB246" s="42"/>
      <c r="BC246" s="42"/>
      <c r="BD246" s="42"/>
      <c r="BE246" s="42"/>
      <c r="BF246" s="42"/>
      <c r="BG246" s="42"/>
      <c r="BH246" s="42"/>
      <c r="BI246" s="42"/>
      <c r="BJ246" s="42"/>
      <c r="BK246" s="42"/>
      <c r="BL246" s="42"/>
      <c r="BM246" s="42"/>
      <c r="BN246" s="42"/>
      <c r="BO246" s="42"/>
      <c r="BP246" s="42"/>
      <c r="BQ246" s="42"/>
      <c r="BR246" s="42"/>
      <c r="BS246" s="42"/>
      <c r="BT246" s="42"/>
      <c r="BU246" s="42"/>
      <c r="BV246" s="42"/>
      <c r="BW246" s="42"/>
      <c r="BX246" s="42"/>
      <c r="BY246" s="42"/>
      <c r="BZ246" s="42"/>
      <c r="CA246" s="42"/>
      <c r="CB246" s="42"/>
      <c r="CC246" s="42"/>
      <c r="CD246" s="42"/>
      <c r="CE246" s="42"/>
      <c r="CF246" s="42"/>
      <c r="CG246" s="42"/>
      <c r="CH246" s="42"/>
    </row>
    <row r="247" spans="1:89" ht="15" customHeight="1" x14ac:dyDescent="0.25">
      <c r="A247" s="42"/>
      <c r="B247" s="42"/>
      <c r="C247" s="43"/>
      <c r="D247" s="43"/>
      <c r="E247" s="44"/>
      <c r="F247" s="43"/>
      <c r="G247" s="42"/>
      <c r="H247" s="45"/>
      <c r="I247" s="44"/>
      <c r="J247" s="43"/>
      <c r="K247" s="46"/>
      <c r="L247" s="42"/>
      <c r="M247" s="42"/>
      <c r="N247" s="42"/>
      <c r="O247" s="42"/>
      <c r="P247" s="42"/>
      <c r="Q247" s="42"/>
      <c r="R247" s="42"/>
      <c r="S247" s="42"/>
      <c r="T247" s="42"/>
      <c r="U247" s="42"/>
      <c r="V247" s="42"/>
      <c r="W247" s="42"/>
      <c r="X247" s="42"/>
      <c r="Y247" s="42"/>
      <c r="Z247" s="42"/>
      <c r="AA247" s="42"/>
      <c r="AB247" s="42"/>
      <c r="AC247" s="42"/>
      <c r="AD247" s="42"/>
      <c r="AE247" s="42"/>
      <c r="AF247" s="42"/>
      <c r="AG247" s="42"/>
      <c r="AH247" s="42"/>
      <c r="AI247" s="42"/>
      <c r="AJ247" s="42"/>
      <c r="AK247" s="42"/>
      <c r="AL247" s="42"/>
      <c r="AM247" s="42"/>
      <c r="AN247" s="42"/>
      <c r="AO247" s="42"/>
      <c r="AP247" s="42"/>
      <c r="AQ247" s="42"/>
      <c r="AR247" s="42"/>
      <c r="AS247" s="42"/>
      <c r="AT247" s="42"/>
      <c r="AU247" s="42"/>
      <c r="AV247" s="42"/>
      <c r="AW247" s="42"/>
      <c r="AX247" s="42"/>
      <c r="AY247" s="42"/>
      <c r="AZ247" s="42"/>
      <c r="BA247" s="42"/>
      <c r="BB247" s="42"/>
      <c r="BC247" s="42"/>
      <c r="BD247" s="42"/>
      <c r="BE247" s="42"/>
      <c r="BF247" s="42"/>
      <c r="BG247" s="42"/>
      <c r="BH247" s="42"/>
      <c r="BI247" s="42"/>
      <c r="BJ247" s="42"/>
      <c r="BK247" s="42"/>
      <c r="BL247" s="42"/>
      <c r="BM247" s="42"/>
      <c r="BN247" s="42"/>
      <c r="BO247" s="42"/>
      <c r="BP247" s="42"/>
      <c r="BQ247" s="42"/>
      <c r="BR247" s="42"/>
      <c r="BS247" s="42"/>
      <c r="BT247" s="42"/>
      <c r="BU247" s="42"/>
      <c r="BV247" s="42"/>
      <c r="BW247" s="42"/>
      <c r="BX247" s="42"/>
      <c r="BY247" s="42"/>
      <c r="BZ247" s="42"/>
      <c r="CA247" s="42"/>
      <c r="CB247" s="42"/>
      <c r="CC247" s="42"/>
      <c r="CD247" s="42"/>
      <c r="CE247" s="42"/>
      <c r="CF247" s="42"/>
      <c r="CG247" s="42"/>
      <c r="CH247" s="42"/>
    </row>
    <row r="248" spans="1:89" ht="15" customHeight="1" x14ac:dyDescent="0.25">
      <c r="A248" s="69"/>
      <c r="B248" s="42"/>
      <c r="C248" s="43"/>
      <c r="D248" s="43"/>
      <c r="E248" s="44"/>
      <c r="F248" s="43"/>
      <c r="G248" s="42"/>
      <c r="H248" s="45"/>
      <c r="I248" s="44"/>
      <c r="J248" s="43"/>
      <c r="K248" s="46"/>
      <c r="L248" s="42"/>
      <c r="M248" s="42"/>
      <c r="N248" s="42"/>
      <c r="O248" s="42"/>
      <c r="P248" s="42"/>
      <c r="Q248" s="42"/>
      <c r="R248" s="42"/>
      <c r="S248" s="42"/>
      <c r="T248" s="42"/>
      <c r="U248" s="42"/>
      <c r="V248" s="42"/>
      <c r="W248" s="42"/>
      <c r="X248" s="42"/>
      <c r="Y248" s="42"/>
      <c r="Z248" s="42"/>
      <c r="AA248" s="42"/>
      <c r="AB248" s="42"/>
      <c r="AC248" s="42"/>
      <c r="AD248" s="42"/>
      <c r="AE248" s="42"/>
      <c r="AF248" s="42"/>
      <c r="AG248" s="42"/>
      <c r="AH248" s="42"/>
      <c r="AI248" s="42"/>
      <c r="AJ248" s="42"/>
      <c r="AK248" s="42"/>
      <c r="AL248" s="42"/>
      <c r="AM248" s="42"/>
      <c r="AN248" s="42"/>
      <c r="AO248" s="42"/>
      <c r="AP248" s="42"/>
      <c r="AQ248" s="42"/>
      <c r="AR248" s="42"/>
      <c r="AS248" s="42"/>
      <c r="AT248" s="42"/>
      <c r="AU248" s="42"/>
      <c r="AV248" s="42"/>
      <c r="AW248" s="42"/>
      <c r="AX248" s="42"/>
      <c r="AY248" s="42"/>
      <c r="AZ248" s="42"/>
      <c r="BA248" s="42"/>
      <c r="BB248" s="42"/>
      <c r="BC248" s="42"/>
      <c r="BD248" s="42"/>
      <c r="BE248" s="42"/>
      <c r="BF248" s="42"/>
      <c r="BG248" s="42"/>
      <c r="BH248" s="42"/>
      <c r="BI248" s="42"/>
      <c r="BJ248" s="42"/>
      <c r="BK248" s="42"/>
      <c r="BL248" s="42"/>
      <c r="BM248" s="42"/>
      <c r="BN248" s="42"/>
      <c r="BO248" s="42"/>
      <c r="BP248" s="42"/>
      <c r="BQ248" s="42"/>
      <c r="BR248" s="42"/>
      <c r="BS248" s="42"/>
      <c r="BT248" s="42"/>
      <c r="BU248" s="42"/>
      <c r="BV248" s="42"/>
      <c r="BW248" s="42"/>
      <c r="BX248" s="42"/>
      <c r="BY248" s="42"/>
      <c r="BZ248" s="42"/>
      <c r="CA248" s="42"/>
      <c r="CB248" s="42"/>
      <c r="CC248" s="42"/>
      <c r="CD248" s="42"/>
      <c r="CE248" s="42"/>
      <c r="CF248" s="42"/>
      <c r="CG248" s="42"/>
      <c r="CH248" s="42"/>
    </row>
    <row r="249" spans="1:89" ht="15" customHeight="1" x14ac:dyDescent="0.25">
      <c r="A249" s="69"/>
      <c r="B249" s="42"/>
      <c r="C249" s="43"/>
      <c r="D249" s="43"/>
      <c r="E249" s="44"/>
      <c r="F249" s="43"/>
      <c r="G249" s="42"/>
      <c r="H249" s="45"/>
      <c r="I249" s="44"/>
      <c r="J249" s="43"/>
      <c r="K249" s="46"/>
      <c r="L249" s="42"/>
      <c r="M249" s="42"/>
      <c r="N249" s="42"/>
      <c r="O249" s="42"/>
      <c r="P249" s="42"/>
      <c r="Q249" s="42"/>
      <c r="R249" s="42"/>
      <c r="S249" s="42"/>
      <c r="T249" s="42"/>
      <c r="U249" s="42"/>
      <c r="V249" s="42"/>
      <c r="W249" s="42"/>
      <c r="X249" s="42"/>
      <c r="Y249" s="42"/>
      <c r="Z249" s="42"/>
      <c r="AA249" s="42"/>
      <c r="AB249" s="42"/>
      <c r="AC249" s="42"/>
      <c r="AD249" s="42"/>
      <c r="AE249" s="42"/>
      <c r="AF249" s="42"/>
      <c r="AG249" s="42"/>
      <c r="AH249" s="42"/>
      <c r="AI249" s="42"/>
      <c r="AJ249" s="42"/>
      <c r="AK249" s="42"/>
      <c r="AL249" s="42"/>
      <c r="AM249" s="42"/>
      <c r="AN249" s="42"/>
      <c r="AO249" s="42"/>
      <c r="AP249" s="42"/>
      <c r="AQ249" s="42"/>
      <c r="AR249" s="42"/>
      <c r="AS249" s="42"/>
      <c r="AT249" s="42"/>
      <c r="AU249" s="42"/>
      <c r="AV249" s="42"/>
      <c r="AW249" s="42"/>
      <c r="AX249" s="42"/>
      <c r="AY249" s="42"/>
      <c r="AZ249" s="42"/>
      <c r="BA249" s="42"/>
      <c r="BB249" s="42"/>
      <c r="BC249" s="42"/>
      <c r="BD249" s="42"/>
      <c r="BE249" s="42"/>
      <c r="BF249" s="42"/>
      <c r="BG249" s="42"/>
      <c r="BH249" s="42"/>
      <c r="BI249" s="42"/>
      <c r="BJ249" s="42"/>
      <c r="BK249" s="42"/>
      <c r="BL249" s="42"/>
      <c r="BM249" s="42"/>
      <c r="BN249" s="42"/>
      <c r="BO249" s="42"/>
      <c r="BP249" s="42"/>
      <c r="BQ249" s="42"/>
      <c r="BR249" s="42"/>
      <c r="BS249" s="42"/>
      <c r="BT249" s="42"/>
      <c r="BU249" s="42"/>
      <c r="BV249" s="42"/>
      <c r="BW249" s="42"/>
      <c r="BX249" s="42"/>
      <c r="BY249" s="42"/>
      <c r="BZ249" s="42"/>
      <c r="CA249" s="42"/>
      <c r="CB249" s="42"/>
      <c r="CC249" s="42"/>
      <c r="CD249" s="42"/>
      <c r="CE249" s="42"/>
      <c r="CF249" s="42"/>
      <c r="CG249" s="42"/>
      <c r="CH249" s="42"/>
    </row>
    <row r="254" spans="1:89" ht="14" x14ac:dyDescent="0.25">
      <c r="N254" s="17"/>
      <c r="O254" s="17"/>
    </row>
  </sheetData>
  <autoFilter ref="A27:CH242" xr:uid="{00000000-0001-0000-0000-000000000000}"/>
  <mergeCells count="18">
    <mergeCell ref="A20:A26"/>
    <mergeCell ref="B20:B26"/>
    <mergeCell ref="C20:C26"/>
    <mergeCell ref="D20:D26"/>
    <mergeCell ref="F20:F26"/>
    <mergeCell ref="E20:E26"/>
    <mergeCell ref="K5:L5"/>
    <mergeCell ref="K6:L6"/>
    <mergeCell ref="C2:CH2"/>
    <mergeCell ref="H20:H26"/>
    <mergeCell ref="G20:G26"/>
    <mergeCell ref="C3:J3"/>
    <mergeCell ref="P4:CG4"/>
    <mergeCell ref="P19:CG19"/>
    <mergeCell ref="K3:CH3"/>
    <mergeCell ref="I20:I26"/>
    <mergeCell ref="J20:J26"/>
    <mergeCell ref="K20:K26"/>
  </mergeCells>
  <pageMargins left="0.23622047244094491" right="0.23622047244094491" top="0.74803149606299213" bottom="0.74803149606299213" header="0.31496062992125984" footer="0.31496062992125984"/>
  <pageSetup paperSize="8" scale="29" orientation="landscape" r:id="rId1"/>
  <headerFooter>
    <oddFooter>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F586B2-7F4A-4425-84EE-8968C924CFB7}">
  <sheetPr filterMode="1">
    <tabColor theme="7" tint="0.59999389629810485"/>
  </sheetPr>
  <dimension ref="A1:DG254"/>
  <sheetViews>
    <sheetView topLeftCell="C7" zoomScaleNormal="110" zoomScaleSheetLayoutView="85" workbookViewId="0">
      <selection activeCell="BZ105" sqref="BZ105"/>
    </sheetView>
  </sheetViews>
  <sheetFormatPr defaultColWidth="7.453125" defaultRowHeight="15" customHeight="1" outlineLevelCol="1" x14ac:dyDescent="0.25"/>
  <cols>
    <col min="1" max="1" width="4.453125" style="4" hidden="1" customWidth="1"/>
    <col min="2" max="2" width="8.1796875" style="4" hidden="1" customWidth="1"/>
    <col min="3" max="4" width="7.54296875" style="13" bestFit="1" customWidth="1"/>
    <col min="5" max="5" width="26" style="14" customWidth="1"/>
    <col min="6" max="6" width="7.54296875" style="13" bestFit="1" customWidth="1"/>
    <col min="7" max="7" width="22.453125" style="4" customWidth="1"/>
    <col min="8" max="8" width="19.453125" style="15" customWidth="1"/>
    <col min="9" max="9" width="27.7265625" style="14" customWidth="1"/>
    <col min="10" max="10" width="7.54296875" style="13" bestFit="1" customWidth="1"/>
    <col min="11" max="11" width="7.54296875" style="16" bestFit="1" customWidth="1"/>
    <col min="12" max="12" width="7.54296875" style="4" bestFit="1" customWidth="1"/>
    <col min="13" max="14" width="10.81640625" style="4" customWidth="1"/>
    <col min="15" max="15" width="10.453125" style="4" customWidth="1"/>
    <col min="16" max="16" width="10.1796875" style="4" hidden="1" customWidth="1" outlineLevel="1"/>
    <col min="17" max="17" width="10.1796875" style="4" hidden="1" customWidth="1" outlineLevel="1" collapsed="1"/>
    <col min="18" max="18" width="10.1796875" style="4" hidden="1" customWidth="1" outlineLevel="1"/>
    <col min="19" max="19" width="10.1796875" style="4" customWidth="1" collapsed="1"/>
    <col min="20" max="22" width="10.1796875" style="4" hidden="1" customWidth="1" outlineLevel="1"/>
    <col min="23" max="23" width="10.1796875" style="4" hidden="1" customWidth="1" outlineLevel="1" collapsed="1"/>
    <col min="24" max="25" width="10.1796875" style="4" hidden="1" customWidth="1" outlineLevel="1"/>
    <col min="26" max="26" width="10.1796875" style="4" customWidth="1" collapsed="1"/>
    <col min="27" max="36" width="10.1796875" style="4" hidden="1" customWidth="1" outlineLevel="1"/>
    <col min="37" max="37" width="10.1796875" style="4" hidden="1" customWidth="1" outlineLevel="1" collapsed="1"/>
    <col min="38" max="39" width="10.1796875" style="4" hidden="1" customWidth="1" outlineLevel="1"/>
    <col min="40" max="40" width="10.1796875" style="4" customWidth="1" collapsed="1"/>
    <col min="41" max="53" width="10.1796875" style="4" hidden="1" customWidth="1" outlineLevel="1"/>
    <col min="54" max="54" width="10.1796875" style="4" customWidth="1" collapsed="1"/>
    <col min="55" max="64" width="10.1796875" style="4" hidden="1" customWidth="1" outlineLevel="1"/>
    <col min="65" max="65" width="10.1796875" style="4" customWidth="1" collapsed="1"/>
    <col min="66" max="71" width="10.1796875" style="4" customWidth="1"/>
    <col min="72" max="78" width="10.1796875" style="4" customWidth="1" outlineLevel="1"/>
    <col min="79" max="85" width="10.1796875" style="4" customWidth="1"/>
    <col min="86" max="86" width="11.54296875" style="4" customWidth="1"/>
    <col min="87" max="87" width="7" style="4" customWidth="1"/>
    <col min="88" max="16384" width="7.453125" style="4"/>
  </cols>
  <sheetData>
    <row r="1" spans="1:111" ht="27.65" customHeight="1" x14ac:dyDescent="0.25">
      <c r="A1" s="42"/>
      <c r="B1" s="42"/>
      <c r="C1" s="43"/>
      <c r="D1" s="43"/>
      <c r="E1" s="44"/>
      <c r="F1" s="43"/>
      <c r="G1" s="42"/>
      <c r="H1" s="45"/>
      <c r="I1" s="44"/>
      <c r="J1" s="43"/>
      <c r="K1" s="46"/>
      <c r="L1" s="42"/>
      <c r="M1" s="42"/>
      <c r="N1" s="42"/>
      <c r="O1" s="42"/>
      <c r="P1" s="42"/>
      <c r="Q1" s="42"/>
      <c r="R1" s="42"/>
      <c r="S1" s="42"/>
      <c r="T1" s="42"/>
      <c r="U1" s="42"/>
      <c r="V1" s="42"/>
      <c r="W1" s="42"/>
      <c r="X1" s="42"/>
      <c r="Y1" s="42"/>
      <c r="Z1" s="42"/>
      <c r="AA1" s="42"/>
      <c r="AB1" s="42"/>
      <c r="AC1" s="42"/>
      <c r="AD1" s="42"/>
      <c r="AE1" s="42"/>
      <c r="AF1" s="42"/>
      <c r="AG1" s="42"/>
      <c r="AH1" s="42"/>
      <c r="AI1" s="42"/>
      <c r="AJ1" s="42"/>
      <c r="AK1" s="42"/>
      <c r="AL1" s="42"/>
      <c r="AM1" s="42"/>
      <c r="AN1" s="42"/>
      <c r="AO1" s="42"/>
      <c r="AP1" s="42"/>
      <c r="AQ1" s="42"/>
      <c r="AR1" s="42"/>
      <c r="AS1" s="42"/>
      <c r="AT1" s="42"/>
      <c r="AU1" s="42"/>
      <c r="AV1" s="42"/>
      <c r="AW1" s="42"/>
      <c r="AX1" s="42"/>
      <c r="AY1" s="42"/>
      <c r="AZ1" s="42"/>
      <c r="BA1" s="42"/>
      <c r="BB1" s="42"/>
      <c r="BC1" s="42"/>
      <c r="BD1" s="42"/>
      <c r="BE1" s="42"/>
      <c r="BF1" s="42"/>
      <c r="BG1" s="42"/>
      <c r="BH1" s="42"/>
      <c r="BI1" s="42"/>
      <c r="BJ1" s="42"/>
      <c r="BK1" s="42"/>
      <c r="BL1" s="42"/>
      <c r="BM1" s="42"/>
      <c r="BN1" s="42"/>
      <c r="BO1" s="42"/>
      <c r="BP1" s="42"/>
      <c r="BQ1" s="42"/>
      <c r="BR1" s="42"/>
      <c r="BS1" s="42"/>
      <c r="BT1" s="42"/>
      <c r="BU1" s="42"/>
      <c r="BV1" s="42"/>
      <c r="BW1" s="42"/>
      <c r="BX1" s="42"/>
      <c r="BY1" s="42"/>
      <c r="BZ1" s="42"/>
      <c r="CA1" s="42"/>
      <c r="CB1" s="42"/>
      <c r="CC1" s="42"/>
      <c r="CD1" s="42"/>
      <c r="CE1" s="42"/>
      <c r="CF1" s="42"/>
      <c r="CG1" s="42"/>
      <c r="CH1" s="42"/>
    </row>
    <row r="2" spans="1:111" s="3" customFormat="1" ht="43.5" customHeight="1" x14ac:dyDescent="0.4">
      <c r="A2" s="85"/>
      <c r="B2" s="85"/>
      <c r="C2" s="98" t="s">
        <v>683</v>
      </c>
      <c r="D2" s="98"/>
      <c r="E2" s="98"/>
      <c r="F2" s="98"/>
      <c r="G2" s="98"/>
      <c r="H2" s="98"/>
      <c r="I2" s="98"/>
      <c r="J2" s="98"/>
      <c r="K2" s="98"/>
      <c r="L2" s="98"/>
      <c r="M2" s="98"/>
      <c r="N2" s="98"/>
      <c r="O2" s="98"/>
      <c r="P2" s="98"/>
      <c r="Q2" s="98"/>
      <c r="R2" s="98"/>
      <c r="S2" s="98"/>
      <c r="T2" s="98"/>
      <c r="U2" s="98"/>
      <c r="V2" s="98"/>
      <c r="W2" s="98"/>
      <c r="X2" s="98"/>
      <c r="Y2" s="98"/>
      <c r="Z2" s="98"/>
      <c r="AA2" s="98"/>
      <c r="AB2" s="98"/>
      <c r="AC2" s="98"/>
      <c r="AD2" s="98"/>
      <c r="AE2" s="98"/>
      <c r="AF2" s="98"/>
      <c r="AG2" s="98"/>
      <c r="AH2" s="98"/>
      <c r="AI2" s="98"/>
      <c r="AJ2" s="98"/>
      <c r="AK2" s="98"/>
      <c r="AL2" s="98"/>
      <c r="AM2" s="98"/>
      <c r="AN2" s="98"/>
      <c r="AO2" s="98"/>
      <c r="AP2" s="98"/>
      <c r="AQ2" s="98"/>
      <c r="AR2" s="98"/>
      <c r="AS2" s="98"/>
      <c r="AT2" s="98"/>
      <c r="AU2" s="98"/>
      <c r="AV2" s="98"/>
      <c r="AW2" s="98"/>
      <c r="AX2" s="98"/>
      <c r="AY2" s="98"/>
      <c r="AZ2" s="98"/>
      <c r="BA2" s="98"/>
      <c r="BB2" s="98"/>
      <c r="BC2" s="98"/>
      <c r="BD2" s="98"/>
      <c r="BE2" s="98"/>
      <c r="BF2" s="98"/>
      <c r="BG2" s="98"/>
      <c r="BH2" s="98"/>
      <c r="BI2" s="98"/>
      <c r="BJ2" s="98"/>
      <c r="BK2" s="98"/>
      <c r="BL2" s="98"/>
      <c r="BM2" s="98"/>
      <c r="BN2" s="98"/>
      <c r="BO2" s="98"/>
      <c r="BP2" s="98"/>
      <c r="BQ2" s="98"/>
      <c r="BR2" s="98"/>
      <c r="BS2" s="98"/>
      <c r="BT2" s="98"/>
      <c r="BU2" s="98"/>
      <c r="BV2" s="98"/>
      <c r="BW2" s="98"/>
      <c r="BX2" s="98"/>
      <c r="BY2" s="98"/>
      <c r="BZ2" s="98"/>
      <c r="CA2" s="98"/>
      <c r="CB2" s="98"/>
      <c r="CC2" s="98"/>
      <c r="CD2" s="98"/>
      <c r="CE2" s="98"/>
      <c r="CF2" s="98"/>
      <c r="CG2" s="98"/>
      <c r="CH2" s="98"/>
    </row>
    <row r="3" spans="1:111" ht="15.75" customHeight="1" x14ac:dyDescent="0.3">
      <c r="A3" s="85"/>
      <c r="B3" s="85"/>
      <c r="C3" s="101" t="s">
        <v>756</v>
      </c>
      <c r="D3" s="102"/>
      <c r="E3" s="102"/>
      <c r="F3" s="102"/>
      <c r="G3" s="102"/>
      <c r="H3" s="102"/>
      <c r="I3" s="102"/>
      <c r="J3" s="103"/>
      <c r="K3" s="106"/>
      <c r="L3" s="107"/>
      <c r="M3" s="107"/>
      <c r="N3" s="107"/>
      <c r="O3" s="107"/>
      <c r="P3" s="107"/>
      <c r="Q3" s="107"/>
      <c r="R3" s="107"/>
      <c r="S3" s="107"/>
      <c r="T3" s="107"/>
      <c r="U3" s="107"/>
      <c r="V3" s="107"/>
      <c r="W3" s="107"/>
      <c r="X3" s="107"/>
      <c r="Y3" s="107"/>
      <c r="Z3" s="107"/>
      <c r="AA3" s="107"/>
      <c r="AB3" s="107"/>
      <c r="AC3" s="107"/>
      <c r="AD3" s="107"/>
      <c r="AE3" s="107"/>
      <c r="AF3" s="107"/>
      <c r="AG3" s="107"/>
      <c r="AH3" s="107"/>
      <c r="AI3" s="107"/>
      <c r="AJ3" s="107"/>
      <c r="AK3" s="107"/>
      <c r="AL3" s="107"/>
      <c r="AM3" s="107"/>
      <c r="AN3" s="107"/>
      <c r="AO3" s="107"/>
      <c r="AP3" s="107"/>
      <c r="AQ3" s="107"/>
      <c r="AR3" s="107"/>
      <c r="AS3" s="107"/>
      <c r="AT3" s="107"/>
      <c r="AU3" s="107"/>
      <c r="AV3" s="107"/>
      <c r="AW3" s="107"/>
      <c r="AX3" s="107"/>
      <c r="AY3" s="107"/>
      <c r="AZ3" s="107"/>
      <c r="BA3" s="107"/>
      <c r="BB3" s="107"/>
      <c r="BC3" s="107"/>
      <c r="BD3" s="107"/>
      <c r="BE3" s="107"/>
      <c r="BF3" s="107"/>
      <c r="BG3" s="107"/>
      <c r="BH3" s="107"/>
      <c r="BI3" s="107"/>
      <c r="BJ3" s="107"/>
      <c r="BK3" s="107"/>
      <c r="BL3" s="107"/>
      <c r="BM3" s="107"/>
      <c r="BN3" s="107"/>
      <c r="BO3" s="107"/>
      <c r="BP3" s="107"/>
      <c r="BQ3" s="107"/>
      <c r="BR3" s="107"/>
      <c r="BS3" s="107"/>
      <c r="BT3" s="107"/>
      <c r="BU3" s="107"/>
      <c r="BV3" s="107"/>
      <c r="BW3" s="107"/>
      <c r="BX3" s="107"/>
      <c r="BY3" s="107"/>
      <c r="BZ3" s="107"/>
      <c r="CA3" s="107"/>
      <c r="CB3" s="107"/>
      <c r="CC3" s="107"/>
      <c r="CD3" s="107"/>
      <c r="CE3" s="107"/>
      <c r="CF3" s="107"/>
      <c r="CG3" s="107"/>
      <c r="CH3" s="107"/>
      <c r="CI3" s="3"/>
      <c r="CJ3" s="3"/>
      <c r="CK3" s="3"/>
      <c r="CL3" s="3"/>
      <c r="CM3" s="3"/>
      <c r="CN3" s="3"/>
      <c r="CO3" s="3"/>
      <c r="CP3" s="3"/>
      <c r="CQ3" s="3"/>
      <c r="CR3" s="3"/>
      <c r="CS3" s="3"/>
      <c r="CT3" s="3"/>
      <c r="CU3" s="3"/>
      <c r="CV3" s="3"/>
      <c r="CW3" s="3"/>
      <c r="CX3" s="3"/>
      <c r="CY3" s="3"/>
      <c r="CZ3" s="3"/>
      <c r="DA3" s="3"/>
      <c r="DB3" s="3"/>
      <c r="DC3" s="3"/>
      <c r="DD3" s="3"/>
      <c r="DE3" s="3"/>
      <c r="DF3" s="3"/>
      <c r="DG3" s="3"/>
    </row>
    <row r="4" spans="1:111" ht="15.75" customHeight="1" x14ac:dyDescent="0.3">
      <c r="A4" s="85"/>
      <c r="B4" s="85"/>
      <c r="C4" s="85"/>
      <c r="D4" s="85"/>
      <c r="E4" s="85"/>
      <c r="F4" s="85"/>
      <c r="G4" s="85"/>
      <c r="H4" s="85"/>
      <c r="I4" s="85"/>
      <c r="J4" s="85"/>
      <c r="K4" s="87"/>
      <c r="L4" s="87"/>
      <c r="M4" s="88"/>
      <c r="N4" s="88"/>
      <c r="O4" s="88"/>
      <c r="P4" s="104" t="s">
        <v>684</v>
      </c>
      <c r="Q4" s="104"/>
      <c r="R4" s="104"/>
      <c r="S4" s="104"/>
      <c r="T4" s="104"/>
      <c r="U4" s="104"/>
      <c r="V4" s="104"/>
      <c r="W4" s="104"/>
      <c r="X4" s="104"/>
      <c r="Y4" s="104"/>
      <c r="Z4" s="104"/>
      <c r="AA4" s="104"/>
      <c r="AB4" s="104"/>
      <c r="AC4" s="104"/>
      <c r="AD4" s="104"/>
      <c r="AE4" s="104"/>
      <c r="AF4" s="104"/>
      <c r="AG4" s="104"/>
      <c r="AH4" s="104"/>
      <c r="AI4" s="104"/>
      <c r="AJ4" s="104"/>
      <c r="AK4" s="104"/>
      <c r="AL4" s="104"/>
      <c r="AM4" s="104"/>
      <c r="AN4" s="104"/>
      <c r="AO4" s="104"/>
      <c r="AP4" s="104"/>
      <c r="AQ4" s="104"/>
      <c r="AR4" s="104"/>
      <c r="AS4" s="104"/>
      <c r="AT4" s="104"/>
      <c r="AU4" s="104"/>
      <c r="AV4" s="104"/>
      <c r="AW4" s="104"/>
      <c r="AX4" s="104"/>
      <c r="AY4" s="104"/>
      <c r="AZ4" s="104"/>
      <c r="BA4" s="104"/>
      <c r="BB4" s="104"/>
      <c r="BC4" s="104"/>
      <c r="BD4" s="104"/>
      <c r="BE4" s="104"/>
      <c r="BF4" s="104"/>
      <c r="BG4" s="104"/>
      <c r="BH4" s="104"/>
      <c r="BI4" s="104"/>
      <c r="BJ4" s="104"/>
      <c r="BK4" s="104"/>
      <c r="BL4" s="104"/>
      <c r="BM4" s="104"/>
      <c r="BN4" s="104"/>
      <c r="BO4" s="104"/>
      <c r="BP4" s="104"/>
      <c r="BQ4" s="104"/>
      <c r="BR4" s="104"/>
      <c r="BS4" s="104"/>
      <c r="BT4" s="104"/>
      <c r="BU4" s="104"/>
      <c r="BV4" s="104"/>
      <c r="BW4" s="104"/>
      <c r="BX4" s="104"/>
      <c r="BY4" s="104"/>
      <c r="BZ4" s="104"/>
      <c r="CA4" s="104"/>
      <c r="CB4" s="104"/>
      <c r="CC4" s="104"/>
      <c r="CD4" s="104"/>
      <c r="CE4" s="104"/>
      <c r="CF4" s="104"/>
      <c r="CG4" s="104"/>
      <c r="CH4" s="65"/>
      <c r="CI4" s="3"/>
      <c r="CJ4" s="3"/>
      <c r="CK4" s="3"/>
      <c r="CL4" s="3"/>
      <c r="CM4" s="3"/>
      <c r="CN4" s="3"/>
      <c r="CO4" s="3"/>
      <c r="CP4" s="3"/>
      <c r="CQ4" s="3"/>
      <c r="CR4" s="3"/>
      <c r="CS4" s="3"/>
      <c r="CT4" s="3"/>
      <c r="CU4" s="3"/>
      <c r="CV4" s="3"/>
      <c r="CW4" s="3"/>
      <c r="CX4" s="3"/>
      <c r="CY4" s="3"/>
      <c r="CZ4" s="3"/>
      <c r="DA4" s="3"/>
      <c r="DB4" s="3"/>
      <c r="DC4" s="3"/>
      <c r="DD4" s="3"/>
      <c r="DE4" s="3"/>
      <c r="DF4" s="3"/>
      <c r="DG4" s="3"/>
    </row>
    <row r="5" spans="1:111" ht="42" customHeight="1" x14ac:dyDescent="0.25">
      <c r="A5" s="51"/>
      <c r="B5" s="83"/>
      <c r="C5" s="47"/>
      <c r="D5" s="48"/>
      <c r="E5" s="49"/>
      <c r="F5" s="48"/>
      <c r="G5" s="50"/>
      <c r="H5" s="48"/>
      <c r="I5" s="49"/>
      <c r="J5" s="86"/>
      <c r="K5" s="96" t="s">
        <v>7</v>
      </c>
      <c r="L5" s="96"/>
      <c r="M5" s="1" t="s">
        <v>674</v>
      </c>
      <c r="N5" s="1" t="s">
        <v>675</v>
      </c>
      <c r="O5" s="1" t="s">
        <v>676</v>
      </c>
      <c r="P5" s="66" t="s">
        <v>685</v>
      </c>
      <c r="Q5" s="91" t="s">
        <v>698</v>
      </c>
      <c r="R5" s="91" t="s">
        <v>699</v>
      </c>
      <c r="S5" s="91" t="s">
        <v>700</v>
      </c>
      <c r="T5" s="91" t="s">
        <v>701</v>
      </c>
      <c r="U5" s="91" t="s">
        <v>702</v>
      </c>
      <c r="V5" s="91" t="s">
        <v>703</v>
      </c>
      <c r="W5" s="66" t="s">
        <v>686</v>
      </c>
      <c r="X5" s="91" t="s">
        <v>704</v>
      </c>
      <c r="Y5" s="91" t="s">
        <v>705</v>
      </c>
      <c r="Z5" s="91" t="s">
        <v>706</v>
      </c>
      <c r="AA5" s="91" t="s">
        <v>707</v>
      </c>
      <c r="AB5" s="91" t="s">
        <v>708</v>
      </c>
      <c r="AC5" s="91" t="s">
        <v>709</v>
      </c>
      <c r="AD5" s="92" t="s">
        <v>710</v>
      </c>
      <c r="AE5" s="92" t="s">
        <v>711</v>
      </c>
      <c r="AF5" s="92" t="s">
        <v>712</v>
      </c>
      <c r="AG5" s="92" t="s">
        <v>713</v>
      </c>
      <c r="AH5" s="92" t="s">
        <v>714</v>
      </c>
      <c r="AI5" s="92" t="s">
        <v>715</v>
      </c>
      <c r="AJ5" s="92" t="s">
        <v>716</v>
      </c>
      <c r="AK5" s="66" t="s">
        <v>687</v>
      </c>
      <c r="AL5" s="91" t="s">
        <v>717</v>
      </c>
      <c r="AM5" s="91" t="s">
        <v>718</v>
      </c>
      <c r="AN5" s="91" t="s">
        <v>719</v>
      </c>
      <c r="AO5" s="91" t="s">
        <v>720</v>
      </c>
      <c r="AP5" s="91" t="s">
        <v>721</v>
      </c>
      <c r="AQ5" s="91" t="s">
        <v>722</v>
      </c>
      <c r="AR5" s="92" t="s">
        <v>723</v>
      </c>
      <c r="AS5" s="92" t="s">
        <v>724</v>
      </c>
      <c r="AT5" s="92" t="s">
        <v>725</v>
      </c>
      <c r="AU5" s="92" t="s">
        <v>726</v>
      </c>
      <c r="AV5" s="92" t="s">
        <v>727</v>
      </c>
      <c r="AW5" s="92" t="s">
        <v>728</v>
      </c>
      <c r="AX5" s="92" t="s">
        <v>729</v>
      </c>
      <c r="AY5" s="66" t="s">
        <v>688</v>
      </c>
      <c r="AZ5" s="91" t="s">
        <v>730</v>
      </c>
      <c r="BA5" s="91" t="s">
        <v>731</v>
      </c>
      <c r="BB5" s="91" t="s">
        <v>732</v>
      </c>
      <c r="BC5" s="91" t="s">
        <v>733</v>
      </c>
      <c r="BD5" s="91" t="s">
        <v>734</v>
      </c>
      <c r="BE5" s="91" t="s">
        <v>735</v>
      </c>
      <c r="BF5" s="92" t="s">
        <v>736</v>
      </c>
      <c r="BG5" s="92" t="s">
        <v>737</v>
      </c>
      <c r="BH5" s="92" t="s">
        <v>738</v>
      </c>
      <c r="BI5" s="92" t="s">
        <v>739</v>
      </c>
      <c r="BJ5" s="92" t="s">
        <v>740</v>
      </c>
      <c r="BK5" s="92" t="s">
        <v>741</v>
      </c>
      <c r="BL5" s="92" t="s">
        <v>742</v>
      </c>
      <c r="BM5" s="66" t="s">
        <v>689</v>
      </c>
      <c r="BN5" s="91" t="s">
        <v>743</v>
      </c>
      <c r="BO5" s="91" t="s">
        <v>744</v>
      </c>
      <c r="BP5" s="91" t="s">
        <v>745</v>
      </c>
      <c r="BQ5" s="91" t="s">
        <v>746</v>
      </c>
      <c r="BR5" s="91" t="s">
        <v>747</v>
      </c>
      <c r="BS5" s="91" t="s">
        <v>748</v>
      </c>
      <c r="BT5" s="92" t="s">
        <v>749</v>
      </c>
      <c r="BU5" s="92" t="s">
        <v>750</v>
      </c>
      <c r="BV5" s="92" t="s">
        <v>751</v>
      </c>
      <c r="BW5" s="92" t="s">
        <v>752</v>
      </c>
      <c r="BX5" s="92" t="s">
        <v>753</v>
      </c>
      <c r="BY5" s="92" t="s">
        <v>754</v>
      </c>
      <c r="BZ5" s="92" t="s">
        <v>755</v>
      </c>
      <c r="CA5" s="66" t="s">
        <v>690</v>
      </c>
      <c r="CB5" s="66" t="s">
        <v>691</v>
      </c>
      <c r="CC5" s="66" t="s">
        <v>692</v>
      </c>
      <c r="CD5" s="66" t="s">
        <v>693</v>
      </c>
      <c r="CE5" s="66" t="s">
        <v>694</v>
      </c>
      <c r="CF5" s="66" t="s">
        <v>695</v>
      </c>
      <c r="CG5" s="66" t="s">
        <v>696</v>
      </c>
      <c r="CH5" s="2" t="s">
        <v>8</v>
      </c>
    </row>
    <row r="6" spans="1:111" ht="22.75" customHeight="1" x14ac:dyDescent="0.25">
      <c r="A6" s="58"/>
      <c r="B6" s="84"/>
      <c r="C6" s="47"/>
      <c r="D6" s="48"/>
      <c r="E6" s="49"/>
      <c r="F6" s="48"/>
      <c r="G6" s="50"/>
      <c r="H6" s="48"/>
      <c r="I6" s="49"/>
      <c r="J6" s="86"/>
      <c r="K6" s="97" t="s">
        <v>14</v>
      </c>
      <c r="L6" s="97"/>
      <c r="M6" s="77">
        <f t="shared" ref="M6:S6" si="0">SUM(M7:M18)</f>
        <v>44054370.029999994</v>
      </c>
      <c r="N6" s="77">
        <f t="shared" si="0"/>
        <v>142081704.60000002</v>
      </c>
      <c r="O6" s="77">
        <f t="shared" si="0"/>
        <v>587327552.62000012</v>
      </c>
      <c r="P6" s="77">
        <f t="shared" si="0"/>
        <v>22535611.770000003</v>
      </c>
      <c r="Q6" s="77">
        <f t="shared" si="0"/>
        <v>41090104.370000005</v>
      </c>
      <c r="R6" s="77">
        <f t="shared" si="0"/>
        <v>30300</v>
      </c>
      <c r="S6" s="77">
        <f t="shared" si="0"/>
        <v>41059804.370000005</v>
      </c>
      <c r="T6" s="95">
        <f t="shared" ref="T6:T17" si="1">IFERROR(S6/P6,"nebija plānots")</f>
        <v>1.8219964378628448</v>
      </c>
      <c r="U6" s="77">
        <f t="shared" ref="U6:CG6" si="2">SUM(U7:U18)</f>
        <v>18524192.599999998</v>
      </c>
      <c r="V6" s="95">
        <f t="shared" si="2"/>
        <v>16.068167669703694</v>
      </c>
      <c r="W6" s="77">
        <f t="shared" si="2"/>
        <v>33210243.862199996</v>
      </c>
      <c r="X6" s="77">
        <f t="shared" si="2"/>
        <v>17048558.830000002</v>
      </c>
      <c r="Y6" s="77">
        <f t="shared" si="2"/>
        <v>0</v>
      </c>
      <c r="Z6" s="77">
        <f t="shared" si="2"/>
        <v>17048558.830000002</v>
      </c>
      <c r="AA6" s="95">
        <f>IFERROR(Z6/W6,"nebija plānots")</f>
        <v>0.51335241321141656</v>
      </c>
      <c r="AB6" s="77">
        <f t="shared" ref="AB6:AI6" si="3">SUM(AB7:AB18)</f>
        <v>-16161685.032199999</v>
      </c>
      <c r="AC6" s="95">
        <f t="shared" ref="AC6:AC17" si="4">IFERROR(AB6/W6,"nebija plānots")</f>
        <v>-0.48664758678858361</v>
      </c>
      <c r="AD6" s="77">
        <f t="shared" si="3"/>
        <v>55745855.632199995</v>
      </c>
      <c r="AE6" s="77">
        <f t="shared" si="3"/>
        <v>58138663.200000003</v>
      </c>
      <c r="AF6" s="77">
        <f t="shared" si="3"/>
        <v>30300</v>
      </c>
      <c r="AG6" s="77">
        <f t="shared" si="3"/>
        <v>58108363.200000003</v>
      </c>
      <c r="AH6" s="95">
        <f t="shared" ref="AH6:AH17" si="5">IFERROR(AG6/AD6,"nebija plānots")</f>
        <v>1.0423799678201615</v>
      </c>
      <c r="AI6" s="77">
        <f t="shared" si="3"/>
        <v>2362507.5678000022</v>
      </c>
      <c r="AJ6" s="95">
        <f t="shared" ref="AJ6:AJ18" si="6">IFERROR(AI6/AD6,"nebija plānots")</f>
        <v>4.2379967820161457E-2</v>
      </c>
      <c r="AK6" s="77">
        <f t="shared" si="2"/>
        <v>26168156.370000008</v>
      </c>
      <c r="AL6" s="77">
        <f t="shared" si="2"/>
        <v>28348595.749999993</v>
      </c>
      <c r="AM6" s="77">
        <f t="shared" si="2"/>
        <v>0</v>
      </c>
      <c r="AN6" s="77">
        <f t="shared" si="2"/>
        <v>28348595.749999993</v>
      </c>
      <c r="AO6" s="95">
        <f>IFERROR(AN6/AK6,"nebija plānots")</f>
        <v>1.0833241497478863</v>
      </c>
      <c r="AP6" s="77">
        <f t="shared" ref="AP6" si="7">SUM(AP7:AP18)</f>
        <v>2180439.379999999</v>
      </c>
      <c r="AQ6" s="95">
        <f t="shared" ref="AQ6:AQ17" si="8">IFERROR(AP6/AK6,"nebija plānots")</f>
        <v>8.3324149747886808E-2</v>
      </c>
      <c r="AR6" s="77">
        <f t="shared" ref="AR6:AU6" si="9">SUM(AR7:AR18)</f>
        <v>81914012.002200007</v>
      </c>
      <c r="AS6" s="77">
        <f t="shared" si="9"/>
        <v>86487258.950000003</v>
      </c>
      <c r="AT6" s="77">
        <f t="shared" si="9"/>
        <v>30300</v>
      </c>
      <c r="AU6" s="77">
        <f t="shared" si="9"/>
        <v>86456958.950000003</v>
      </c>
      <c r="AV6" s="95">
        <f t="shared" ref="AV6:AV17" si="10">IFERROR(AU6/AR6,"nebija plānots")</f>
        <v>1.0554599492413823</v>
      </c>
      <c r="AW6" s="77">
        <f t="shared" ref="AW6" si="11">SUM(AW7:AW18)</f>
        <v>4542946.9477999955</v>
      </c>
      <c r="AX6" s="95">
        <f t="shared" ref="AX6:AX18" si="12">IFERROR(AW6/AR6,"nebija plānots")</f>
        <v>5.5459949241382332E-2</v>
      </c>
      <c r="AY6" s="77">
        <f t="shared" si="2"/>
        <v>34334865.810000002</v>
      </c>
      <c r="AZ6" s="77">
        <f t="shared" si="2"/>
        <v>37943647.180000007</v>
      </c>
      <c r="BA6" s="77">
        <f t="shared" si="2"/>
        <v>1800000</v>
      </c>
      <c r="BB6" s="77">
        <f t="shared" si="2"/>
        <v>36143647.18</v>
      </c>
      <c r="BC6" s="95">
        <f>IFERROR(BB6/AY6,"nebija plānots")</f>
        <v>1.0526806011128544</v>
      </c>
      <c r="BD6" s="77">
        <f t="shared" ref="BD6" si="13">SUM(BD7:BD18)</f>
        <v>1808781.370000001</v>
      </c>
      <c r="BE6" s="95">
        <f t="shared" ref="BE6:BE17" si="14">IFERROR(BD6/AY6,"nebija plānots")</f>
        <v>5.2680601112854643E-2</v>
      </c>
      <c r="BF6" s="77">
        <f t="shared" ref="BF6:BI6" si="15">SUM(BF7:BF18)</f>
        <v>116248877.81219998</v>
      </c>
      <c r="BG6" s="77">
        <f t="shared" si="15"/>
        <v>124430906.13</v>
      </c>
      <c r="BH6" s="77">
        <f t="shared" si="15"/>
        <v>1830300</v>
      </c>
      <c r="BI6" s="77">
        <f t="shared" si="15"/>
        <v>122600606.13</v>
      </c>
      <c r="BJ6" s="95">
        <f t="shared" ref="BJ6:BJ17" si="16">IFERROR(BI6/BF6,"nebija plānots")</f>
        <v>1.0546390506071055</v>
      </c>
      <c r="BK6" s="77">
        <f t="shared" ref="BK6" si="17">SUM(BK7:BK18)</f>
        <v>6351728.3178000059</v>
      </c>
      <c r="BL6" s="95">
        <f t="shared" ref="BL6:BL18" si="18">IFERROR(BK6/BF6,"nebija plānots")</f>
        <v>5.4639050607105395E-2</v>
      </c>
      <c r="BM6" s="77">
        <f t="shared" si="2"/>
        <v>58838413.216000006</v>
      </c>
      <c r="BN6" s="77">
        <f t="shared" si="2"/>
        <v>22439324.120000001</v>
      </c>
      <c r="BO6" s="77">
        <f t="shared" si="2"/>
        <v>0</v>
      </c>
      <c r="BP6" s="77">
        <f t="shared" si="2"/>
        <v>22439324.120000001</v>
      </c>
      <c r="BQ6" s="95">
        <f>IFERROR(BP6/BM6,"nebija plānots")</f>
        <v>0.38137201351137129</v>
      </c>
      <c r="BR6" s="77">
        <f t="shared" ref="BR6" si="19">SUM(BR7:BR18)</f>
        <v>-36399089.096000001</v>
      </c>
      <c r="BS6" s="95">
        <f t="shared" ref="BS6:BS17" si="20">IFERROR(BR6/BM6,"nebija plānots")</f>
        <v>-0.6186279864886286</v>
      </c>
      <c r="BT6" s="77">
        <f t="shared" ref="BT6:BW6" si="21">SUM(BT7:BT18)</f>
        <v>175087291.02820003</v>
      </c>
      <c r="BU6" s="77">
        <f t="shared" si="21"/>
        <v>146870230.25000003</v>
      </c>
      <c r="BV6" s="77">
        <f t="shared" si="21"/>
        <v>1830300</v>
      </c>
      <c r="BW6" s="77">
        <f t="shared" si="21"/>
        <v>145039930.25</v>
      </c>
      <c r="BX6" s="95">
        <f t="shared" ref="BX6:BX17" si="22">IFERROR(BW6/BT6,"nebija plānots")</f>
        <v>0.82838639742640985</v>
      </c>
      <c r="BY6" s="77">
        <f t="shared" ref="BY6" si="23">SUM(BY7:BY18)</f>
        <v>-30047360.778200004</v>
      </c>
      <c r="BZ6" s="95">
        <f t="shared" ref="BZ6:BZ18" si="24">IFERROR(BY6/BT6,"nebija plānots")</f>
        <v>-0.17161360257358996</v>
      </c>
      <c r="CA6" s="77">
        <f t="shared" si="2"/>
        <v>42478101.229999997</v>
      </c>
      <c r="CB6" s="77">
        <f t="shared" si="2"/>
        <v>36106121.682000004</v>
      </c>
      <c r="CC6" s="77">
        <f t="shared" si="2"/>
        <v>34867259.174799994</v>
      </c>
      <c r="CD6" s="77">
        <f t="shared" si="2"/>
        <v>58463271.8565</v>
      </c>
      <c r="CE6" s="77">
        <f t="shared" si="2"/>
        <v>83980985.016666651</v>
      </c>
      <c r="CF6" s="77">
        <f t="shared" si="2"/>
        <v>44234838.705999993</v>
      </c>
      <c r="CG6" s="77">
        <f t="shared" si="2"/>
        <v>66554105.175999992</v>
      </c>
      <c r="CH6" s="77">
        <f>SUM(CH7:CH18)</f>
        <v>541771973.87016666</v>
      </c>
    </row>
    <row r="7" spans="1:111" ht="15" customHeight="1" x14ac:dyDescent="0.25">
      <c r="A7" s="58"/>
      <c r="B7" s="84"/>
      <c r="C7" s="47"/>
      <c r="D7" s="48"/>
      <c r="E7" s="49"/>
      <c r="F7" s="48"/>
      <c r="G7" s="50"/>
      <c r="H7" s="48"/>
      <c r="I7" s="49"/>
      <c r="J7" s="86"/>
      <c r="K7" s="79" t="s">
        <v>59</v>
      </c>
      <c r="L7" s="80"/>
      <c r="M7" s="78">
        <f>SUMIF($K$28:$K$242,$K7,M$28:M$242)</f>
        <v>42994222.299999997</v>
      </c>
      <c r="N7" s="78">
        <f>SUMIF($K$28:$K$242,$K7,N$28:N$242)</f>
        <v>34557969.030000001</v>
      </c>
      <c r="O7" s="78">
        <f>SUMIF($K$28:$K$242,$K7,O$28:O$242)</f>
        <v>126277138.78</v>
      </c>
      <c r="P7" s="78">
        <f>SUMIF($K$28:$K$242,$K7,P$28:P$242)</f>
        <v>1127138.49</v>
      </c>
      <c r="Q7" s="78">
        <f>SUMIF($K$28:$K$242,$K7,Q$28:Q$242)</f>
        <v>16737890.25</v>
      </c>
      <c r="R7" s="78">
        <f t="shared" ref="R7:U18" si="25">SUMIF($K$28:$K$242,$K7,R$28:R$242)</f>
        <v>30300</v>
      </c>
      <c r="S7" s="78">
        <f t="shared" si="25"/>
        <v>16707590.25</v>
      </c>
      <c r="T7" s="93">
        <f t="shared" si="1"/>
        <v>14.823014561413833</v>
      </c>
      <c r="U7" s="78">
        <f t="shared" si="25"/>
        <v>15580451.76</v>
      </c>
      <c r="V7" s="93">
        <f t="shared" ref="V7:V17" si="26">IFERROR(U7/P7,"nebija plānots")</f>
        <v>13.823014561413833</v>
      </c>
      <c r="W7" s="78">
        <f t="shared" ref="W7:CH18" si="27">SUMIF($K$28:$K$242,$K7,W$28:W$242)</f>
        <v>19301319.489999998</v>
      </c>
      <c r="X7" s="78">
        <f>SUMIF($K$28:$K$242,$K7,X$28:X$242)</f>
        <v>1493714.9300000002</v>
      </c>
      <c r="Y7" s="78">
        <f t="shared" ref="Y7:AB18" si="28">SUMIF($K$28:$K$242,$K7,Y$28:Y$242)</f>
        <v>0</v>
      </c>
      <c r="Z7" s="78">
        <f t="shared" si="28"/>
        <v>1493714.9300000002</v>
      </c>
      <c r="AA7" s="93">
        <f t="shared" ref="AA7:AA17" si="29">IFERROR(Z7/W7,"nebija plānots")</f>
        <v>7.7389265058997278E-2</v>
      </c>
      <c r="AB7" s="78">
        <f t="shared" si="28"/>
        <v>-17807604.559999999</v>
      </c>
      <c r="AC7" s="93">
        <f t="shared" si="4"/>
        <v>-0.92261073494100276</v>
      </c>
      <c r="AD7" s="78">
        <f>P7+W7</f>
        <v>20428457.979999997</v>
      </c>
      <c r="AE7" s="78">
        <f>Q7+X7</f>
        <v>18231605.18</v>
      </c>
      <c r="AF7" s="78">
        <f>R7+Y7</f>
        <v>30300</v>
      </c>
      <c r="AG7" s="78">
        <f>S7+Z7</f>
        <v>18201305.18</v>
      </c>
      <c r="AH7" s="94">
        <f t="shared" si="5"/>
        <v>0.8909779288196672</v>
      </c>
      <c r="AI7" s="89">
        <f t="shared" ref="AI7:AI17" si="30">AG7-AD7</f>
        <v>-2227152.799999997</v>
      </c>
      <c r="AJ7" s="94">
        <f t="shared" si="6"/>
        <v>-0.10902207118033279</v>
      </c>
      <c r="AK7" s="78">
        <f t="shared" si="27"/>
        <v>1829246.6</v>
      </c>
      <c r="AL7" s="78">
        <f>SUMIF($K$28:$K$242,$K7,AL$28:AL$242)</f>
        <v>3467875.4699999997</v>
      </c>
      <c r="AM7" s="78">
        <f t="shared" ref="AM7:AP18" si="31">SUMIF($K$28:$K$242,$K7,AM$28:AM$242)</f>
        <v>0</v>
      </c>
      <c r="AN7" s="78">
        <f t="shared" si="31"/>
        <v>3467875.4699999997</v>
      </c>
      <c r="AO7" s="93">
        <f t="shared" ref="AO7:AO17" si="32">IFERROR(AN7/AK7,"nebija plānots")</f>
        <v>1.8957944051939195</v>
      </c>
      <c r="AP7" s="78">
        <f t="shared" si="31"/>
        <v>1638628.8699999999</v>
      </c>
      <c r="AQ7" s="93">
        <f t="shared" si="8"/>
        <v>0.89579440519391962</v>
      </c>
      <c r="AR7" s="78">
        <f>AD7+AK7</f>
        <v>22257704.579999998</v>
      </c>
      <c r="AS7" s="78">
        <f>AE7+AL7</f>
        <v>21699480.649999999</v>
      </c>
      <c r="AT7" s="78">
        <f>AF7+AM7</f>
        <v>30300</v>
      </c>
      <c r="AU7" s="78">
        <f>AG7+AN7</f>
        <v>21669180.649999999</v>
      </c>
      <c r="AV7" s="94">
        <f t="shared" si="10"/>
        <v>0.97355864222724808</v>
      </c>
      <c r="AW7" s="89">
        <f t="shared" ref="AW7:AW17" si="33">AU7-AR7</f>
        <v>-588523.9299999997</v>
      </c>
      <c r="AX7" s="94">
        <f t="shared" si="12"/>
        <v>-2.6441357772751955E-2</v>
      </c>
      <c r="AY7" s="78">
        <f t="shared" si="27"/>
        <v>2589303.6999999997</v>
      </c>
      <c r="AZ7" s="78">
        <f>SUMIF($K$28:$K$242,$K7,AZ$28:AZ$242)</f>
        <v>12091909.66</v>
      </c>
      <c r="BA7" s="78">
        <f t="shared" ref="BA7:BD18" si="34">SUMIF($K$28:$K$242,$K7,BA$28:BA$242)</f>
        <v>0</v>
      </c>
      <c r="BB7" s="78">
        <f t="shared" si="34"/>
        <v>12091909.66</v>
      </c>
      <c r="BC7" s="93">
        <f t="shared" ref="BC7:BC17" si="35">IFERROR(BB7/AY7,"nebija plānots")</f>
        <v>4.6699464647580742</v>
      </c>
      <c r="BD7" s="78">
        <f t="shared" si="34"/>
        <v>9502605.959999999</v>
      </c>
      <c r="BE7" s="93">
        <f t="shared" si="14"/>
        <v>3.6699464647580737</v>
      </c>
      <c r="BF7" s="78">
        <f>AR7+AY7</f>
        <v>24847008.279999997</v>
      </c>
      <c r="BG7" s="78">
        <f>AS7+AZ7</f>
        <v>33791390.310000002</v>
      </c>
      <c r="BH7" s="78">
        <f>AT7+BA7</f>
        <v>30300</v>
      </c>
      <c r="BI7" s="78">
        <f>AU7+BB7</f>
        <v>33761090.310000002</v>
      </c>
      <c r="BJ7" s="94">
        <f t="shared" si="16"/>
        <v>1.3587587660271834</v>
      </c>
      <c r="BK7" s="89">
        <f t="shared" ref="BK7:BK17" si="36">BI7-BF7</f>
        <v>8914082.0300000049</v>
      </c>
      <c r="BL7" s="94">
        <f t="shared" si="18"/>
        <v>0.35875876602718326</v>
      </c>
      <c r="BM7" s="78">
        <f t="shared" si="27"/>
        <v>25448070.670000002</v>
      </c>
      <c r="BN7" s="78">
        <f>SUMIF($K$28:$K$242,$K7,BN$28:BN$242)</f>
        <v>6754430.71</v>
      </c>
      <c r="BO7" s="78">
        <f t="shared" ref="BO7:BR18" si="37">SUMIF($K$28:$K$242,$K7,BO$28:BO$242)</f>
        <v>0</v>
      </c>
      <c r="BP7" s="78">
        <f t="shared" si="37"/>
        <v>6754430.71</v>
      </c>
      <c r="BQ7" s="93">
        <f t="shared" ref="BQ7:BQ17" si="38">IFERROR(BP7/BM7,"nebija plānots")</f>
        <v>0.2654201490395342</v>
      </c>
      <c r="BR7" s="78">
        <f t="shared" si="37"/>
        <v>-18693639.960000001</v>
      </c>
      <c r="BS7" s="93">
        <f t="shared" si="20"/>
        <v>-0.73457985096046574</v>
      </c>
      <c r="BT7" s="78">
        <f>BF7+BM7</f>
        <v>50295078.950000003</v>
      </c>
      <c r="BU7" s="78">
        <f>BG7+BN7</f>
        <v>40545821.020000003</v>
      </c>
      <c r="BV7" s="78">
        <f>BH7+BO7</f>
        <v>30300</v>
      </c>
      <c r="BW7" s="78">
        <f>BI7+BP7</f>
        <v>40515521.020000003</v>
      </c>
      <c r="BX7" s="94">
        <f t="shared" si="22"/>
        <v>0.80555636586787782</v>
      </c>
      <c r="BY7" s="89">
        <f t="shared" ref="BY7:BY17" si="39">BW7-BT7</f>
        <v>-9779557.9299999997</v>
      </c>
      <c r="BZ7" s="94">
        <f t="shared" si="24"/>
        <v>-0.19444363413212218</v>
      </c>
      <c r="CA7" s="78">
        <f t="shared" si="27"/>
        <v>730033.93</v>
      </c>
      <c r="CB7" s="78">
        <f t="shared" si="27"/>
        <v>5073125.18</v>
      </c>
      <c r="CC7" s="78">
        <f t="shared" si="27"/>
        <v>5828118.3099999996</v>
      </c>
      <c r="CD7" s="78">
        <f t="shared" si="27"/>
        <v>7739858.3199999994</v>
      </c>
      <c r="CE7" s="78">
        <f t="shared" si="27"/>
        <v>26232201.010000002</v>
      </c>
      <c r="CF7" s="78">
        <f t="shared" si="27"/>
        <v>12526657.23</v>
      </c>
      <c r="CG7" s="78">
        <f t="shared" si="27"/>
        <v>7645022.0499999998</v>
      </c>
      <c r="CH7" s="78">
        <f t="shared" si="27"/>
        <v>116070094.98</v>
      </c>
    </row>
    <row r="8" spans="1:111" ht="15" customHeight="1" x14ac:dyDescent="0.25">
      <c r="A8" s="58"/>
      <c r="B8" s="84"/>
      <c r="C8" s="47"/>
      <c r="D8" s="48"/>
      <c r="E8" s="49"/>
      <c r="F8" s="48"/>
      <c r="G8" s="50"/>
      <c r="H8" s="48"/>
      <c r="I8" s="49"/>
      <c r="J8" s="86"/>
      <c r="K8" s="79" t="s">
        <v>91</v>
      </c>
      <c r="L8" s="80"/>
      <c r="M8" s="78">
        <f t="shared" ref="M8:Q18" si="40">SUMIF($K$28:$K$242,$K8,M$28:M$242)</f>
        <v>265045.21999999997</v>
      </c>
      <c r="N8" s="78">
        <f t="shared" si="40"/>
        <v>24924687.619999997</v>
      </c>
      <c r="O8" s="78">
        <f t="shared" si="40"/>
        <v>99467380.399999991</v>
      </c>
      <c r="P8" s="78">
        <f t="shared" si="40"/>
        <v>13141303.130000001</v>
      </c>
      <c r="Q8" s="78">
        <f t="shared" si="40"/>
        <v>14205439.24</v>
      </c>
      <c r="R8" s="78">
        <f t="shared" si="25"/>
        <v>0</v>
      </c>
      <c r="S8" s="78">
        <f t="shared" si="25"/>
        <v>14205439.24</v>
      </c>
      <c r="T8" s="93">
        <f t="shared" si="1"/>
        <v>1.0809764525993397</v>
      </c>
      <c r="U8" s="78">
        <f t="shared" si="25"/>
        <v>1064136.1099999996</v>
      </c>
      <c r="V8" s="93">
        <f t="shared" si="26"/>
        <v>8.0976452599339707E-2</v>
      </c>
      <c r="W8" s="78">
        <f t="shared" si="27"/>
        <v>6552480.0821999991</v>
      </c>
      <c r="X8" s="78">
        <f t="shared" si="27"/>
        <v>4382735.5699999984</v>
      </c>
      <c r="Y8" s="78">
        <f t="shared" si="28"/>
        <v>0</v>
      </c>
      <c r="Z8" s="78">
        <f t="shared" si="28"/>
        <v>4382735.5699999984</v>
      </c>
      <c r="AA8" s="93">
        <f t="shared" si="29"/>
        <v>0.66886667567381486</v>
      </c>
      <c r="AB8" s="78">
        <f t="shared" si="28"/>
        <v>-2169744.5121999998</v>
      </c>
      <c r="AC8" s="93">
        <f t="shared" si="4"/>
        <v>-0.33113332432618503</v>
      </c>
      <c r="AD8" s="78">
        <f t="shared" ref="AD8:AG18" si="41">P8+W8</f>
        <v>19693783.212200001</v>
      </c>
      <c r="AE8" s="78">
        <f t="shared" si="41"/>
        <v>18588174.809999999</v>
      </c>
      <c r="AF8" s="78">
        <f t="shared" si="41"/>
        <v>0</v>
      </c>
      <c r="AG8" s="78">
        <f t="shared" si="41"/>
        <v>18588174.809999999</v>
      </c>
      <c r="AH8" s="94">
        <f t="shared" si="5"/>
        <v>0.94386002982326456</v>
      </c>
      <c r="AI8" s="89">
        <f t="shared" si="30"/>
        <v>-1105608.4022000022</v>
      </c>
      <c r="AJ8" s="94">
        <f t="shared" si="6"/>
        <v>-5.6139970176735499E-2</v>
      </c>
      <c r="AK8" s="78">
        <f t="shared" si="27"/>
        <v>11421033.650000006</v>
      </c>
      <c r="AL8" s="78">
        <f t="shared" si="27"/>
        <v>6483004.2300000004</v>
      </c>
      <c r="AM8" s="78">
        <f t="shared" si="31"/>
        <v>0</v>
      </c>
      <c r="AN8" s="78">
        <f t="shared" si="31"/>
        <v>6483004.2300000004</v>
      </c>
      <c r="AO8" s="93">
        <f t="shared" si="32"/>
        <v>0.56763725847178437</v>
      </c>
      <c r="AP8" s="78">
        <f t="shared" si="31"/>
        <v>-4938029.4200000009</v>
      </c>
      <c r="AQ8" s="93">
        <f t="shared" si="8"/>
        <v>-0.43236274152821519</v>
      </c>
      <c r="AR8" s="78">
        <f t="shared" ref="AR8:AU18" si="42">AD8+AK8</f>
        <v>31114816.862200007</v>
      </c>
      <c r="AS8" s="78">
        <f t="shared" si="42"/>
        <v>25071179.039999999</v>
      </c>
      <c r="AT8" s="78">
        <f t="shared" si="42"/>
        <v>0</v>
      </c>
      <c r="AU8" s="78">
        <f t="shared" si="42"/>
        <v>25071179.039999999</v>
      </c>
      <c r="AV8" s="94">
        <f t="shared" si="10"/>
        <v>0.80576334905116698</v>
      </c>
      <c r="AW8" s="89">
        <f t="shared" si="33"/>
        <v>-6043637.8222000077</v>
      </c>
      <c r="AX8" s="94">
        <f t="shared" si="12"/>
        <v>-0.19423665094883305</v>
      </c>
      <c r="AY8" s="78">
        <f t="shared" si="27"/>
        <v>9558727.3374999985</v>
      </c>
      <c r="AZ8" s="78">
        <f t="shared" si="27"/>
        <v>4780885.4200000009</v>
      </c>
      <c r="BA8" s="78">
        <f t="shared" si="34"/>
        <v>1800000</v>
      </c>
      <c r="BB8" s="78">
        <f t="shared" si="34"/>
        <v>2980885.4200000004</v>
      </c>
      <c r="BC8" s="93">
        <f t="shared" si="35"/>
        <v>0.31184961289832386</v>
      </c>
      <c r="BD8" s="78">
        <f t="shared" si="34"/>
        <v>-6577841.9174999986</v>
      </c>
      <c r="BE8" s="93">
        <f t="shared" si="14"/>
        <v>-0.6881503871016762</v>
      </c>
      <c r="BF8" s="78">
        <f t="shared" ref="BF8:BI18" si="43">AR8+AY8</f>
        <v>40673544.199700005</v>
      </c>
      <c r="BG8" s="78">
        <f t="shared" si="43"/>
        <v>29852064.460000001</v>
      </c>
      <c r="BH8" s="78">
        <f t="shared" si="43"/>
        <v>1800000</v>
      </c>
      <c r="BI8" s="78">
        <f t="shared" si="43"/>
        <v>28052064.460000001</v>
      </c>
      <c r="BJ8" s="94">
        <f t="shared" si="16"/>
        <v>0.68968822392927598</v>
      </c>
      <c r="BK8" s="89">
        <f t="shared" si="36"/>
        <v>-12621479.739700004</v>
      </c>
      <c r="BL8" s="94">
        <f t="shared" si="18"/>
        <v>-0.31031177607072402</v>
      </c>
      <c r="BM8" s="78">
        <f t="shared" si="27"/>
        <v>10666282.786</v>
      </c>
      <c r="BN8" s="78">
        <f t="shared" si="27"/>
        <v>7547363.5199999986</v>
      </c>
      <c r="BO8" s="78">
        <f t="shared" si="37"/>
        <v>0</v>
      </c>
      <c r="BP8" s="78">
        <f t="shared" si="37"/>
        <v>7547363.5199999986</v>
      </c>
      <c r="BQ8" s="93">
        <f t="shared" si="38"/>
        <v>0.7075907953524605</v>
      </c>
      <c r="BR8" s="78">
        <f t="shared" si="37"/>
        <v>-3118919.2659999998</v>
      </c>
      <c r="BS8" s="93">
        <f t="shared" si="20"/>
        <v>-0.29240920464753933</v>
      </c>
      <c r="BT8" s="78">
        <f t="shared" ref="BT8:BW18" si="44">BF8+BM8</f>
        <v>51339826.985700004</v>
      </c>
      <c r="BU8" s="78">
        <f t="shared" si="44"/>
        <v>37399427.979999997</v>
      </c>
      <c r="BV8" s="78">
        <f t="shared" si="44"/>
        <v>1800000</v>
      </c>
      <c r="BW8" s="78">
        <f t="shared" si="44"/>
        <v>35599427.979999997</v>
      </c>
      <c r="BX8" s="94">
        <f t="shared" si="22"/>
        <v>0.69340763438715369</v>
      </c>
      <c r="BY8" s="89">
        <f t="shared" si="39"/>
        <v>-15740399.005700007</v>
      </c>
      <c r="BZ8" s="94">
        <f t="shared" si="24"/>
        <v>-0.30659236561284625</v>
      </c>
      <c r="CA8" s="78">
        <f t="shared" si="27"/>
        <v>13995125.299999999</v>
      </c>
      <c r="CB8" s="78">
        <f t="shared" si="27"/>
        <v>17936357.321999997</v>
      </c>
      <c r="CC8" s="78">
        <f t="shared" si="27"/>
        <v>14879652.224799998</v>
      </c>
      <c r="CD8" s="78">
        <f t="shared" si="27"/>
        <v>12292332.386499999</v>
      </c>
      <c r="CE8" s="78">
        <f t="shared" si="27"/>
        <v>16903898.494166665</v>
      </c>
      <c r="CF8" s="78">
        <f t="shared" si="27"/>
        <v>11909138.655999999</v>
      </c>
      <c r="CG8" s="78">
        <f t="shared" si="27"/>
        <v>12831560.566000002</v>
      </c>
      <c r="CH8" s="78">
        <f t="shared" si="27"/>
        <v>152087891.93516663</v>
      </c>
    </row>
    <row r="9" spans="1:111" ht="15" customHeight="1" x14ac:dyDescent="0.25">
      <c r="A9" s="58"/>
      <c r="B9" s="84"/>
      <c r="C9" s="47"/>
      <c r="D9" s="48"/>
      <c r="E9" s="49"/>
      <c r="F9" s="48"/>
      <c r="G9" s="50"/>
      <c r="H9" s="48"/>
      <c r="I9" s="49"/>
      <c r="J9" s="86"/>
      <c r="K9" s="79" t="s">
        <v>103</v>
      </c>
      <c r="L9" s="80"/>
      <c r="M9" s="78">
        <f t="shared" si="40"/>
        <v>0</v>
      </c>
      <c r="N9" s="78">
        <f t="shared" si="40"/>
        <v>48978804.850000001</v>
      </c>
      <c r="O9" s="78">
        <f t="shared" si="40"/>
        <v>99418992.329999998</v>
      </c>
      <c r="P9" s="78">
        <f t="shared" si="40"/>
        <v>1511129.17</v>
      </c>
      <c r="Q9" s="78">
        <f t="shared" si="40"/>
        <v>1798431.1400000001</v>
      </c>
      <c r="R9" s="78">
        <f t="shared" si="25"/>
        <v>0</v>
      </c>
      <c r="S9" s="78">
        <f t="shared" si="25"/>
        <v>1798431.1400000001</v>
      </c>
      <c r="T9" s="93">
        <f t="shared" si="1"/>
        <v>1.1901240315544965</v>
      </c>
      <c r="U9" s="78">
        <f t="shared" si="25"/>
        <v>287301.97000000009</v>
      </c>
      <c r="V9" s="93">
        <f t="shared" si="26"/>
        <v>0.1901240315544965</v>
      </c>
      <c r="W9" s="78">
        <f t="shared" si="27"/>
        <v>1141931.3</v>
      </c>
      <c r="X9" s="78">
        <f t="shared" si="27"/>
        <v>1967415.97</v>
      </c>
      <c r="Y9" s="78">
        <f t="shared" si="28"/>
        <v>0</v>
      </c>
      <c r="Z9" s="78">
        <f t="shared" si="28"/>
        <v>1967415.97</v>
      </c>
      <c r="AA9" s="93">
        <f t="shared" si="29"/>
        <v>1.7228847041849189</v>
      </c>
      <c r="AB9" s="78">
        <f t="shared" si="28"/>
        <v>825484.66999999993</v>
      </c>
      <c r="AC9" s="93">
        <f t="shared" si="4"/>
        <v>0.7228847041849189</v>
      </c>
      <c r="AD9" s="78">
        <f t="shared" si="41"/>
        <v>2653060.4699999997</v>
      </c>
      <c r="AE9" s="78">
        <f t="shared" si="41"/>
        <v>3765847.1100000003</v>
      </c>
      <c r="AF9" s="78">
        <f t="shared" si="41"/>
        <v>0</v>
      </c>
      <c r="AG9" s="78">
        <f t="shared" si="41"/>
        <v>3765847.1100000003</v>
      </c>
      <c r="AH9" s="94">
        <f t="shared" si="5"/>
        <v>1.4194350835885774</v>
      </c>
      <c r="AI9" s="89">
        <f t="shared" si="30"/>
        <v>1112786.6400000006</v>
      </c>
      <c r="AJ9" s="94">
        <f t="shared" si="6"/>
        <v>0.41943508358857751</v>
      </c>
      <c r="AK9" s="78">
        <f t="shared" si="27"/>
        <v>0</v>
      </c>
      <c r="AL9" s="78">
        <f t="shared" si="27"/>
        <v>1580057.76</v>
      </c>
      <c r="AM9" s="78">
        <f t="shared" si="31"/>
        <v>0</v>
      </c>
      <c r="AN9" s="78">
        <f t="shared" si="31"/>
        <v>1580057.76</v>
      </c>
      <c r="AO9" s="93" t="str">
        <f t="shared" si="32"/>
        <v>nebija plānots</v>
      </c>
      <c r="AP9" s="78">
        <f t="shared" si="31"/>
        <v>1580057.76</v>
      </c>
      <c r="AQ9" s="93" t="str">
        <f t="shared" si="8"/>
        <v>nebija plānots</v>
      </c>
      <c r="AR9" s="78">
        <f t="shared" si="42"/>
        <v>2653060.4699999997</v>
      </c>
      <c r="AS9" s="78">
        <f t="shared" si="42"/>
        <v>5345904.87</v>
      </c>
      <c r="AT9" s="78">
        <f t="shared" si="42"/>
        <v>0</v>
      </c>
      <c r="AU9" s="78">
        <f t="shared" si="42"/>
        <v>5345904.87</v>
      </c>
      <c r="AV9" s="94">
        <f t="shared" si="10"/>
        <v>2.0149954855721779</v>
      </c>
      <c r="AW9" s="89">
        <f t="shared" si="33"/>
        <v>2692844.4000000004</v>
      </c>
      <c r="AX9" s="94">
        <f t="shared" si="12"/>
        <v>1.0149954855721779</v>
      </c>
      <c r="AY9" s="78">
        <f t="shared" si="27"/>
        <v>12552909.57</v>
      </c>
      <c r="AZ9" s="78">
        <f t="shared" si="27"/>
        <v>36233.360000000001</v>
      </c>
      <c r="BA9" s="78">
        <f t="shared" si="34"/>
        <v>0</v>
      </c>
      <c r="BB9" s="78">
        <f t="shared" si="34"/>
        <v>36233.360000000001</v>
      </c>
      <c r="BC9" s="93">
        <f t="shared" si="35"/>
        <v>2.886451128955277E-3</v>
      </c>
      <c r="BD9" s="78">
        <f t="shared" si="34"/>
        <v>-12516676.210000001</v>
      </c>
      <c r="BE9" s="93">
        <f t="shared" si="14"/>
        <v>-0.99711354887104475</v>
      </c>
      <c r="BF9" s="78">
        <f t="shared" si="43"/>
        <v>15205970.039999999</v>
      </c>
      <c r="BG9" s="78">
        <f t="shared" si="43"/>
        <v>5382138.2300000004</v>
      </c>
      <c r="BH9" s="78">
        <f t="shared" si="43"/>
        <v>0</v>
      </c>
      <c r="BI9" s="78">
        <f t="shared" si="43"/>
        <v>5382138.2300000004</v>
      </c>
      <c r="BJ9" s="94">
        <f t="shared" si="16"/>
        <v>0.35394902238015991</v>
      </c>
      <c r="BK9" s="89">
        <f t="shared" si="36"/>
        <v>-9823831.8099999987</v>
      </c>
      <c r="BL9" s="94">
        <f t="shared" si="18"/>
        <v>-0.64605097761984009</v>
      </c>
      <c r="BM9" s="78">
        <f t="shared" si="27"/>
        <v>3358052.06</v>
      </c>
      <c r="BN9" s="78">
        <f t="shared" si="27"/>
        <v>528620.38</v>
      </c>
      <c r="BO9" s="78">
        <f t="shared" si="37"/>
        <v>0</v>
      </c>
      <c r="BP9" s="78">
        <f t="shared" si="37"/>
        <v>528620.38</v>
      </c>
      <c r="BQ9" s="93">
        <f t="shared" si="38"/>
        <v>0.15741875663476165</v>
      </c>
      <c r="BR9" s="78">
        <f t="shared" si="37"/>
        <v>-2829431.68</v>
      </c>
      <c r="BS9" s="93">
        <f t="shared" si="20"/>
        <v>-0.84258124336523843</v>
      </c>
      <c r="BT9" s="78">
        <f t="shared" si="44"/>
        <v>18564022.099999998</v>
      </c>
      <c r="BU9" s="78">
        <f t="shared" si="44"/>
        <v>5910758.6100000003</v>
      </c>
      <c r="BV9" s="78">
        <f t="shared" si="44"/>
        <v>0</v>
      </c>
      <c r="BW9" s="78">
        <f t="shared" si="44"/>
        <v>5910758.6100000003</v>
      </c>
      <c r="BX9" s="94">
        <f t="shared" si="22"/>
        <v>0.31839859800640946</v>
      </c>
      <c r="BY9" s="89">
        <f t="shared" si="39"/>
        <v>-12653263.489999998</v>
      </c>
      <c r="BZ9" s="94">
        <f t="shared" si="24"/>
        <v>-0.68160140199359065</v>
      </c>
      <c r="CA9" s="78">
        <f t="shared" si="27"/>
        <v>3946101.1799999997</v>
      </c>
      <c r="CB9" s="78">
        <f t="shared" si="27"/>
        <v>4346067.92</v>
      </c>
      <c r="CC9" s="78">
        <f t="shared" si="27"/>
        <v>2182708.5599999996</v>
      </c>
      <c r="CD9" s="78">
        <f t="shared" si="27"/>
        <v>5805585.0099999998</v>
      </c>
      <c r="CE9" s="78">
        <f t="shared" si="27"/>
        <v>9024013.9000000004</v>
      </c>
      <c r="CF9" s="78">
        <f t="shared" si="27"/>
        <v>732011.77</v>
      </c>
      <c r="CG9" s="78">
        <f t="shared" si="27"/>
        <v>16104632.080000002</v>
      </c>
      <c r="CH9" s="78">
        <f t="shared" si="27"/>
        <v>60705142.519999996</v>
      </c>
    </row>
    <row r="10" spans="1:111" ht="15" customHeight="1" x14ac:dyDescent="0.25">
      <c r="A10" s="58"/>
      <c r="B10" s="84"/>
      <c r="C10" s="47"/>
      <c r="D10" s="48"/>
      <c r="E10" s="49"/>
      <c r="F10" s="48"/>
      <c r="G10" s="50"/>
      <c r="H10" s="48"/>
      <c r="I10" s="49"/>
      <c r="J10" s="86"/>
      <c r="K10" s="79" t="s">
        <v>22</v>
      </c>
      <c r="L10" s="80"/>
      <c r="M10" s="78">
        <f t="shared" si="40"/>
        <v>115102.51</v>
      </c>
      <c r="N10" s="78">
        <f t="shared" si="40"/>
        <v>4990447.5299999993</v>
      </c>
      <c r="O10" s="78">
        <f t="shared" si="40"/>
        <v>62775155.519999996</v>
      </c>
      <c r="P10" s="78">
        <f t="shared" si="40"/>
        <v>4086401.0000000005</v>
      </c>
      <c r="Q10" s="78">
        <f t="shared" si="40"/>
        <v>4621422.5999999996</v>
      </c>
      <c r="R10" s="78">
        <f t="shared" si="25"/>
        <v>0</v>
      </c>
      <c r="S10" s="78">
        <f t="shared" si="25"/>
        <v>4621422.5999999996</v>
      </c>
      <c r="T10" s="93">
        <f t="shared" si="1"/>
        <v>1.1309273367934276</v>
      </c>
      <c r="U10" s="78">
        <f t="shared" si="25"/>
        <v>535021.59999999986</v>
      </c>
      <c r="V10" s="93">
        <f t="shared" si="26"/>
        <v>0.13092733679342772</v>
      </c>
      <c r="W10" s="78">
        <f t="shared" si="27"/>
        <v>2638256.9399999995</v>
      </c>
      <c r="X10" s="78">
        <f t="shared" si="27"/>
        <v>5728394.2300000004</v>
      </c>
      <c r="Y10" s="78">
        <f t="shared" si="28"/>
        <v>0</v>
      </c>
      <c r="Z10" s="78">
        <f t="shared" si="28"/>
        <v>5728394.2300000004</v>
      </c>
      <c r="AA10" s="93">
        <f t="shared" si="29"/>
        <v>2.1712798867876764</v>
      </c>
      <c r="AB10" s="78">
        <f t="shared" si="28"/>
        <v>3090137.2899999996</v>
      </c>
      <c r="AC10" s="93">
        <f t="shared" si="4"/>
        <v>1.1712798867876759</v>
      </c>
      <c r="AD10" s="78">
        <f t="shared" si="41"/>
        <v>6724657.9399999995</v>
      </c>
      <c r="AE10" s="78">
        <f t="shared" si="41"/>
        <v>10349816.83</v>
      </c>
      <c r="AF10" s="78">
        <f t="shared" si="41"/>
        <v>0</v>
      </c>
      <c r="AG10" s="78">
        <f t="shared" si="41"/>
        <v>10349816.83</v>
      </c>
      <c r="AH10" s="94">
        <f t="shared" si="5"/>
        <v>1.5390845039770158</v>
      </c>
      <c r="AI10" s="89">
        <f t="shared" si="30"/>
        <v>3625158.8900000006</v>
      </c>
      <c r="AJ10" s="94">
        <f t="shared" si="6"/>
        <v>0.53908450397701579</v>
      </c>
      <c r="AK10" s="78">
        <f t="shared" si="27"/>
        <v>5469482</v>
      </c>
      <c r="AL10" s="78">
        <f t="shared" si="27"/>
        <v>7110729.9100000001</v>
      </c>
      <c r="AM10" s="78">
        <f t="shared" si="31"/>
        <v>0</v>
      </c>
      <c r="AN10" s="78">
        <f t="shared" si="31"/>
        <v>7110729.9100000001</v>
      </c>
      <c r="AO10" s="93">
        <f t="shared" si="32"/>
        <v>1.3000737382443164</v>
      </c>
      <c r="AP10" s="78">
        <f t="shared" si="31"/>
        <v>1641247.9099999992</v>
      </c>
      <c r="AQ10" s="93">
        <f t="shared" si="8"/>
        <v>0.30007373824431621</v>
      </c>
      <c r="AR10" s="78">
        <f t="shared" si="42"/>
        <v>12194139.939999999</v>
      </c>
      <c r="AS10" s="78">
        <f t="shared" si="42"/>
        <v>17460546.740000002</v>
      </c>
      <c r="AT10" s="78">
        <f t="shared" si="42"/>
        <v>0</v>
      </c>
      <c r="AU10" s="78">
        <f t="shared" si="42"/>
        <v>17460546.740000002</v>
      </c>
      <c r="AV10" s="94">
        <f t="shared" si="10"/>
        <v>1.4318801347132977</v>
      </c>
      <c r="AW10" s="89">
        <f t="shared" si="33"/>
        <v>5266406.8000000026</v>
      </c>
      <c r="AX10" s="94">
        <f t="shared" si="12"/>
        <v>0.43188013471329761</v>
      </c>
      <c r="AY10" s="78">
        <f t="shared" si="27"/>
        <v>5178729.76</v>
      </c>
      <c r="AZ10" s="78">
        <f t="shared" si="27"/>
        <v>5921009.8800000018</v>
      </c>
      <c r="BA10" s="78">
        <f t="shared" si="34"/>
        <v>0</v>
      </c>
      <c r="BB10" s="78">
        <f t="shared" si="34"/>
        <v>5921009.8800000018</v>
      </c>
      <c r="BC10" s="93">
        <f t="shared" si="35"/>
        <v>1.1433324684623054</v>
      </c>
      <c r="BD10" s="78">
        <f t="shared" si="34"/>
        <v>742280.12000000011</v>
      </c>
      <c r="BE10" s="93">
        <f t="shared" si="14"/>
        <v>0.14333246846230496</v>
      </c>
      <c r="BF10" s="78">
        <f t="shared" si="43"/>
        <v>17372869.699999999</v>
      </c>
      <c r="BG10" s="78">
        <f t="shared" si="43"/>
        <v>23381556.620000005</v>
      </c>
      <c r="BH10" s="78">
        <f t="shared" si="43"/>
        <v>0</v>
      </c>
      <c r="BI10" s="78">
        <f t="shared" si="43"/>
        <v>23381556.620000005</v>
      </c>
      <c r="BJ10" s="94">
        <f t="shared" si="16"/>
        <v>1.3458661132996355</v>
      </c>
      <c r="BK10" s="89">
        <f t="shared" si="36"/>
        <v>6008686.9200000055</v>
      </c>
      <c r="BL10" s="94">
        <f t="shared" si="18"/>
        <v>0.34586611329963557</v>
      </c>
      <c r="BM10" s="78">
        <f t="shared" si="27"/>
        <v>3812572.0100000002</v>
      </c>
      <c r="BN10" s="78">
        <f t="shared" si="27"/>
        <v>3807286.6</v>
      </c>
      <c r="BO10" s="78">
        <f t="shared" si="37"/>
        <v>0</v>
      </c>
      <c r="BP10" s="78">
        <f t="shared" si="37"/>
        <v>3807286.6</v>
      </c>
      <c r="BQ10" s="93">
        <f t="shared" si="38"/>
        <v>0.99861368913527748</v>
      </c>
      <c r="BR10" s="78">
        <f t="shared" si="37"/>
        <v>-5285.4100000000326</v>
      </c>
      <c r="BS10" s="93">
        <f t="shared" si="20"/>
        <v>-1.3863108647225347E-3</v>
      </c>
      <c r="BT10" s="78">
        <f t="shared" si="44"/>
        <v>21185441.710000001</v>
      </c>
      <c r="BU10" s="78">
        <f t="shared" si="44"/>
        <v>27188843.220000006</v>
      </c>
      <c r="BV10" s="78">
        <f t="shared" si="44"/>
        <v>0</v>
      </c>
      <c r="BW10" s="78">
        <f t="shared" si="44"/>
        <v>27188843.220000006</v>
      </c>
      <c r="BX10" s="94">
        <f t="shared" si="22"/>
        <v>1.2833739127169705</v>
      </c>
      <c r="BY10" s="89">
        <f t="shared" si="39"/>
        <v>6003401.5100000054</v>
      </c>
      <c r="BZ10" s="94">
        <f t="shared" si="24"/>
        <v>0.28337391271697043</v>
      </c>
      <c r="CA10" s="78">
        <f t="shared" si="27"/>
        <v>11210163.399999999</v>
      </c>
      <c r="CB10" s="78">
        <f t="shared" si="27"/>
        <v>4279774.13</v>
      </c>
      <c r="CC10" s="78">
        <f t="shared" si="27"/>
        <v>3834832.64</v>
      </c>
      <c r="CD10" s="78">
        <f t="shared" si="27"/>
        <v>22471681.229999997</v>
      </c>
      <c r="CE10" s="78">
        <f t="shared" si="27"/>
        <v>13388470.99</v>
      </c>
      <c r="CF10" s="78">
        <f t="shared" si="27"/>
        <v>7699320.0900000008</v>
      </c>
      <c r="CG10" s="78">
        <f t="shared" si="27"/>
        <v>3349464.87</v>
      </c>
      <c r="CH10" s="78">
        <f t="shared" si="27"/>
        <v>87419149.059999987</v>
      </c>
    </row>
    <row r="11" spans="1:111" ht="15" customHeight="1" x14ac:dyDescent="0.25">
      <c r="A11" s="58"/>
      <c r="B11" s="84"/>
      <c r="C11" s="47"/>
      <c r="D11" s="48"/>
      <c r="E11" s="49"/>
      <c r="F11" s="48"/>
      <c r="G11" s="50"/>
      <c r="H11" s="48"/>
      <c r="I11" s="49"/>
      <c r="J11" s="86"/>
      <c r="K11" s="79" t="s">
        <v>306</v>
      </c>
      <c r="L11" s="80"/>
      <c r="M11" s="78">
        <f t="shared" si="40"/>
        <v>0</v>
      </c>
      <c r="N11" s="78">
        <f t="shared" si="40"/>
        <v>14600467.719999999</v>
      </c>
      <c r="O11" s="78">
        <f t="shared" si="40"/>
        <v>56898567.269999996</v>
      </c>
      <c r="P11" s="78">
        <f t="shared" si="40"/>
        <v>1899061.3699999996</v>
      </c>
      <c r="Q11" s="78">
        <f t="shared" si="40"/>
        <v>2495871.0399999996</v>
      </c>
      <c r="R11" s="78">
        <f t="shared" si="25"/>
        <v>0</v>
      </c>
      <c r="S11" s="78">
        <f t="shared" si="25"/>
        <v>2495871.0399999996</v>
      </c>
      <c r="T11" s="93">
        <f t="shared" si="1"/>
        <v>1.3142656048024399</v>
      </c>
      <c r="U11" s="78">
        <f t="shared" si="25"/>
        <v>596809.66999999981</v>
      </c>
      <c r="V11" s="93">
        <f t="shared" si="26"/>
        <v>0.31426560480243981</v>
      </c>
      <c r="W11" s="78">
        <f t="shared" si="27"/>
        <v>1209213.4499999997</v>
      </c>
      <c r="X11" s="78">
        <f t="shared" si="27"/>
        <v>1113251.6599999999</v>
      </c>
      <c r="Y11" s="78">
        <f t="shared" si="28"/>
        <v>0</v>
      </c>
      <c r="Z11" s="78">
        <f t="shared" si="28"/>
        <v>1113251.6599999999</v>
      </c>
      <c r="AA11" s="93">
        <f t="shared" si="29"/>
        <v>0.92064114900475191</v>
      </c>
      <c r="AB11" s="78">
        <f t="shared" si="28"/>
        <v>-95961.789999999804</v>
      </c>
      <c r="AC11" s="93">
        <f t="shared" si="4"/>
        <v>-7.9358850995248045E-2</v>
      </c>
      <c r="AD11" s="78">
        <f t="shared" si="41"/>
        <v>3108274.8199999994</v>
      </c>
      <c r="AE11" s="78">
        <f t="shared" si="41"/>
        <v>3609122.6999999993</v>
      </c>
      <c r="AF11" s="78">
        <f t="shared" si="41"/>
        <v>0</v>
      </c>
      <c r="AG11" s="78">
        <f t="shared" si="41"/>
        <v>3609122.6999999993</v>
      </c>
      <c r="AH11" s="94">
        <f t="shared" si="5"/>
        <v>1.161133718542944</v>
      </c>
      <c r="AI11" s="89">
        <f t="shared" si="30"/>
        <v>500847.87999999989</v>
      </c>
      <c r="AJ11" s="94">
        <f t="shared" si="6"/>
        <v>0.16113371854294403</v>
      </c>
      <c r="AK11" s="78">
        <f t="shared" si="27"/>
        <v>805157.15999999992</v>
      </c>
      <c r="AL11" s="78">
        <f t="shared" si="27"/>
        <v>1609612.1799999997</v>
      </c>
      <c r="AM11" s="78">
        <f t="shared" si="31"/>
        <v>0</v>
      </c>
      <c r="AN11" s="78">
        <f t="shared" si="31"/>
        <v>1609612.1799999997</v>
      </c>
      <c r="AO11" s="93">
        <f t="shared" si="32"/>
        <v>1.9991279466483287</v>
      </c>
      <c r="AP11" s="78">
        <f t="shared" si="31"/>
        <v>804455.02</v>
      </c>
      <c r="AQ11" s="93">
        <f t="shared" si="8"/>
        <v>0.99912794664832905</v>
      </c>
      <c r="AR11" s="78">
        <f t="shared" si="42"/>
        <v>3913431.9799999995</v>
      </c>
      <c r="AS11" s="78">
        <f t="shared" si="42"/>
        <v>5218734.879999999</v>
      </c>
      <c r="AT11" s="78">
        <f t="shared" si="42"/>
        <v>0</v>
      </c>
      <c r="AU11" s="78">
        <f t="shared" si="42"/>
        <v>5218734.879999999</v>
      </c>
      <c r="AV11" s="94">
        <f t="shared" si="10"/>
        <v>1.3335442922403877</v>
      </c>
      <c r="AW11" s="89">
        <f t="shared" si="33"/>
        <v>1305302.8999999994</v>
      </c>
      <c r="AX11" s="94">
        <f t="shared" si="12"/>
        <v>0.33354429224038784</v>
      </c>
      <c r="AY11" s="78">
        <f t="shared" si="27"/>
        <v>1831630.56</v>
      </c>
      <c r="AZ11" s="78">
        <f t="shared" si="27"/>
        <v>4425547.13</v>
      </c>
      <c r="BA11" s="78">
        <f t="shared" si="34"/>
        <v>0</v>
      </c>
      <c r="BB11" s="78">
        <f t="shared" si="34"/>
        <v>4425547.13</v>
      </c>
      <c r="BC11" s="93">
        <f t="shared" si="35"/>
        <v>2.4161789100090139</v>
      </c>
      <c r="BD11" s="78">
        <f t="shared" si="34"/>
        <v>2593916.5700000003</v>
      </c>
      <c r="BE11" s="93">
        <f t="shared" si="14"/>
        <v>1.4161789100090141</v>
      </c>
      <c r="BF11" s="78">
        <f t="shared" si="43"/>
        <v>5745062.5399999991</v>
      </c>
      <c r="BG11" s="78">
        <f t="shared" si="43"/>
        <v>9644282.0099999979</v>
      </c>
      <c r="BH11" s="78">
        <f t="shared" si="43"/>
        <v>0</v>
      </c>
      <c r="BI11" s="78">
        <f t="shared" si="43"/>
        <v>9644282.0099999979</v>
      </c>
      <c r="BJ11" s="94">
        <f t="shared" si="16"/>
        <v>1.6787079240394134</v>
      </c>
      <c r="BK11" s="89">
        <f t="shared" si="36"/>
        <v>3899219.4699999988</v>
      </c>
      <c r="BL11" s="94">
        <f t="shared" si="18"/>
        <v>0.67870792403941338</v>
      </c>
      <c r="BM11" s="78">
        <f t="shared" si="27"/>
        <v>5545290.330000001</v>
      </c>
      <c r="BN11" s="78">
        <f t="shared" si="27"/>
        <v>776404.89</v>
      </c>
      <c r="BO11" s="78">
        <f t="shared" si="37"/>
        <v>0</v>
      </c>
      <c r="BP11" s="78">
        <f t="shared" si="37"/>
        <v>776404.89</v>
      </c>
      <c r="BQ11" s="93">
        <f t="shared" si="38"/>
        <v>0.14001158529061181</v>
      </c>
      <c r="BR11" s="78">
        <f t="shared" si="37"/>
        <v>-4768885.4400000004</v>
      </c>
      <c r="BS11" s="93">
        <f t="shared" si="20"/>
        <v>-0.85998841470938814</v>
      </c>
      <c r="BT11" s="78">
        <f t="shared" si="44"/>
        <v>11290352.870000001</v>
      </c>
      <c r="BU11" s="78">
        <f t="shared" si="44"/>
        <v>10420686.899999999</v>
      </c>
      <c r="BV11" s="78">
        <f t="shared" si="44"/>
        <v>0</v>
      </c>
      <c r="BW11" s="78">
        <f t="shared" si="44"/>
        <v>10420686.899999999</v>
      </c>
      <c r="BX11" s="94">
        <f t="shared" si="22"/>
        <v>0.92297264930391831</v>
      </c>
      <c r="BY11" s="89">
        <f t="shared" si="39"/>
        <v>-869665.97000000253</v>
      </c>
      <c r="BZ11" s="94">
        <f t="shared" si="24"/>
        <v>-7.7027350696081701E-2</v>
      </c>
      <c r="CA11" s="78">
        <f t="shared" si="27"/>
        <v>1358776.27</v>
      </c>
      <c r="CB11" s="78">
        <f t="shared" si="27"/>
        <v>1150259.5</v>
      </c>
      <c r="CC11" s="78">
        <f t="shared" si="27"/>
        <v>4442007.45</v>
      </c>
      <c r="CD11" s="78">
        <f t="shared" si="27"/>
        <v>1249939.24</v>
      </c>
      <c r="CE11" s="78">
        <f t="shared" si="27"/>
        <v>5668191.6200000001</v>
      </c>
      <c r="CF11" s="78">
        <f t="shared" si="27"/>
        <v>1362510.5499999998</v>
      </c>
      <c r="CG11" s="78">
        <f t="shared" si="27"/>
        <v>4731501.91</v>
      </c>
      <c r="CH11" s="78">
        <f t="shared" si="27"/>
        <v>31253539.410000004</v>
      </c>
    </row>
    <row r="12" spans="1:111" ht="15" customHeight="1" x14ac:dyDescent="0.25">
      <c r="A12" s="58"/>
      <c r="B12" s="84"/>
      <c r="C12" s="47"/>
      <c r="D12" s="48"/>
      <c r="E12" s="49"/>
      <c r="F12" s="48"/>
      <c r="G12" s="50"/>
      <c r="H12" s="48"/>
      <c r="I12" s="49"/>
      <c r="J12" s="86"/>
      <c r="K12" s="79" t="s">
        <v>120</v>
      </c>
      <c r="L12" s="80"/>
      <c r="M12" s="78">
        <f t="shared" si="40"/>
        <v>0</v>
      </c>
      <c r="N12" s="78">
        <f t="shared" si="40"/>
        <v>0</v>
      </c>
      <c r="O12" s="78">
        <f t="shared" si="40"/>
        <v>19705888.73</v>
      </c>
      <c r="P12" s="78">
        <f t="shared" si="40"/>
        <v>0</v>
      </c>
      <c r="Q12" s="78">
        <f t="shared" si="40"/>
        <v>0</v>
      </c>
      <c r="R12" s="78">
        <f t="shared" si="25"/>
        <v>0</v>
      </c>
      <c r="S12" s="78">
        <f t="shared" si="25"/>
        <v>0</v>
      </c>
      <c r="T12" s="93" t="str">
        <f t="shared" si="1"/>
        <v>nebija plānots</v>
      </c>
      <c r="U12" s="78">
        <f t="shared" si="25"/>
        <v>0</v>
      </c>
      <c r="V12" s="93" t="str">
        <f t="shared" si="26"/>
        <v>nebija plānots</v>
      </c>
      <c r="W12" s="78">
        <f t="shared" si="27"/>
        <v>0</v>
      </c>
      <c r="X12" s="78">
        <f t="shared" si="27"/>
        <v>0</v>
      </c>
      <c r="Y12" s="78">
        <f t="shared" si="28"/>
        <v>0</v>
      </c>
      <c r="Z12" s="78">
        <f t="shared" si="28"/>
        <v>0</v>
      </c>
      <c r="AA12" s="93" t="str">
        <f t="shared" si="29"/>
        <v>nebija plānots</v>
      </c>
      <c r="AB12" s="78">
        <f t="shared" si="28"/>
        <v>0</v>
      </c>
      <c r="AC12" s="93" t="str">
        <f t="shared" si="4"/>
        <v>nebija plānots</v>
      </c>
      <c r="AD12" s="78">
        <f t="shared" si="41"/>
        <v>0</v>
      </c>
      <c r="AE12" s="78">
        <f t="shared" si="41"/>
        <v>0</v>
      </c>
      <c r="AF12" s="78">
        <f t="shared" si="41"/>
        <v>0</v>
      </c>
      <c r="AG12" s="78">
        <f t="shared" si="41"/>
        <v>0</v>
      </c>
      <c r="AH12" s="94" t="str">
        <f t="shared" si="5"/>
        <v>nebija plānots</v>
      </c>
      <c r="AI12" s="89">
        <f t="shared" si="30"/>
        <v>0</v>
      </c>
      <c r="AJ12" s="94" t="str">
        <f t="shared" si="6"/>
        <v>nebija plānots</v>
      </c>
      <c r="AK12" s="78">
        <f t="shared" si="27"/>
        <v>0</v>
      </c>
      <c r="AL12" s="78">
        <f t="shared" si="27"/>
        <v>0</v>
      </c>
      <c r="AM12" s="78">
        <f t="shared" si="31"/>
        <v>0</v>
      </c>
      <c r="AN12" s="78">
        <f t="shared" si="31"/>
        <v>0</v>
      </c>
      <c r="AO12" s="93" t="str">
        <f t="shared" si="32"/>
        <v>nebija plānots</v>
      </c>
      <c r="AP12" s="78">
        <f t="shared" si="31"/>
        <v>0</v>
      </c>
      <c r="AQ12" s="93" t="str">
        <f t="shared" si="8"/>
        <v>nebija plānots</v>
      </c>
      <c r="AR12" s="78">
        <f t="shared" si="42"/>
        <v>0</v>
      </c>
      <c r="AS12" s="78">
        <f t="shared" si="42"/>
        <v>0</v>
      </c>
      <c r="AT12" s="78">
        <f t="shared" si="42"/>
        <v>0</v>
      </c>
      <c r="AU12" s="78">
        <f t="shared" si="42"/>
        <v>0</v>
      </c>
      <c r="AV12" s="94" t="str">
        <f t="shared" si="10"/>
        <v>nebija plānots</v>
      </c>
      <c r="AW12" s="89">
        <f t="shared" si="33"/>
        <v>0</v>
      </c>
      <c r="AX12" s="94" t="str">
        <f t="shared" si="12"/>
        <v>nebija plānots</v>
      </c>
      <c r="AY12" s="78">
        <f t="shared" si="27"/>
        <v>0</v>
      </c>
      <c r="AZ12" s="78">
        <f t="shared" si="27"/>
        <v>0</v>
      </c>
      <c r="BA12" s="78">
        <f t="shared" si="34"/>
        <v>0</v>
      </c>
      <c r="BB12" s="78">
        <f t="shared" si="34"/>
        <v>0</v>
      </c>
      <c r="BC12" s="93" t="str">
        <f t="shared" si="35"/>
        <v>nebija plānots</v>
      </c>
      <c r="BD12" s="78">
        <f t="shared" si="34"/>
        <v>0</v>
      </c>
      <c r="BE12" s="93" t="str">
        <f t="shared" si="14"/>
        <v>nebija plānots</v>
      </c>
      <c r="BF12" s="78">
        <f t="shared" si="43"/>
        <v>0</v>
      </c>
      <c r="BG12" s="78">
        <f t="shared" si="43"/>
        <v>0</v>
      </c>
      <c r="BH12" s="78">
        <f t="shared" si="43"/>
        <v>0</v>
      </c>
      <c r="BI12" s="78">
        <f t="shared" si="43"/>
        <v>0</v>
      </c>
      <c r="BJ12" s="94" t="str">
        <f t="shared" si="16"/>
        <v>nebija plānots</v>
      </c>
      <c r="BK12" s="89">
        <f t="shared" si="36"/>
        <v>0</v>
      </c>
      <c r="BL12" s="94" t="str">
        <f t="shared" si="18"/>
        <v>nebija plānots</v>
      </c>
      <c r="BM12" s="78">
        <f t="shared" si="27"/>
        <v>0</v>
      </c>
      <c r="BN12" s="78">
        <f t="shared" si="27"/>
        <v>0</v>
      </c>
      <c r="BO12" s="78">
        <f t="shared" si="37"/>
        <v>0</v>
      </c>
      <c r="BP12" s="78">
        <f t="shared" si="37"/>
        <v>0</v>
      </c>
      <c r="BQ12" s="93" t="str">
        <f t="shared" si="38"/>
        <v>nebija plānots</v>
      </c>
      <c r="BR12" s="78">
        <f t="shared" si="37"/>
        <v>0</v>
      </c>
      <c r="BS12" s="93" t="str">
        <f t="shared" si="20"/>
        <v>nebija plānots</v>
      </c>
      <c r="BT12" s="78">
        <f t="shared" si="44"/>
        <v>0</v>
      </c>
      <c r="BU12" s="78">
        <f t="shared" si="44"/>
        <v>0</v>
      </c>
      <c r="BV12" s="78">
        <f t="shared" si="44"/>
        <v>0</v>
      </c>
      <c r="BW12" s="78">
        <f t="shared" si="44"/>
        <v>0</v>
      </c>
      <c r="BX12" s="94" t="str">
        <f t="shared" si="22"/>
        <v>nebija plānots</v>
      </c>
      <c r="BY12" s="89">
        <f t="shared" si="39"/>
        <v>0</v>
      </c>
      <c r="BZ12" s="94" t="str">
        <f t="shared" si="24"/>
        <v>nebija plānots</v>
      </c>
      <c r="CA12" s="78">
        <f t="shared" si="27"/>
        <v>0</v>
      </c>
      <c r="CB12" s="78">
        <f t="shared" si="27"/>
        <v>0</v>
      </c>
      <c r="CC12" s="78">
        <f t="shared" si="27"/>
        <v>0</v>
      </c>
      <c r="CD12" s="78">
        <f t="shared" si="27"/>
        <v>0</v>
      </c>
      <c r="CE12" s="78">
        <f t="shared" si="27"/>
        <v>4465049.95</v>
      </c>
      <c r="CF12" s="78">
        <f t="shared" si="27"/>
        <v>0</v>
      </c>
      <c r="CG12" s="78">
        <f t="shared" si="27"/>
        <v>1700000</v>
      </c>
      <c r="CH12" s="78">
        <f t="shared" si="27"/>
        <v>6165049.9500000002</v>
      </c>
    </row>
    <row r="13" spans="1:111" ht="15" customHeight="1" x14ac:dyDescent="0.25">
      <c r="A13" s="58"/>
      <c r="B13" s="84"/>
      <c r="C13" s="47"/>
      <c r="D13" s="48"/>
      <c r="E13" s="49"/>
      <c r="F13" s="48"/>
      <c r="G13" s="50"/>
      <c r="H13" s="48"/>
      <c r="I13" s="49"/>
      <c r="J13" s="86"/>
      <c r="K13" s="79" t="s">
        <v>444</v>
      </c>
      <c r="L13" s="80"/>
      <c r="M13" s="78">
        <f t="shared" si="40"/>
        <v>680000</v>
      </c>
      <c r="N13" s="78">
        <f t="shared" si="40"/>
        <v>6447581.7999999998</v>
      </c>
      <c r="O13" s="78">
        <f t="shared" si="40"/>
        <v>24709334.230000004</v>
      </c>
      <c r="P13" s="78">
        <f t="shared" si="40"/>
        <v>613806.14</v>
      </c>
      <c r="Q13" s="78">
        <f t="shared" si="40"/>
        <v>740794.32000000007</v>
      </c>
      <c r="R13" s="78">
        <f t="shared" si="25"/>
        <v>0</v>
      </c>
      <c r="S13" s="78">
        <f t="shared" si="25"/>
        <v>740794.32000000007</v>
      </c>
      <c r="T13" s="93">
        <f t="shared" si="1"/>
        <v>1.2068864609272238</v>
      </c>
      <c r="U13" s="78">
        <f t="shared" si="25"/>
        <v>126988.18000000001</v>
      </c>
      <c r="V13" s="93">
        <f t="shared" si="26"/>
        <v>0.20688646092722371</v>
      </c>
      <c r="W13" s="78">
        <f t="shared" si="27"/>
        <v>1029020.14</v>
      </c>
      <c r="X13" s="78">
        <f t="shared" si="27"/>
        <v>1197873.06</v>
      </c>
      <c r="Y13" s="78">
        <f t="shared" si="28"/>
        <v>0</v>
      </c>
      <c r="Z13" s="78">
        <f t="shared" si="28"/>
        <v>1197873.06</v>
      </c>
      <c r="AA13" s="93">
        <f t="shared" si="29"/>
        <v>1.1640909768782564</v>
      </c>
      <c r="AB13" s="78">
        <f t="shared" si="28"/>
        <v>168852.92</v>
      </c>
      <c r="AC13" s="93">
        <f t="shared" si="4"/>
        <v>0.16409097687825625</v>
      </c>
      <c r="AD13" s="78">
        <f t="shared" si="41"/>
        <v>1642826.28</v>
      </c>
      <c r="AE13" s="78">
        <f t="shared" si="41"/>
        <v>1938667.3800000001</v>
      </c>
      <c r="AF13" s="78">
        <f t="shared" si="41"/>
        <v>0</v>
      </c>
      <c r="AG13" s="78">
        <f t="shared" si="41"/>
        <v>1938667.3800000001</v>
      </c>
      <c r="AH13" s="94">
        <f t="shared" si="5"/>
        <v>1.1800805743136762</v>
      </c>
      <c r="AI13" s="89">
        <f t="shared" si="30"/>
        <v>295841.10000000009</v>
      </c>
      <c r="AJ13" s="94">
        <f t="shared" si="6"/>
        <v>0.18008057431367611</v>
      </c>
      <c r="AK13" s="78">
        <f t="shared" si="27"/>
        <v>5552393.4000000004</v>
      </c>
      <c r="AL13" s="78">
        <f t="shared" si="27"/>
        <v>5429059.4299999997</v>
      </c>
      <c r="AM13" s="78">
        <f t="shared" si="31"/>
        <v>0</v>
      </c>
      <c r="AN13" s="78">
        <f t="shared" si="31"/>
        <v>5429059.4299999997</v>
      </c>
      <c r="AO13" s="93">
        <f t="shared" si="32"/>
        <v>0.97778724216479318</v>
      </c>
      <c r="AP13" s="78">
        <f t="shared" si="31"/>
        <v>-123333.97</v>
      </c>
      <c r="AQ13" s="93">
        <f t="shared" si="8"/>
        <v>-2.2212757835206706E-2</v>
      </c>
      <c r="AR13" s="78">
        <f t="shared" si="42"/>
        <v>7195219.6800000006</v>
      </c>
      <c r="AS13" s="78">
        <f t="shared" si="42"/>
        <v>7367726.8099999996</v>
      </c>
      <c r="AT13" s="78">
        <f t="shared" si="42"/>
        <v>0</v>
      </c>
      <c r="AU13" s="78">
        <f t="shared" si="42"/>
        <v>7367726.8099999996</v>
      </c>
      <c r="AV13" s="94">
        <f t="shared" si="10"/>
        <v>1.0239752415731662</v>
      </c>
      <c r="AW13" s="89">
        <f t="shared" si="33"/>
        <v>172507.12999999896</v>
      </c>
      <c r="AX13" s="94">
        <f t="shared" si="12"/>
        <v>2.397524157316611E-2</v>
      </c>
      <c r="AY13" s="78">
        <f t="shared" si="27"/>
        <v>1195656.8900000001</v>
      </c>
      <c r="AZ13" s="78">
        <f t="shared" si="27"/>
        <v>1395610.18</v>
      </c>
      <c r="BA13" s="78">
        <f t="shared" si="34"/>
        <v>0</v>
      </c>
      <c r="BB13" s="78">
        <f t="shared" si="34"/>
        <v>1395610.18</v>
      </c>
      <c r="BC13" s="93">
        <f t="shared" si="35"/>
        <v>1.1672330010995042</v>
      </c>
      <c r="BD13" s="78">
        <f t="shared" si="34"/>
        <v>199953.28999999995</v>
      </c>
      <c r="BE13" s="93">
        <f t="shared" si="14"/>
        <v>0.16723300109950434</v>
      </c>
      <c r="BF13" s="78">
        <f t="shared" si="43"/>
        <v>8390876.5700000003</v>
      </c>
      <c r="BG13" s="78">
        <f t="shared" si="43"/>
        <v>8763336.9900000002</v>
      </c>
      <c r="BH13" s="78">
        <f t="shared" si="43"/>
        <v>0</v>
      </c>
      <c r="BI13" s="78">
        <f t="shared" si="43"/>
        <v>8763336.9900000002</v>
      </c>
      <c r="BJ13" s="94">
        <f t="shared" si="16"/>
        <v>1.0443887378026346</v>
      </c>
      <c r="BK13" s="89">
        <f t="shared" si="36"/>
        <v>372460.41999999993</v>
      </c>
      <c r="BL13" s="94">
        <f t="shared" si="18"/>
        <v>4.4388737802634595E-2</v>
      </c>
      <c r="BM13" s="78">
        <f t="shared" si="27"/>
        <v>1807044.1299999997</v>
      </c>
      <c r="BN13" s="78">
        <f t="shared" si="27"/>
        <v>2377042.2999999998</v>
      </c>
      <c r="BO13" s="78">
        <f t="shared" si="37"/>
        <v>0</v>
      </c>
      <c r="BP13" s="78">
        <f t="shared" si="37"/>
        <v>2377042.2999999998</v>
      </c>
      <c r="BQ13" s="93">
        <f t="shared" si="38"/>
        <v>1.315431239634419</v>
      </c>
      <c r="BR13" s="78">
        <f t="shared" si="37"/>
        <v>569998.17000000004</v>
      </c>
      <c r="BS13" s="93">
        <f t="shared" si="20"/>
        <v>0.31543123963441899</v>
      </c>
      <c r="BT13" s="78">
        <f t="shared" si="44"/>
        <v>10197920.699999999</v>
      </c>
      <c r="BU13" s="78">
        <f t="shared" si="44"/>
        <v>11140379.289999999</v>
      </c>
      <c r="BV13" s="78">
        <f t="shared" si="44"/>
        <v>0</v>
      </c>
      <c r="BW13" s="78">
        <f t="shared" si="44"/>
        <v>11140379.289999999</v>
      </c>
      <c r="BX13" s="94">
        <f t="shared" si="22"/>
        <v>1.0924167404047376</v>
      </c>
      <c r="BY13" s="89">
        <f t="shared" si="39"/>
        <v>942458.58999999985</v>
      </c>
      <c r="BZ13" s="94">
        <f t="shared" si="24"/>
        <v>9.2416740404737602E-2</v>
      </c>
      <c r="CA13" s="78">
        <f t="shared" si="27"/>
        <v>6343576.6899999995</v>
      </c>
      <c r="CB13" s="78">
        <f t="shared" si="27"/>
        <v>1192490.83</v>
      </c>
      <c r="CC13" s="78">
        <f t="shared" si="27"/>
        <v>1396602.2999999998</v>
      </c>
      <c r="CD13" s="78">
        <f t="shared" si="27"/>
        <v>5034771.97</v>
      </c>
      <c r="CE13" s="78">
        <f t="shared" si="27"/>
        <v>4098380.9599999995</v>
      </c>
      <c r="CF13" s="78">
        <f t="shared" si="27"/>
        <v>6258799.4000000004</v>
      </c>
      <c r="CG13" s="78">
        <f t="shared" si="27"/>
        <v>4611086.3899999997</v>
      </c>
      <c r="CH13" s="78">
        <f t="shared" si="27"/>
        <v>39133629.239999995</v>
      </c>
    </row>
    <row r="14" spans="1:111" ht="15" customHeight="1" x14ac:dyDescent="0.25">
      <c r="A14" s="58"/>
      <c r="B14" s="84"/>
      <c r="C14" s="47"/>
      <c r="D14" s="48"/>
      <c r="E14" s="49"/>
      <c r="F14" s="48"/>
      <c r="G14" s="50"/>
      <c r="H14" s="48"/>
      <c r="I14" s="49"/>
      <c r="J14" s="86"/>
      <c r="K14" s="79" t="s">
        <v>420</v>
      </c>
      <c r="L14" s="80"/>
      <c r="M14" s="78">
        <f t="shared" si="40"/>
        <v>0</v>
      </c>
      <c r="N14" s="78">
        <f t="shared" si="40"/>
        <v>5855501.1600000001</v>
      </c>
      <c r="O14" s="78">
        <f t="shared" si="40"/>
        <v>11686457.350000001</v>
      </c>
      <c r="P14" s="78">
        <f t="shared" si="40"/>
        <v>147803.85999999999</v>
      </c>
      <c r="Q14" s="78">
        <f t="shared" si="40"/>
        <v>231131.72</v>
      </c>
      <c r="R14" s="78">
        <f t="shared" si="25"/>
        <v>0</v>
      </c>
      <c r="S14" s="78">
        <f t="shared" si="25"/>
        <v>231131.72</v>
      </c>
      <c r="T14" s="93">
        <f t="shared" si="1"/>
        <v>1.5637732329859317</v>
      </c>
      <c r="U14" s="78">
        <f t="shared" si="25"/>
        <v>83327.86</v>
      </c>
      <c r="V14" s="93">
        <f t="shared" si="26"/>
        <v>0.56377323298593152</v>
      </c>
      <c r="W14" s="78">
        <f t="shared" si="27"/>
        <v>52087.96</v>
      </c>
      <c r="X14" s="78">
        <f t="shared" si="27"/>
        <v>58045.299999999996</v>
      </c>
      <c r="Y14" s="78">
        <f t="shared" si="28"/>
        <v>0</v>
      </c>
      <c r="Z14" s="78">
        <f t="shared" si="28"/>
        <v>58045.299999999996</v>
      </c>
      <c r="AA14" s="93">
        <f t="shared" si="29"/>
        <v>1.1143707682159179</v>
      </c>
      <c r="AB14" s="78">
        <f t="shared" si="28"/>
        <v>5957.3399999999974</v>
      </c>
      <c r="AC14" s="93">
        <f t="shared" si="4"/>
        <v>0.1143707682159178</v>
      </c>
      <c r="AD14" s="78">
        <f t="shared" si="41"/>
        <v>199891.81999999998</v>
      </c>
      <c r="AE14" s="78">
        <f t="shared" si="41"/>
        <v>289177.02</v>
      </c>
      <c r="AF14" s="78">
        <f t="shared" si="41"/>
        <v>0</v>
      </c>
      <c r="AG14" s="78">
        <f t="shared" si="41"/>
        <v>289177.02</v>
      </c>
      <c r="AH14" s="94">
        <f t="shared" si="5"/>
        <v>1.4466676025061957</v>
      </c>
      <c r="AI14" s="89">
        <f t="shared" si="30"/>
        <v>89285.200000000041</v>
      </c>
      <c r="AJ14" s="94">
        <f t="shared" si="6"/>
        <v>0.44666760250619586</v>
      </c>
      <c r="AK14" s="78">
        <f t="shared" si="27"/>
        <v>500958.73</v>
      </c>
      <c r="AL14" s="78">
        <f t="shared" si="27"/>
        <v>2092463.04</v>
      </c>
      <c r="AM14" s="78">
        <f t="shared" si="31"/>
        <v>0</v>
      </c>
      <c r="AN14" s="78">
        <f t="shared" si="31"/>
        <v>2092463.04</v>
      </c>
      <c r="AO14" s="93">
        <f t="shared" si="32"/>
        <v>4.1769170087124747</v>
      </c>
      <c r="AP14" s="78">
        <f t="shared" si="31"/>
        <v>1591504.31</v>
      </c>
      <c r="AQ14" s="93">
        <f t="shared" si="8"/>
        <v>3.1769170087124743</v>
      </c>
      <c r="AR14" s="78">
        <f t="shared" si="42"/>
        <v>700850.54999999993</v>
      </c>
      <c r="AS14" s="78">
        <f t="shared" si="42"/>
        <v>2381640.06</v>
      </c>
      <c r="AT14" s="78">
        <f t="shared" si="42"/>
        <v>0</v>
      </c>
      <c r="AU14" s="78">
        <f t="shared" si="42"/>
        <v>2381640.06</v>
      </c>
      <c r="AV14" s="94">
        <f t="shared" si="10"/>
        <v>3.3982138702751969</v>
      </c>
      <c r="AW14" s="89">
        <f t="shared" si="33"/>
        <v>1680789.5100000002</v>
      </c>
      <c r="AX14" s="94">
        <f t="shared" si="12"/>
        <v>2.3982138702751969</v>
      </c>
      <c r="AY14" s="78">
        <f t="shared" si="27"/>
        <v>500057.61249999999</v>
      </c>
      <c r="AZ14" s="78">
        <f t="shared" si="27"/>
        <v>437292.70999999996</v>
      </c>
      <c r="BA14" s="78">
        <f t="shared" si="34"/>
        <v>0</v>
      </c>
      <c r="BB14" s="78">
        <f t="shared" si="34"/>
        <v>437292.70999999996</v>
      </c>
      <c r="BC14" s="93">
        <f t="shared" si="35"/>
        <v>0.87448465750533888</v>
      </c>
      <c r="BD14" s="78">
        <f t="shared" si="34"/>
        <v>-62764.902499999997</v>
      </c>
      <c r="BE14" s="93">
        <f t="shared" si="14"/>
        <v>-0.12551534249466104</v>
      </c>
      <c r="BF14" s="78">
        <f t="shared" si="43"/>
        <v>1200908.1624999999</v>
      </c>
      <c r="BG14" s="78">
        <f t="shared" si="43"/>
        <v>2818932.77</v>
      </c>
      <c r="BH14" s="78">
        <f t="shared" si="43"/>
        <v>0</v>
      </c>
      <c r="BI14" s="78">
        <f t="shared" si="43"/>
        <v>2818932.77</v>
      </c>
      <c r="BJ14" s="94">
        <f t="shared" si="16"/>
        <v>2.3473341742732976</v>
      </c>
      <c r="BK14" s="89">
        <f t="shared" si="36"/>
        <v>1618024.6075000002</v>
      </c>
      <c r="BL14" s="94">
        <f t="shared" si="18"/>
        <v>1.3473341742732974</v>
      </c>
      <c r="BM14" s="78">
        <f t="shared" si="27"/>
        <v>775505.02</v>
      </c>
      <c r="BN14" s="78">
        <f t="shared" si="27"/>
        <v>0</v>
      </c>
      <c r="BO14" s="78">
        <f t="shared" si="37"/>
        <v>0</v>
      </c>
      <c r="BP14" s="78">
        <f t="shared" si="37"/>
        <v>0</v>
      </c>
      <c r="BQ14" s="93">
        <f t="shared" si="38"/>
        <v>0</v>
      </c>
      <c r="BR14" s="78">
        <f t="shared" si="37"/>
        <v>-775505.02</v>
      </c>
      <c r="BS14" s="93">
        <f t="shared" si="20"/>
        <v>-1</v>
      </c>
      <c r="BT14" s="78">
        <f t="shared" si="44"/>
        <v>1976413.1824999999</v>
      </c>
      <c r="BU14" s="78">
        <f t="shared" si="44"/>
        <v>2818932.77</v>
      </c>
      <c r="BV14" s="78">
        <f t="shared" si="44"/>
        <v>0</v>
      </c>
      <c r="BW14" s="78">
        <f t="shared" si="44"/>
        <v>2818932.77</v>
      </c>
      <c r="BX14" s="94">
        <f t="shared" si="22"/>
        <v>1.4262871726216084</v>
      </c>
      <c r="BY14" s="89">
        <f t="shared" si="39"/>
        <v>842519.58750000014</v>
      </c>
      <c r="BZ14" s="94">
        <f t="shared" si="24"/>
        <v>0.42628717262160853</v>
      </c>
      <c r="CA14" s="78">
        <f t="shared" si="27"/>
        <v>1118246.04</v>
      </c>
      <c r="CB14" s="78">
        <f t="shared" si="27"/>
        <v>116662.5</v>
      </c>
      <c r="CC14" s="78">
        <f t="shared" si="27"/>
        <v>1451863.32</v>
      </c>
      <c r="CD14" s="78">
        <f t="shared" si="27"/>
        <v>3515560.61</v>
      </c>
      <c r="CE14" s="78">
        <f t="shared" si="27"/>
        <v>1020771.8825000001</v>
      </c>
      <c r="CF14" s="78">
        <f t="shared" si="27"/>
        <v>3251488.53</v>
      </c>
      <c r="CG14" s="78">
        <f t="shared" si="27"/>
        <v>102969.87</v>
      </c>
      <c r="CH14" s="78">
        <f t="shared" si="27"/>
        <v>12553975.934999999</v>
      </c>
    </row>
    <row r="15" spans="1:111" ht="15" customHeight="1" x14ac:dyDescent="0.25">
      <c r="A15" s="58"/>
      <c r="B15" s="84"/>
      <c r="C15" s="47"/>
      <c r="D15" s="48"/>
      <c r="E15" s="49"/>
      <c r="F15" s="48"/>
      <c r="G15" s="50"/>
      <c r="H15" s="48"/>
      <c r="I15" s="49"/>
      <c r="J15" s="86"/>
      <c r="K15" s="79" t="s">
        <v>155</v>
      </c>
      <c r="L15" s="80"/>
      <c r="M15" s="78">
        <f t="shared" si="40"/>
        <v>0</v>
      </c>
      <c r="N15" s="78">
        <f t="shared" si="40"/>
        <v>0</v>
      </c>
      <c r="O15" s="78">
        <f t="shared" si="40"/>
        <v>78185711.140000001</v>
      </c>
      <c r="P15" s="78">
        <f t="shared" si="40"/>
        <v>0</v>
      </c>
      <c r="Q15" s="78">
        <f t="shared" si="40"/>
        <v>0</v>
      </c>
      <c r="R15" s="78">
        <f t="shared" si="25"/>
        <v>0</v>
      </c>
      <c r="S15" s="78">
        <f t="shared" si="25"/>
        <v>0</v>
      </c>
      <c r="T15" s="93" t="str">
        <f t="shared" si="1"/>
        <v>nebija plānots</v>
      </c>
      <c r="U15" s="78">
        <f t="shared" si="25"/>
        <v>0</v>
      </c>
      <c r="V15" s="93" t="str">
        <f t="shared" si="26"/>
        <v>nebija plānots</v>
      </c>
      <c r="W15" s="78">
        <f t="shared" si="27"/>
        <v>0</v>
      </c>
      <c r="X15" s="78">
        <f t="shared" si="27"/>
        <v>0</v>
      </c>
      <c r="Y15" s="78">
        <f t="shared" si="28"/>
        <v>0</v>
      </c>
      <c r="Z15" s="78">
        <f t="shared" si="28"/>
        <v>0</v>
      </c>
      <c r="AA15" s="93" t="str">
        <f t="shared" si="29"/>
        <v>nebija plānots</v>
      </c>
      <c r="AB15" s="78">
        <f t="shared" si="28"/>
        <v>0</v>
      </c>
      <c r="AC15" s="93" t="str">
        <f t="shared" si="4"/>
        <v>nebija plānots</v>
      </c>
      <c r="AD15" s="78">
        <f t="shared" si="41"/>
        <v>0</v>
      </c>
      <c r="AE15" s="78">
        <f t="shared" si="41"/>
        <v>0</v>
      </c>
      <c r="AF15" s="78">
        <f t="shared" si="41"/>
        <v>0</v>
      </c>
      <c r="AG15" s="78">
        <f t="shared" si="41"/>
        <v>0</v>
      </c>
      <c r="AH15" s="94" t="str">
        <f t="shared" si="5"/>
        <v>nebija plānots</v>
      </c>
      <c r="AI15" s="89">
        <f t="shared" si="30"/>
        <v>0</v>
      </c>
      <c r="AJ15" s="94" t="str">
        <f t="shared" si="6"/>
        <v>nebija plānots</v>
      </c>
      <c r="AK15" s="78">
        <f t="shared" si="27"/>
        <v>0</v>
      </c>
      <c r="AL15" s="78">
        <f t="shared" si="27"/>
        <v>0</v>
      </c>
      <c r="AM15" s="78">
        <f t="shared" si="31"/>
        <v>0</v>
      </c>
      <c r="AN15" s="78">
        <f t="shared" si="31"/>
        <v>0</v>
      </c>
      <c r="AO15" s="93" t="str">
        <f t="shared" si="32"/>
        <v>nebija plānots</v>
      </c>
      <c r="AP15" s="78">
        <f t="shared" si="31"/>
        <v>0</v>
      </c>
      <c r="AQ15" s="93" t="str">
        <f t="shared" si="8"/>
        <v>nebija plānots</v>
      </c>
      <c r="AR15" s="78">
        <f t="shared" si="42"/>
        <v>0</v>
      </c>
      <c r="AS15" s="78">
        <f t="shared" si="42"/>
        <v>0</v>
      </c>
      <c r="AT15" s="78">
        <f t="shared" si="42"/>
        <v>0</v>
      </c>
      <c r="AU15" s="78">
        <f t="shared" si="42"/>
        <v>0</v>
      </c>
      <c r="AV15" s="94" t="str">
        <f t="shared" si="10"/>
        <v>nebija plānots</v>
      </c>
      <c r="AW15" s="89">
        <f t="shared" si="33"/>
        <v>0</v>
      </c>
      <c r="AX15" s="94" t="str">
        <f t="shared" si="12"/>
        <v>nebija plānots</v>
      </c>
      <c r="AY15" s="78">
        <f t="shared" si="27"/>
        <v>818752.88</v>
      </c>
      <c r="AZ15" s="78">
        <f t="shared" si="27"/>
        <v>8743673.8399999999</v>
      </c>
      <c r="BA15" s="78">
        <f t="shared" si="34"/>
        <v>0</v>
      </c>
      <c r="BB15" s="78">
        <f t="shared" si="34"/>
        <v>8743673.8399999999</v>
      </c>
      <c r="BC15" s="93">
        <f t="shared" si="35"/>
        <v>10.679258728225786</v>
      </c>
      <c r="BD15" s="78">
        <f t="shared" si="34"/>
        <v>7924920.96</v>
      </c>
      <c r="BE15" s="93">
        <f t="shared" si="14"/>
        <v>9.6792587282257863</v>
      </c>
      <c r="BF15" s="78">
        <f t="shared" si="43"/>
        <v>818752.88</v>
      </c>
      <c r="BG15" s="78">
        <f t="shared" si="43"/>
        <v>8743673.8399999999</v>
      </c>
      <c r="BH15" s="78">
        <f t="shared" si="43"/>
        <v>0</v>
      </c>
      <c r="BI15" s="78">
        <f t="shared" si="43"/>
        <v>8743673.8399999999</v>
      </c>
      <c r="BJ15" s="94">
        <f t="shared" si="16"/>
        <v>10.679258728225786</v>
      </c>
      <c r="BK15" s="89">
        <f t="shared" si="36"/>
        <v>7924920.96</v>
      </c>
      <c r="BL15" s="94">
        <f t="shared" si="18"/>
        <v>9.6792587282257863</v>
      </c>
      <c r="BM15" s="78">
        <f t="shared" si="27"/>
        <v>7225000</v>
      </c>
      <c r="BN15" s="78">
        <f t="shared" si="27"/>
        <v>0</v>
      </c>
      <c r="BO15" s="78">
        <f t="shared" si="37"/>
        <v>0</v>
      </c>
      <c r="BP15" s="78">
        <f t="shared" si="37"/>
        <v>0</v>
      </c>
      <c r="BQ15" s="93">
        <f t="shared" si="38"/>
        <v>0</v>
      </c>
      <c r="BR15" s="78">
        <f t="shared" si="37"/>
        <v>-7225000</v>
      </c>
      <c r="BS15" s="93">
        <f t="shared" si="20"/>
        <v>-1</v>
      </c>
      <c r="BT15" s="78">
        <f t="shared" si="44"/>
        <v>8043752.8799999999</v>
      </c>
      <c r="BU15" s="78">
        <f t="shared" si="44"/>
        <v>8743673.8399999999</v>
      </c>
      <c r="BV15" s="78">
        <f t="shared" si="44"/>
        <v>0</v>
      </c>
      <c r="BW15" s="78">
        <f t="shared" si="44"/>
        <v>8743673.8399999999</v>
      </c>
      <c r="BX15" s="94">
        <f t="shared" si="22"/>
        <v>1.0870142296067156</v>
      </c>
      <c r="BY15" s="89">
        <f t="shared" si="39"/>
        <v>699920.96</v>
      </c>
      <c r="BZ15" s="94">
        <f t="shared" si="24"/>
        <v>8.7014229606715607E-2</v>
      </c>
      <c r="CA15" s="78">
        <f t="shared" si="27"/>
        <v>3304464.38</v>
      </c>
      <c r="CB15" s="78">
        <f t="shared" si="27"/>
        <v>1952343.85</v>
      </c>
      <c r="CC15" s="78">
        <f t="shared" si="27"/>
        <v>0</v>
      </c>
      <c r="CD15" s="78">
        <f t="shared" si="27"/>
        <v>0</v>
      </c>
      <c r="CE15" s="78">
        <f t="shared" si="27"/>
        <v>2209231.21</v>
      </c>
      <c r="CF15" s="78">
        <f t="shared" si="27"/>
        <v>0</v>
      </c>
      <c r="CG15" s="78">
        <f t="shared" si="27"/>
        <v>14656723.979999999</v>
      </c>
      <c r="CH15" s="78">
        <f t="shared" si="27"/>
        <v>30166516.300000001</v>
      </c>
    </row>
    <row r="16" spans="1:111" ht="15" customHeight="1" x14ac:dyDescent="0.25">
      <c r="A16" s="58"/>
      <c r="B16" s="84"/>
      <c r="C16" s="47"/>
      <c r="D16" s="48"/>
      <c r="E16" s="49"/>
      <c r="F16" s="48"/>
      <c r="G16" s="50"/>
      <c r="H16" s="48"/>
      <c r="I16" s="49"/>
      <c r="J16" s="86"/>
      <c r="K16" s="79" t="s">
        <v>272</v>
      </c>
      <c r="L16" s="80"/>
      <c r="M16" s="78">
        <f t="shared" si="40"/>
        <v>0</v>
      </c>
      <c r="N16" s="78">
        <f t="shared" si="40"/>
        <v>0</v>
      </c>
      <c r="O16" s="78">
        <f t="shared" si="40"/>
        <v>3074419.69</v>
      </c>
      <c r="P16" s="78">
        <f t="shared" si="40"/>
        <v>8968.61</v>
      </c>
      <c r="Q16" s="78">
        <f t="shared" si="40"/>
        <v>15768.61</v>
      </c>
      <c r="R16" s="78">
        <f t="shared" si="25"/>
        <v>0</v>
      </c>
      <c r="S16" s="78">
        <f t="shared" si="25"/>
        <v>15768.61</v>
      </c>
      <c r="T16" s="93">
        <f t="shared" si="1"/>
        <v>1.7581999886270001</v>
      </c>
      <c r="U16" s="78">
        <f t="shared" si="25"/>
        <v>6800</v>
      </c>
      <c r="V16" s="93">
        <f t="shared" si="26"/>
        <v>0.75819998862700011</v>
      </c>
      <c r="W16" s="78">
        <f t="shared" si="27"/>
        <v>352216.72</v>
      </c>
      <c r="X16" s="78">
        <f t="shared" si="27"/>
        <v>0</v>
      </c>
      <c r="Y16" s="78">
        <f t="shared" si="28"/>
        <v>0</v>
      </c>
      <c r="Z16" s="78">
        <f t="shared" si="28"/>
        <v>0</v>
      </c>
      <c r="AA16" s="93">
        <f t="shared" si="29"/>
        <v>0</v>
      </c>
      <c r="AB16" s="78">
        <f t="shared" si="28"/>
        <v>-352216.72</v>
      </c>
      <c r="AC16" s="93">
        <f t="shared" si="4"/>
        <v>-1</v>
      </c>
      <c r="AD16" s="78">
        <f t="shared" si="41"/>
        <v>361185.32999999996</v>
      </c>
      <c r="AE16" s="78">
        <f t="shared" si="41"/>
        <v>15768.61</v>
      </c>
      <c r="AF16" s="78">
        <f t="shared" si="41"/>
        <v>0</v>
      </c>
      <c r="AG16" s="78">
        <f t="shared" si="41"/>
        <v>15768.61</v>
      </c>
      <c r="AH16" s="94">
        <f t="shared" si="5"/>
        <v>4.3657947015732897E-2</v>
      </c>
      <c r="AI16" s="89">
        <f t="shared" si="30"/>
        <v>-345416.72</v>
      </c>
      <c r="AJ16" s="94">
        <f t="shared" si="6"/>
        <v>-0.95634205298426711</v>
      </c>
      <c r="AK16" s="78">
        <f t="shared" si="27"/>
        <v>0</v>
      </c>
      <c r="AL16" s="78">
        <f t="shared" si="27"/>
        <v>325558.45</v>
      </c>
      <c r="AM16" s="78">
        <f t="shared" si="31"/>
        <v>0</v>
      </c>
      <c r="AN16" s="78">
        <f t="shared" si="31"/>
        <v>325558.45</v>
      </c>
      <c r="AO16" s="93" t="str">
        <f t="shared" si="32"/>
        <v>nebija plānots</v>
      </c>
      <c r="AP16" s="78">
        <f t="shared" si="31"/>
        <v>325558.45</v>
      </c>
      <c r="AQ16" s="93" t="str">
        <f t="shared" si="8"/>
        <v>nebija plānots</v>
      </c>
      <c r="AR16" s="78">
        <f t="shared" si="42"/>
        <v>361185.32999999996</v>
      </c>
      <c r="AS16" s="78">
        <f t="shared" si="42"/>
        <v>341327.06</v>
      </c>
      <c r="AT16" s="78">
        <f t="shared" si="42"/>
        <v>0</v>
      </c>
      <c r="AU16" s="78">
        <f t="shared" si="42"/>
        <v>341327.06</v>
      </c>
      <c r="AV16" s="94">
        <f t="shared" si="10"/>
        <v>0.94501916786044449</v>
      </c>
      <c r="AW16" s="89">
        <f t="shared" si="33"/>
        <v>-19858.26999999996</v>
      </c>
      <c r="AX16" s="94">
        <f t="shared" si="12"/>
        <v>-5.4980832139555506E-2</v>
      </c>
      <c r="AY16" s="78">
        <f t="shared" si="27"/>
        <v>0</v>
      </c>
      <c r="AZ16" s="78">
        <f t="shared" si="27"/>
        <v>35705.53</v>
      </c>
      <c r="BA16" s="78">
        <f t="shared" si="34"/>
        <v>0</v>
      </c>
      <c r="BB16" s="78">
        <f t="shared" si="34"/>
        <v>35705.53</v>
      </c>
      <c r="BC16" s="93" t="str">
        <f t="shared" si="35"/>
        <v>nebija plānots</v>
      </c>
      <c r="BD16" s="78">
        <f t="shared" si="34"/>
        <v>35705.53</v>
      </c>
      <c r="BE16" s="93" t="str">
        <f t="shared" si="14"/>
        <v>nebija plānots</v>
      </c>
      <c r="BF16" s="78">
        <f t="shared" si="43"/>
        <v>361185.32999999996</v>
      </c>
      <c r="BG16" s="78">
        <f t="shared" si="43"/>
        <v>377032.58999999997</v>
      </c>
      <c r="BH16" s="78">
        <f t="shared" si="43"/>
        <v>0</v>
      </c>
      <c r="BI16" s="78">
        <f t="shared" si="43"/>
        <v>377032.58999999997</v>
      </c>
      <c r="BJ16" s="94">
        <f t="shared" si="16"/>
        <v>1.0438757022606648</v>
      </c>
      <c r="BK16" s="89">
        <f t="shared" si="36"/>
        <v>15847.260000000009</v>
      </c>
      <c r="BL16" s="94">
        <f t="shared" si="18"/>
        <v>4.3875702260664937E-2</v>
      </c>
      <c r="BM16" s="78">
        <f t="shared" si="27"/>
        <v>0</v>
      </c>
      <c r="BN16" s="78">
        <f t="shared" si="27"/>
        <v>0</v>
      </c>
      <c r="BO16" s="78">
        <f t="shared" si="37"/>
        <v>0</v>
      </c>
      <c r="BP16" s="78">
        <f t="shared" si="37"/>
        <v>0</v>
      </c>
      <c r="BQ16" s="93" t="str">
        <f t="shared" si="38"/>
        <v>nebija plānots</v>
      </c>
      <c r="BR16" s="78">
        <f t="shared" si="37"/>
        <v>0</v>
      </c>
      <c r="BS16" s="93" t="str">
        <f t="shared" si="20"/>
        <v>nebija plānots</v>
      </c>
      <c r="BT16" s="78">
        <f t="shared" si="44"/>
        <v>361185.32999999996</v>
      </c>
      <c r="BU16" s="78">
        <f t="shared" si="44"/>
        <v>377032.58999999997</v>
      </c>
      <c r="BV16" s="78">
        <f t="shared" si="44"/>
        <v>0</v>
      </c>
      <c r="BW16" s="78">
        <f t="shared" si="44"/>
        <v>377032.58999999997</v>
      </c>
      <c r="BX16" s="94">
        <f t="shared" si="22"/>
        <v>1.0438757022606648</v>
      </c>
      <c r="BY16" s="89">
        <f t="shared" si="39"/>
        <v>15847.260000000009</v>
      </c>
      <c r="BZ16" s="94">
        <f t="shared" si="24"/>
        <v>4.3875702260664937E-2</v>
      </c>
      <c r="CA16" s="78">
        <f t="shared" si="27"/>
        <v>0</v>
      </c>
      <c r="CB16" s="78">
        <f t="shared" si="27"/>
        <v>0</v>
      </c>
      <c r="CC16" s="78">
        <f t="shared" si="27"/>
        <v>26987.5</v>
      </c>
      <c r="CD16" s="78">
        <f t="shared" si="27"/>
        <v>0</v>
      </c>
      <c r="CE16" s="78">
        <f t="shared" si="27"/>
        <v>0</v>
      </c>
      <c r="CF16" s="78">
        <f t="shared" si="27"/>
        <v>0</v>
      </c>
      <c r="CG16" s="78">
        <f t="shared" si="27"/>
        <v>122400</v>
      </c>
      <c r="CH16" s="78">
        <f t="shared" si="27"/>
        <v>510572.82999999996</v>
      </c>
    </row>
    <row r="17" spans="1:86" ht="15" customHeight="1" x14ac:dyDescent="0.25">
      <c r="A17" s="58"/>
      <c r="B17" s="84"/>
      <c r="C17" s="47"/>
      <c r="D17" s="48"/>
      <c r="E17" s="49"/>
      <c r="F17" s="48"/>
      <c r="G17" s="50"/>
      <c r="H17" s="48"/>
      <c r="I17" s="49"/>
      <c r="J17" s="86"/>
      <c r="K17" s="79" t="s">
        <v>95</v>
      </c>
      <c r="L17" s="80"/>
      <c r="M17" s="78">
        <f t="shared" si="40"/>
        <v>0</v>
      </c>
      <c r="N17" s="78">
        <f t="shared" si="40"/>
        <v>1536084.2699999998</v>
      </c>
      <c r="O17" s="78">
        <f t="shared" si="40"/>
        <v>3992122.71</v>
      </c>
      <c r="P17" s="78">
        <f t="shared" si="40"/>
        <v>0</v>
      </c>
      <c r="Q17" s="78">
        <f t="shared" si="40"/>
        <v>243355.44999999998</v>
      </c>
      <c r="R17" s="78">
        <f t="shared" si="25"/>
        <v>0</v>
      </c>
      <c r="S17" s="78">
        <f t="shared" si="25"/>
        <v>243355.44999999998</v>
      </c>
      <c r="T17" s="93" t="str">
        <f t="shared" si="1"/>
        <v>nebija plānots</v>
      </c>
      <c r="U17" s="78">
        <f t="shared" si="25"/>
        <v>243355.44999999998</v>
      </c>
      <c r="V17" s="93" t="str">
        <f t="shared" si="26"/>
        <v>nebija plānots</v>
      </c>
      <c r="W17" s="78">
        <f t="shared" si="27"/>
        <v>768818.09000000008</v>
      </c>
      <c r="X17" s="78">
        <f t="shared" si="27"/>
        <v>652707.4</v>
      </c>
      <c r="Y17" s="78">
        <f t="shared" si="28"/>
        <v>0</v>
      </c>
      <c r="Z17" s="78">
        <f t="shared" si="28"/>
        <v>652707.4</v>
      </c>
      <c r="AA17" s="93">
        <f t="shared" si="29"/>
        <v>0.84897508069821814</v>
      </c>
      <c r="AB17" s="78">
        <f t="shared" si="28"/>
        <v>-116110.68999999999</v>
      </c>
      <c r="AC17" s="93">
        <f t="shared" si="4"/>
        <v>-0.15102491930178175</v>
      </c>
      <c r="AD17" s="78">
        <f t="shared" si="41"/>
        <v>768818.09000000008</v>
      </c>
      <c r="AE17" s="78">
        <f t="shared" si="41"/>
        <v>896062.85</v>
      </c>
      <c r="AF17" s="78">
        <f t="shared" si="41"/>
        <v>0</v>
      </c>
      <c r="AG17" s="78">
        <f t="shared" si="41"/>
        <v>896062.85</v>
      </c>
      <c r="AH17" s="94">
        <f t="shared" si="5"/>
        <v>1.16550697968098</v>
      </c>
      <c r="AI17" s="89">
        <f t="shared" si="30"/>
        <v>127244.75999999989</v>
      </c>
      <c r="AJ17" s="94">
        <f t="shared" si="6"/>
        <v>0.16550697968098002</v>
      </c>
      <c r="AK17" s="78">
        <f t="shared" si="27"/>
        <v>127534.25</v>
      </c>
      <c r="AL17" s="78">
        <f t="shared" si="27"/>
        <v>104876.45</v>
      </c>
      <c r="AM17" s="78">
        <f t="shared" si="31"/>
        <v>0</v>
      </c>
      <c r="AN17" s="78">
        <f t="shared" si="31"/>
        <v>104876.45</v>
      </c>
      <c r="AO17" s="93">
        <f t="shared" si="32"/>
        <v>0.8223394891960395</v>
      </c>
      <c r="AP17" s="78">
        <f t="shared" si="31"/>
        <v>-22657.800000000003</v>
      </c>
      <c r="AQ17" s="93">
        <f t="shared" si="8"/>
        <v>-0.17766051080396053</v>
      </c>
      <c r="AR17" s="78">
        <f t="shared" si="42"/>
        <v>896352.34000000008</v>
      </c>
      <c r="AS17" s="78">
        <f t="shared" si="42"/>
        <v>1000939.2999999999</v>
      </c>
      <c r="AT17" s="78">
        <f t="shared" si="42"/>
        <v>0</v>
      </c>
      <c r="AU17" s="78">
        <f t="shared" si="42"/>
        <v>1000939.2999999999</v>
      </c>
      <c r="AV17" s="94">
        <f t="shared" si="10"/>
        <v>1.1166806347602103</v>
      </c>
      <c r="AW17" s="89">
        <f t="shared" si="33"/>
        <v>104586.95999999985</v>
      </c>
      <c r="AX17" s="94">
        <f t="shared" si="12"/>
        <v>0.11668063476021029</v>
      </c>
      <c r="AY17" s="78">
        <f t="shared" si="27"/>
        <v>109097.5</v>
      </c>
      <c r="AZ17" s="78">
        <f t="shared" si="27"/>
        <v>75779.47</v>
      </c>
      <c r="BA17" s="78">
        <f t="shared" si="34"/>
        <v>0</v>
      </c>
      <c r="BB17" s="78">
        <f t="shared" si="34"/>
        <v>75779.47</v>
      </c>
      <c r="BC17" s="93">
        <f t="shared" si="35"/>
        <v>0.69460317605811317</v>
      </c>
      <c r="BD17" s="78">
        <f t="shared" si="34"/>
        <v>-33318.03</v>
      </c>
      <c r="BE17" s="93">
        <f t="shared" si="14"/>
        <v>-0.30539682394188683</v>
      </c>
      <c r="BF17" s="78">
        <f t="shared" si="43"/>
        <v>1005449.8400000001</v>
      </c>
      <c r="BG17" s="78">
        <f t="shared" si="43"/>
        <v>1076718.77</v>
      </c>
      <c r="BH17" s="78">
        <f t="shared" si="43"/>
        <v>0</v>
      </c>
      <c r="BI17" s="78">
        <f t="shared" si="43"/>
        <v>1076718.77</v>
      </c>
      <c r="BJ17" s="94">
        <f t="shared" si="16"/>
        <v>1.0708826310022586</v>
      </c>
      <c r="BK17" s="89">
        <f t="shared" si="36"/>
        <v>71268.929999999935</v>
      </c>
      <c r="BL17" s="94">
        <f t="shared" si="18"/>
        <v>7.0882631002258584E-2</v>
      </c>
      <c r="BM17" s="78">
        <f t="shared" si="27"/>
        <v>200596.21000000002</v>
      </c>
      <c r="BN17" s="78">
        <f t="shared" si="27"/>
        <v>648175.72</v>
      </c>
      <c r="BO17" s="78">
        <f t="shared" si="37"/>
        <v>0</v>
      </c>
      <c r="BP17" s="78">
        <f t="shared" si="37"/>
        <v>648175.72</v>
      </c>
      <c r="BQ17" s="93">
        <f t="shared" si="38"/>
        <v>3.2312460938319818</v>
      </c>
      <c r="BR17" s="78">
        <f t="shared" si="37"/>
        <v>447579.51</v>
      </c>
      <c r="BS17" s="93">
        <f t="shared" si="20"/>
        <v>2.2312460938319818</v>
      </c>
      <c r="BT17" s="78">
        <f t="shared" si="44"/>
        <v>1206046.05</v>
      </c>
      <c r="BU17" s="78">
        <f t="shared" si="44"/>
        <v>1724894.49</v>
      </c>
      <c r="BV17" s="78">
        <f t="shared" si="44"/>
        <v>0</v>
      </c>
      <c r="BW17" s="78">
        <f t="shared" si="44"/>
        <v>1724894.49</v>
      </c>
      <c r="BX17" s="94">
        <f t="shared" si="22"/>
        <v>1.4302061600384164</v>
      </c>
      <c r="BY17" s="89">
        <f t="shared" si="39"/>
        <v>518848.43999999994</v>
      </c>
      <c r="BZ17" s="94">
        <f t="shared" si="24"/>
        <v>0.43020616003841639</v>
      </c>
      <c r="CA17" s="78">
        <f t="shared" si="27"/>
        <v>471614.04</v>
      </c>
      <c r="CB17" s="78">
        <f t="shared" si="27"/>
        <v>59040.45</v>
      </c>
      <c r="CC17" s="78">
        <f t="shared" si="27"/>
        <v>243690.78999999998</v>
      </c>
      <c r="CD17" s="78">
        <f t="shared" si="27"/>
        <v>353543.09</v>
      </c>
      <c r="CE17" s="78">
        <f t="shared" si="27"/>
        <v>970775</v>
      </c>
      <c r="CF17" s="78">
        <f t="shared" si="27"/>
        <v>494912.48</v>
      </c>
      <c r="CG17" s="78">
        <f t="shared" si="27"/>
        <v>698743.46000000008</v>
      </c>
      <c r="CH17" s="78">
        <f t="shared" si="27"/>
        <v>4498365.3599999994</v>
      </c>
    </row>
    <row r="18" spans="1:86" ht="15" customHeight="1" x14ac:dyDescent="0.25">
      <c r="A18" s="58"/>
      <c r="B18" s="84"/>
      <c r="C18" s="47"/>
      <c r="D18" s="48"/>
      <c r="E18" s="49"/>
      <c r="F18" s="48"/>
      <c r="G18" s="50"/>
      <c r="H18" s="48"/>
      <c r="I18" s="49"/>
      <c r="J18" s="86"/>
      <c r="K18" s="79" t="s">
        <v>499</v>
      </c>
      <c r="L18" s="80"/>
      <c r="M18" s="78">
        <f t="shared" si="40"/>
        <v>0</v>
      </c>
      <c r="N18" s="78">
        <f t="shared" si="40"/>
        <v>190160.62</v>
      </c>
      <c r="O18" s="78">
        <f t="shared" si="40"/>
        <v>1136384.47</v>
      </c>
      <c r="P18" s="78">
        <f t="shared" si="40"/>
        <v>0</v>
      </c>
      <c r="Q18" s="78">
        <f t="shared" si="40"/>
        <v>0</v>
      </c>
      <c r="R18" s="78">
        <f t="shared" si="25"/>
        <v>0</v>
      </c>
      <c r="S18" s="78">
        <f t="shared" si="25"/>
        <v>0</v>
      </c>
      <c r="T18" s="93" t="str">
        <f>IFERROR(S18/P18,"nebija plānots")</f>
        <v>nebija plānots</v>
      </c>
      <c r="U18" s="78">
        <f t="shared" si="25"/>
        <v>0</v>
      </c>
      <c r="V18" s="93" t="str">
        <f>IFERROR(U18/P18,"nebija plānots")</f>
        <v>nebija plānots</v>
      </c>
      <c r="W18" s="78">
        <f t="shared" si="27"/>
        <v>164899.69</v>
      </c>
      <c r="X18" s="78">
        <f t="shared" si="27"/>
        <v>454420.71</v>
      </c>
      <c r="Y18" s="78">
        <f t="shared" si="28"/>
        <v>0</v>
      </c>
      <c r="Z18" s="78">
        <f t="shared" si="28"/>
        <v>454420.71</v>
      </c>
      <c r="AA18" s="93">
        <f>IFERROR(Z18/W18,"nebija plānots")</f>
        <v>2.7557402321374891</v>
      </c>
      <c r="AB18" s="78">
        <f t="shared" si="28"/>
        <v>289521.02</v>
      </c>
      <c r="AC18" s="93">
        <f>IFERROR(AB18/W18,"nebija plānots")</f>
        <v>1.7557402321374893</v>
      </c>
      <c r="AD18" s="78">
        <f t="shared" si="41"/>
        <v>164899.69</v>
      </c>
      <c r="AE18" s="78">
        <f t="shared" si="41"/>
        <v>454420.71</v>
      </c>
      <c r="AF18" s="78">
        <f t="shared" si="41"/>
        <v>0</v>
      </c>
      <c r="AG18" s="78">
        <f t="shared" si="41"/>
        <v>454420.71</v>
      </c>
      <c r="AH18" s="94">
        <f>IFERROR(AG18/AD18,"nebija plānots")</f>
        <v>2.7557402321374891</v>
      </c>
      <c r="AI18" s="89">
        <f>AG18-AD18</f>
        <v>289521.02</v>
      </c>
      <c r="AJ18" s="94">
        <f t="shared" si="6"/>
        <v>1.7557402321374893</v>
      </c>
      <c r="AK18" s="78">
        <f t="shared" si="27"/>
        <v>462350.57999999996</v>
      </c>
      <c r="AL18" s="78">
        <f t="shared" si="27"/>
        <v>145358.82999999999</v>
      </c>
      <c r="AM18" s="78">
        <f t="shared" si="31"/>
        <v>0</v>
      </c>
      <c r="AN18" s="78">
        <f t="shared" si="31"/>
        <v>145358.82999999999</v>
      </c>
      <c r="AO18" s="93">
        <f>IFERROR(AN18/AK18,"nebija plānots")</f>
        <v>0.31439093252570377</v>
      </c>
      <c r="AP18" s="78">
        <f t="shared" si="31"/>
        <v>-316991.75</v>
      </c>
      <c r="AQ18" s="93">
        <f>IFERROR(AP18/AK18,"nebija plānots")</f>
        <v>-0.68560906747429629</v>
      </c>
      <c r="AR18" s="78">
        <f t="shared" si="42"/>
        <v>627250.27</v>
      </c>
      <c r="AS18" s="78">
        <f t="shared" si="42"/>
        <v>599779.54</v>
      </c>
      <c r="AT18" s="78">
        <f t="shared" si="42"/>
        <v>0</v>
      </c>
      <c r="AU18" s="78">
        <f t="shared" si="42"/>
        <v>599779.54</v>
      </c>
      <c r="AV18" s="94">
        <f>IFERROR(AU18/AR18,"nebija plānots")</f>
        <v>0.95620451466684908</v>
      </c>
      <c r="AW18" s="89">
        <f>AU18-AR18</f>
        <v>-27470.729999999981</v>
      </c>
      <c r="AX18" s="94">
        <f t="shared" si="12"/>
        <v>-4.379548533315096E-2</v>
      </c>
      <c r="AY18" s="78">
        <f t="shared" si="27"/>
        <v>0</v>
      </c>
      <c r="AZ18" s="78">
        <f t="shared" si="27"/>
        <v>0</v>
      </c>
      <c r="BA18" s="78">
        <f t="shared" si="34"/>
        <v>0</v>
      </c>
      <c r="BB18" s="78">
        <f t="shared" si="34"/>
        <v>0</v>
      </c>
      <c r="BC18" s="93" t="str">
        <f>IFERROR(BB18/AY18,"nebija plānots")</f>
        <v>nebija plānots</v>
      </c>
      <c r="BD18" s="78">
        <f t="shared" si="34"/>
        <v>0</v>
      </c>
      <c r="BE18" s="93" t="str">
        <f>IFERROR(BD18/AY18,"nebija plānots")</f>
        <v>nebija plānots</v>
      </c>
      <c r="BF18" s="78">
        <f t="shared" si="43"/>
        <v>627250.27</v>
      </c>
      <c r="BG18" s="78">
        <f t="shared" si="43"/>
        <v>599779.54</v>
      </c>
      <c r="BH18" s="78">
        <f t="shared" si="43"/>
        <v>0</v>
      </c>
      <c r="BI18" s="78">
        <f t="shared" si="43"/>
        <v>599779.54</v>
      </c>
      <c r="BJ18" s="94">
        <f>IFERROR(BI18/BF18,"nebija plānots")</f>
        <v>0.95620451466684908</v>
      </c>
      <c r="BK18" s="89">
        <f>BI18-BF18</f>
        <v>-27470.729999999981</v>
      </c>
      <c r="BL18" s="94">
        <f t="shared" si="18"/>
        <v>-4.379548533315096E-2</v>
      </c>
      <c r="BM18" s="78">
        <f t="shared" si="27"/>
        <v>0</v>
      </c>
      <c r="BN18" s="78">
        <f t="shared" si="27"/>
        <v>0</v>
      </c>
      <c r="BO18" s="78">
        <f t="shared" si="37"/>
        <v>0</v>
      </c>
      <c r="BP18" s="78">
        <f t="shared" si="37"/>
        <v>0</v>
      </c>
      <c r="BQ18" s="93" t="str">
        <f>IFERROR(BP18/BM18,"nebija plānots")</f>
        <v>nebija plānots</v>
      </c>
      <c r="BR18" s="78">
        <f t="shared" si="37"/>
        <v>0</v>
      </c>
      <c r="BS18" s="93" t="str">
        <f>IFERROR(BR18/BM18,"nebija plānots")</f>
        <v>nebija plānots</v>
      </c>
      <c r="BT18" s="78">
        <f t="shared" si="44"/>
        <v>627250.27</v>
      </c>
      <c r="BU18" s="78">
        <f t="shared" si="44"/>
        <v>599779.54</v>
      </c>
      <c r="BV18" s="78">
        <f t="shared" si="44"/>
        <v>0</v>
      </c>
      <c r="BW18" s="78">
        <f t="shared" si="44"/>
        <v>599779.54</v>
      </c>
      <c r="BX18" s="94">
        <f>IFERROR(BW18/BT18,"nebija plānots")</f>
        <v>0.95620451466684908</v>
      </c>
      <c r="BY18" s="89">
        <f>BW18-BT18</f>
        <v>-27470.729999999981</v>
      </c>
      <c r="BZ18" s="94">
        <f t="shared" si="24"/>
        <v>-4.379548533315096E-2</v>
      </c>
      <c r="CA18" s="78">
        <f t="shared" si="27"/>
        <v>0</v>
      </c>
      <c r="CB18" s="78">
        <f t="shared" si="27"/>
        <v>0</v>
      </c>
      <c r="CC18" s="78">
        <f t="shared" si="27"/>
        <v>580796.08000000007</v>
      </c>
      <c r="CD18" s="78">
        <f t="shared" si="27"/>
        <v>0</v>
      </c>
      <c r="CE18" s="78">
        <f t="shared" si="27"/>
        <v>0</v>
      </c>
      <c r="CF18" s="78">
        <f t="shared" si="27"/>
        <v>0</v>
      </c>
      <c r="CG18" s="78">
        <f t="shared" si="27"/>
        <v>0</v>
      </c>
      <c r="CH18" s="78">
        <f t="shared" si="27"/>
        <v>1208046.3500000001</v>
      </c>
    </row>
    <row r="19" spans="1:86" ht="22.75" customHeight="1" x14ac:dyDescent="0.25">
      <c r="A19" s="53"/>
      <c r="B19" s="53"/>
      <c r="C19" s="59"/>
      <c r="D19" s="60"/>
      <c r="E19" s="61"/>
      <c r="F19" s="60"/>
      <c r="G19" s="62"/>
      <c r="H19" s="60"/>
      <c r="I19" s="61"/>
      <c r="J19" s="60"/>
      <c r="K19" s="82"/>
      <c r="L19" s="81"/>
      <c r="M19" s="64"/>
      <c r="N19" s="63"/>
      <c r="O19" s="63"/>
      <c r="P19" s="105" t="s">
        <v>684</v>
      </c>
      <c r="Q19" s="105"/>
      <c r="R19" s="105"/>
      <c r="S19" s="105"/>
      <c r="T19" s="105"/>
      <c r="U19" s="105"/>
      <c r="V19" s="105"/>
      <c r="W19" s="105"/>
      <c r="X19" s="105"/>
      <c r="Y19" s="105"/>
      <c r="Z19" s="105"/>
      <c r="AA19" s="105"/>
      <c r="AB19" s="105"/>
      <c r="AC19" s="105"/>
      <c r="AD19" s="105"/>
      <c r="AE19" s="105"/>
      <c r="AF19" s="105"/>
      <c r="AG19" s="105"/>
      <c r="AH19" s="105"/>
      <c r="AI19" s="105"/>
      <c r="AJ19" s="105"/>
      <c r="AK19" s="105"/>
      <c r="AL19" s="105"/>
      <c r="AM19" s="105"/>
      <c r="AN19" s="105"/>
      <c r="AO19" s="105"/>
      <c r="AP19" s="105"/>
      <c r="AQ19" s="105"/>
      <c r="AR19" s="105"/>
      <c r="AS19" s="105"/>
      <c r="AT19" s="105"/>
      <c r="AU19" s="105"/>
      <c r="AV19" s="105"/>
      <c r="AW19" s="105"/>
      <c r="AX19" s="105"/>
      <c r="AY19" s="105"/>
      <c r="AZ19" s="105"/>
      <c r="BA19" s="105"/>
      <c r="BB19" s="105"/>
      <c r="BC19" s="105"/>
      <c r="BD19" s="105"/>
      <c r="BE19" s="105"/>
      <c r="BF19" s="105"/>
      <c r="BG19" s="105"/>
      <c r="BH19" s="105"/>
      <c r="BI19" s="105"/>
      <c r="BJ19" s="105"/>
      <c r="BK19" s="105"/>
      <c r="BL19" s="105"/>
      <c r="BM19" s="105"/>
      <c r="BN19" s="105"/>
      <c r="BO19" s="105"/>
      <c r="BP19" s="105"/>
      <c r="BQ19" s="105"/>
      <c r="BR19" s="105"/>
      <c r="BS19" s="105"/>
      <c r="BT19" s="105"/>
      <c r="BU19" s="105"/>
      <c r="BV19" s="105"/>
      <c r="BW19" s="105"/>
      <c r="BX19" s="105"/>
      <c r="BY19" s="105"/>
      <c r="BZ19" s="105"/>
      <c r="CA19" s="105"/>
      <c r="CB19" s="105"/>
      <c r="CC19" s="105"/>
      <c r="CD19" s="105"/>
      <c r="CE19" s="105"/>
      <c r="CF19" s="105"/>
      <c r="CG19" s="105"/>
      <c r="CH19" s="5"/>
    </row>
    <row r="20" spans="1:86" s="6" customFormat="1" ht="74.5" customHeight="1" x14ac:dyDescent="0.35">
      <c r="A20" s="99" t="s">
        <v>0</v>
      </c>
      <c r="B20" s="99" t="s">
        <v>1</v>
      </c>
      <c r="C20" s="99" t="s">
        <v>670</v>
      </c>
      <c r="D20" s="99" t="s">
        <v>2</v>
      </c>
      <c r="E20" s="100" t="s">
        <v>3</v>
      </c>
      <c r="F20" s="100" t="s">
        <v>671</v>
      </c>
      <c r="G20" s="100" t="s">
        <v>672</v>
      </c>
      <c r="H20" s="99" t="s">
        <v>4</v>
      </c>
      <c r="I20" s="99" t="s">
        <v>5</v>
      </c>
      <c r="J20" s="99" t="s">
        <v>6</v>
      </c>
      <c r="K20" s="99" t="s">
        <v>7</v>
      </c>
      <c r="L20" s="55" t="s">
        <v>673</v>
      </c>
      <c r="M20" s="55" t="s">
        <v>674</v>
      </c>
      <c r="N20" s="55" t="s">
        <v>675</v>
      </c>
      <c r="O20" s="55" t="s">
        <v>676</v>
      </c>
      <c r="P20" s="66" t="str">
        <f>P5</f>
        <v>Janvāris, plāns</v>
      </c>
      <c r="Q20" s="91" t="str">
        <f>Q5</f>
        <v>Janvāris, Izpilde</v>
      </c>
      <c r="R20" s="91" t="str">
        <f t="shared" ref="R20:V20" si="45">R5</f>
        <v>Janvāris, atgūtās summas</v>
      </c>
      <c r="S20" s="91" t="str">
        <f t="shared" si="45"/>
        <v>Janvāris, Izpilde (atņemtas atgūtās summas)</v>
      </c>
      <c r="T20" s="91" t="str">
        <f t="shared" si="45"/>
        <v>Janvāris, Izpilde %</v>
      </c>
      <c r="U20" s="91" t="str">
        <f t="shared" si="45"/>
        <v>Janvāris, neizpilde vai pārpilde</v>
      </c>
      <c r="V20" s="91" t="str">
        <f t="shared" si="45"/>
        <v>Janvāris, neizpilde vai pārpilde %</v>
      </c>
      <c r="W20" s="66" t="str">
        <f>W5</f>
        <v>Februāris, plāns</v>
      </c>
      <c r="X20" s="91" t="str">
        <f>X5</f>
        <v>Februāris, Izpilde</v>
      </c>
      <c r="Y20" s="91" t="str">
        <f t="shared" ref="Y20:CG20" si="46">Y5</f>
        <v>Februāris, atgūtās summas</v>
      </c>
      <c r="Z20" s="91" t="str">
        <f t="shared" si="46"/>
        <v>Februāris, Izpilde (atņemtas atgūtās summas)</v>
      </c>
      <c r="AA20" s="91" t="str">
        <f t="shared" si="46"/>
        <v>Februāris, Izpilde %</v>
      </c>
      <c r="AB20" s="91" t="str">
        <f t="shared" si="46"/>
        <v>Februāris, neizpilde vai pārpilde</v>
      </c>
      <c r="AC20" s="91" t="str">
        <f t="shared" si="46"/>
        <v>Februāris, neizpilde vai pārpilde %</v>
      </c>
      <c r="AD20" s="92" t="str">
        <f t="shared" si="46"/>
        <v>Janvāris-Februāris
Plāns</v>
      </c>
      <c r="AE20" s="92" t="str">
        <f t="shared" si="46"/>
        <v>Janvāris-Februāris
Izpilde</v>
      </c>
      <c r="AF20" s="92" t="str">
        <f t="shared" si="46"/>
        <v>Janvāris-Februāris
atgūtās summas</v>
      </c>
      <c r="AG20" s="92" t="str">
        <f t="shared" si="46"/>
        <v>Janvāris-Februāris, Izpilde (atņemtas atgūtās summas)</v>
      </c>
      <c r="AH20" s="92" t="str">
        <f t="shared" si="46"/>
        <v>Janvāris-Februāris
Izpilde, %</v>
      </c>
      <c r="AI20" s="92" t="str">
        <f t="shared" si="46"/>
        <v>Janvāris-Februāris
neizpilde vai pārpilde</v>
      </c>
      <c r="AJ20" s="92" t="str">
        <f t="shared" si="46"/>
        <v>Janvāris-Februāris
neizpilde vai parpilde, %</v>
      </c>
      <c r="AK20" s="66" t="str">
        <f t="shared" si="46"/>
        <v>Marts, plāns</v>
      </c>
      <c r="AL20" s="91" t="str">
        <f>AL5</f>
        <v>Marts, Izpilde</v>
      </c>
      <c r="AM20" s="91" t="str">
        <f t="shared" ref="AM20:AX20" si="47">AM5</f>
        <v>Marts, atgūtās summas</v>
      </c>
      <c r="AN20" s="91" t="str">
        <f t="shared" si="47"/>
        <v>Marts, Izpilde (atņemtas atgūtās summas)</v>
      </c>
      <c r="AO20" s="91" t="str">
        <f t="shared" si="47"/>
        <v>Marts, Izpilde %</v>
      </c>
      <c r="AP20" s="91" t="str">
        <f t="shared" si="47"/>
        <v>Marts, neizpilde vai pārpilde</v>
      </c>
      <c r="AQ20" s="91" t="str">
        <f t="shared" si="47"/>
        <v>Marts, neizpilde vai pārpilde %</v>
      </c>
      <c r="AR20" s="92" t="str">
        <f t="shared" si="47"/>
        <v>Janvāris-Marts
Plāns</v>
      </c>
      <c r="AS20" s="92" t="str">
        <f t="shared" si="47"/>
        <v>Janvāris-Marts
Izpilde</v>
      </c>
      <c r="AT20" s="92" t="str">
        <f t="shared" si="47"/>
        <v>Janvāris-Marts
atgūtās summas</v>
      </c>
      <c r="AU20" s="92" t="str">
        <f t="shared" si="47"/>
        <v>Janvāris-Marts, Izpilde (atņemtas atgūtās summas)</v>
      </c>
      <c r="AV20" s="92" t="str">
        <f t="shared" si="47"/>
        <v>Janvāris-Marts
Izpilde, %</v>
      </c>
      <c r="AW20" s="92" t="str">
        <f t="shared" si="47"/>
        <v>Janvāris-Marts
neizpilde vai pārpilde</v>
      </c>
      <c r="AX20" s="92" t="str">
        <f t="shared" si="47"/>
        <v>Janvāris-Marts
neizpilde vai parpilde, %</v>
      </c>
      <c r="AY20" s="66" t="str">
        <f t="shared" si="46"/>
        <v>Aprīlis, plāns</v>
      </c>
      <c r="AZ20" s="91" t="str">
        <f>AZ5</f>
        <v>Aprīlis, Izpilde</v>
      </c>
      <c r="BA20" s="91" t="str">
        <f t="shared" ref="BA20:BL20" si="48">BA5</f>
        <v>Aprīlis, atgūtās summas</v>
      </c>
      <c r="BB20" s="91" t="str">
        <f t="shared" si="48"/>
        <v>Aprīlis, Izpilde (atņemtas atgūtās summas)</v>
      </c>
      <c r="BC20" s="91" t="str">
        <f t="shared" si="48"/>
        <v>Aprīlis, Izpilde %</v>
      </c>
      <c r="BD20" s="91" t="str">
        <f t="shared" si="48"/>
        <v>Aprīlis, neizpilde vai pārpilde</v>
      </c>
      <c r="BE20" s="91" t="str">
        <f t="shared" si="48"/>
        <v>Aprīlis, neizpilde vai pārpilde %</v>
      </c>
      <c r="BF20" s="92" t="str">
        <f t="shared" si="48"/>
        <v>Janvāris-Aprīlis
Plāns</v>
      </c>
      <c r="BG20" s="92" t="str">
        <f t="shared" si="48"/>
        <v>Janvāris-Aprīlis
Izpilde</v>
      </c>
      <c r="BH20" s="92" t="str">
        <f t="shared" si="48"/>
        <v>Janvāris-Aprīlis
atgūtās summas</v>
      </c>
      <c r="BI20" s="92" t="str">
        <f t="shared" si="48"/>
        <v>Janvāris-Aprīlis, Izpilde (atņemtas atgūtās summas)</v>
      </c>
      <c r="BJ20" s="92" t="str">
        <f t="shared" si="48"/>
        <v>Janvāris-Aprīlis
Izpilde, %</v>
      </c>
      <c r="BK20" s="92" t="str">
        <f t="shared" si="48"/>
        <v>Janvāris-Aprīlis
neizpilde vai pārpilde</v>
      </c>
      <c r="BL20" s="92" t="str">
        <f t="shared" si="48"/>
        <v>Janvāris-Aprīlis
neizpilde vai parpilde, %</v>
      </c>
      <c r="BM20" s="66" t="str">
        <f t="shared" si="46"/>
        <v>Maijs, plāns</v>
      </c>
      <c r="BN20" s="91" t="str">
        <f>BN5</f>
        <v>Maijs, Izpilde</v>
      </c>
      <c r="BO20" s="91" t="str">
        <f t="shared" ref="BO20:BZ20" si="49">BO5</f>
        <v>Maijs, atgūtās summas</v>
      </c>
      <c r="BP20" s="91" t="str">
        <f t="shared" si="49"/>
        <v>Maijs, Izpilde (atņemtas atgūtās summas)</v>
      </c>
      <c r="BQ20" s="91" t="str">
        <f t="shared" si="49"/>
        <v>Maijs, Izpilde %</v>
      </c>
      <c r="BR20" s="91" t="str">
        <f t="shared" si="49"/>
        <v>Maijs, neizpilde vai pārpilde</v>
      </c>
      <c r="BS20" s="91" t="str">
        <f t="shared" si="49"/>
        <v>Maijs, neizpilde vai pārpilde %</v>
      </c>
      <c r="BT20" s="92" t="str">
        <f t="shared" si="49"/>
        <v>Janvāris-Maijs
Plāns</v>
      </c>
      <c r="BU20" s="92" t="str">
        <f t="shared" si="49"/>
        <v>Janvāris-Maijs
Izpilde</v>
      </c>
      <c r="BV20" s="92" t="str">
        <f t="shared" si="49"/>
        <v>Janvāris-Maijs
atgūtās summas</v>
      </c>
      <c r="BW20" s="92" t="str">
        <f t="shared" si="49"/>
        <v>Janvāris-Maijs, Izpilde (atņemtas atgūtās summas)</v>
      </c>
      <c r="BX20" s="92" t="str">
        <f t="shared" si="49"/>
        <v>Janvāris-Maijs
Izpilde, %</v>
      </c>
      <c r="BY20" s="92" t="str">
        <f t="shared" si="49"/>
        <v>Janvāris-Maijs
neizpilde vai pārpilde</v>
      </c>
      <c r="BZ20" s="92" t="str">
        <f t="shared" si="49"/>
        <v>Janvāris-Maijs
neizpilde vai parpilde, %</v>
      </c>
      <c r="CA20" s="66" t="str">
        <f t="shared" si="46"/>
        <v>Jūnijs, plāns</v>
      </c>
      <c r="CB20" s="66" t="str">
        <f t="shared" si="46"/>
        <v>Jūlijs, plāns</v>
      </c>
      <c r="CC20" s="66" t="str">
        <f t="shared" si="46"/>
        <v>Augusts, plāns</v>
      </c>
      <c r="CD20" s="66" t="str">
        <f t="shared" si="46"/>
        <v>Septembris, plāns</v>
      </c>
      <c r="CE20" s="66" t="str">
        <f t="shared" si="46"/>
        <v>Oktobris, plāns</v>
      </c>
      <c r="CF20" s="66" t="str">
        <f t="shared" si="46"/>
        <v>Novembris, plāns</v>
      </c>
      <c r="CG20" s="66" t="str">
        <f t="shared" si="46"/>
        <v>Decembris, plāns</v>
      </c>
      <c r="CH20" s="2" t="s">
        <v>8</v>
      </c>
    </row>
    <row r="21" spans="1:86" s="6" customFormat="1" ht="10.5" customHeight="1" x14ac:dyDescent="0.35">
      <c r="A21" s="99"/>
      <c r="B21" s="99"/>
      <c r="C21" s="99"/>
      <c r="D21" s="99"/>
      <c r="E21" s="100"/>
      <c r="F21" s="100"/>
      <c r="G21" s="100"/>
      <c r="H21" s="99"/>
      <c r="I21" s="99"/>
      <c r="J21" s="99"/>
      <c r="K21" s="99"/>
      <c r="L21" s="56" t="s">
        <v>9</v>
      </c>
      <c r="M21" s="57">
        <f t="shared" ref="M21:S21" si="50">SUMIF($L$28:$L$242,"ESF+",M$28:M$242)</f>
        <v>795102.51</v>
      </c>
      <c r="N21" s="57">
        <f t="shared" si="50"/>
        <v>12539965.889999999</v>
      </c>
      <c r="O21" s="57">
        <f t="shared" si="50"/>
        <v>52617355.410000019</v>
      </c>
      <c r="P21" s="52">
        <f t="shared" si="50"/>
        <v>1369732.5899999999</v>
      </c>
      <c r="Q21" s="52">
        <f t="shared" si="50"/>
        <v>1554121.03</v>
      </c>
      <c r="R21" s="52">
        <f t="shared" si="50"/>
        <v>0</v>
      </c>
      <c r="S21" s="52">
        <f t="shared" si="50"/>
        <v>1554121.03</v>
      </c>
      <c r="T21" s="94">
        <f>IFERROR(S21/P21,"nebija plānots")</f>
        <v>1.1346163779311116</v>
      </c>
      <c r="U21" s="52">
        <f>SUMIF($L$28:$L$242,"ESF+",U$28:U$242)</f>
        <v>184388.44</v>
      </c>
      <c r="V21" s="7" t="s">
        <v>697</v>
      </c>
      <c r="W21" s="7">
        <f t="shared" ref="W21:CH21" si="51">SUMIF($L$28:$L$242,"ESF+",W$28:W$242)</f>
        <v>2763573.2499999995</v>
      </c>
      <c r="X21" s="52">
        <f t="shared" si="51"/>
        <v>6084450.0699999994</v>
      </c>
      <c r="Y21" s="52">
        <f t="shared" si="51"/>
        <v>0</v>
      </c>
      <c r="Z21" s="52">
        <f t="shared" si="51"/>
        <v>6084450.0699999994</v>
      </c>
      <c r="AA21" s="94">
        <f>IFERROR(Z21/W21,"nebija plānots")</f>
        <v>2.2016605023948617</v>
      </c>
      <c r="AB21" s="52">
        <f>SUMIF($L$28:$L$242,"ESF+",AB$28:AB$242)</f>
        <v>3320876.8199999994</v>
      </c>
      <c r="AC21" s="93">
        <f t="shared" ref="AC21:AC25" si="52">IFERROR(AB21/W21,"nebija plānots")</f>
        <v>1.2016605023948614</v>
      </c>
      <c r="AD21" s="7">
        <f t="shared" si="51"/>
        <v>4133305.8399999994</v>
      </c>
      <c r="AE21" s="7">
        <f t="shared" si="51"/>
        <v>7638571.0999999987</v>
      </c>
      <c r="AF21" s="7">
        <f t="shared" si="51"/>
        <v>0</v>
      </c>
      <c r="AG21" s="7">
        <f t="shared" si="51"/>
        <v>7638571.0999999987</v>
      </c>
      <c r="AH21" s="94">
        <f>IFERROR(AG21/AD21,"nebija plānots")</f>
        <v>1.8480536876990452</v>
      </c>
      <c r="AI21" s="7">
        <f t="shared" si="51"/>
        <v>3505265.26</v>
      </c>
      <c r="AJ21" s="94">
        <f t="shared" ref="AJ21:AJ25" si="53">IFERROR(AI21/AD21,"nebija plānots")</f>
        <v>0.84805368769904532</v>
      </c>
      <c r="AK21" s="7">
        <f t="shared" si="51"/>
        <v>9399878.8400000017</v>
      </c>
      <c r="AL21" s="52">
        <f t="shared" si="51"/>
        <v>9884736.0700000022</v>
      </c>
      <c r="AM21" s="52">
        <f t="shared" si="51"/>
        <v>0</v>
      </c>
      <c r="AN21" s="52">
        <f t="shared" si="51"/>
        <v>9884736.0700000022</v>
      </c>
      <c r="AO21" s="94">
        <f>IFERROR(AN21/AK21,"nebija plānots")</f>
        <v>1.0515812212319962</v>
      </c>
      <c r="AP21" s="52">
        <f>SUMIF($L$28:$L$242,"ESF+",AP$28:AP$242)</f>
        <v>484857.23000000004</v>
      </c>
      <c r="AQ21" s="93">
        <f t="shared" ref="AQ21:AQ25" si="54">IFERROR(AP21/AK21,"nebija plānots")</f>
        <v>5.1581221231996217E-2</v>
      </c>
      <c r="AR21" s="7">
        <f t="shared" si="51"/>
        <v>13533184.68</v>
      </c>
      <c r="AS21" s="7">
        <f t="shared" si="51"/>
        <v>17523307.169999998</v>
      </c>
      <c r="AT21" s="7">
        <f t="shared" si="51"/>
        <v>0</v>
      </c>
      <c r="AU21" s="7">
        <f t="shared" si="51"/>
        <v>17523307.169999998</v>
      </c>
      <c r="AV21" s="94">
        <f>IFERROR(AU21/AR21,"nebija plānots")</f>
        <v>1.2948398757830295</v>
      </c>
      <c r="AW21" s="7">
        <f t="shared" si="51"/>
        <v>3990122.4900000007</v>
      </c>
      <c r="AX21" s="94">
        <f t="shared" ref="AX21:AX25" si="55">IFERROR(AW21/AR21,"nebija plānots")</f>
        <v>0.29483987578302973</v>
      </c>
      <c r="AY21" s="7">
        <f t="shared" si="51"/>
        <v>2428517.1</v>
      </c>
      <c r="AZ21" s="52">
        <f t="shared" si="51"/>
        <v>5327536.7699999996</v>
      </c>
      <c r="BA21" s="52">
        <f t="shared" si="51"/>
        <v>0</v>
      </c>
      <c r="BB21" s="52">
        <f t="shared" si="51"/>
        <v>5327536.7699999996</v>
      </c>
      <c r="BC21" s="94">
        <f>IFERROR(BB21/AY21,"nebija plānots")</f>
        <v>2.1937406864460618</v>
      </c>
      <c r="BD21" s="52">
        <f>SUMIF($L$28:$L$242,"ESF+",BD$28:BD$242)</f>
        <v>2899019.67</v>
      </c>
      <c r="BE21" s="93">
        <f t="shared" ref="BE21:BE25" si="56">IFERROR(BD21/AY21,"nebija plānots")</f>
        <v>1.193740686446062</v>
      </c>
      <c r="BF21" s="7">
        <f t="shared" si="51"/>
        <v>15961701.780000001</v>
      </c>
      <c r="BG21" s="7">
        <f t="shared" si="51"/>
        <v>22850843.939999994</v>
      </c>
      <c r="BH21" s="7">
        <f t="shared" si="51"/>
        <v>0</v>
      </c>
      <c r="BI21" s="7">
        <f t="shared" si="51"/>
        <v>22850843.939999994</v>
      </c>
      <c r="BJ21" s="94">
        <f>IFERROR(BI21/BF21,"nebija plānots")</f>
        <v>1.431604490232494</v>
      </c>
      <c r="BK21" s="7">
        <f t="shared" si="51"/>
        <v>6889142.1599999983</v>
      </c>
      <c r="BL21" s="94">
        <f t="shared" ref="BL21:BL25" si="57">IFERROR(BK21/BF21,"nebija plānots")</f>
        <v>0.43160449023249436</v>
      </c>
      <c r="BM21" s="7">
        <f t="shared" si="51"/>
        <v>1999982.8299999998</v>
      </c>
      <c r="BN21" s="52">
        <f t="shared" si="51"/>
        <v>3224306.25</v>
      </c>
      <c r="BO21" s="52">
        <f t="shared" si="51"/>
        <v>0</v>
      </c>
      <c r="BP21" s="52">
        <f t="shared" si="51"/>
        <v>3224306.25</v>
      </c>
      <c r="BQ21" s="94">
        <f>IFERROR(BP21/BM21,"nebija plānots")</f>
        <v>1.6121669654533985</v>
      </c>
      <c r="BR21" s="52">
        <f>SUMIF($L$28:$L$242,"ESF+",BR$28:BR$242)</f>
        <v>1224323.42</v>
      </c>
      <c r="BS21" s="93">
        <f t="shared" ref="BS21:BS25" si="58">IFERROR(BR21/BM21,"nebija plānots")</f>
        <v>0.61216696545339844</v>
      </c>
      <c r="BT21" s="7">
        <f t="shared" si="51"/>
        <v>17961684.609999999</v>
      </c>
      <c r="BU21" s="7">
        <f t="shared" si="51"/>
        <v>26075150.189999998</v>
      </c>
      <c r="BV21" s="7">
        <f t="shared" si="51"/>
        <v>0</v>
      </c>
      <c r="BW21" s="7">
        <f t="shared" si="51"/>
        <v>26075150.189999998</v>
      </c>
      <c r="BX21" s="94">
        <f>IFERROR(BW21/BT21,"nebija plānots")</f>
        <v>1.4517096116632013</v>
      </c>
      <c r="BY21" s="7">
        <f t="shared" si="51"/>
        <v>8113465.5800000001</v>
      </c>
      <c r="BZ21" s="94">
        <f t="shared" ref="BZ21:BZ25" si="59">IFERROR(BY21/BT21,"nebija plānots")</f>
        <v>0.45170961166320134</v>
      </c>
      <c r="CA21" s="7">
        <f t="shared" si="51"/>
        <v>13705495.770000001</v>
      </c>
      <c r="CB21" s="7">
        <f t="shared" si="51"/>
        <v>3545767.1100000003</v>
      </c>
      <c r="CC21" s="7">
        <f t="shared" si="51"/>
        <v>3998012.8899999992</v>
      </c>
      <c r="CD21" s="7">
        <f t="shared" si="51"/>
        <v>9976403.0899999999</v>
      </c>
      <c r="CE21" s="7">
        <f t="shared" si="51"/>
        <v>11131406.5</v>
      </c>
      <c r="CF21" s="7">
        <f t="shared" si="51"/>
        <v>5951786.8399999999</v>
      </c>
      <c r="CG21" s="7">
        <f t="shared" si="51"/>
        <v>6400404.669999999</v>
      </c>
      <c r="CH21" s="7">
        <f t="shared" si="51"/>
        <v>72670961.480000004</v>
      </c>
    </row>
    <row r="22" spans="1:86" s="6" customFormat="1" ht="10.5" customHeight="1" x14ac:dyDescent="0.35">
      <c r="A22" s="99"/>
      <c r="B22" s="99"/>
      <c r="C22" s="99"/>
      <c r="D22" s="99"/>
      <c r="E22" s="100"/>
      <c r="F22" s="100"/>
      <c r="G22" s="100"/>
      <c r="H22" s="99"/>
      <c r="I22" s="99"/>
      <c r="J22" s="99"/>
      <c r="K22" s="99"/>
      <c r="L22" s="56" t="s">
        <v>10</v>
      </c>
      <c r="M22" s="57">
        <f t="shared" ref="M22:S22" si="60">SUMIF($L$28:$L$242,"ERAF",M$28:M$242)</f>
        <v>43259267.519999996</v>
      </c>
      <c r="N22" s="57">
        <f t="shared" si="60"/>
        <v>75740269.960000008</v>
      </c>
      <c r="O22" s="57">
        <f t="shared" si="60"/>
        <v>399571966.30999982</v>
      </c>
      <c r="P22" s="52">
        <f t="shared" si="60"/>
        <v>16615944.819999998</v>
      </c>
      <c r="Q22" s="52">
        <f t="shared" si="60"/>
        <v>35217575.550000012</v>
      </c>
      <c r="R22" s="52">
        <f t="shared" si="60"/>
        <v>30300</v>
      </c>
      <c r="S22" s="52">
        <f t="shared" si="60"/>
        <v>35187275.550000012</v>
      </c>
      <c r="T22" s="94">
        <f t="shared" ref="T22:T25" si="61">IFERROR(S22/P22,"nebija plānots")</f>
        <v>2.1176812953571194</v>
      </c>
      <c r="U22" s="52">
        <f>SUMIF($L$28:$L$242,"ERAF",U$28:U$242)</f>
        <v>18571330.729999997</v>
      </c>
      <c r="V22" s="7" t="s">
        <v>697</v>
      </c>
      <c r="W22" s="7">
        <f t="shared" ref="W22:CH22" si="62">SUMIF($L$28:$L$242,"ERAF",W$28:W$242)</f>
        <v>28395791.802199997</v>
      </c>
      <c r="X22" s="52">
        <f t="shared" si="62"/>
        <v>9044030.870000001</v>
      </c>
      <c r="Y22" s="52">
        <f t="shared" si="62"/>
        <v>0</v>
      </c>
      <c r="Z22" s="52">
        <f t="shared" si="62"/>
        <v>9044030.870000001</v>
      </c>
      <c r="AA22" s="94">
        <f t="shared" ref="AA22:AA25" si="63">IFERROR(Z22/W22,"nebija plānots")</f>
        <v>0.31849898509606989</v>
      </c>
      <c r="AB22" s="52">
        <f>SUMIF($L$28:$L$242,"ERAF",AB$28:AB$242)</f>
        <v>-19351760.932199996</v>
      </c>
      <c r="AC22" s="93">
        <f t="shared" si="52"/>
        <v>-0.68150101490393011</v>
      </c>
      <c r="AD22" s="7">
        <f t="shared" si="62"/>
        <v>45011736.622199997</v>
      </c>
      <c r="AE22" s="7">
        <f t="shared" si="62"/>
        <v>44261606.420000002</v>
      </c>
      <c r="AF22" s="7">
        <f t="shared" si="62"/>
        <v>30300</v>
      </c>
      <c r="AG22" s="7">
        <f t="shared" si="62"/>
        <v>44231306.420000002</v>
      </c>
      <c r="AH22" s="94">
        <f t="shared" ref="AH22:AH26" si="64">IFERROR(AG22/AD22,"nebija plānots")</f>
        <v>0.98266162870474361</v>
      </c>
      <c r="AI22" s="7">
        <f t="shared" si="62"/>
        <v>-780430.20219999889</v>
      </c>
      <c r="AJ22" s="94">
        <f t="shared" si="53"/>
        <v>-1.7338371295256515E-2</v>
      </c>
      <c r="AK22" s="7">
        <f t="shared" si="62"/>
        <v>14738923.300000006</v>
      </c>
      <c r="AL22" s="52">
        <f t="shared" si="62"/>
        <v>14339058.369999995</v>
      </c>
      <c r="AM22" s="52">
        <f t="shared" si="62"/>
        <v>0</v>
      </c>
      <c r="AN22" s="52">
        <f t="shared" si="62"/>
        <v>14339058.369999995</v>
      </c>
      <c r="AO22" s="94">
        <f t="shared" ref="AO22:AO25" si="65">IFERROR(AN22/AK22,"nebija plānots")</f>
        <v>0.97287013970688008</v>
      </c>
      <c r="AP22" s="52">
        <f>SUMIF($L$28:$L$242,"ERAF",AP$28:AP$242)</f>
        <v>-399864.93000000186</v>
      </c>
      <c r="AQ22" s="93">
        <f t="shared" si="54"/>
        <v>-2.7129860293119354E-2</v>
      </c>
      <c r="AR22" s="7">
        <f t="shared" si="62"/>
        <v>59750659.922200002</v>
      </c>
      <c r="AS22" s="7">
        <f t="shared" si="62"/>
        <v>58600664.789999977</v>
      </c>
      <c r="AT22" s="7">
        <f t="shared" si="62"/>
        <v>30300</v>
      </c>
      <c r="AU22" s="7">
        <f t="shared" si="62"/>
        <v>58570364.789999977</v>
      </c>
      <c r="AV22" s="94">
        <f t="shared" ref="AV22:AV26" si="66">IFERROR(AU22/AR22,"nebija plānots")</f>
        <v>0.98024632474792983</v>
      </c>
      <c r="AW22" s="7">
        <f t="shared" si="62"/>
        <v>-1180295.1322000013</v>
      </c>
      <c r="AX22" s="94">
        <f t="shared" si="55"/>
        <v>-1.9753675252069804E-2</v>
      </c>
      <c r="AY22" s="7">
        <f t="shared" si="62"/>
        <v>17023366.370000001</v>
      </c>
      <c r="AZ22" s="52">
        <f t="shared" si="62"/>
        <v>30932312.639999993</v>
      </c>
      <c r="BA22" s="52">
        <f t="shared" si="62"/>
        <v>1800000</v>
      </c>
      <c r="BB22" s="52">
        <f t="shared" si="62"/>
        <v>29132312.639999993</v>
      </c>
      <c r="BC22" s="94">
        <f t="shared" ref="BC22:BC25" si="67">IFERROR(BB22/AY22,"nebija plānots")</f>
        <v>1.7113132624190823</v>
      </c>
      <c r="BD22" s="52">
        <f>SUMIF($L$28:$L$242,"ERAF",BD$28:BD$242)</f>
        <v>12108946.270000001</v>
      </c>
      <c r="BE22" s="93">
        <f t="shared" si="56"/>
        <v>0.71131326241908288</v>
      </c>
      <c r="BF22" s="7">
        <f t="shared" si="62"/>
        <v>76774026.292199999</v>
      </c>
      <c r="BG22" s="7">
        <f t="shared" si="62"/>
        <v>89532977.429999992</v>
      </c>
      <c r="BH22" s="7">
        <f t="shared" si="62"/>
        <v>1830300</v>
      </c>
      <c r="BI22" s="7">
        <f t="shared" si="62"/>
        <v>87702677.429999992</v>
      </c>
      <c r="BJ22" s="94">
        <f t="shared" ref="BJ22:BJ26" si="68">IFERROR(BI22/BF22,"nebija plānots")</f>
        <v>1.1423482871173882</v>
      </c>
      <c r="BK22" s="7">
        <f t="shared" si="62"/>
        <v>10928651.137799997</v>
      </c>
      <c r="BL22" s="94">
        <f t="shared" si="57"/>
        <v>0.1423482871173882</v>
      </c>
      <c r="BM22" s="7">
        <f t="shared" si="62"/>
        <v>50138008.289999999</v>
      </c>
      <c r="BN22" s="52">
        <f t="shared" si="62"/>
        <v>17623547.34</v>
      </c>
      <c r="BO22" s="52">
        <f t="shared" si="62"/>
        <v>0</v>
      </c>
      <c r="BP22" s="52">
        <f t="shared" si="62"/>
        <v>17623547.34</v>
      </c>
      <c r="BQ22" s="94">
        <f t="shared" ref="BQ22:BQ25" si="69">IFERROR(BP22/BM22,"nebija plānots")</f>
        <v>0.35150074646094404</v>
      </c>
      <c r="BR22" s="52">
        <f>SUMIF($L$28:$L$242,"ERAF",BR$28:BR$242)</f>
        <v>-32514460.949999999</v>
      </c>
      <c r="BS22" s="93">
        <f t="shared" si="58"/>
        <v>-0.64849925353905602</v>
      </c>
      <c r="BT22" s="7">
        <f t="shared" si="62"/>
        <v>126912034.58219998</v>
      </c>
      <c r="BU22" s="7">
        <f t="shared" si="62"/>
        <v>107156524.77</v>
      </c>
      <c r="BV22" s="7">
        <f t="shared" si="62"/>
        <v>1830300</v>
      </c>
      <c r="BW22" s="7">
        <f t="shared" si="62"/>
        <v>105326224.77</v>
      </c>
      <c r="BX22" s="94">
        <f t="shared" ref="BX22:BX26" si="70">IFERROR(BW22/BT22,"nebija plānots")</f>
        <v>0.82991518587451996</v>
      </c>
      <c r="BY22" s="7">
        <f t="shared" si="62"/>
        <v>-21585809.812199999</v>
      </c>
      <c r="BZ22" s="94">
        <f t="shared" si="59"/>
        <v>-0.17008481412548021</v>
      </c>
      <c r="CA22" s="7">
        <f t="shared" si="62"/>
        <v>22831632.679999996</v>
      </c>
      <c r="CB22" s="7">
        <f t="shared" si="62"/>
        <v>24734338.119999997</v>
      </c>
      <c r="CC22" s="7">
        <f t="shared" si="62"/>
        <v>23930273.164799996</v>
      </c>
      <c r="CD22" s="7">
        <f t="shared" si="62"/>
        <v>40994010.866500005</v>
      </c>
      <c r="CE22" s="7">
        <f t="shared" si="62"/>
        <v>64354257.876666673</v>
      </c>
      <c r="CF22" s="7">
        <f t="shared" si="62"/>
        <v>28582817</v>
      </c>
      <c r="CG22" s="7">
        <f t="shared" si="62"/>
        <v>36063967.246000007</v>
      </c>
      <c r="CH22" s="7">
        <f t="shared" si="62"/>
        <v>368403331.53616685</v>
      </c>
    </row>
    <row r="23" spans="1:86" s="6" customFormat="1" ht="10.5" customHeight="1" x14ac:dyDescent="0.35">
      <c r="A23" s="99"/>
      <c r="B23" s="99"/>
      <c r="C23" s="99"/>
      <c r="D23" s="99"/>
      <c r="E23" s="100"/>
      <c r="F23" s="100"/>
      <c r="G23" s="100"/>
      <c r="H23" s="99"/>
      <c r="I23" s="99"/>
      <c r="J23" s="99"/>
      <c r="K23" s="99"/>
      <c r="L23" s="56" t="s">
        <v>11</v>
      </c>
      <c r="M23" s="57">
        <f t="shared" ref="M23:S23" si="71">SUMIF($L$28:$L$242,"KF",M$28:M$242)</f>
        <v>0</v>
      </c>
      <c r="N23" s="57">
        <f t="shared" si="71"/>
        <v>48978804.850000001</v>
      </c>
      <c r="O23" s="57">
        <f t="shared" si="71"/>
        <v>105072610.84000002</v>
      </c>
      <c r="P23" s="52">
        <f t="shared" si="71"/>
        <v>2637875</v>
      </c>
      <c r="Q23" s="52">
        <f t="shared" si="71"/>
        <v>2110166.13</v>
      </c>
      <c r="R23" s="52">
        <f t="shared" si="71"/>
        <v>0</v>
      </c>
      <c r="S23" s="52">
        <f t="shared" si="71"/>
        <v>2110166.13</v>
      </c>
      <c r="T23" s="94">
        <f t="shared" si="61"/>
        <v>0.7999492508174193</v>
      </c>
      <c r="U23" s="52">
        <f>SUMIF($L$28:$L$242,"KF",U$28:U$242)</f>
        <v>-527708.87</v>
      </c>
      <c r="V23" s="7" t="s">
        <v>697</v>
      </c>
      <c r="W23" s="7">
        <f t="shared" ref="W23:CH23" si="72">SUMIF($L$28:$L$242,"KF",W$28:W$242)</f>
        <v>1450875.0799999998</v>
      </c>
      <c r="X23" s="52">
        <f t="shared" si="72"/>
        <v>1696233.2</v>
      </c>
      <c r="Y23" s="52">
        <f t="shared" si="72"/>
        <v>0</v>
      </c>
      <c r="Z23" s="52">
        <f t="shared" si="72"/>
        <v>1696233.2</v>
      </c>
      <c r="AA23" s="94">
        <f t="shared" si="63"/>
        <v>1.1691104378193609</v>
      </c>
      <c r="AB23" s="52">
        <f>SUMIF($L$28:$L$242,"KF",AB$28:AB$242)</f>
        <v>245358.12</v>
      </c>
      <c r="AC23" s="93">
        <f t="shared" si="52"/>
        <v>0.16911043781936072</v>
      </c>
      <c r="AD23" s="7">
        <f t="shared" si="72"/>
        <v>4088750.0799999996</v>
      </c>
      <c r="AE23" s="7">
        <f t="shared" si="72"/>
        <v>3806399.3299999996</v>
      </c>
      <c r="AF23" s="7">
        <f t="shared" si="72"/>
        <v>0</v>
      </c>
      <c r="AG23" s="7">
        <f t="shared" si="72"/>
        <v>3806399.3299999996</v>
      </c>
      <c r="AH23" s="94">
        <f t="shared" si="64"/>
        <v>0.93094448316097622</v>
      </c>
      <c r="AI23" s="7">
        <f t="shared" si="72"/>
        <v>-282350.75</v>
      </c>
      <c r="AJ23" s="94">
        <f t="shared" si="53"/>
        <v>-6.9055516839023834E-2</v>
      </c>
      <c r="AK23" s="7">
        <f t="shared" si="72"/>
        <v>933753.87</v>
      </c>
      <c r="AL23" s="52">
        <f t="shared" si="72"/>
        <v>2911107.04</v>
      </c>
      <c r="AM23" s="52">
        <f t="shared" si="72"/>
        <v>0</v>
      </c>
      <c r="AN23" s="52">
        <f t="shared" si="72"/>
        <v>2911107.04</v>
      </c>
      <c r="AO23" s="94">
        <f t="shared" si="65"/>
        <v>3.1176385271634803</v>
      </c>
      <c r="AP23" s="52">
        <f>SUMIF($L$28:$L$242,"KF",AP$28:AP$242)</f>
        <v>1977353.17</v>
      </c>
      <c r="AQ23" s="93">
        <f t="shared" si="54"/>
        <v>2.1176385271634803</v>
      </c>
      <c r="AR23" s="7">
        <f t="shared" si="72"/>
        <v>5022503.9499999993</v>
      </c>
      <c r="AS23" s="7">
        <f t="shared" si="72"/>
        <v>6717506.3700000001</v>
      </c>
      <c r="AT23" s="7">
        <f t="shared" si="72"/>
        <v>0</v>
      </c>
      <c r="AU23" s="7">
        <f t="shared" si="72"/>
        <v>6717506.3700000001</v>
      </c>
      <c r="AV23" s="94">
        <f t="shared" si="66"/>
        <v>1.3374815504127182</v>
      </c>
      <c r="AW23" s="7">
        <f t="shared" si="72"/>
        <v>1695002.4200000002</v>
      </c>
      <c r="AX23" s="94">
        <f t="shared" si="55"/>
        <v>0.33748155041271805</v>
      </c>
      <c r="AY23" s="7">
        <f t="shared" si="72"/>
        <v>14225700.26</v>
      </c>
      <c r="AZ23" s="52">
        <f t="shared" si="72"/>
        <v>1026013.3600000001</v>
      </c>
      <c r="BA23" s="52">
        <f t="shared" si="72"/>
        <v>0</v>
      </c>
      <c r="BB23" s="52">
        <f t="shared" si="72"/>
        <v>1026013.3600000001</v>
      </c>
      <c r="BC23" s="94">
        <f t="shared" si="67"/>
        <v>7.2123926502581898E-2</v>
      </c>
      <c r="BD23" s="52">
        <f>SUMIF($L$28:$L$242,"KF",BD$28:BD$242)</f>
        <v>-13199686.900000002</v>
      </c>
      <c r="BE23" s="93">
        <f t="shared" si="56"/>
        <v>-0.9278760734974183</v>
      </c>
      <c r="BF23" s="7">
        <f t="shared" si="72"/>
        <v>19248204.209999997</v>
      </c>
      <c r="BG23" s="7">
        <f t="shared" si="72"/>
        <v>7743519.7299999986</v>
      </c>
      <c r="BH23" s="7">
        <f t="shared" si="72"/>
        <v>0</v>
      </c>
      <c r="BI23" s="7">
        <f t="shared" si="72"/>
        <v>7743519.7299999986</v>
      </c>
      <c r="BJ23" s="94">
        <f t="shared" si="68"/>
        <v>0.40229829471452805</v>
      </c>
      <c r="BK23" s="7">
        <f t="shared" si="72"/>
        <v>-11504684.48</v>
      </c>
      <c r="BL23" s="94">
        <f t="shared" si="57"/>
        <v>-0.59770170528547206</v>
      </c>
      <c r="BM23" s="7">
        <f t="shared" si="72"/>
        <v>6081852.3460000008</v>
      </c>
      <c r="BN23" s="52">
        <f t="shared" si="72"/>
        <v>823310.38</v>
      </c>
      <c r="BO23" s="52">
        <f t="shared" si="72"/>
        <v>0</v>
      </c>
      <c r="BP23" s="52">
        <f t="shared" si="72"/>
        <v>823310.38</v>
      </c>
      <c r="BQ23" s="94">
        <f t="shared" si="69"/>
        <v>0.13537164882693781</v>
      </c>
      <c r="BR23" s="52">
        <f>SUMIF($L$28:$L$242,"KF",BR$28:BR$242)</f>
        <v>-5258541.966</v>
      </c>
      <c r="BS23" s="93">
        <f t="shared" si="58"/>
        <v>-0.86462835117306203</v>
      </c>
      <c r="BT23" s="7">
        <f t="shared" si="72"/>
        <v>25330056.555999998</v>
      </c>
      <c r="BU23" s="7">
        <f t="shared" si="72"/>
        <v>8566830.1099999994</v>
      </c>
      <c r="BV23" s="7">
        <f t="shared" si="72"/>
        <v>0</v>
      </c>
      <c r="BW23" s="7">
        <f t="shared" si="72"/>
        <v>8566830.1099999994</v>
      </c>
      <c r="BX23" s="94">
        <f t="shared" si="70"/>
        <v>0.33820809247150108</v>
      </c>
      <c r="BY23" s="7">
        <f t="shared" si="72"/>
        <v>-16763226.446000004</v>
      </c>
      <c r="BZ23" s="94">
        <f t="shared" si="59"/>
        <v>-0.66179190752849915</v>
      </c>
      <c r="CA23" s="7">
        <f t="shared" si="72"/>
        <v>3561293.26</v>
      </c>
      <c r="CB23" s="7">
        <f t="shared" si="72"/>
        <v>6625308.6119999997</v>
      </c>
      <c r="CC23" s="7">
        <f t="shared" si="72"/>
        <v>3454392.61</v>
      </c>
      <c r="CD23" s="7">
        <f t="shared" si="72"/>
        <v>6973367.3499999996</v>
      </c>
      <c r="CE23" s="7">
        <f t="shared" si="72"/>
        <v>5808721.2599999998</v>
      </c>
      <c r="CF23" s="7">
        <f t="shared" si="72"/>
        <v>2287635.9159999997</v>
      </c>
      <c r="CG23" s="7">
        <f t="shared" si="72"/>
        <v>18793218.330000002</v>
      </c>
      <c r="CH23" s="7">
        <f t="shared" si="72"/>
        <v>72833993.893999994</v>
      </c>
    </row>
    <row r="24" spans="1:86" s="6" customFormat="1" ht="10.5" customHeight="1" x14ac:dyDescent="0.35">
      <c r="A24" s="99"/>
      <c r="B24" s="99"/>
      <c r="C24" s="99"/>
      <c r="D24" s="99"/>
      <c r="E24" s="100"/>
      <c r="F24" s="100"/>
      <c r="G24" s="100"/>
      <c r="H24" s="99"/>
      <c r="I24" s="99"/>
      <c r="J24" s="99"/>
      <c r="K24" s="99"/>
      <c r="L24" s="56" t="s">
        <v>12</v>
      </c>
      <c r="M24" s="57">
        <f t="shared" ref="M24:S24" si="73">SUMIF($L$28:$L$242,"TPF",M$28:M$242)</f>
        <v>0</v>
      </c>
      <c r="N24" s="57">
        <f t="shared" si="73"/>
        <v>4822663.9000000004</v>
      </c>
      <c r="O24" s="57">
        <f t="shared" si="73"/>
        <v>30065620.060000002</v>
      </c>
      <c r="P24" s="52">
        <f t="shared" si="73"/>
        <v>1912059.36</v>
      </c>
      <c r="Q24" s="52">
        <f t="shared" si="73"/>
        <v>2208241.66</v>
      </c>
      <c r="R24" s="52">
        <f t="shared" si="73"/>
        <v>0</v>
      </c>
      <c r="S24" s="52">
        <f t="shared" si="73"/>
        <v>2208241.66</v>
      </c>
      <c r="T24" s="94">
        <f t="shared" si="61"/>
        <v>1.1549022515702652</v>
      </c>
      <c r="U24" s="52">
        <f>SUMIF($L$28:$L$242,"TPF",U$28:U$242)</f>
        <v>296182.3</v>
      </c>
      <c r="V24" s="7" t="s">
        <v>697</v>
      </c>
      <c r="W24" s="7">
        <f t="shared" ref="W24:CH24" si="74">SUMIF($L$28:$L$242,"TPF",W$28:W$242)</f>
        <v>600003.73</v>
      </c>
      <c r="X24" s="52">
        <f t="shared" si="74"/>
        <v>223844.69</v>
      </c>
      <c r="Y24" s="52">
        <f t="shared" si="74"/>
        <v>0</v>
      </c>
      <c r="Z24" s="52">
        <f t="shared" si="74"/>
        <v>223844.69</v>
      </c>
      <c r="AA24" s="94">
        <f t="shared" si="63"/>
        <v>0.37307216406804672</v>
      </c>
      <c r="AB24" s="52">
        <f>SUMIF($L$28:$L$242,"TPF",AB$28:AB$242)</f>
        <v>-376159.03999999992</v>
      </c>
      <c r="AC24" s="93">
        <f t="shared" si="52"/>
        <v>-0.62692783593195323</v>
      </c>
      <c r="AD24" s="7">
        <f t="shared" si="74"/>
        <v>2512063.0900000003</v>
      </c>
      <c r="AE24" s="7">
        <f t="shared" si="74"/>
        <v>2432086.35</v>
      </c>
      <c r="AF24" s="7">
        <f t="shared" si="74"/>
        <v>0</v>
      </c>
      <c r="AG24" s="7">
        <f t="shared" si="74"/>
        <v>2432086.35</v>
      </c>
      <c r="AH24" s="94">
        <f t="shared" si="64"/>
        <v>0.96816292539850179</v>
      </c>
      <c r="AI24" s="7">
        <f t="shared" si="74"/>
        <v>-79976.739999999671</v>
      </c>
      <c r="AJ24" s="94">
        <f t="shared" si="53"/>
        <v>-3.1837074601498032E-2</v>
      </c>
      <c r="AK24" s="7">
        <f t="shared" si="74"/>
        <v>1095600.3600000001</v>
      </c>
      <c r="AL24" s="52">
        <f t="shared" si="74"/>
        <v>1213694.27</v>
      </c>
      <c r="AM24" s="52">
        <f t="shared" si="74"/>
        <v>0</v>
      </c>
      <c r="AN24" s="52">
        <f t="shared" si="74"/>
        <v>1213694.27</v>
      </c>
      <c r="AO24" s="94">
        <f t="shared" si="65"/>
        <v>1.1077892216099672</v>
      </c>
      <c r="AP24" s="52">
        <f>SUMIF($L$28:$L$242,"TPF",AP$28:AP$242)</f>
        <v>118093.90999999997</v>
      </c>
      <c r="AQ24" s="93">
        <f t="shared" si="54"/>
        <v>0.1077892216099673</v>
      </c>
      <c r="AR24" s="7">
        <f t="shared" si="74"/>
        <v>3607663.4500000007</v>
      </c>
      <c r="AS24" s="7">
        <f t="shared" si="74"/>
        <v>3645780.6200000006</v>
      </c>
      <c r="AT24" s="7">
        <f t="shared" si="74"/>
        <v>0</v>
      </c>
      <c r="AU24" s="7">
        <f t="shared" si="74"/>
        <v>3645780.6200000006</v>
      </c>
      <c r="AV24" s="94">
        <f t="shared" si="66"/>
        <v>1.0105656113792987</v>
      </c>
      <c r="AW24" s="7">
        <f t="shared" si="74"/>
        <v>38117.170000000064</v>
      </c>
      <c r="AX24" s="94">
        <f t="shared" si="55"/>
        <v>1.0565611379298715E-2</v>
      </c>
      <c r="AY24" s="7">
        <f t="shared" si="74"/>
        <v>657282.07999999984</v>
      </c>
      <c r="AZ24" s="52">
        <f t="shared" si="74"/>
        <v>657784.40999999992</v>
      </c>
      <c r="BA24" s="52">
        <f t="shared" si="74"/>
        <v>0</v>
      </c>
      <c r="BB24" s="52">
        <f t="shared" si="74"/>
        <v>657784.40999999992</v>
      </c>
      <c r="BC24" s="94">
        <f t="shared" si="67"/>
        <v>1.0007642533020222</v>
      </c>
      <c r="BD24" s="52">
        <f>SUMIF($L$28:$L$242,"TPF",BD$28:BD$242)</f>
        <v>502.33000000016182</v>
      </c>
      <c r="BE24" s="93">
        <f t="shared" si="56"/>
        <v>7.6425330202241619E-4</v>
      </c>
      <c r="BF24" s="7">
        <f t="shared" si="74"/>
        <v>4264945.5299999993</v>
      </c>
      <c r="BG24" s="7">
        <f t="shared" si="74"/>
        <v>4303565.03</v>
      </c>
      <c r="BH24" s="7">
        <f t="shared" si="74"/>
        <v>0</v>
      </c>
      <c r="BI24" s="7">
        <f t="shared" si="74"/>
        <v>4303565.03</v>
      </c>
      <c r="BJ24" s="94">
        <f t="shared" si="68"/>
        <v>1.0090550980612409</v>
      </c>
      <c r="BK24" s="7">
        <f t="shared" si="74"/>
        <v>38619.500000000291</v>
      </c>
      <c r="BL24" s="94">
        <f t="shared" si="57"/>
        <v>9.0550980612407253E-3</v>
      </c>
      <c r="BM24" s="7">
        <f t="shared" si="74"/>
        <v>618569.75</v>
      </c>
      <c r="BN24" s="52">
        <f t="shared" si="74"/>
        <v>768160.15</v>
      </c>
      <c r="BO24" s="52">
        <f t="shared" si="74"/>
        <v>0</v>
      </c>
      <c r="BP24" s="52">
        <f t="shared" si="74"/>
        <v>768160.15</v>
      </c>
      <c r="BQ24" s="94">
        <f t="shared" si="69"/>
        <v>1.2418327116707535</v>
      </c>
      <c r="BR24" s="52">
        <f>SUMIF($L$28:$L$242,"TPF",BR$28:BR$242)</f>
        <v>149590.39999999997</v>
      </c>
      <c r="BS24" s="93">
        <f t="shared" si="58"/>
        <v>0.24183271167075332</v>
      </c>
      <c r="BT24" s="7">
        <f t="shared" si="74"/>
        <v>4883515.28</v>
      </c>
      <c r="BU24" s="7">
        <f t="shared" si="74"/>
        <v>5071725.18</v>
      </c>
      <c r="BV24" s="7">
        <f t="shared" si="74"/>
        <v>0</v>
      </c>
      <c r="BW24" s="7">
        <f t="shared" si="74"/>
        <v>5071725.18</v>
      </c>
      <c r="BX24" s="94">
        <f t="shared" si="70"/>
        <v>1.038539840506038</v>
      </c>
      <c r="BY24" s="7">
        <f t="shared" si="74"/>
        <v>188209.90000000037</v>
      </c>
      <c r="BZ24" s="94">
        <f t="shared" si="59"/>
        <v>3.8539840506038175E-2</v>
      </c>
      <c r="CA24" s="7">
        <f t="shared" si="74"/>
        <v>2379679.52</v>
      </c>
      <c r="CB24" s="7">
        <f t="shared" si="74"/>
        <v>1200707.8400000001</v>
      </c>
      <c r="CC24" s="7">
        <f t="shared" si="74"/>
        <v>3484580.51</v>
      </c>
      <c r="CD24" s="7">
        <f t="shared" si="74"/>
        <v>519490.55000000016</v>
      </c>
      <c r="CE24" s="7">
        <f t="shared" si="74"/>
        <v>2686599.38</v>
      </c>
      <c r="CF24" s="7">
        <f t="shared" si="74"/>
        <v>7412598.9499999993</v>
      </c>
      <c r="CG24" s="7">
        <f t="shared" si="74"/>
        <v>5296514.93</v>
      </c>
      <c r="CH24" s="7">
        <f t="shared" si="74"/>
        <v>27863686.960000001</v>
      </c>
    </row>
    <row r="25" spans="1:86" s="6" customFormat="1" ht="10.5" customHeight="1" x14ac:dyDescent="0.35">
      <c r="A25" s="99"/>
      <c r="B25" s="99"/>
      <c r="C25" s="99"/>
      <c r="D25" s="99"/>
      <c r="E25" s="100"/>
      <c r="F25" s="100"/>
      <c r="G25" s="100"/>
      <c r="H25" s="99"/>
      <c r="I25" s="99"/>
      <c r="J25" s="99"/>
      <c r="K25" s="99"/>
      <c r="L25" s="56" t="s">
        <v>13</v>
      </c>
      <c r="M25" s="57">
        <f t="shared" ref="M25:S25" si="75">SUMIF($L$28:$L$242,"TP",M$28:M$242)</f>
        <v>0</v>
      </c>
      <c r="N25" s="57">
        <f t="shared" si="75"/>
        <v>0</v>
      </c>
      <c r="O25" s="57">
        <f t="shared" si="75"/>
        <v>0</v>
      </c>
      <c r="P25" s="52">
        <f t="shared" si="75"/>
        <v>0</v>
      </c>
      <c r="Q25" s="52">
        <f t="shared" si="75"/>
        <v>0</v>
      </c>
      <c r="R25" s="52">
        <f t="shared" si="75"/>
        <v>0</v>
      </c>
      <c r="S25" s="52">
        <f t="shared" si="75"/>
        <v>0</v>
      </c>
      <c r="T25" s="94" t="str">
        <f t="shared" si="61"/>
        <v>nebija plānots</v>
      </c>
      <c r="U25" s="52">
        <f>SUMIF($L$28:$L$242,"TP",U$28:U$242)</f>
        <v>0</v>
      </c>
      <c r="V25" s="7" t="s">
        <v>697</v>
      </c>
      <c r="W25" s="7">
        <f t="shared" ref="W25:CH25" si="76">SUMIF($L$28:$L$242,"TP",W$28:W$242)</f>
        <v>0</v>
      </c>
      <c r="X25" s="52">
        <f t="shared" si="76"/>
        <v>0</v>
      </c>
      <c r="Y25" s="52">
        <f t="shared" si="76"/>
        <v>0</v>
      </c>
      <c r="Z25" s="52">
        <f t="shared" si="76"/>
        <v>0</v>
      </c>
      <c r="AA25" s="94" t="str">
        <f t="shared" si="63"/>
        <v>nebija plānots</v>
      </c>
      <c r="AB25" s="52">
        <f>SUMIF($L$28:$L$242,"TP",AB$28:AB$242)</f>
        <v>0</v>
      </c>
      <c r="AC25" s="93" t="str">
        <f t="shared" si="52"/>
        <v>nebija plānots</v>
      </c>
      <c r="AD25" s="7">
        <f t="shared" si="76"/>
        <v>0</v>
      </c>
      <c r="AE25" s="7">
        <f t="shared" si="76"/>
        <v>0</v>
      </c>
      <c r="AF25" s="7">
        <f t="shared" si="76"/>
        <v>0</v>
      </c>
      <c r="AG25" s="7">
        <f t="shared" si="76"/>
        <v>0</v>
      </c>
      <c r="AH25" s="94" t="str">
        <f t="shared" si="64"/>
        <v>nebija plānots</v>
      </c>
      <c r="AI25" s="7">
        <f t="shared" si="76"/>
        <v>0</v>
      </c>
      <c r="AJ25" s="94" t="str">
        <f t="shared" si="53"/>
        <v>nebija plānots</v>
      </c>
      <c r="AK25" s="7">
        <f t="shared" si="76"/>
        <v>0</v>
      </c>
      <c r="AL25" s="52">
        <f t="shared" si="76"/>
        <v>0</v>
      </c>
      <c r="AM25" s="52">
        <f t="shared" si="76"/>
        <v>0</v>
      </c>
      <c r="AN25" s="52">
        <f t="shared" si="76"/>
        <v>0</v>
      </c>
      <c r="AO25" s="94" t="str">
        <f t="shared" si="65"/>
        <v>nebija plānots</v>
      </c>
      <c r="AP25" s="52">
        <f>SUMIF($L$28:$L$242,"TP",AP$28:AP$242)</f>
        <v>0</v>
      </c>
      <c r="AQ25" s="93" t="str">
        <f t="shared" si="54"/>
        <v>nebija plānots</v>
      </c>
      <c r="AR25" s="7">
        <f t="shared" si="76"/>
        <v>0</v>
      </c>
      <c r="AS25" s="7">
        <f t="shared" si="76"/>
        <v>0</v>
      </c>
      <c r="AT25" s="7">
        <f t="shared" si="76"/>
        <v>0</v>
      </c>
      <c r="AU25" s="7">
        <f t="shared" si="76"/>
        <v>0</v>
      </c>
      <c r="AV25" s="94" t="str">
        <f t="shared" si="66"/>
        <v>nebija plānots</v>
      </c>
      <c r="AW25" s="7">
        <f t="shared" si="76"/>
        <v>0</v>
      </c>
      <c r="AX25" s="94" t="str">
        <f t="shared" si="55"/>
        <v>nebija plānots</v>
      </c>
      <c r="AY25" s="7">
        <f t="shared" si="76"/>
        <v>0</v>
      </c>
      <c r="AZ25" s="52">
        <f t="shared" si="76"/>
        <v>0</v>
      </c>
      <c r="BA25" s="52">
        <f t="shared" si="76"/>
        <v>0</v>
      </c>
      <c r="BB25" s="52">
        <f t="shared" si="76"/>
        <v>0</v>
      </c>
      <c r="BC25" s="94" t="str">
        <f t="shared" si="67"/>
        <v>nebija plānots</v>
      </c>
      <c r="BD25" s="52">
        <f>SUMIF($L$28:$L$242,"TP",BD$28:BD$242)</f>
        <v>0</v>
      </c>
      <c r="BE25" s="93" t="str">
        <f t="shared" si="56"/>
        <v>nebija plānots</v>
      </c>
      <c r="BF25" s="7">
        <f t="shared" si="76"/>
        <v>0</v>
      </c>
      <c r="BG25" s="7">
        <f t="shared" si="76"/>
        <v>0</v>
      </c>
      <c r="BH25" s="7">
        <f t="shared" si="76"/>
        <v>0</v>
      </c>
      <c r="BI25" s="7">
        <f t="shared" si="76"/>
        <v>0</v>
      </c>
      <c r="BJ25" s="94" t="str">
        <f t="shared" si="68"/>
        <v>nebija plānots</v>
      </c>
      <c r="BK25" s="7">
        <f t="shared" si="76"/>
        <v>0</v>
      </c>
      <c r="BL25" s="94" t="str">
        <f t="shared" si="57"/>
        <v>nebija plānots</v>
      </c>
      <c r="BM25" s="7">
        <f t="shared" si="76"/>
        <v>0</v>
      </c>
      <c r="BN25" s="52">
        <f t="shared" si="76"/>
        <v>0</v>
      </c>
      <c r="BO25" s="52">
        <f t="shared" si="76"/>
        <v>0</v>
      </c>
      <c r="BP25" s="52">
        <f t="shared" si="76"/>
        <v>0</v>
      </c>
      <c r="BQ25" s="94" t="str">
        <f t="shared" si="69"/>
        <v>nebija plānots</v>
      </c>
      <c r="BR25" s="52">
        <f>SUMIF($L$28:$L$242,"TP",BR$28:BR$242)</f>
        <v>0</v>
      </c>
      <c r="BS25" s="93" t="str">
        <f t="shared" si="58"/>
        <v>nebija plānots</v>
      </c>
      <c r="BT25" s="7">
        <f t="shared" si="76"/>
        <v>0</v>
      </c>
      <c r="BU25" s="7">
        <f t="shared" si="76"/>
        <v>0</v>
      </c>
      <c r="BV25" s="7">
        <f t="shared" si="76"/>
        <v>0</v>
      </c>
      <c r="BW25" s="7">
        <f t="shared" si="76"/>
        <v>0</v>
      </c>
      <c r="BX25" s="94" t="str">
        <f t="shared" si="70"/>
        <v>nebija plānots</v>
      </c>
      <c r="BY25" s="7">
        <f t="shared" si="76"/>
        <v>0</v>
      </c>
      <c r="BZ25" s="94" t="str">
        <f t="shared" si="59"/>
        <v>nebija plānots</v>
      </c>
      <c r="CA25" s="7">
        <f t="shared" si="76"/>
        <v>0</v>
      </c>
      <c r="CB25" s="7">
        <f t="shared" si="76"/>
        <v>0</v>
      </c>
      <c r="CC25" s="7">
        <f t="shared" si="76"/>
        <v>0</v>
      </c>
      <c r="CD25" s="7">
        <f t="shared" si="76"/>
        <v>0</v>
      </c>
      <c r="CE25" s="7">
        <f t="shared" si="76"/>
        <v>0</v>
      </c>
      <c r="CF25" s="7">
        <f t="shared" si="76"/>
        <v>0</v>
      </c>
      <c r="CG25" s="7">
        <f t="shared" si="76"/>
        <v>0</v>
      </c>
      <c r="CH25" s="7">
        <f t="shared" si="76"/>
        <v>0</v>
      </c>
    </row>
    <row r="26" spans="1:86" s="6" customFormat="1" ht="10.5" customHeight="1" x14ac:dyDescent="0.35">
      <c r="A26" s="99"/>
      <c r="B26" s="99"/>
      <c r="C26" s="99"/>
      <c r="D26" s="99"/>
      <c r="E26" s="100"/>
      <c r="F26" s="100"/>
      <c r="G26" s="100"/>
      <c r="H26" s="99"/>
      <c r="I26" s="99"/>
      <c r="J26" s="99"/>
      <c r="K26" s="99"/>
      <c r="L26" s="56" t="s">
        <v>14</v>
      </c>
      <c r="M26" s="57">
        <f>M21+M22+M23+M24+M25</f>
        <v>44054370.029999994</v>
      </c>
      <c r="N26" s="57">
        <f t="shared" ref="N26:BP26" si="77">N21+N22+N23+N24+N25</f>
        <v>142081704.60000002</v>
      </c>
      <c r="O26" s="57">
        <f t="shared" si="77"/>
        <v>587327552.61999989</v>
      </c>
      <c r="P26" s="52">
        <f t="shared" si="77"/>
        <v>22535611.769999996</v>
      </c>
      <c r="Q26" s="52">
        <f t="shared" si="77"/>
        <v>41090104.37000002</v>
      </c>
      <c r="R26" s="52">
        <f t="shared" si="77"/>
        <v>30300</v>
      </c>
      <c r="S26" s="52">
        <f t="shared" si="77"/>
        <v>41059804.37000002</v>
      </c>
      <c r="T26" s="94">
        <f>IFERROR(S26/P26,"nebija plānots")</f>
        <v>1.8219964378628462</v>
      </c>
      <c r="U26" s="52">
        <f t="shared" si="77"/>
        <v>18524192.599999998</v>
      </c>
      <c r="V26" s="7" t="s">
        <v>697</v>
      </c>
      <c r="W26" s="7">
        <f t="shared" si="77"/>
        <v>33210243.862199996</v>
      </c>
      <c r="X26" s="52">
        <f t="shared" si="77"/>
        <v>17048558.830000002</v>
      </c>
      <c r="Y26" s="52">
        <f t="shared" si="77"/>
        <v>0</v>
      </c>
      <c r="Z26" s="52">
        <f t="shared" si="77"/>
        <v>17048558.830000002</v>
      </c>
      <c r="AA26" s="94">
        <f>IFERROR(Z26/W26,"nebija plānots")</f>
        <v>0.51335241321141656</v>
      </c>
      <c r="AB26" s="52">
        <f>AB21+AB22+AB23+AB24+AB25</f>
        <v>-16161685.032199996</v>
      </c>
      <c r="AC26" s="93">
        <f>IFERROR(AB26/W26,"nebija plānots")</f>
        <v>-0.4866475867885835</v>
      </c>
      <c r="AD26" s="7">
        <f t="shared" ref="AD26:AI26" si="78">AD21+AD22+AD23+AD24+AD25</f>
        <v>55745855.632199995</v>
      </c>
      <c r="AE26" s="7">
        <f t="shared" si="78"/>
        <v>58138663.200000003</v>
      </c>
      <c r="AF26" s="7">
        <f t="shared" si="78"/>
        <v>30300</v>
      </c>
      <c r="AG26" s="7">
        <f t="shared" si="78"/>
        <v>58108363.200000003</v>
      </c>
      <c r="AH26" s="94">
        <f t="shared" si="64"/>
        <v>1.0423799678201615</v>
      </c>
      <c r="AI26" s="7">
        <f t="shared" si="78"/>
        <v>2362507.5678000012</v>
      </c>
      <c r="AJ26" s="94">
        <f>IFERROR(AI26/AD26,"nebija plānots")</f>
        <v>4.2379967820161443E-2</v>
      </c>
      <c r="AK26" s="7">
        <f t="shared" si="77"/>
        <v>26168156.370000008</v>
      </c>
      <c r="AL26" s="52">
        <f t="shared" si="77"/>
        <v>28348595.749999996</v>
      </c>
      <c r="AM26" s="52">
        <f t="shared" si="77"/>
        <v>0</v>
      </c>
      <c r="AN26" s="52">
        <f t="shared" si="77"/>
        <v>28348595.749999996</v>
      </c>
      <c r="AO26" s="94">
        <f>IFERROR(AN26/AK26,"nebija plānots")</f>
        <v>1.0833241497478865</v>
      </c>
      <c r="AP26" s="52">
        <f>AP21+AP22+AP23+AP24+AP25</f>
        <v>2180439.379999998</v>
      </c>
      <c r="AQ26" s="93">
        <f>IFERROR(AP26/AK26,"nebija plānots")</f>
        <v>8.332414974788678E-2</v>
      </c>
      <c r="AR26" s="7">
        <f t="shared" ref="AR26:AU26" si="79">AR21+AR22+AR23+AR24+AR25</f>
        <v>81914012.002200007</v>
      </c>
      <c r="AS26" s="7">
        <f t="shared" si="79"/>
        <v>86487258.949999988</v>
      </c>
      <c r="AT26" s="7">
        <f t="shared" si="79"/>
        <v>30300</v>
      </c>
      <c r="AU26" s="7">
        <f t="shared" si="79"/>
        <v>86456958.949999988</v>
      </c>
      <c r="AV26" s="94">
        <f t="shared" si="66"/>
        <v>1.0554599492413821</v>
      </c>
      <c r="AW26" s="7">
        <f t="shared" ref="AW26" si="80">AW21+AW22+AW23+AW24+AW25</f>
        <v>4542946.9477999993</v>
      </c>
      <c r="AX26" s="94">
        <f>IFERROR(AW26/AR26,"nebija plānots")</f>
        <v>5.5459949241382381E-2</v>
      </c>
      <c r="AY26" s="7">
        <f t="shared" si="77"/>
        <v>34334865.810000002</v>
      </c>
      <c r="AZ26" s="52">
        <f t="shared" si="77"/>
        <v>37943647.179999992</v>
      </c>
      <c r="BA26" s="52">
        <f t="shared" si="77"/>
        <v>1800000</v>
      </c>
      <c r="BB26" s="52">
        <f t="shared" si="77"/>
        <v>36143647.179999992</v>
      </c>
      <c r="BC26" s="94">
        <f>IFERROR(BB26/AY26,"nebija plānots")</f>
        <v>1.0526806011128542</v>
      </c>
      <c r="BD26" s="52">
        <f>BD21+BD22+BD23+BD24+BD25</f>
        <v>1808781.3699999992</v>
      </c>
      <c r="BE26" s="93">
        <f>IFERROR(BD26/AY26,"nebija plānots")</f>
        <v>5.2680601112854594E-2</v>
      </c>
      <c r="BF26" s="7">
        <f t="shared" ref="BF26:BI26" si="81">BF21+BF22+BF23+BF24+BF25</f>
        <v>116248877.81219999</v>
      </c>
      <c r="BG26" s="7">
        <f t="shared" si="81"/>
        <v>124430906.13</v>
      </c>
      <c r="BH26" s="7">
        <f t="shared" si="81"/>
        <v>1830300</v>
      </c>
      <c r="BI26" s="7">
        <f t="shared" si="81"/>
        <v>122600606.13</v>
      </c>
      <c r="BJ26" s="94">
        <f t="shared" si="68"/>
        <v>1.0546390506071053</v>
      </c>
      <c r="BK26" s="7">
        <f t="shared" ref="BK26" si="82">BK21+BK22+BK23+BK24+BK25</f>
        <v>6351728.3177999966</v>
      </c>
      <c r="BL26" s="94">
        <f>IFERROR(BK26/BF26,"nebija plānots")</f>
        <v>5.4639050607105305E-2</v>
      </c>
      <c r="BM26" s="7">
        <f t="shared" si="77"/>
        <v>58838413.215999998</v>
      </c>
      <c r="BN26" s="52">
        <f t="shared" si="77"/>
        <v>22439324.119999997</v>
      </c>
      <c r="BO26" s="52">
        <f t="shared" si="77"/>
        <v>0</v>
      </c>
      <c r="BP26" s="52">
        <f t="shared" si="77"/>
        <v>22439324.119999997</v>
      </c>
      <c r="BQ26" s="94">
        <f>IFERROR(BP26/BM26,"nebija plānots")</f>
        <v>0.38137201351137129</v>
      </c>
      <c r="BR26" s="52">
        <f>BR21+BR22+BR23+BR24+BR25</f>
        <v>-36399089.096000001</v>
      </c>
      <c r="BS26" s="93">
        <f>IFERROR(BR26/BM26,"nebija plānots")</f>
        <v>-0.61862798648862871</v>
      </c>
      <c r="BT26" s="7">
        <f t="shared" ref="BT26:BW26" si="83">BT21+BT22+BT23+BT24+BT25</f>
        <v>175087291.02819997</v>
      </c>
      <c r="BU26" s="7">
        <f t="shared" si="83"/>
        <v>146870230.25</v>
      </c>
      <c r="BV26" s="7">
        <f t="shared" si="83"/>
        <v>1830300</v>
      </c>
      <c r="BW26" s="7">
        <f t="shared" si="83"/>
        <v>145039930.25</v>
      </c>
      <c r="BX26" s="94">
        <f t="shared" si="70"/>
        <v>0.82838639742641018</v>
      </c>
      <c r="BY26" s="7">
        <f t="shared" ref="BY26" si="84">BY21+BY22+BY23+BY24+BY25</f>
        <v>-30047360.778200001</v>
      </c>
      <c r="BZ26" s="94">
        <f>IFERROR(BY26/BT26,"nebija plānots")</f>
        <v>-0.17161360257359001</v>
      </c>
      <c r="CA26" s="7">
        <f t="shared" ref="CA26:CH26" si="85">CA21+CA22+CA23+CA24+CA25</f>
        <v>42478101.229999997</v>
      </c>
      <c r="CB26" s="7">
        <f t="shared" si="85"/>
        <v>36106121.681999996</v>
      </c>
      <c r="CC26" s="7">
        <f t="shared" si="85"/>
        <v>34867259.174799994</v>
      </c>
      <c r="CD26" s="7">
        <f t="shared" si="85"/>
        <v>58463271.856500007</v>
      </c>
      <c r="CE26" s="7">
        <f t="shared" si="85"/>
        <v>83980985.016666666</v>
      </c>
      <c r="CF26" s="7">
        <f t="shared" si="85"/>
        <v>44234838.706</v>
      </c>
      <c r="CG26" s="7">
        <f t="shared" si="85"/>
        <v>66554105.176000006</v>
      </c>
      <c r="CH26" s="7">
        <f t="shared" si="85"/>
        <v>541771973.8701669</v>
      </c>
    </row>
    <row r="27" spans="1:86" s="6" customFormat="1" ht="10.5" customHeight="1" x14ac:dyDescent="0.35">
      <c r="A27" s="54">
        <v>1</v>
      </c>
      <c r="B27" s="54">
        <v>2</v>
      </c>
      <c r="C27" s="54">
        <v>1</v>
      </c>
      <c r="D27" s="54">
        <v>2</v>
      </c>
      <c r="E27" s="54">
        <v>3</v>
      </c>
      <c r="F27" s="54">
        <v>4</v>
      </c>
      <c r="G27" s="54">
        <v>5</v>
      </c>
      <c r="H27" s="54">
        <v>6</v>
      </c>
      <c r="I27" s="54">
        <v>7</v>
      </c>
      <c r="J27" s="54">
        <v>8</v>
      </c>
      <c r="K27" s="54">
        <v>9</v>
      </c>
      <c r="L27" s="54">
        <v>10</v>
      </c>
      <c r="M27" s="54">
        <v>11</v>
      </c>
      <c r="N27" s="54">
        <v>12</v>
      </c>
      <c r="O27" s="54">
        <v>13</v>
      </c>
      <c r="P27" s="8">
        <v>14</v>
      </c>
      <c r="Q27" s="54">
        <v>15</v>
      </c>
      <c r="R27" s="54">
        <v>16</v>
      </c>
      <c r="S27" s="8">
        <v>17</v>
      </c>
      <c r="T27" s="54">
        <v>18</v>
      </c>
      <c r="U27" s="54">
        <v>19</v>
      </c>
      <c r="V27" s="8">
        <v>20</v>
      </c>
      <c r="W27" s="54">
        <v>28</v>
      </c>
      <c r="X27" s="54">
        <v>15</v>
      </c>
      <c r="Y27" s="54">
        <v>16</v>
      </c>
      <c r="Z27" s="8">
        <v>17</v>
      </c>
      <c r="AA27" s="54">
        <v>18</v>
      </c>
      <c r="AB27" s="54">
        <v>19</v>
      </c>
      <c r="AC27" s="8">
        <v>20</v>
      </c>
      <c r="AD27" s="54">
        <v>21</v>
      </c>
      <c r="AE27" s="54">
        <v>22</v>
      </c>
      <c r="AF27" s="8">
        <v>23</v>
      </c>
      <c r="AG27" s="54">
        <v>24</v>
      </c>
      <c r="AH27" s="54">
        <v>25</v>
      </c>
      <c r="AI27" s="8">
        <v>26</v>
      </c>
      <c r="AJ27" s="54">
        <v>27</v>
      </c>
      <c r="AK27" s="8">
        <v>29</v>
      </c>
      <c r="AL27" s="54">
        <v>15</v>
      </c>
      <c r="AM27" s="54">
        <v>16</v>
      </c>
      <c r="AN27" s="8">
        <v>17</v>
      </c>
      <c r="AO27" s="54">
        <v>18</v>
      </c>
      <c r="AP27" s="54">
        <v>19</v>
      </c>
      <c r="AQ27" s="8">
        <v>20</v>
      </c>
      <c r="AR27" s="54">
        <v>21</v>
      </c>
      <c r="AS27" s="54">
        <v>22</v>
      </c>
      <c r="AT27" s="8">
        <v>23</v>
      </c>
      <c r="AU27" s="54">
        <v>24</v>
      </c>
      <c r="AV27" s="54">
        <v>25</v>
      </c>
      <c r="AW27" s="8">
        <v>26</v>
      </c>
      <c r="AX27" s="54">
        <v>27</v>
      </c>
      <c r="AY27" s="54">
        <v>30</v>
      </c>
      <c r="AZ27" s="54">
        <v>15</v>
      </c>
      <c r="BA27" s="54">
        <v>16</v>
      </c>
      <c r="BB27" s="8">
        <v>17</v>
      </c>
      <c r="BC27" s="54">
        <v>18</v>
      </c>
      <c r="BD27" s="54">
        <v>19</v>
      </c>
      <c r="BE27" s="8">
        <v>20</v>
      </c>
      <c r="BF27" s="54">
        <v>21</v>
      </c>
      <c r="BG27" s="54">
        <v>22</v>
      </c>
      <c r="BH27" s="8">
        <v>23</v>
      </c>
      <c r="BI27" s="54">
        <v>24</v>
      </c>
      <c r="BJ27" s="54">
        <v>25</v>
      </c>
      <c r="BK27" s="8">
        <v>26</v>
      </c>
      <c r="BL27" s="54">
        <v>27</v>
      </c>
      <c r="BM27" s="54">
        <v>31</v>
      </c>
      <c r="BN27" s="54">
        <v>15</v>
      </c>
      <c r="BO27" s="54">
        <v>16</v>
      </c>
      <c r="BP27" s="8">
        <v>17</v>
      </c>
      <c r="BQ27" s="54">
        <v>18</v>
      </c>
      <c r="BR27" s="54">
        <v>19</v>
      </c>
      <c r="BS27" s="8">
        <v>20</v>
      </c>
      <c r="BT27" s="54">
        <v>21</v>
      </c>
      <c r="BU27" s="54">
        <v>22</v>
      </c>
      <c r="BV27" s="8">
        <v>23</v>
      </c>
      <c r="BW27" s="54">
        <v>24</v>
      </c>
      <c r="BX27" s="54">
        <v>25</v>
      </c>
      <c r="BY27" s="8">
        <v>26</v>
      </c>
      <c r="BZ27" s="54">
        <v>27</v>
      </c>
      <c r="CA27" s="8">
        <v>32</v>
      </c>
      <c r="CB27" s="54">
        <v>33</v>
      </c>
      <c r="CC27" s="54">
        <v>34</v>
      </c>
      <c r="CD27" s="8">
        <v>35</v>
      </c>
      <c r="CE27" s="54">
        <v>36</v>
      </c>
      <c r="CF27" s="54">
        <v>37</v>
      </c>
      <c r="CG27" s="8">
        <v>38</v>
      </c>
      <c r="CH27" s="54">
        <v>39</v>
      </c>
    </row>
    <row r="28" spans="1:86" s="10" customFormat="1" ht="12" hidden="1" customHeight="1" x14ac:dyDescent="0.35">
      <c r="A28" s="9" t="s">
        <v>15</v>
      </c>
      <c r="B28" s="9" t="s">
        <v>15</v>
      </c>
      <c r="C28" s="18">
        <v>1</v>
      </c>
      <c r="D28" s="19" t="s">
        <v>16</v>
      </c>
      <c r="E28" s="20" t="s">
        <v>17</v>
      </c>
      <c r="F28" s="18" t="s">
        <v>18</v>
      </c>
      <c r="G28" s="20" t="s">
        <v>677</v>
      </c>
      <c r="H28" s="18" t="s">
        <v>19</v>
      </c>
      <c r="I28" s="20" t="s">
        <v>20</v>
      </c>
      <c r="J28" s="21" t="s">
        <v>21</v>
      </c>
      <c r="K28" s="22" t="s">
        <v>22</v>
      </c>
      <c r="L28" s="23" t="s">
        <v>10</v>
      </c>
      <c r="M28" s="24">
        <v>0</v>
      </c>
      <c r="N28" s="24">
        <v>615114.94999999995</v>
      </c>
      <c r="O28" s="24">
        <v>1122046.56</v>
      </c>
      <c r="P28" s="89">
        <v>0</v>
      </c>
      <c r="Q28" s="89">
        <v>0</v>
      </c>
      <c r="R28" s="89">
        <v>0</v>
      </c>
      <c r="S28" s="89">
        <f>Q28-R28</f>
        <v>0</v>
      </c>
      <c r="T28" s="93" t="str">
        <f>IFERROR(S28/P28,"nebija plānots")</f>
        <v>nebija plānots</v>
      </c>
      <c r="U28" s="89">
        <f>S28-P28</f>
        <v>0</v>
      </c>
      <c r="V28" s="93" t="str">
        <f>IFERROR(U28/P28,"nebija plānots")</f>
        <v>nebija plānots</v>
      </c>
      <c r="W28" s="89">
        <v>0</v>
      </c>
      <c r="X28" s="89">
        <v>0</v>
      </c>
      <c r="Y28" s="89">
        <v>0</v>
      </c>
      <c r="Z28" s="89">
        <f>X28-Y28</f>
        <v>0</v>
      </c>
      <c r="AA28" s="93" t="str">
        <f>IFERROR(Z28/W28,"nebija plānots")</f>
        <v>nebija plānots</v>
      </c>
      <c r="AB28" s="89">
        <f>Z28-W28</f>
        <v>0</v>
      </c>
      <c r="AC28" s="93" t="str">
        <f>IFERROR(AB28/W28,"nebija plānots")</f>
        <v>nebija plānots</v>
      </c>
      <c r="AD28" s="89">
        <f>P28+W28</f>
        <v>0</v>
      </c>
      <c r="AE28" s="89">
        <f>Q28+X28</f>
        <v>0</v>
      </c>
      <c r="AF28" s="89">
        <f>R28+Y28</f>
        <v>0</v>
      </c>
      <c r="AG28" s="89">
        <f>S28+Z28</f>
        <v>0</v>
      </c>
      <c r="AH28" s="93" t="str">
        <f>IFERROR(AG28/AD28,"nebija plānots")</f>
        <v>nebija plānots</v>
      </c>
      <c r="AI28" s="89">
        <f>AG28-AD28</f>
        <v>0</v>
      </c>
      <c r="AJ28" s="93" t="str">
        <f>IFERROR(AI28/AD28,"nebija plānots")</f>
        <v>nebija plānots</v>
      </c>
      <c r="AK28" s="89">
        <v>0</v>
      </c>
      <c r="AL28" s="89">
        <v>0</v>
      </c>
      <c r="AM28" s="89">
        <v>0</v>
      </c>
      <c r="AN28" s="89">
        <f>AL28-AM28</f>
        <v>0</v>
      </c>
      <c r="AO28" s="93" t="str">
        <f>IFERROR(AN28/AK28,"nebija plānots")</f>
        <v>nebija plānots</v>
      </c>
      <c r="AP28" s="89">
        <f>AN28-AK28</f>
        <v>0</v>
      </c>
      <c r="AQ28" s="93" t="str">
        <f>IFERROR(AP28/AK28,"nebija plānots")</f>
        <v>nebija plānots</v>
      </c>
      <c r="AR28" s="89">
        <f>AD28+AK28</f>
        <v>0</v>
      </c>
      <c r="AS28" s="89">
        <f>AE28+AL28</f>
        <v>0</v>
      </c>
      <c r="AT28" s="89">
        <f>AF28+AM28</f>
        <v>0</v>
      </c>
      <c r="AU28" s="89">
        <f>AG28+AN28</f>
        <v>0</v>
      </c>
      <c r="AV28" s="93" t="str">
        <f>IFERROR(AU28/AR28,"nebija plānots")</f>
        <v>nebija plānots</v>
      </c>
      <c r="AW28" s="89">
        <f>AU28-AR28</f>
        <v>0</v>
      </c>
      <c r="AX28" s="93" t="str">
        <f>IFERROR(AW28/AR28,"nebija plānots")</f>
        <v>nebija plānots</v>
      </c>
      <c r="AY28" s="89">
        <v>0</v>
      </c>
      <c r="AZ28" s="89">
        <v>0</v>
      </c>
      <c r="BA28" s="89">
        <v>0</v>
      </c>
      <c r="BB28" s="89">
        <f>AZ28-BA28</f>
        <v>0</v>
      </c>
      <c r="BC28" s="93" t="str">
        <f>IFERROR(BB28/AY28,"nebija plānots")</f>
        <v>nebija plānots</v>
      </c>
      <c r="BD28" s="89">
        <f>BB28-AY28</f>
        <v>0</v>
      </c>
      <c r="BE28" s="93" t="str">
        <f>IFERROR(BD28/AY28,"nebija plānots")</f>
        <v>nebija plānots</v>
      </c>
      <c r="BF28" s="89">
        <f>AR28+AY28</f>
        <v>0</v>
      </c>
      <c r="BG28" s="89">
        <f>AS28+AZ28</f>
        <v>0</v>
      </c>
      <c r="BH28" s="89">
        <f>AT28+BA28</f>
        <v>0</v>
      </c>
      <c r="BI28" s="89">
        <f>AU28+BB28</f>
        <v>0</v>
      </c>
      <c r="BJ28" s="93" t="str">
        <f>IFERROR(BI28/BF28,"nebija plānots")</f>
        <v>nebija plānots</v>
      </c>
      <c r="BK28" s="89">
        <f>BI28-BF28</f>
        <v>0</v>
      </c>
      <c r="BL28" s="93" t="str">
        <f>IFERROR(BK28/BF28,"nebija plānots")</f>
        <v>nebija plānots</v>
      </c>
      <c r="BM28" s="89">
        <v>0</v>
      </c>
      <c r="BN28" s="89">
        <v>0</v>
      </c>
      <c r="BO28" s="89">
        <v>0</v>
      </c>
      <c r="BP28" s="89">
        <f>BN28-BO28</f>
        <v>0</v>
      </c>
      <c r="BQ28" s="93" t="str">
        <f>IFERROR(BP28/BM28,"nebija plānots")</f>
        <v>nebija plānots</v>
      </c>
      <c r="BR28" s="89">
        <f>BP28-BM28</f>
        <v>0</v>
      </c>
      <c r="BS28" s="93" t="str">
        <f>IFERROR(BR28/BM28,"nebija plānots")</f>
        <v>nebija plānots</v>
      </c>
      <c r="BT28" s="89">
        <f>BF28+BM28</f>
        <v>0</v>
      </c>
      <c r="BU28" s="89">
        <f>BG28+BN28</f>
        <v>0</v>
      </c>
      <c r="BV28" s="89">
        <f>BH28+BO28</f>
        <v>0</v>
      </c>
      <c r="BW28" s="89">
        <f>BI28+BP28</f>
        <v>0</v>
      </c>
      <c r="BX28" s="93" t="str">
        <f>IFERROR(BW28/BT28,"nebija plānots")</f>
        <v>nebija plānots</v>
      </c>
      <c r="BY28" s="89">
        <f>BW28-BT28</f>
        <v>0</v>
      </c>
      <c r="BZ28" s="93" t="str">
        <f>IFERROR(BY28/BT28,"nebija plānots")</f>
        <v>nebija plānots</v>
      </c>
      <c r="CA28" s="89">
        <v>449633.48</v>
      </c>
      <c r="CB28" s="89">
        <v>0</v>
      </c>
      <c r="CC28" s="89">
        <v>0</v>
      </c>
      <c r="CD28" s="89">
        <v>0</v>
      </c>
      <c r="CE28" s="89">
        <v>0</v>
      </c>
      <c r="CF28" s="89">
        <v>0</v>
      </c>
      <c r="CG28" s="89">
        <v>471696.83</v>
      </c>
      <c r="CH28" s="24">
        <f t="shared" ref="CH28:CH42" si="86">P28+W28+AK28+AY28+BM28+CA28+CB28+CC28+CD28+CE28+CF28+CG28</f>
        <v>921330.31</v>
      </c>
    </row>
    <row r="29" spans="1:86" s="10" customFormat="1" ht="12" hidden="1" customHeight="1" x14ac:dyDescent="0.35">
      <c r="A29" s="9" t="s">
        <v>23</v>
      </c>
      <c r="B29" s="9" t="s">
        <v>23</v>
      </c>
      <c r="C29" s="25">
        <v>1</v>
      </c>
      <c r="D29" s="26" t="s">
        <v>16</v>
      </c>
      <c r="E29" s="27" t="s">
        <v>17</v>
      </c>
      <c r="F29" s="25" t="s">
        <v>18</v>
      </c>
      <c r="G29" s="27" t="s">
        <v>677</v>
      </c>
      <c r="H29" s="25" t="s">
        <v>24</v>
      </c>
      <c r="I29" s="27" t="s">
        <v>25</v>
      </c>
      <c r="J29" s="28" t="s">
        <v>21</v>
      </c>
      <c r="K29" s="29" t="s">
        <v>22</v>
      </c>
      <c r="L29" s="23" t="s">
        <v>10</v>
      </c>
      <c r="M29" s="24">
        <v>0</v>
      </c>
      <c r="N29" s="24">
        <v>0</v>
      </c>
      <c r="O29" s="24">
        <v>2384791.64</v>
      </c>
      <c r="P29" s="89">
        <v>506536.25</v>
      </c>
      <c r="Q29" s="89">
        <v>511921.65</v>
      </c>
      <c r="R29" s="89">
        <v>0</v>
      </c>
      <c r="S29" s="89">
        <f t="shared" ref="S29:S42" si="87">Q29-R29</f>
        <v>511921.65</v>
      </c>
      <c r="T29" s="93">
        <f t="shared" ref="T29:T42" si="88">IFERROR(S29/P29,"nebija plānots")</f>
        <v>1.0106318155906908</v>
      </c>
      <c r="U29" s="89">
        <f t="shared" ref="U29:U42" si="89">S29-P29</f>
        <v>5385.4000000000233</v>
      </c>
      <c r="V29" s="93">
        <f t="shared" ref="V29:V42" si="90">IFERROR(U29/P29,"nebija plānots")</f>
        <v>1.0631815590690742E-2</v>
      </c>
      <c r="W29" s="89">
        <v>77220.97</v>
      </c>
      <c r="X29" s="89">
        <v>24411.45</v>
      </c>
      <c r="Y29" s="89">
        <v>0</v>
      </c>
      <c r="Z29" s="89">
        <f t="shared" ref="Z29:Z41" si="91">X29-Y29</f>
        <v>24411.45</v>
      </c>
      <c r="AA29" s="93">
        <f t="shared" ref="AA29:AA42" si="92">IFERROR(Z29/W29,"nebija plānots")</f>
        <v>0.31612462262517554</v>
      </c>
      <c r="AB29" s="89">
        <f t="shared" ref="AB29:AB42" si="93">Z29-W29</f>
        <v>-52809.520000000004</v>
      </c>
      <c r="AC29" s="93">
        <f t="shared" ref="AC29:AC42" si="94">IFERROR(AB29/W29,"nebija plānots")</f>
        <v>-0.68387537737482451</v>
      </c>
      <c r="AD29" s="89">
        <f t="shared" ref="AD29:AG42" si="95">P29+W29</f>
        <v>583757.22</v>
      </c>
      <c r="AE29" s="89">
        <f t="shared" si="95"/>
        <v>536333.1</v>
      </c>
      <c r="AF29" s="89">
        <f t="shared" si="95"/>
        <v>0</v>
      </c>
      <c r="AG29" s="89">
        <f t="shared" si="95"/>
        <v>536333.1</v>
      </c>
      <c r="AH29" s="93">
        <f t="shared" ref="AH29:AH42" si="96">IFERROR(AG29/AD29,"nebija plānots")</f>
        <v>0.91876054226789694</v>
      </c>
      <c r="AI29" s="89">
        <f t="shared" ref="AI29:AI42" si="97">AG29-AD29</f>
        <v>-47424.119999999995</v>
      </c>
      <c r="AJ29" s="93">
        <f t="shared" ref="AJ29:AJ42" si="98">IFERROR(AI29/AD29,"nebija plānots")</f>
        <v>-8.1239457732103074E-2</v>
      </c>
      <c r="AK29" s="89">
        <v>117744.54</v>
      </c>
      <c r="AL29" s="89">
        <v>1784889.1099999999</v>
      </c>
      <c r="AM29" s="89">
        <v>0</v>
      </c>
      <c r="AN29" s="89">
        <f t="shared" ref="AN29:AN41" si="99">AL29-AM29</f>
        <v>1784889.1099999999</v>
      </c>
      <c r="AO29" s="93">
        <f t="shared" ref="AO29:AO42" si="100">IFERROR(AN29/AK29,"nebija plānots")</f>
        <v>15.158996841806847</v>
      </c>
      <c r="AP29" s="89">
        <f t="shared" ref="AP29:AP42" si="101">AN29-AK29</f>
        <v>1667144.5699999998</v>
      </c>
      <c r="AQ29" s="93">
        <f t="shared" ref="AQ29:AQ42" si="102">IFERROR(AP29/AK29,"nebija plānots")</f>
        <v>14.158996841806847</v>
      </c>
      <c r="AR29" s="89">
        <f t="shared" ref="AR29:AU42" si="103">AD29+AK29</f>
        <v>701501.76</v>
      </c>
      <c r="AS29" s="89">
        <f t="shared" si="103"/>
        <v>2321222.21</v>
      </c>
      <c r="AT29" s="89">
        <f t="shared" si="103"/>
        <v>0</v>
      </c>
      <c r="AU29" s="89">
        <f t="shared" si="103"/>
        <v>2321222.21</v>
      </c>
      <c r="AV29" s="93">
        <f t="shared" ref="AV29:AV42" si="104">IFERROR(AU29/AR29,"nebija plānots")</f>
        <v>3.3089328386004335</v>
      </c>
      <c r="AW29" s="89">
        <f t="shared" ref="AW29:AW42" si="105">AU29-AR29</f>
        <v>1619720.45</v>
      </c>
      <c r="AX29" s="93">
        <f t="shared" ref="AX29:AX42" si="106">IFERROR(AW29/AR29,"nebija plānots")</f>
        <v>2.3089328386004335</v>
      </c>
      <c r="AY29" s="89">
        <v>3014655.23</v>
      </c>
      <c r="AZ29" s="89">
        <v>1615717.56</v>
      </c>
      <c r="BA29" s="89">
        <v>0</v>
      </c>
      <c r="BB29" s="89">
        <f t="shared" ref="BB29:BB41" si="107">AZ29-BA29</f>
        <v>1615717.56</v>
      </c>
      <c r="BC29" s="93">
        <f t="shared" ref="BC29:BC42" si="108">IFERROR(BB29/AY29,"nebija plānots")</f>
        <v>0.53595434194974267</v>
      </c>
      <c r="BD29" s="89">
        <f t="shared" ref="BD29:BD42" si="109">BB29-AY29</f>
        <v>-1398937.67</v>
      </c>
      <c r="BE29" s="93">
        <f t="shared" ref="BE29:BE42" si="110">IFERROR(BD29/AY29,"nebija plānots")</f>
        <v>-0.46404565805025738</v>
      </c>
      <c r="BF29" s="89">
        <f t="shared" ref="BF29:BI42" si="111">AR29+AY29</f>
        <v>3716156.99</v>
      </c>
      <c r="BG29" s="89">
        <f t="shared" si="111"/>
        <v>3936939.77</v>
      </c>
      <c r="BH29" s="89">
        <f t="shared" si="111"/>
        <v>0</v>
      </c>
      <c r="BI29" s="89">
        <f t="shared" si="111"/>
        <v>3936939.77</v>
      </c>
      <c r="BJ29" s="93">
        <f t="shared" ref="BJ29:BJ42" si="112">IFERROR(BI29/BF29,"nebija plānots")</f>
        <v>1.0594115858383044</v>
      </c>
      <c r="BK29" s="89">
        <f t="shared" ref="BK29:BK42" si="113">BI29-BF29</f>
        <v>220782.7799999998</v>
      </c>
      <c r="BL29" s="93">
        <f t="shared" ref="BL29:BL42" si="114">IFERROR(BK29/BF29,"nebija plānots")</f>
        <v>5.9411585838304366E-2</v>
      </c>
      <c r="BM29" s="89">
        <v>873651.73</v>
      </c>
      <c r="BN29" s="89">
        <v>429700.49</v>
      </c>
      <c r="BO29" s="89">
        <v>0</v>
      </c>
      <c r="BP29" s="89">
        <f t="shared" ref="BP29:BP41" si="115">BN29-BO29</f>
        <v>429700.49</v>
      </c>
      <c r="BQ29" s="93">
        <f t="shared" ref="BQ29:BQ42" si="116">IFERROR(BP29/BM29,"nebija plānots")</f>
        <v>0.49184414709509017</v>
      </c>
      <c r="BR29" s="89">
        <f t="shared" ref="BR29:BR42" si="117">BP29-BM29</f>
        <v>-443951.24</v>
      </c>
      <c r="BS29" s="93">
        <f t="shared" ref="BS29:BS42" si="118">IFERROR(BR29/BM29,"nebija plānots")</f>
        <v>-0.50815585290490983</v>
      </c>
      <c r="BT29" s="89">
        <f t="shared" ref="BT29:BW42" si="119">BF29+BM29</f>
        <v>4589808.7200000007</v>
      </c>
      <c r="BU29" s="89">
        <f t="shared" si="119"/>
        <v>4366640.26</v>
      </c>
      <c r="BV29" s="89">
        <f t="shared" si="119"/>
        <v>0</v>
      </c>
      <c r="BW29" s="89">
        <f t="shared" si="119"/>
        <v>4366640.26</v>
      </c>
      <c r="BX29" s="93">
        <f t="shared" ref="BX29:BX42" si="120">IFERROR(BW29/BT29,"nebija plānots")</f>
        <v>0.95137739421960033</v>
      </c>
      <c r="BY29" s="89">
        <f t="shared" ref="BY29:BY42" si="121">BW29-BT29</f>
        <v>-223168.46000000089</v>
      </c>
      <c r="BZ29" s="93">
        <f t="shared" ref="BZ29:BZ42" si="122">IFERROR(BY29/BT29,"nebija plānots")</f>
        <v>-4.8622605780399682E-2</v>
      </c>
      <c r="CA29" s="89">
        <v>1321775.3499999999</v>
      </c>
      <c r="CB29" s="89">
        <v>461517.5</v>
      </c>
      <c r="CC29" s="89">
        <v>1026.3800000000001</v>
      </c>
      <c r="CD29" s="89">
        <v>181560.75</v>
      </c>
      <c r="CE29" s="89">
        <v>3723786.94</v>
      </c>
      <c r="CF29" s="89">
        <v>503965</v>
      </c>
      <c r="CG29" s="89">
        <v>633505.72</v>
      </c>
      <c r="CH29" s="24">
        <f t="shared" si="86"/>
        <v>11416946.360000001</v>
      </c>
    </row>
    <row r="30" spans="1:86" s="10" customFormat="1" ht="12" hidden="1" customHeight="1" x14ac:dyDescent="0.35">
      <c r="A30" s="9" t="s">
        <v>26</v>
      </c>
      <c r="B30" s="9" t="s">
        <v>26</v>
      </c>
      <c r="C30" s="25">
        <v>1</v>
      </c>
      <c r="D30" s="26" t="s">
        <v>16</v>
      </c>
      <c r="E30" s="27" t="s">
        <v>17</v>
      </c>
      <c r="F30" s="25" t="s">
        <v>18</v>
      </c>
      <c r="G30" s="27" t="s">
        <v>677</v>
      </c>
      <c r="H30" s="25" t="s">
        <v>27</v>
      </c>
      <c r="I30" s="27" t="s">
        <v>28</v>
      </c>
      <c r="J30" s="28">
        <v>1</v>
      </c>
      <c r="K30" s="29" t="s">
        <v>22</v>
      </c>
      <c r="L30" s="23" t="s">
        <v>10</v>
      </c>
      <c r="M30" s="24">
        <v>0</v>
      </c>
      <c r="N30" s="24">
        <v>0</v>
      </c>
      <c r="O30" s="24">
        <v>5296697.58</v>
      </c>
      <c r="P30" s="89">
        <v>619202.49000000011</v>
      </c>
      <c r="Q30" s="89">
        <v>1137360.26</v>
      </c>
      <c r="R30" s="89">
        <v>0</v>
      </c>
      <c r="S30" s="89">
        <f t="shared" si="87"/>
        <v>1137360.26</v>
      </c>
      <c r="T30" s="93">
        <f t="shared" si="88"/>
        <v>1.8368147389071381</v>
      </c>
      <c r="U30" s="89">
        <f t="shared" si="89"/>
        <v>518157.7699999999</v>
      </c>
      <c r="V30" s="93">
        <f t="shared" si="90"/>
        <v>0.83681473890713809</v>
      </c>
      <c r="W30" s="89">
        <v>629497.23999999987</v>
      </c>
      <c r="X30" s="89">
        <v>622215.2899999998</v>
      </c>
      <c r="Y30" s="89">
        <v>0</v>
      </c>
      <c r="Z30" s="89">
        <f t="shared" si="91"/>
        <v>622215.2899999998</v>
      </c>
      <c r="AA30" s="93">
        <f t="shared" si="92"/>
        <v>0.98843211766901462</v>
      </c>
      <c r="AB30" s="89">
        <f t="shared" si="93"/>
        <v>-7281.9500000000698</v>
      </c>
      <c r="AC30" s="93">
        <f t="shared" si="94"/>
        <v>-1.1567882330985393E-2</v>
      </c>
      <c r="AD30" s="89">
        <f t="shared" si="95"/>
        <v>1248699.73</v>
      </c>
      <c r="AE30" s="89">
        <f t="shared" si="95"/>
        <v>1759575.5499999998</v>
      </c>
      <c r="AF30" s="89">
        <f t="shared" si="95"/>
        <v>0</v>
      </c>
      <c r="AG30" s="89">
        <f t="shared" si="95"/>
        <v>1759575.5499999998</v>
      </c>
      <c r="AH30" s="93">
        <f t="shared" si="96"/>
        <v>1.4091262356563494</v>
      </c>
      <c r="AI30" s="89">
        <f t="shared" si="97"/>
        <v>510875.81999999983</v>
      </c>
      <c r="AJ30" s="93">
        <f t="shared" si="98"/>
        <v>0.40912623565634937</v>
      </c>
      <c r="AK30" s="89">
        <v>756681.36</v>
      </c>
      <c r="AL30" s="89">
        <v>802747.55999999994</v>
      </c>
      <c r="AM30" s="89">
        <v>0</v>
      </c>
      <c r="AN30" s="89">
        <f t="shared" si="99"/>
        <v>802747.55999999994</v>
      </c>
      <c r="AO30" s="93">
        <f t="shared" si="100"/>
        <v>1.060879258344622</v>
      </c>
      <c r="AP30" s="89">
        <f t="shared" si="101"/>
        <v>46066.199999999953</v>
      </c>
      <c r="AQ30" s="93">
        <f t="shared" si="102"/>
        <v>6.0879258344622038E-2</v>
      </c>
      <c r="AR30" s="89">
        <f t="shared" si="103"/>
        <v>2005381.0899999999</v>
      </c>
      <c r="AS30" s="89">
        <f t="shared" si="103"/>
        <v>2562323.11</v>
      </c>
      <c r="AT30" s="89">
        <f t="shared" si="103"/>
        <v>0</v>
      </c>
      <c r="AU30" s="89">
        <f t="shared" si="103"/>
        <v>2562323.11</v>
      </c>
      <c r="AV30" s="93">
        <f t="shared" si="104"/>
        <v>1.2777237816678524</v>
      </c>
      <c r="AW30" s="89">
        <f t="shared" si="105"/>
        <v>556942.02</v>
      </c>
      <c r="AX30" s="93">
        <f t="shared" si="106"/>
        <v>0.2777237816678525</v>
      </c>
      <c r="AY30" s="89">
        <v>688346.65</v>
      </c>
      <c r="AZ30" s="89">
        <v>1153408.1700000002</v>
      </c>
      <c r="BA30" s="89">
        <v>0</v>
      </c>
      <c r="BB30" s="89">
        <f t="shared" si="107"/>
        <v>1153408.1700000002</v>
      </c>
      <c r="BC30" s="93">
        <f t="shared" si="108"/>
        <v>1.6756210987588886</v>
      </c>
      <c r="BD30" s="89">
        <f t="shared" si="109"/>
        <v>465061.52000000014</v>
      </c>
      <c r="BE30" s="93">
        <f t="shared" si="110"/>
        <v>0.67562109875888854</v>
      </c>
      <c r="BF30" s="89">
        <f t="shared" si="111"/>
        <v>2693727.7399999998</v>
      </c>
      <c r="BG30" s="89">
        <f t="shared" si="111"/>
        <v>3715731.2800000003</v>
      </c>
      <c r="BH30" s="89">
        <f t="shared" si="111"/>
        <v>0</v>
      </c>
      <c r="BI30" s="89">
        <f t="shared" si="111"/>
        <v>3715731.2800000003</v>
      </c>
      <c r="BJ30" s="93">
        <f t="shared" si="112"/>
        <v>1.3794012011028258</v>
      </c>
      <c r="BK30" s="89">
        <f t="shared" si="113"/>
        <v>1022003.5400000005</v>
      </c>
      <c r="BL30" s="93">
        <f t="shared" si="114"/>
        <v>0.37940120110282588</v>
      </c>
      <c r="BM30" s="89">
        <v>813004.51</v>
      </c>
      <c r="BN30" s="89">
        <v>662848.06000000006</v>
      </c>
      <c r="BO30" s="89">
        <v>0</v>
      </c>
      <c r="BP30" s="89">
        <f t="shared" si="115"/>
        <v>662848.06000000006</v>
      </c>
      <c r="BQ30" s="93">
        <f t="shared" si="116"/>
        <v>0.81530674411633963</v>
      </c>
      <c r="BR30" s="89">
        <f t="shared" si="117"/>
        <v>-150156.44999999995</v>
      </c>
      <c r="BS30" s="93">
        <f t="shared" si="118"/>
        <v>-0.18469325588366042</v>
      </c>
      <c r="BT30" s="89">
        <f t="shared" si="119"/>
        <v>3506732.25</v>
      </c>
      <c r="BU30" s="89">
        <f t="shared" si="119"/>
        <v>4378579.34</v>
      </c>
      <c r="BV30" s="89">
        <f t="shared" si="119"/>
        <v>0</v>
      </c>
      <c r="BW30" s="89">
        <f t="shared" si="119"/>
        <v>4378579.34</v>
      </c>
      <c r="BX30" s="93">
        <f t="shared" si="120"/>
        <v>1.2486209461814486</v>
      </c>
      <c r="BY30" s="89">
        <f t="shared" si="121"/>
        <v>871847.08999999985</v>
      </c>
      <c r="BZ30" s="93">
        <f t="shared" si="122"/>
        <v>0.2486209461814485</v>
      </c>
      <c r="CA30" s="89">
        <v>689225.37</v>
      </c>
      <c r="CB30" s="89">
        <v>691074.46</v>
      </c>
      <c r="CC30" s="89">
        <v>705755.61999999988</v>
      </c>
      <c r="CD30" s="89">
        <v>561769.69999999995</v>
      </c>
      <c r="CE30" s="89">
        <v>681056.51</v>
      </c>
      <c r="CF30" s="89">
        <v>961873.15</v>
      </c>
      <c r="CG30" s="89">
        <v>535460.91000000015</v>
      </c>
      <c r="CH30" s="24">
        <f t="shared" si="86"/>
        <v>8332947.9700000007</v>
      </c>
    </row>
    <row r="31" spans="1:86" s="10" customFormat="1" ht="12" hidden="1" customHeight="1" x14ac:dyDescent="0.35">
      <c r="A31" s="9" t="s">
        <v>29</v>
      </c>
      <c r="B31" s="9" t="s">
        <v>29</v>
      </c>
      <c r="C31" s="25">
        <v>1</v>
      </c>
      <c r="D31" s="26" t="s">
        <v>16</v>
      </c>
      <c r="E31" s="27" t="s">
        <v>17</v>
      </c>
      <c r="F31" s="25" t="s">
        <v>18</v>
      </c>
      <c r="G31" s="27" t="s">
        <v>677</v>
      </c>
      <c r="H31" s="25" t="s">
        <v>27</v>
      </c>
      <c r="I31" s="27" t="s">
        <v>28</v>
      </c>
      <c r="J31" s="28">
        <v>2</v>
      </c>
      <c r="K31" s="29" t="s">
        <v>22</v>
      </c>
      <c r="L31" s="23" t="s">
        <v>10</v>
      </c>
      <c r="M31" s="24">
        <v>0</v>
      </c>
      <c r="N31" s="24">
        <v>0</v>
      </c>
      <c r="O31" s="24">
        <v>0</v>
      </c>
      <c r="P31" s="89">
        <v>0</v>
      </c>
      <c r="Q31" s="89">
        <v>0</v>
      </c>
      <c r="R31" s="89">
        <v>0</v>
      </c>
      <c r="S31" s="89">
        <f t="shared" si="87"/>
        <v>0</v>
      </c>
      <c r="T31" s="93" t="str">
        <f t="shared" si="88"/>
        <v>nebija plānots</v>
      </c>
      <c r="U31" s="89">
        <f t="shared" si="89"/>
        <v>0</v>
      </c>
      <c r="V31" s="93" t="str">
        <f t="shared" si="90"/>
        <v>nebija plānots</v>
      </c>
      <c r="W31" s="89">
        <v>0</v>
      </c>
      <c r="X31" s="89">
        <v>0</v>
      </c>
      <c r="Y31" s="89">
        <v>0</v>
      </c>
      <c r="Z31" s="89">
        <f t="shared" si="91"/>
        <v>0</v>
      </c>
      <c r="AA31" s="93" t="str">
        <f t="shared" si="92"/>
        <v>nebija plānots</v>
      </c>
      <c r="AB31" s="89">
        <f t="shared" si="93"/>
        <v>0</v>
      </c>
      <c r="AC31" s="93" t="str">
        <f t="shared" si="94"/>
        <v>nebija plānots</v>
      </c>
      <c r="AD31" s="89">
        <f t="shared" si="95"/>
        <v>0</v>
      </c>
      <c r="AE31" s="89">
        <f t="shared" si="95"/>
        <v>0</v>
      </c>
      <c r="AF31" s="89">
        <f t="shared" si="95"/>
        <v>0</v>
      </c>
      <c r="AG31" s="89">
        <f t="shared" si="95"/>
        <v>0</v>
      </c>
      <c r="AH31" s="93" t="str">
        <f t="shared" si="96"/>
        <v>nebija plānots</v>
      </c>
      <c r="AI31" s="89">
        <f t="shared" si="97"/>
        <v>0</v>
      </c>
      <c r="AJ31" s="93" t="str">
        <f t="shared" si="98"/>
        <v>nebija plānots</v>
      </c>
      <c r="AK31" s="89">
        <v>0</v>
      </c>
      <c r="AL31" s="89">
        <v>0</v>
      </c>
      <c r="AM31" s="89">
        <v>0</v>
      </c>
      <c r="AN31" s="89">
        <f t="shared" si="99"/>
        <v>0</v>
      </c>
      <c r="AO31" s="93" t="str">
        <f t="shared" si="100"/>
        <v>nebija plānots</v>
      </c>
      <c r="AP31" s="89">
        <f t="shared" si="101"/>
        <v>0</v>
      </c>
      <c r="AQ31" s="93" t="str">
        <f t="shared" si="102"/>
        <v>nebija plānots</v>
      </c>
      <c r="AR31" s="89">
        <f t="shared" si="103"/>
        <v>0</v>
      </c>
      <c r="AS31" s="89">
        <f t="shared" si="103"/>
        <v>0</v>
      </c>
      <c r="AT31" s="89">
        <f t="shared" si="103"/>
        <v>0</v>
      </c>
      <c r="AU31" s="89">
        <f t="shared" si="103"/>
        <v>0</v>
      </c>
      <c r="AV31" s="93" t="str">
        <f t="shared" si="104"/>
        <v>nebija plānots</v>
      </c>
      <c r="AW31" s="89">
        <f t="shared" si="105"/>
        <v>0</v>
      </c>
      <c r="AX31" s="93" t="str">
        <f t="shared" si="106"/>
        <v>nebija plānots</v>
      </c>
      <c r="AY31" s="89">
        <v>0</v>
      </c>
      <c r="AZ31" s="89">
        <v>0</v>
      </c>
      <c r="BA31" s="89">
        <v>0</v>
      </c>
      <c r="BB31" s="89">
        <f t="shared" si="107"/>
        <v>0</v>
      </c>
      <c r="BC31" s="93" t="str">
        <f t="shared" si="108"/>
        <v>nebija plānots</v>
      </c>
      <c r="BD31" s="89">
        <f t="shared" si="109"/>
        <v>0</v>
      </c>
      <c r="BE31" s="93" t="str">
        <f t="shared" si="110"/>
        <v>nebija plānots</v>
      </c>
      <c r="BF31" s="89">
        <f t="shared" si="111"/>
        <v>0</v>
      </c>
      <c r="BG31" s="89">
        <f t="shared" si="111"/>
        <v>0</v>
      </c>
      <c r="BH31" s="89">
        <f t="shared" si="111"/>
        <v>0</v>
      </c>
      <c r="BI31" s="89">
        <f t="shared" si="111"/>
        <v>0</v>
      </c>
      <c r="BJ31" s="93" t="str">
        <f t="shared" si="112"/>
        <v>nebija plānots</v>
      </c>
      <c r="BK31" s="89">
        <f t="shared" si="113"/>
        <v>0</v>
      </c>
      <c r="BL31" s="93" t="str">
        <f t="shared" si="114"/>
        <v>nebija plānots</v>
      </c>
      <c r="BM31" s="89">
        <v>0</v>
      </c>
      <c r="BN31" s="89">
        <v>0</v>
      </c>
      <c r="BO31" s="89">
        <v>0</v>
      </c>
      <c r="BP31" s="89">
        <f t="shared" si="115"/>
        <v>0</v>
      </c>
      <c r="BQ31" s="93" t="str">
        <f t="shared" si="116"/>
        <v>nebija plānots</v>
      </c>
      <c r="BR31" s="89">
        <f t="shared" si="117"/>
        <v>0</v>
      </c>
      <c r="BS31" s="93" t="str">
        <f t="shared" si="118"/>
        <v>nebija plānots</v>
      </c>
      <c r="BT31" s="89">
        <f t="shared" si="119"/>
        <v>0</v>
      </c>
      <c r="BU31" s="89">
        <f t="shared" si="119"/>
        <v>0</v>
      </c>
      <c r="BV31" s="89">
        <f t="shared" si="119"/>
        <v>0</v>
      </c>
      <c r="BW31" s="89">
        <f t="shared" si="119"/>
        <v>0</v>
      </c>
      <c r="BX31" s="93" t="str">
        <f t="shared" si="120"/>
        <v>nebija plānots</v>
      </c>
      <c r="BY31" s="89">
        <f t="shared" si="121"/>
        <v>0</v>
      </c>
      <c r="BZ31" s="93" t="str">
        <f t="shared" si="122"/>
        <v>nebija plānots</v>
      </c>
      <c r="CA31" s="89">
        <v>0</v>
      </c>
      <c r="CB31" s="89">
        <v>0</v>
      </c>
      <c r="CC31" s="89">
        <v>0</v>
      </c>
      <c r="CD31" s="89">
        <v>0</v>
      </c>
      <c r="CE31" s="89">
        <v>0</v>
      </c>
      <c r="CF31" s="89">
        <v>0</v>
      </c>
      <c r="CG31" s="89">
        <v>0</v>
      </c>
      <c r="CH31" s="24">
        <f t="shared" si="86"/>
        <v>0</v>
      </c>
    </row>
    <row r="32" spans="1:86" s="10" customFormat="1" ht="12" hidden="1" customHeight="1" x14ac:dyDescent="0.35">
      <c r="A32" s="9" t="s">
        <v>30</v>
      </c>
      <c r="B32" s="9" t="s">
        <v>30</v>
      </c>
      <c r="C32" s="25">
        <v>1</v>
      </c>
      <c r="D32" s="26" t="s">
        <v>16</v>
      </c>
      <c r="E32" s="27" t="s">
        <v>17</v>
      </c>
      <c r="F32" s="25" t="s">
        <v>18</v>
      </c>
      <c r="G32" s="27" t="s">
        <v>677</v>
      </c>
      <c r="H32" s="25" t="s">
        <v>31</v>
      </c>
      <c r="I32" s="27" t="s">
        <v>32</v>
      </c>
      <c r="J32" s="28">
        <v>1</v>
      </c>
      <c r="K32" s="29" t="s">
        <v>22</v>
      </c>
      <c r="L32" s="23" t="s">
        <v>10</v>
      </c>
      <c r="M32" s="24">
        <v>0</v>
      </c>
      <c r="N32" s="24">
        <v>355530.72</v>
      </c>
      <c r="O32" s="24">
        <v>4882709.25</v>
      </c>
      <c r="P32" s="89">
        <v>0</v>
      </c>
      <c r="Q32" s="89">
        <v>0</v>
      </c>
      <c r="R32" s="89">
        <v>0</v>
      </c>
      <c r="S32" s="89">
        <f t="shared" si="87"/>
        <v>0</v>
      </c>
      <c r="T32" s="93" t="str">
        <f t="shared" si="88"/>
        <v>nebija plānots</v>
      </c>
      <c r="U32" s="89">
        <f t="shared" si="89"/>
        <v>0</v>
      </c>
      <c r="V32" s="93" t="str">
        <f t="shared" si="90"/>
        <v>nebija plānots</v>
      </c>
      <c r="W32" s="89">
        <v>218876.28</v>
      </c>
      <c r="X32" s="89">
        <v>210560.95</v>
      </c>
      <c r="Y32" s="89">
        <v>0</v>
      </c>
      <c r="Z32" s="89">
        <f t="shared" si="91"/>
        <v>210560.95</v>
      </c>
      <c r="AA32" s="93">
        <f t="shared" si="92"/>
        <v>0.9620089943049106</v>
      </c>
      <c r="AB32" s="89">
        <f t="shared" si="93"/>
        <v>-8315.3299999999872</v>
      </c>
      <c r="AC32" s="93">
        <f t="shared" si="94"/>
        <v>-3.7991005695089425E-2</v>
      </c>
      <c r="AD32" s="89">
        <f t="shared" si="95"/>
        <v>218876.28</v>
      </c>
      <c r="AE32" s="89">
        <f t="shared" si="95"/>
        <v>210560.95</v>
      </c>
      <c r="AF32" s="89">
        <f t="shared" si="95"/>
        <v>0</v>
      </c>
      <c r="AG32" s="89">
        <f t="shared" si="95"/>
        <v>210560.95</v>
      </c>
      <c r="AH32" s="93">
        <f t="shared" si="96"/>
        <v>0.9620089943049106</v>
      </c>
      <c r="AI32" s="89">
        <f t="shared" si="97"/>
        <v>-8315.3299999999872</v>
      </c>
      <c r="AJ32" s="93">
        <f t="shared" si="98"/>
        <v>-3.7991005695089425E-2</v>
      </c>
      <c r="AK32" s="89">
        <v>0</v>
      </c>
      <c r="AL32" s="89">
        <v>0</v>
      </c>
      <c r="AM32" s="89">
        <v>0</v>
      </c>
      <c r="AN32" s="89">
        <f t="shared" si="99"/>
        <v>0</v>
      </c>
      <c r="AO32" s="93" t="str">
        <f t="shared" si="100"/>
        <v>nebija plānots</v>
      </c>
      <c r="AP32" s="89">
        <f t="shared" si="101"/>
        <v>0</v>
      </c>
      <c r="AQ32" s="93" t="str">
        <f t="shared" si="102"/>
        <v>nebija plānots</v>
      </c>
      <c r="AR32" s="89">
        <f t="shared" si="103"/>
        <v>218876.28</v>
      </c>
      <c r="AS32" s="89">
        <f t="shared" si="103"/>
        <v>210560.95</v>
      </c>
      <c r="AT32" s="89">
        <f t="shared" si="103"/>
        <v>0</v>
      </c>
      <c r="AU32" s="89">
        <f t="shared" si="103"/>
        <v>210560.95</v>
      </c>
      <c r="AV32" s="93">
        <f t="shared" si="104"/>
        <v>0.9620089943049106</v>
      </c>
      <c r="AW32" s="89">
        <f t="shared" si="105"/>
        <v>-8315.3299999999872</v>
      </c>
      <c r="AX32" s="93">
        <f t="shared" si="106"/>
        <v>-3.7991005695089425E-2</v>
      </c>
      <c r="AY32" s="89">
        <v>0</v>
      </c>
      <c r="AZ32" s="89">
        <v>0</v>
      </c>
      <c r="BA32" s="89">
        <v>0</v>
      </c>
      <c r="BB32" s="89">
        <f t="shared" si="107"/>
        <v>0</v>
      </c>
      <c r="BC32" s="93" t="str">
        <f t="shared" si="108"/>
        <v>nebija plānots</v>
      </c>
      <c r="BD32" s="89">
        <f t="shared" si="109"/>
        <v>0</v>
      </c>
      <c r="BE32" s="93" t="str">
        <f t="shared" si="110"/>
        <v>nebija plānots</v>
      </c>
      <c r="BF32" s="89">
        <f t="shared" si="111"/>
        <v>218876.28</v>
      </c>
      <c r="BG32" s="89">
        <f t="shared" si="111"/>
        <v>210560.95</v>
      </c>
      <c r="BH32" s="89">
        <f t="shared" si="111"/>
        <v>0</v>
      </c>
      <c r="BI32" s="89">
        <f t="shared" si="111"/>
        <v>210560.95</v>
      </c>
      <c r="BJ32" s="93">
        <f t="shared" si="112"/>
        <v>0.9620089943049106</v>
      </c>
      <c r="BK32" s="89">
        <f t="shared" si="113"/>
        <v>-8315.3299999999872</v>
      </c>
      <c r="BL32" s="93">
        <f t="shared" si="114"/>
        <v>-3.7991005695089425E-2</v>
      </c>
      <c r="BM32" s="89">
        <v>0</v>
      </c>
      <c r="BN32" s="89">
        <v>0</v>
      </c>
      <c r="BO32" s="89">
        <v>0</v>
      </c>
      <c r="BP32" s="89">
        <f t="shared" si="115"/>
        <v>0</v>
      </c>
      <c r="BQ32" s="93" t="str">
        <f t="shared" si="116"/>
        <v>nebija plānots</v>
      </c>
      <c r="BR32" s="89">
        <f t="shared" si="117"/>
        <v>0</v>
      </c>
      <c r="BS32" s="93" t="str">
        <f t="shared" si="118"/>
        <v>nebija plānots</v>
      </c>
      <c r="BT32" s="89">
        <f t="shared" si="119"/>
        <v>218876.28</v>
      </c>
      <c r="BU32" s="89">
        <f t="shared" si="119"/>
        <v>210560.95</v>
      </c>
      <c r="BV32" s="89">
        <f t="shared" si="119"/>
        <v>0</v>
      </c>
      <c r="BW32" s="89">
        <f t="shared" si="119"/>
        <v>210560.95</v>
      </c>
      <c r="BX32" s="93">
        <f t="shared" si="120"/>
        <v>0.9620089943049106</v>
      </c>
      <c r="BY32" s="89">
        <f t="shared" si="121"/>
        <v>-8315.3299999999872</v>
      </c>
      <c r="BZ32" s="93">
        <f t="shared" si="122"/>
        <v>-3.7991005695089425E-2</v>
      </c>
      <c r="CA32" s="89">
        <v>0</v>
      </c>
      <c r="CB32" s="89">
        <v>0</v>
      </c>
      <c r="CC32" s="89">
        <v>293784.55</v>
      </c>
      <c r="CD32" s="89">
        <v>0</v>
      </c>
      <c r="CE32" s="89">
        <v>0</v>
      </c>
      <c r="CF32" s="89">
        <v>0</v>
      </c>
      <c r="CG32" s="89">
        <v>0</v>
      </c>
      <c r="CH32" s="24">
        <f t="shared" si="86"/>
        <v>512660.82999999996</v>
      </c>
    </row>
    <row r="33" spans="1:86" s="10" customFormat="1" ht="12" hidden="1" customHeight="1" x14ac:dyDescent="0.35">
      <c r="A33" s="9" t="s">
        <v>33</v>
      </c>
      <c r="B33" s="9" t="s">
        <v>33</v>
      </c>
      <c r="C33" s="25">
        <v>1</v>
      </c>
      <c r="D33" s="26" t="s">
        <v>16</v>
      </c>
      <c r="E33" s="27" t="s">
        <v>17</v>
      </c>
      <c r="F33" s="25" t="s">
        <v>18</v>
      </c>
      <c r="G33" s="27" t="s">
        <v>677</v>
      </c>
      <c r="H33" s="25" t="s">
        <v>31</v>
      </c>
      <c r="I33" s="27" t="s">
        <v>32</v>
      </c>
      <c r="J33" s="28">
        <v>2</v>
      </c>
      <c r="K33" s="29" t="s">
        <v>22</v>
      </c>
      <c r="L33" s="23" t="s">
        <v>10</v>
      </c>
      <c r="M33" s="24">
        <v>0</v>
      </c>
      <c r="N33" s="24">
        <v>42500</v>
      </c>
      <c r="O33" s="24">
        <v>1381273.75</v>
      </c>
      <c r="P33" s="89">
        <v>0</v>
      </c>
      <c r="Q33" s="89">
        <v>0</v>
      </c>
      <c r="R33" s="89">
        <v>0</v>
      </c>
      <c r="S33" s="89">
        <f t="shared" si="87"/>
        <v>0</v>
      </c>
      <c r="T33" s="93" t="str">
        <f t="shared" si="88"/>
        <v>nebija plānots</v>
      </c>
      <c r="U33" s="89">
        <f t="shared" si="89"/>
        <v>0</v>
      </c>
      <c r="V33" s="93" t="str">
        <f t="shared" si="90"/>
        <v>nebija plānots</v>
      </c>
      <c r="W33" s="89">
        <v>214114.27999999997</v>
      </c>
      <c r="X33" s="89">
        <v>274868.43</v>
      </c>
      <c r="Y33" s="89">
        <v>0</v>
      </c>
      <c r="Z33" s="89">
        <f t="shared" si="91"/>
        <v>274868.43</v>
      </c>
      <c r="AA33" s="93">
        <f t="shared" si="92"/>
        <v>1.283746371330301</v>
      </c>
      <c r="AB33" s="89">
        <f t="shared" si="93"/>
        <v>60754.150000000023</v>
      </c>
      <c r="AC33" s="93">
        <f t="shared" si="94"/>
        <v>0.28374637133030095</v>
      </c>
      <c r="AD33" s="89">
        <f t="shared" si="95"/>
        <v>214114.27999999997</v>
      </c>
      <c r="AE33" s="89">
        <f t="shared" si="95"/>
        <v>274868.43</v>
      </c>
      <c r="AF33" s="89">
        <f t="shared" si="95"/>
        <v>0</v>
      </c>
      <c r="AG33" s="89">
        <f t="shared" si="95"/>
        <v>274868.43</v>
      </c>
      <c r="AH33" s="93">
        <f t="shared" si="96"/>
        <v>1.283746371330301</v>
      </c>
      <c r="AI33" s="89">
        <f t="shared" si="97"/>
        <v>60754.150000000023</v>
      </c>
      <c r="AJ33" s="93">
        <f t="shared" si="98"/>
        <v>0.28374637133030095</v>
      </c>
      <c r="AK33" s="89">
        <v>0</v>
      </c>
      <c r="AL33" s="89">
        <v>0</v>
      </c>
      <c r="AM33" s="89">
        <v>0</v>
      </c>
      <c r="AN33" s="89">
        <f t="shared" si="99"/>
        <v>0</v>
      </c>
      <c r="AO33" s="93" t="str">
        <f t="shared" si="100"/>
        <v>nebija plānots</v>
      </c>
      <c r="AP33" s="89">
        <f t="shared" si="101"/>
        <v>0</v>
      </c>
      <c r="AQ33" s="93" t="str">
        <f t="shared" si="102"/>
        <v>nebija plānots</v>
      </c>
      <c r="AR33" s="89">
        <f t="shared" si="103"/>
        <v>214114.27999999997</v>
      </c>
      <c r="AS33" s="89">
        <f t="shared" si="103"/>
        <v>274868.43</v>
      </c>
      <c r="AT33" s="89">
        <f t="shared" si="103"/>
        <v>0</v>
      </c>
      <c r="AU33" s="89">
        <f t="shared" si="103"/>
        <v>274868.43</v>
      </c>
      <c r="AV33" s="93">
        <f t="shared" si="104"/>
        <v>1.283746371330301</v>
      </c>
      <c r="AW33" s="89">
        <f t="shared" si="105"/>
        <v>60754.150000000023</v>
      </c>
      <c r="AX33" s="93">
        <f t="shared" si="106"/>
        <v>0.28374637133030095</v>
      </c>
      <c r="AY33" s="89">
        <v>149812.5</v>
      </c>
      <c r="AZ33" s="89">
        <v>207343.97</v>
      </c>
      <c r="BA33" s="89">
        <v>0</v>
      </c>
      <c r="BB33" s="89">
        <f t="shared" si="107"/>
        <v>207343.97</v>
      </c>
      <c r="BC33" s="93">
        <f t="shared" si="108"/>
        <v>1.3840231622861912</v>
      </c>
      <c r="BD33" s="89">
        <f t="shared" si="109"/>
        <v>57531.47</v>
      </c>
      <c r="BE33" s="93">
        <f t="shared" si="110"/>
        <v>0.3840231622861911</v>
      </c>
      <c r="BF33" s="89">
        <f t="shared" si="111"/>
        <v>363926.77999999997</v>
      </c>
      <c r="BG33" s="89">
        <f t="shared" si="111"/>
        <v>482212.4</v>
      </c>
      <c r="BH33" s="89">
        <f t="shared" si="111"/>
        <v>0</v>
      </c>
      <c r="BI33" s="89">
        <f t="shared" si="111"/>
        <v>482212.4</v>
      </c>
      <c r="BJ33" s="93">
        <f t="shared" si="112"/>
        <v>1.3250258747102921</v>
      </c>
      <c r="BK33" s="89">
        <f t="shared" si="113"/>
        <v>118285.62000000005</v>
      </c>
      <c r="BL33" s="93">
        <f t="shared" si="114"/>
        <v>0.32502587471029215</v>
      </c>
      <c r="BM33" s="89">
        <v>211283.08000000002</v>
      </c>
      <c r="BN33" s="89">
        <v>267027.74000000005</v>
      </c>
      <c r="BO33" s="89">
        <v>0</v>
      </c>
      <c r="BP33" s="89">
        <f t="shared" si="115"/>
        <v>267027.74000000005</v>
      </c>
      <c r="BQ33" s="93">
        <f t="shared" si="116"/>
        <v>1.2638387323774343</v>
      </c>
      <c r="BR33" s="89">
        <f t="shared" si="117"/>
        <v>55744.660000000033</v>
      </c>
      <c r="BS33" s="93">
        <f t="shared" si="118"/>
        <v>0.26383873237743422</v>
      </c>
      <c r="BT33" s="89">
        <f t="shared" si="119"/>
        <v>575209.86</v>
      </c>
      <c r="BU33" s="89">
        <f t="shared" si="119"/>
        <v>749240.14000000013</v>
      </c>
      <c r="BV33" s="89">
        <f t="shared" si="119"/>
        <v>0</v>
      </c>
      <c r="BW33" s="89">
        <f t="shared" si="119"/>
        <v>749240.14000000013</v>
      </c>
      <c r="BX33" s="93">
        <f t="shared" si="120"/>
        <v>1.3025509333237093</v>
      </c>
      <c r="BY33" s="89">
        <f t="shared" si="121"/>
        <v>174030.28000000014</v>
      </c>
      <c r="BZ33" s="93">
        <f t="shared" si="122"/>
        <v>0.3025509333237093</v>
      </c>
      <c r="CA33" s="89">
        <v>75161.25</v>
      </c>
      <c r="CB33" s="89">
        <v>145935.53</v>
      </c>
      <c r="CC33" s="89">
        <v>127500</v>
      </c>
      <c r="CD33" s="89">
        <v>9409.01</v>
      </c>
      <c r="CE33" s="89">
        <v>261375</v>
      </c>
      <c r="CF33" s="89">
        <v>252267.86</v>
      </c>
      <c r="CG33" s="89">
        <v>197013.49</v>
      </c>
      <c r="CH33" s="24">
        <f t="shared" si="86"/>
        <v>1643871.9999999998</v>
      </c>
    </row>
    <row r="34" spans="1:86" s="10" customFormat="1" ht="12" hidden="1" customHeight="1" x14ac:dyDescent="0.35">
      <c r="A34" s="9" t="s">
        <v>34</v>
      </c>
      <c r="B34" s="9" t="s">
        <v>34</v>
      </c>
      <c r="C34" s="25">
        <v>1</v>
      </c>
      <c r="D34" s="26" t="s">
        <v>16</v>
      </c>
      <c r="E34" s="27" t="s">
        <v>17</v>
      </c>
      <c r="F34" s="25" t="s">
        <v>18</v>
      </c>
      <c r="G34" s="27" t="s">
        <v>677</v>
      </c>
      <c r="H34" s="25" t="s">
        <v>31</v>
      </c>
      <c r="I34" s="27" t="s">
        <v>32</v>
      </c>
      <c r="J34" s="28">
        <v>3</v>
      </c>
      <c r="K34" s="29" t="s">
        <v>22</v>
      </c>
      <c r="L34" s="23" t="s">
        <v>10</v>
      </c>
      <c r="M34" s="24">
        <v>0</v>
      </c>
      <c r="N34" s="24">
        <v>0</v>
      </c>
      <c r="O34" s="24">
        <v>1659922.63</v>
      </c>
      <c r="P34" s="89">
        <v>0</v>
      </c>
      <c r="Q34" s="89">
        <v>0</v>
      </c>
      <c r="R34" s="89">
        <v>0</v>
      </c>
      <c r="S34" s="89">
        <f t="shared" si="87"/>
        <v>0</v>
      </c>
      <c r="T34" s="93" t="str">
        <f t="shared" si="88"/>
        <v>nebija plānots</v>
      </c>
      <c r="U34" s="89">
        <f t="shared" si="89"/>
        <v>0</v>
      </c>
      <c r="V34" s="93" t="str">
        <f t="shared" si="90"/>
        <v>nebija plānots</v>
      </c>
      <c r="W34" s="89">
        <v>32725</v>
      </c>
      <c r="X34" s="89">
        <v>68634.44</v>
      </c>
      <c r="Y34" s="89">
        <v>0</v>
      </c>
      <c r="Z34" s="89">
        <f t="shared" si="91"/>
        <v>68634.44</v>
      </c>
      <c r="AA34" s="93">
        <f t="shared" si="92"/>
        <v>2.097309090909091</v>
      </c>
      <c r="AB34" s="89">
        <f t="shared" si="93"/>
        <v>35909.440000000002</v>
      </c>
      <c r="AC34" s="93">
        <f t="shared" si="94"/>
        <v>1.097309090909091</v>
      </c>
      <c r="AD34" s="89">
        <f t="shared" si="95"/>
        <v>32725</v>
      </c>
      <c r="AE34" s="89">
        <f t="shared" si="95"/>
        <v>68634.44</v>
      </c>
      <c r="AF34" s="89">
        <f t="shared" si="95"/>
        <v>0</v>
      </c>
      <c r="AG34" s="89">
        <f t="shared" si="95"/>
        <v>68634.44</v>
      </c>
      <c r="AH34" s="93">
        <f t="shared" si="96"/>
        <v>2.097309090909091</v>
      </c>
      <c r="AI34" s="89">
        <f t="shared" si="97"/>
        <v>35909.440000000002</v>
      </c>
      <c r="AJ34" s="93">
        <f t="shared" si="98"/>
        <v>1.097309090909091</v>
      </c>
      <c r="AK34" s="89">
        <v>57827.009999999995</v>
      </c>
      <c r="AL34" s="89">
        <v>47213.15</v>
      </c>
      <c r="AM34" s="89">
        <v>0</v>
      </c>
      <c r="AN34" s="89">
        <f t="shared" si="99"/>
        <v>47213.15</v>
      </c>
      <c r="AO34" s="93">
        <f t="shared" si="100"/>
        <v>0.81645497493299424</v>
      </c>
      <c r="AP34" s="89">
        <f t="shared" si="101"/>
        <v>-10613.859999999993</v>
      </c>
      <c r="AQ34" s="93">
        <f t="shared" si="102"/>
        <v>-0.18354502506700579</v>
      </c>
      <c r="AR34" s="89">
        <f t="shared" si="103"/>
        <v>90552.01</v>
      </c>
      <c r="AS34" s="89">
        <f t="shared" si="103"/>
        <v>115847.59</v>
      </c>
      <c r="AT34" s="89">
        <f t="shared" si="103"/>
        <v>0</v>
      </c>
      <c r="AU34" s="89">
        <f t="shared" si="103"/>
        <v>115847.59</v>
      </c>
      <c r="AV34" s="93">
        <f t="shared" si="104"/>
        <v>1.2793486306930129</v>
      </c>
      <c r="AW34" s="89">
        <f t="shared" si="105"/>
        <v>25295.58</v>
      </c>
      <c r="AX34" s="93">
        <f t="shared" si="106"/>
        <v>0.2793486306930128</v>
      </c>
      <c r="AY34" s="89">
        <v>256261.23</v>
      </c>
      <c r="AZ34" s="89">
        <v>291458.40000000002</v>
      </c>
      <c r="BA34" s="89">
        <v>0</v>
      </c>
      <c r="BB34" s="89">
        <f t="shared" si="107"/>
        <v>291458.40000000002</v>
      </c>
      <c r="BC34" s="93">
        <f t="shared" si="108"/>
        <v>1.137348790529102</v>
      </c>
      <c r="BD34" s="89">
        <f t="shared" si="109"/>
        <v>35197.170000000013</v>
      </c>
      <c r="BE34" s="93">
        <f t="shared" si="110"/>
        <v>0.13734879052910193</v>
      </c>
      <c r="BF34" s="89">
        <f t="shared" si="111"/>
        <v>346813.24</v>
      </c>
      <c r="BG34" s="89">
        <f t="shared" si="111"/>
        <v>407305.99</v>
      </c>
      <c r="BH34" s="89">
        <f t="shared" si="111"/>
        <v>0</v>
      </c>
      <c r="BI34" s="89">
        <f t="shared" si="111"/>
        <v>407305.99</v>
      </c>
      <c r="BJ34" s="93">
        <f t="shared" si="112"/>
        <v>1.1744245692580826</v>
      </c>
      <c r="BK34" s="89">
        <f t="shared" si="113"/>
        <v>60492.75</v>
      </c>
      <c r="BL34" s="93">
        <f t="shared" si="114"/>
        <v>0.17442456925808253</v>
      </c>
      <c r="BM34" s="89">
        <v>292550.13</v>
      </c>
      <c r="BN34" s="89">
        <v>763380.38</v>
      </c>
      <c r="BO34" s="89">
        <v>0</v>
      </c>
      <c r="BP34" s="89">
        <f t="shared" si="115"/>
        <v>763380.38</v>
      </c>
      <c r="BQ34" s="93">
        <f t="shared" si="116"/>
        <v>2.6094002419346043</v>
      </c>
      <c r="BR34" s="89">
        <f t="shared" si="117"/>
        <v>470830.25</v>
      </c>
      <c r="BS34" s="93">
        <f t="shared" si="118"/>
        <v>1.6094002419346045</v>
      </c>
      <c r="BT34" s="89">
        <f t="shared" si="119"/>
        <v>639363.37</v>
      </c>
      <c r="BU34" s="89">
        <f t="shared" si="119"/>
        <v>1170686.3700000001</v>
      </c>
      <c r="BV34" s="89">
        <f t="shared" si="119"/>
        <v>0</v>
      </c>
      <c r="BW34" s="89">
        <f t="shared" si="119"/>
        <v>1170686.3700000001</v>
      </c>
      <c r="BX34" s="93">
        <f t="shared" si="120"/>
        <v>1.8310188304969679</v>
      </c>
      <c r="BY34" s="89">
        <f t="shared" si="121"/>
        <v>531323.00000000012</v>
      </c>
      <c r="BZ34" s="93">
        <f t="shared" si="122"/>
        <v>0.83101883049696779</v>
      </c>
      <c r="CA34" s="89">
        <v>15172.5</v>
      </c>
      <c r="CB34" s="89">
        <v>56100</v>
      </c>
      <c r="CC34" s="89">
        <v>31237.5</v>
      </c>
      <c r="CD34" s="89">
        <v>59063.67</v>
      </c>
      <c r="CE34" s="89">
        <v>427791.19</v>
      </c>
      <c r="CF34" s="89">
        <v>250357.74</v>
      </c>
      <c r="CG34" s="89">
        <v>29218.27</v>
      </c>
      <c r="CH34" s="24">
        <f t="shared" si="86"/>
        <v>1508304.24</v>
      </c>
    </row>
    <row r="35" spans="1:86" s="10" customFormat="1" ht="12" hidden="1" customHeight="1" x14ac:dyDescent="0.35">
      <c r="A35" s="9" t="s">
        <v>35</v>
      </c>
      <c r="B35" s="9" t="s">
        <v>35</v>
      </c>
      <c r="C35" s="25">
        <v>1</v>
      </c>
      <c r="D35" s="26" t="s">
        <v>16</v>
      </c>
      <c r="E35" s="27" t="s">
        <v>17</v>
      </c>
      <c r="F35" s="25" t="s">
        <v>18</v>
      </c>
      <c r="G35" s="27" t="s">
        <v>677</v>
      </c>
      <c r="H35" s="25" t="s">
        <v>36</v>
      </c>
      <c r="I35" s="27" t="s">
        <v>37</v>
      </c>
      <c r="J35" s="28" t="s">
        <v>21</v>
      </c>
      <c r="K35" s="29" t="s">
        <v>22</v>
      </c>
      <c r="L35" s="23" t="s">
        <v>10</v>
      </c>
      <c r="M35" s="24">
        <v>0</v>
      </c>
      <c r="N35" s="24">
        <v>0</v>
      </c>
      <c r="O35" s="24">
        <v>0</v>
      </c>
      <c r="P35" s="89">
        <v>0</v>
      </c>
      <c r="Q35" s="89">
        <v>0</v>
      </c>
      <c r="R35" s="89">
        <v>0</v>
      </c>
      <c r="S35" s="89">
        <f t="shared" si="87"/>
        <v>0</v>
      </c>
      <c r="T35" s="93" t="str">
        <f t="shared" si="88"/>
        <v>nebija plānots</v>
      </c>
      <c r="U35" s="89">
        <f t="shared" si="89"/>
        <v>0</v>
      </c>
      <c r="V35" s="93" t="str">
        <f t="shared" si="90"/>
        <v>nebija plānots</v>
      </c>
      <c r="W35" s="89">
        <v>0</v>
      </c>
      <c r="X35" s="89">
        <v>0</v>
      </c>
      <c r="Y35" s="89">
        <v>0</v>
      </c>
      <c r="Z35" s="89">
        <f t="shared" si="91"/>
        <v>0</v>
      </c>
      <c r="AA35" s="93" t="str">
        <f t="shared" si="92"/>
        <v>nebija plānots</v>
      </c>
      <c r="AB35" s="89">
        <f t="shared" si="93"/>
        <v>0</v>
      </c>
      <c r="AC35" s="93" t="str">
        <f t="shared" si="94"/>
        <v>nebija plānots</v>
      </c>
      <c r="AD35" s="89">
        <f t="shared" si="95"/>
        <v>0</v>
      </c>
      <c r="AE35" s="89">
        <f t="shared" si="95"/>
        <v>0</v>
      </c>
      <c r="AF35" s="89">
        <f t="shared" si="95"/>
        <v>0</v>
      </c>
      <c r="AG35" s="89">
        <f t="shared" si="95"/>
        <v>0</v>
      </c>
      <c r="AH35" s="93" t="str">
        <f t="shared" si="96"/>
        <v>nebija plānots</v>
      </c>
      <c r="AI35" s="89">
        <f t="shared" si="97"/>
        <v>0</v>
      </c>
      <c r="AJ35" s="93" t="str">
        <f t="shared" si="98"/>
        <v>nebija plānots</v>
      </c>
      <c r="AK35" s="89">
        <v>0</v>
      </c>
      <c r="AL35" s="89">
        <v>0</v>
      </c>
      <c r="AM35" s="89">
        <v>0</v>
      </c>
      <c r="AN35" s="89">
        <f t="shared" si="99"/>
        <v>0</v>
      </c>
      <c r="AO35" s="93" t="str">
        <f t="shared" si="100"/>
        <v>nebija plānots</v>
      </c>
      <c r="AP35" s="89">
        <f t="shared" si="101"/>
        <v>0</v>
      </c>
      <c r="AQ35" s="93" t="str">
        <f t="shared" si="102"/>
        <v>nebija plānots</v>
      </c>
      <c r="AR35" s="89">
        <f t="shared" si="103"/>
        <v>0</v>
      </c>
      <c r="AS35" s="89">
        <f t="shared" si="103"/>
        <v>0</v>
      </c>
      <c r="AT35" s="89">
        <f t="shared" si="103"/>
        <v>0</v>
      </c>
      <c r="AU35" s="89">
        <f t="shared" si="103"/>
        <v>0</v>
      </c>
      <c r="AV35" s="93" t="str">
        <f t="shared" si="104"/>
        <v>nebija plānots</v>
      </c>
      <c r="AW35" s="89">
        <f t="shared" si="105"/>
        <v>0</v>
      </c>
      <c r="AX35" s="93" t="str">
        <f t="shared" si="106"/>
        <v>nebija plānots</v>
      </c>
      <c r="AY35" s="89">
        <v>0</v>
      </c>
      <c r="AZ35" s="89">
        <v>0</v>
      </c>
      <c r="BA35" s="89">
        <v>0</v>
      </c>
      <c r="BB35" s="89">
        <f t="shared" si="107"/>
        <v>0</v>
      </c>
      <c r="BC35" s="93" t="str">
        <f t="shared" si="108"/>
        <v>nebija plānots</v>
      </c>
      <c r="BD35" s="89">
        <f t="shared" si="109"/>
        <v>0</v>
      </c>
      <c r="BE35" s="93" t="str">
        <f t="shared" si="110"/>
        <v>nebija plānots</v>
      </c>
      <c r="BF35" s="89">
        <f t="shared" si="111"/>
        <v>0</v>
      </c>
      <c r="BG35" s="89">
        <f t="shared" si="111"/>
        <v>0</v>
      </c>
      <c r="BH35" s="89">
        <f t="shared" si="111"/>
        <v>0</v>
      </c>
      <c r="BI35" s="89">
        <f t="shared" si="111"/>
        <v>0</v>
      </c>
      <c r="BJ35" s="93" t="str">
        <f t="shared" si="112"/>
        <v>nebija plānots</v>
      </c>
      <c r="BK35" s="89">
        <f t="shared" si="113"/>
        <v>0</v>
      </c>
      <c r="BL35" s="93" t="str">
        <f t="shared" si="114"/>
        <v>nebija plānots</v>
      </c>
      <c r="BM35" s="89">
        <v>0</v>
      </c>
      <c r="BN35" s="89">
        <v>0</v>
      </c>
      <c r="BO35" s="89">
        <v>0</v>
      </c>
      <c r="BP35" s="89">
        <f t="shared" si="115"/>
        <v>0</v>
      </c>
      <c r="BQ35" s="93" t="str">
        <f t="shared" si="116"/>
        <v>nebija plānots</v>
      </c>
      <c r="BR35" s="89">
        <f t="shared" si="117"/>
        <v>0</v>
      </c>
      <c r="BS35" s="93" t="str">
        <f t="shared" si="118"/>
        <v>nebija plānots</v>
      </c>
      <c r="BT35" s="89">
        <f t="shared" si="119"/>
        <v>0</v>
      </c>
      <c r="BU35" s="89">
        <f t="shared" si="119"/>
        <v>0</v>
      </c>
      <c r="BV35" s="89">
        <f t="shared" si="119"/>
        <v>0</v>
      </c>
      <c r="BW35" s="89">
        <f t="shared" si="119"/>
        <v>0</v>
      </c>
      <c r="BX35" s="93" t="str">
        <f t="shared" si="120"/>
        <v>nebija plānots</v>
      </c>
      <c r="BY35" s="89">
        <f t="shared" si="121"/>
        <v>0</v>
      </c>
      <c r="BZ35" s="93" t="str">
        <f t="shared" si="122"/>
        <v>nebija plānots</v>
      </c>
      <c r="CA35" s="89">
        <v>353118</v>
      </c>
      <c r="CB35" s="89">
        <v>0</v>
      </c>
      <c r="CC35" s="89">
        <v>0</v>
      </c>
      <c r="CD35" s="89">
        <v>353354</v>
      </c>
      <c r="CE35" s="89">
        <v>0</v>
      </c>
      <c r="CF35" s="89">
        <v>571257</v>
      </c>
      <c r="CG35" s="89">
        <v>0</v>
      </c>
      <c r="CH35" s="24">
        <f t="shared" si="86"/>
        <v>1277729</v>
      </c>
    </row>
    <row r="36" spans="1:86" s="10" customFormat="1" ht="12" hidden="1" customHeight="1" x14ac:dyDescent="0.35">
      <c r="A36" s="9" t="s">
        <v>38</v>
      </c>
      <c r="B36" s="9" t="s">
        <v>38</v>
      </c>
      <c r="C36" s="25">
        <v>1</v>
      </c>
      <c r="D36" s="26" t="s">
        <v>16</v>
      </c>
      <c r="E36" s="27" t="s">
        <v>17</v>
      </c>
      <c r="F36" s="25" t="s">
        <v>18</v>
      </c>
      <c r="G36" s="27" t="s">
        <v>677</v>
      </c>
      <c r="H36" s="25" t="s">
        <v>39</v>
      </c>
      <c r="I36" s="27" t="s">
        <v>40</v>
      </c>
      <c r="J36" s="28" t="s">
        <v>21</v>
      </c>
      <c r="K36" s="29" t="s">
        <v>22</v>
      </c>
      <c r="L36" s="23" t="s">
        <v>10</v>
      </c>
      <c r="M36" s="24">
        <v>0</v>
      </c>
      <c r="N36" s="24">
        <v>0</v>
      </c>
      <c r="O36" s="24">
        <v>357254.07</v>
      </c>
      <c r="P36" s="89">
        <v>105857</v>
      </c>
      <c r="Q36" s="89">
        <v>89752.459999999992</v>
      </c>
      <c r="R36" s="89">
        <v>0</v>
      </c>
      <c r="S36" s="89">
        <f t="shared" si="87"/>
        <v>89752.459999999992</v>
      </c>
      <c r="T36" s="93">
        <f t="shared" si="88"/>
        <v>0.84786513881935055</v>
      </c>
      <c r="U36" s="89">
        <f t="shared" si="89"/>
        <v>-16104.540000000008</v>
      </c>
      <c r="V36" s="93">
        <f t="shared" si="90"/>
        <v>-0.15213486118064945</v>
      </c>
      <c r="W36" s="89">
        <v>207455.89</v>
      </c>
      <c r="X36" s="89">
        <v>43525.25</v>
      </c>
      <c r="Y36" s="89">
        <v>0</v>
      </c>
      <c r="Z36" s="89">
        <f t="shared" si="91"/>
        <v>43525.25</v>
      </c>
      <c r="AA36" s="93">
        <f t="shared" si="92"/>
        <v>0.20980484092305116</v>
      </c>
      <c r="AB36" s="89">
        <f t="shared" si="93"/>
        <v>-163930.64000000001</v>
      </c>
      <c r="AC36" s="93">
        <f t="shared" si="94"/>
        <v>-0.79019515907694882</v>
      </c>
      <c r="AD36" s="89">
        <f t="shared" si="95"/>
        <v>313312.89</v>
      </c>
      <c r="AE36" s="89">
        <f t="shared" si="95"/>
        <v>133277.71</v>
      </c>
      <c r="AF36" s="89">
        <f t="shared" si="95"/>
        <v>0</v>
      </c>
      <c r="AG36" s="89">
        <f t="shared" si="95"/>
        <v>133277.71</v>
      </c>
      <c r="AH36" s="93">
        <f t="shared" si="96"/>
        <v>0.42538214753947717</v>
      </c>
      <c r="AI36" s="89">
        <f t="shared" si="97"/>
        <v>-180035.18000000002</v>
      </c>
      <c r="AJ36" s="93">
        <f t="shared" si="98"/>
        <v>-0.57461785246052277</v>
      </c>
      <c r="AK36" s="89">
        <v>41983.19</v>
      </c>
      <c r="AL36" s="89">
        <v>108879.18</v>
      </c>
      <c r="AM36" s="89">
        <v>0</v>
      </c>
      <c r="AN36" s="89">
        <f t="shared" si="99"/>
        <v>108879.18</v>
      </c>
      <c r="AO36" s="93">
        <f t="shared" si="100"/>
        <v>2.5933994058098011</v>
      </c>
      <c r="AP36" s="89">
        <f t="shared" si="101"/>
        <v>66895.989999999991</v>
      </c>
      <c r="AQ36" s="93">
        <f t="shared" si="102"/>
        <v>1.5933994058098011</v>
      </c>
      <c r="AR36" s="89">
        <f t="shared" si="103"/>
        <v>355296.08</v>
      </c>
      <c r="AS36" s="89">
        <f t="shared" si="103"/>
        <v>242156.88999999998</v>
      </c>
      <c r="AT36" s="89">
        <f t="shared" si="103"/>
        <v>0</v>
      </c>
      <c r="AU36" s="89">
        <f t="shared" si="103"/>
        <v>242156.88999999998</v>
      </c>
      <c r="AV36" s="93">
        <f t="shared" si="104"/>
        <v>0.68156364123127944</v>
      </c>
      <c r="AW36" s="89">
        <f t="shared" si="105"/>
        <v>-113139.19000000003</v>
      </c>
      <c r="AX36" s="93">
        <f t="shared" si="106"/>
        <v>-0.31843635876872051</v>
      </c>
      <c r="AY36" s="89">
        <v>0</v>
      </c>
      <c r="AZ36" s="89">
        <v>69904.66</v>
      </c>
      <c r="BA36" s="89">
        <v>0</v>
      </c>
      <c r="BB36" s="89">
        <f t="shared" si="107"/>
        <v>69904.66</v>
      </c>
      <c r="BC36" s="93" t="str">
        <f t="shared" si="108"/>
        <v>nebija plānots</v>
      </c>
      <c r="BD36" s="89">
        <f t="shared" si="109"/>
        <v>69904.66</v>
      </c>
      <c r="BE36" s="93" t="str">
        <f t="shared" si="110"/>
        <v>nebija plānots</v>
      </c>
      <c r="BF36" s="89">
        <f t="shared" si="111"/>
        <v>355296.08</v>
      </c>
      <c r="BG36" s="89">
        <f t="shared" si="111"/>
        <v>312061.55</v>
      </c>
      <c r="BH36" s="89">
        <f t="shared" si="111"/>
        <v>0</v>
      </c>
      <c r="BI36" s="89">
        <f t="shared" si="111"/>
        <v>312061.55</v>
      </c>
      <c r="BJ36" s="93">
        <f t="shared" si="112"/>
        <v>0.87831408103348618</v>
      </c>
      <c r="BK36" s="89">
        <f t="shared" si="113"/>
        <v>-43234.530000000028</v>
      </c>
      <c r="BL36" s="93">
        <f t="shared" si="114"/>
        <v>-0.12168591896651386</v>
      </c>
      <c r="BM36" s="89">
        <v>196529.76</v>
      </c>
      <c r="BN36" s="89">
        <v>67433.48</v>
      </c>
      <c r="BO36" s="89">
        <v>0</v>
      </c>
      <c r="BP36" s="89">
        <f t="shared" si="115"/>
        <v>67433.48</v>
      </c>
      <c r="BQ36" s="93">
        <f t="shared" si="116"/>
        <v>0.34312096040823531</v>
      </c>
      <c r="BR36" s="89">
        <f t="shared" si="117"/>
        <v>-129096.28000000001</v>
      </c>
      <c r="BS36" s="93">
        <f t="shared" si="118"/>
        <v>-0.65687903959176464</v>
      </c>
      <c r="BT36" s="89">
        <f t="shared" si="119"/>
        <v>551825.84000000008</v>
      </c>
      <c r="BU36" s="89">
        <f t="shared" si="119"/>
        <v>379495.02999999997</v>
      </c>
      <c r="BV36" s="89">
        <f t="shared" si="119"/>
        <v>0</v>
      </c>
      <c r="BW36" s="89">
        <f t="shared" si="119"/>
        <v>379495.02999999997</v>
      </c>
      <c r="BX36" s="93">
        <f t="shared" si="120"/>
        <v>0.68770797322575528</v>
      </c>
      <c r="BY36" s="89">
        <f t="shared" si="121"/>
        <v>-172330.81000000011</v>
      </c>
      <c r="BZ36" s="93">
        <f t="shared" si="122"/>
        <v>-0.31229202677424472</v>
      </c>
      <c r="CA36" s="89">
        <v>0</v>
      </c>
      <c r="CB36" s="89">
        <v>247548.95</v>
      </c>
      <c r="CC36" s="89">
        <v>223805.39</v>
      </c>
      <c r="CD36" s="89">
        <v>0</v>
      </c>
      <c r="CE36" s="89">
        <v>55195.71</v>
      </c>
      <c r="CF36" s="89">
        <v>262056.44999999998</v>
      </c>
      <c r="CG36" s="89">
        <v>0</v>
      </c>
      <c r="CH36" s="24">
        <f t="shared" si="86"/>
        <v>1340432.3400000001</v>
      </c>
    </row>
    <row r="37" spans="1:86" s="10" customFormat="1" ht="12" hidden="1" customHeight="1" x14ac:dyDescent="0.35">
      <c r="A37" s="9" t="s">
        <v>41</v>
      </c>
      <c r="B37" s="9" t="s">
        <v>41</v>
      </c>
      <c r="C37" s="25">
        <v>1</v>
      </c>
      <c r="D37" s="26" t="s">
        <v>16</v>
      </c>
      <c r="E37" s="27" t="s">
        <v>17</v>
      </c>
      <c r="F37" s="25" t="s">
        <v>18</v>
      </c>
      <c r="G37" s="27" t="s">
        <v>677</v>
      </c>
      <c r="H37" s="25" t="s">
        <v>42</v>
      </c>
      <c r="I37" s="27" t="s">
        <v>43</v>
      </c>
      <c r="J37" s="28" t="s">
        <v>21</v>
      </c>
      <c r="K37" s="29" t="s">
        <v>22</v>
      </c>
      <c r="L37" s="23" t="s">
        <v>10</v>
      </c>
      <c r="M37" s="24">
        <v>0</v>
      </c>
      <c r="N37" s="24">
        <v>0</v>
      </c>
      <c r="O37" s="24">
        <v>1049927.5899999999</v>
      </c>
      <c r="P37" s="89">
        <v>402143.82</v>
      </c>
      <c r="Q37" s="89">
        <v>402143.82</v>
      </c>
      <c r="R37" s="89">
        <v>0</v>
      </c>
      <c r="S37" s="89">
        <f t="shared" si="87"/>
        <v>402143.82</v>
      </c>
      <c r="T37" s="93">
        <f t="shared" si="88"/>
        <v>1</v>
      </c>
      <c r="U37" s="89">
        <f t="shared" si="89"/>
        <v>0</v>
      </c>
      <c r="V37" s="93">
        <f t="shared" si="90"/>
        <v>0</v>
      </c>
      <c r="W37" s="89">
        <v>22634.44</v>
      </c>
      <c r="X37" s="89">
        <v>94613.26999999999</v>
      </c>
      <c r="Y37" s="89">
        <v>0</v>
      </c>
      <c r="Z37" s="89">
        <f t="shared" si="91"/>
        <v>94613.26999999999</v>
      </c>
      <c r="AA37" s="93">
        <f t="shared" si="92"/>
        <v>4.1800579117486452</v>
      </c>
      <c r="AB37" s="89">
        <f t="shared" si="93"/>
        <v>71978.829999999987</v>
      </c>
      <c r="AC37" s="93">
        <f t="shared" si="94"/>
        <v>3.1800579117486447</v>
      </c>
      <c r="AD37" s="89">
        <f t="shared" si="95"/>
        <v>424778.26</v>
      </c>
      <c r="AE37" s="89">
        <f t="shared" si="95"/>
        <v>496757.08999999997</v>
      </c>
      <c r="AF37" s="89">
        <f t="shared" si="95"/>
        <v>0</v>
      </c>
      <c r="AG37" s="89">
        <f t="shared" si="95"/>
        <v>496757.08999999997</v>
      </c>
      <c r="AH37" s="93">
        <f t="shared" si="96"/>
        <v>1.1694503621724897</v>
      </c>
      <c r="AI37" s="89">
        <f t="shared" si="97"/>
        <v>71978.829999999958</v>
      </c>
      <c r="AJ37" s="93">
        <f t="shared" si="98"/>
        <v>0.1694503621724896</v>
      </c>
      <c r="AK37" s="89">
        <v>184720.73</v>
      </c>
      <c r="AL37" s="89">
        <v>262390.17000000004</v>
      </c>
      <c r="AM37" s="89">
        <v>0</v>
      </c>
      <c r="AN37" s="89">
        <f t="shared" si="99"/>
        <v>262390.17000000004</v>
      </c>
      <c r="AO37" s="93">
        <f t="shared" si="100"/>
        <v>1.4204695379885086</v>
      </c>
      <c r="AP37" s="89">
        <f t="shared" si="101"/>
        <v>77669.440000000031</v>
      </c>
      <c r="AQ37" s="93">
        <f t="shared" si="102"/>
        <v>0.4204695379885085</v>
      </c>
      <c r="AR37" s="89">
        <f t="shared" si="103"/>
        <v>609498.99</v>
      </c>
      <c r="AS37" s="89">
        <f t="shared" si="103"/>
        <v>759147.26</v>
      </c>
      <c r="AT37" s="89">
        <f t="shared" si="103"/>
        <v>0</v>
      </c>
      <c r="AU37" s="89">
        <f t="shared" si="103"/>
        <v>759147.26</v>
      </c>
      <c r="AV37" s="93">
        <f t="shared" si="104"/>
        <v>1.2455266907005047</v>
      </c>
      <c r="AW37" s="89">
        <f t="shared" si="105"/>
        <v>149648.27000000002</v>
      </c>
      <c r="AX37" s="93">
        <f t="shared" si="106"/>
        <v>0.24552669070050473</v>
      </c>
      <c r="AY37" s="89">
        <v>207173.99000000002</v>
      </c>
      <c r="AZ37" s="89">
        <v>307257.77999999997</v>
      </c>
      <c r="BA37" s="89">
        <v>0</v>
      </c>
      <c r="BB37" s="89">
        <f t="shared" si="107"/>
        <v>307257.77999999997</v>
      </c>
      <c r="BC37" s="93">
        <f t="shared" si="108"/>
        <v>1.4830905172990101</v>
      </c>
      <c r="BD37" s="89">
        <f t="shared" si="109"/>
        <v>100083.78999999995</v>
      </c>
      <c r="BE37" s="93">
        <f t="shared" si="110"/>
        <v>0.48309051729901009</v>
      </c>
      <c r="BF37" s="89">
        <f t="shared" si="111"/>
        <v>816672.98</v>
      </c>
      <c r="BG37" s="89">
        <f t="shared" si="111"/>
        <v>1066405.04</v>
      </c>
      <c r="BH37" s="89">
        <f t="shared" si="111"/>
        <v>0</v>
      </c>
      <c r="BI37" s="89">
        <f t="shared" si="111"/>
        <v>1066405.04</v>
      </c>
      <c r="BJ37" s="93">
        <f t="shared" si="112"/>
        <v>1.3057919952243309</v>
      </c>
      <c r="BK37" s="89">
        <f t="shared" si="113"/>
        <v>249732.06000000006</v>
      </c>
      <c r="BL37" s="93">
        <f t="shared" si="114"/>
        <v>0.30579199522433087</v>
      </c>
      <c r="BM37" s="89">
        <v>213055.69</v>
      </c>
      <c r="BN37" s="89">
        <v>219862.1</v>
      </c>
      <c r="BO37" s="89">
        <v>0</v>
      </c>
      <c r="BP37" s="89">
        <f t="shared" si="115"/>
        <v>219862.1</v>
      </c>
      <c r="BQ37" s="93">
        <f t="shared" si="116"/>
        <v>1.0319466239085189</v>
      </c>
      <c r="BR37" s="89">
        <f t="shared" si="117"/>
        <v>6806.4100000000035</v>
      </c>
      <c r="BS37" s="93">
        <f t="shared" si="118"/>
        <v>3.1946623908518955E-2</v>
      </c>
      <c r="BT37" s="89">
        <f t="shared" si="119"/>
        <v>1029728.6699999999</v>
      </c>
      <c r="BU37" s="89">
        <f t="shared" si="119"/>
        <v>1286267.1400000001</v>
      </c>
      <c r="BV37" s="89">
        <f t="shared" si="119"/>
        <v>0</v>
      </c>
      <c r="BW37" s="89">
        <f t="shared" si="119"/>
        <v>1286267.1400000001</v>
      </c>
      <c r="BX37" s="93">
        <f t="shared" si="120"/>
        <v>1.2491321038968453</v>
      </c>
      <c r="BY37" s="89">
        <f t="shared" si="121"/>
        <v>256538.4700000002</v>
      </c>
      <c r="BZ37" s="93">
        <f t="shared" si="122"/>
        <v>0.2491321038968452</v>
      </c>
      <c r="CA37" s="89">
        <v>234155.92</v>
      </c>
      <c r="CB37" s="89">
        <v>260964.97999999998</v>
      </c>
      <c r="CC37" s="89">
        <v>22634.44</v>
      </c>
      <c r="CD37" s="89">
        <v>254424.06999999998</v>
      </c>
      <c r="CE37" s="89">
        <v>264071.14</v>
      </c>
      <c r="CF37" s="89">
        <v>22634.44</v>
      </c>
      <c r="CG37" s="89">
        <v>285254.17</v>
      </c>
      <c r="CH37" s="24">
        <f t="shared" si="86"/>
        <v>2373867.8299999996</v>
      </c>
    </row>
    <row r="38" spans="1:86" s="10" customFormat="1" ht="12" hidden="1" customHeight="1" x14ac:dyDescent="0.35">
      <c r="A38" s="9" t="s">
        <v>44</v>
      </c>
      <c r="B38" s="9" t="s">
        <v>44</v>
      </c>
      <c r="C38" s="25">
        <v>1</v>
      </c>
      <c r="D38" s="26" t="s">
        <v>16</v>
      </c>
      <c r="E38" s="27" t="s">
        <v>17</v>
      </c>
      <c r="F38" s="25" t="s">
        <v>18</v>
      </c>
      <c r="G38" s="27" t="s">
        <v>677</v>
      </c>
      <c r="H38" s="25" t="s">
        <v>45</v>
      </c>
      <c r="I38" s="27" t="s">
        <v>46</v>
      </c>
      <c r="J38" s="28" t="s">
        <v>21</v>
      </c>
      <c r="K38" s="29" t="s">
        <v>22</v>
      </c>
      <c r="L38" s="23" t="s">
        <v>10</v>
      </c>
      <c r="M38" s="24">
        <v>0</v>
      </c>
      <c r="N38" s="24">
        <v>208815.56</v>
      </c>
      <c r="O38" s="24">
        <v>1382711.3199999998</v>
      </c>
      <c r="P38" s="89">
        <v>0</v>
      </c>
      <c r="Q38" s="89">
        <v>0</v>
      </c>
      <c r="R38" s="89">
        <v>0</v>
      </c>
      <c r="S38" s="89">
        <f t="shared" si="87"/>
        <v>0</v>
      </c>
      <c r="T38" s="93" t="str">
        <f t="shared" si="88"/>
        <v>nebija plānots</v>
      </c>
      <c r="U38" s="89">
        <f t="shared" si="89"/>
        <v>0</v>
      </c>
      <c r="V38" s="93" t="str">
        <f t="shared" si="90"/>
        <v>nebija plānots</v>
      </c>
      <c r="W38" s="89">
        <v>0</v>
      </c>
      <c r="X38" s="89">
        <v>758720.33</v>
      </c>
      <c r="Y38" s="89">
        <v>0</v>
      </c>
      <c r="Z38" s="89">
        <f t="shared" si="91"/>
        <v>758720.33</v>
      </c>
      <c r="AA38" s="93" t="str">
        <f t="shared" si="92"/>
        <v>nebija plānots</v>
      </c>
      <c r="AB38" s="89">
        <f t="shared" si="93"/>
        <v>758720.33</v>
      </c>
      <c r="AC38" s="93" t="str">
        <f t="shared" si="94"/>
        <v>nebija plānots</v>
      </c>
      <c r="AD38" s="89">
        <f t="shared" si="95"/>
        <v>0</v>
      </c>
      <c r="AE38" s="89">
        <f t="shared" si="95"/>
        <v>758720.33</v>
      </c>
      <c r="AF38" s="89">
        <f t="shared" si="95"/>
        <v>0</v>
      </c>
      <c r="AG38" s="89">
        <f t="shared" si="95"/>
        <v>758720.33</v>
      </c>
      <c r="AH38" s="93" t="str">
        <f t="shared" si="96"/>
        <v>nebija plānots</v>
      </c>
      <c r="AI38" s="89">
        <f t="shared" si="97"/>
        <v>758720.33</v>
      </c>
      <c r="AJ38" s="93" t="str">
        <f t="shared" si="98"/>
        <v>nebija plānots</v>
      </c>
      <c r="AK38" s="89">
        <v>567375</v>
      </c>
      <c r="AL38" s="89">
        <v>0</v>
      </c>
      <c r="AM38" s="89">
        <v>0</v>
      </c>
      <c r="AN38" s="89">
        <f t="shared" si="99"/>
        <v>0</v>
      </c>
      <c r="AO38" s="93">
        <f t="shared" si="100"/>
        <v>0</v>
      </c>
      <c r="AP38" s="89">
        <f t="shared" si="101"/>
        <v>-567375</v>
      </c>
      <c r="AQ38" s="93">
        <f t="shared" si="102"/>
        <v>-1</v>
      </c>
      <c r="AR38" s="89">
        <f t="shared" si="103"/>
        <v>567375</v>
      </c>
      <c r="AS38" s="89">
        <f t="shared" si="103"/>
        <v>758720.33</v>
      </c>
      <c r="AT38" s="89">
        <f t="shared" si="103"/>
        <v>0</v>
      </c>
      <c r="AU38" s="89">
        <f t="shared" si="103"/>
        <v>758720.33</v>
      </c>
      <c r="AV38" s="93">
        <f t="shared" si="104"/>
        <v>1.3372466710729234</v>
      </c>
      <c r="AW38" s="89">
        <f t="shared" si="105"/>
        <v>191345.32999999996</v>
      </c>
      <c r="AX38" s="93">
        <f t="shared" si="106"/>
        <v>0.3372466710729235</v>
      </c>
      <c r="AY38" s="89">
        <v>0</v>
      </c>
      <c r="AZ38" s="89">
        <v>0</v>
      </c>
      <c r="BA38" s="89">
        <v>0</v>
      </c>
      <c r="BB38" s="89">
        <f t="shared" si="107"/>
        <v>0</v>
      </c>
      <c r="BC38" s="93" t="str">
        <f t="shared" si="108"/>
        <v>nebija plānots</v>
      </c>
      <c r="BD38" s="89">
        <f t="shared" si="109"/>
        <v>0</v>
      </c>
      <c r="BE38" s="93" t="str">
        <f t="shared" si="110"/>
        <v>nebija plānots</v>
      </c>
      <c r="BF38" s="89">
        <f t="shared" si="111"/>
        <v>567375</v>
      </c>
      <c r="BG38" s="89">
        <f t="shared" si="111"/>
        <v>758720.33</v>
      </c>
      <c r="BH38" s="89">
        <f t="shared" si="111"/>
        <v>0</v>
      </c>
      <c r="BI38" s="89">
        <f t="shared" si="111"/>
        <v>758720.33</v>
      </c>
      <c r="BJ38" s="93">
        <f t="shared" si="112"/>
        <v>1.3372466710729234</v>
      </c>
      <c r="BK38" s="89">
        <f t="shared" si="113"/>
        <v>191345.32999999996</v>
      </c>
      <c r="BL38" s="93">
        <f t="shared" si="114"/>
        <v>0.3372466710729235</v>
      </c>
      <c r="BM38" s="89">
        <v>0</v>
      </c>
      <c r="BN38" s="89">
        <v>0</v>
      </c>
      <c r="BO38" s="89">
        <v>0</v>
      </c>
      <c r="BP38" s="89">
        <f t="shared" si="115"/>
        <v>0</v>
      </c>
      <c r="BQ38" s="93" t="str">
        <f t="shared" si="116"/>
        <v>nebija plānots</v>
      </c>
      <c r="BR38" s="89">
        <f t="shared" si="117"/>
        <v>0</v>
      </c>
      <c r="BS38" s="93" t="str">
        <f t="shared" si="118"/>
        <v>nebija plānots</v>
      </c>
      <c r="BT38" s="89">
        <f t="shared" si="119"/>
        <v>567375</v>
      </c>
      <c r="BU38" s="89">
        <f t="shared" si="119"/>
        <v>758720.33</v>
      </c>
      <c r="BV38" s="89">
        <f t="shared" si="119"/>
        <v>0</v>
      </c>
      <c r="BW38" s="89">
        <f t="shared" si="119"/>
        <v>758720.33</v>
      </c>
      <c r="BX38" s="93">
        <f t="shared" si="120"/>
        <v>1.3372466710729234</v>
      </c>
      <c r="BY38" s="89">
        <f t="shared" si="121"/>
        <v>191345.32999999996</v>
      </c>
      <c r="BZ38" s="93">
        <f t="shared" si="122"/>
        <v>0.3372466710729235</v>
      </c>
      <c r="CA38" s="89">
        <v>0</v>
      </c>
      <c r="CB38" s="89">
        <v>0</v>
      </c>
      <c r="CC38" s="89">
        <v>0</v>
      </c>
      <c r="CD38" s="89">
        <v>1711921.46</v>
      </c>
      <c r="CE38" s="89">
        <v>0</v>
      </c>
      <c r="CF38" s="89">
        <v>1474986.75</v>
      </c>
      <c r="CG38" s="89">
        <v>0</v>
      </c>
      <c r="CH38" s="24">
        <f t="shared" si="86"/>
        <v>3754283.21</v>
      </c>
    </row>
    <row r="39" spans="1:86" s="10" customFormat="1" ht="12" hidden="1" customHeight="1" x14ac:dyDescent="0.35">
      <c r="A39" s="9" t="s">
        <v>47</v>
      </c>
      <c r="B39" s="9" t="s">
        <v>47</v>
      </c>
      <c r="C39" s="25">
        <v>1</v>
      </c>
      <c r="D39" s="26" t="s">
        <v>16</v>
      </c>
      <c r="E39" s="27" t="s">
        <v>17</v>
      </c>
      <c r="F39" s="25" t="s">
        <v>48</v>
      </c>
      <c r="G39" s="27" t="s">
        <v>49</v>
      </c>
      <c r="H39" s="25" t="s">
        <v>50</v>
      </c>
      <c r="I39" s="27" t="s">
        <v>51</v>
      </c>
      <c r="J39" s="28" t="s">
        <v>21</v>
      </c>
      <c r="K39" s="29" t="s">
        <v>22</v>
      </c>
      <c r="L39" s="23" t="s">
        <v>10</v>
      </c>
      <c r="M39" s="24">
        <v>0</v>
      </c>
      <c r="N39" s="24">
        <v>0</v>
      </c>
      <c r="O39" s="24">
        <v>0</v>
      </c>
      <c r="P39" s="89">
        <v>0</v>
      </c>
      <c r="Q39" s="89">
        <v>0</v>
      </c>
      <c r="R39" s="89">
        <v>0</v>
      </c>
      <c r="S39" s="89">
        <f t="shared" si="87"/>
        <v>0</v>
      </c>
      <c r="T39" s="93" t="str">
        <f t="shared" si="88"/>
        <v>nebija plānots</v>
      </c>
      <c r="U39" s="89">
        <f t="shared" si="89"/>
        <v>0</v>
      </c>
      <c r="V39" s="93" t="str">
        <f t="shared" si="90"/>
        <v>nebija plānots</v>
      </c>
      <c r="W39" s="89">
        <v>0</v>
      </c>
      <c r="X39" s="89">
        <v>0</v>
      </c>
      <c r="Y39" s="89">
        <v>0</v>
      </c>
      <c r="Z39" s="89">
        <f t="shared" si="91"/>
        <v>0</v>
      </c>
      <c r="AA39" s="93" t="str">
        <f t="shared" si="92"/>
        <v>nebija plānots</v>
      </c>
      <c r="AB39" s="89">
        <f t="shared" si="93"/>
        <v>0</v>
      </c>
      <c r="AC39" s="93" t="str">
        <f t="shared" si="94"/>
        <v>nebija plānots</v>
      </c>
      <c r="AD39" s="89">
        <f t="shared" si="95"/>
        <v>0</v>
      </c>
      <c r="AE39" s="89">
        <f t="shared" si="95"/>
        <v>0</v>
      </c>
      <c r="AF39" s="89">
        <f t="shared" si="95"/>
        <v>0</v>
      </c>
      <c r="AG39" s="89">
        <f t="shared" si="95"/>
        <v>0</v>
      </c>
      <c r="AH39" s="93" t="str">
        <f t="shared" si="96"/>
        <v>nebija plānots</v>
      </c>
      <c r="AI39" s="89">
        <f t="shared" si="97"/>
        <v>0</v>
      </c>
      <c r="AJ39" s="93" t="str">
        <f t="shared" si="98"/>
        <v>nebija plānots</v>
      </c>
      <c r="AK39" s="89">
        <v>0</v>
      </c>
      <c r="AL39" s="89">
        <v>0</v>
      </c>
      <c r="AM39" s="89">
        <v>0</v>
      </c>
      <c r="AN39" s="89">
        <f t="shared" si="99"/>
        <v>0</v>
      </c>
      <c r="AO39" s="93" t="str">
        <f t="shared" si="100"/>
        <v>nebija plānots</v>
      </c>
      <c r="AP39" s="89">
        <f t="shared" si="101"/>
        <v>0</v>
      </c>
      <c r="AQ39" s="93" t="str">
        <f t="shared" si="102"/>
        <v>nebija plānots</v>
      </c>
      <c r="AR39" s="89">
        <f t="shared" si="103"/>
        <v>0</v>
      </c>
      <c r="AS39" s="89">
        <f t="shared" si="103"/>
        <v>0</v>
      </c>
      <c r="AT39" s="89">
        <f t="shared" si="103"/>
        <v>0</v>
      </c>
      <c r="AU39" s="89">
        <f t="shared" si="103"/>
        <v>0</v>
      </c>
      <c r="AV39" s="93" t="str">
        <f t="shared" si="104"/>
        <v>nebija plānots</v>
      </c>
      <c r="AW39" s="89">
        <f t="shared" si="105"/>
        <v>0</v>
      </c>
      <c r="AX39" s="93" t="str">
        <f t="shared" si="106"/>
        <v>nebija plānots</v>
      </c>
      <c r="AY39" s="89">
        <v>0</v>
      </c>
      <c r="AZ39" s="89">
        <v>127500</v>
      </c>
      <c r="BA39" s="89">
        <v>0</v>
      </c>
      <c r="BB39" s="89">
        <f t="shared" si="107"/>
        <v>127500</v>
      </c>
      <c r="BC39" s="93" t="str">
        <f t="shared" si="108"/>
        <v>nebija plānots</v>
      </c>
      <c r="BD39" s="89">
        <f t="shared" si="109"/>
        <v>127500</v>
      </c>
      <c r="BE39" s="93" t="str">
        <f t="shared" si="110"/>
        <v>nebija plānots</v>
      </c>
      <c r="BF39" s="89">
        <f t="shared" si="111"/>
        <v>0</v>
      </c>
      <c r="BG39" s="89">
        <f t="shared" si="111"/>
        <v>127500</v>
      </c>
      <c r="BH39" s="89">
        <f t="shared" si="111"/>
        <v>0</v>
      </c>
      <c r="BI39" s="89">
        <f t="shared" si="111"/>
        <v>127500</v>
      </c>
      <c r="BJ39" s="93" t="str">
        <f t="shared" si="112"/>
        <v>nebija plānots</v>
      </c>
      <c r="BK39" s="89">
        <f t="shared" si="113"/>
        <v>127500</v>
      </c>
      <c r="BL39" s="93" t="str">
        <f t="shared" si="114"/>
        <v>nebija plānots</v>
      </c>
      <c r="BM39" s="89">
        <v>0</v>
      </c>
      <c r="BN39" s="89">
        <v>0</v>
      </c>
      <c r="BO39" s="89">
        <v>0</v>
      </c>
      <c r="BP39" s="89">
        <f t="shared" si="115"/>
        <v>0</v>
      </c>
      <c r="BQ39" s="93" t="str">
        <f t="shared" si="116"/>
        <v>nebija plānots</v>
      </c>
      <c r="BR39" s="89">
        <f t="shared" si="117"/>
        <v>0</v>
      </c>
      <c r="BS39" s="93" t="str">
        <f t="shared" si="118"/>
        <v>nebija plānots</v>
      </c>
      <c r="BT39" s="89">
        <f t="shared" si="119"/>
        <v>0</v>
      </c>
      <c r="BU39" s="89">
        <f t="shared" si="119"/>
        <v>127500</v>
      </c>
      <c r="BV39" s="89">
        <f t="shared" si="119"/>
        <v>0</v>
      </c>
      <c r="BW39" s="89">
        <f t="shared" si="119"/>
        <v>127500</v>
      </c>
      <c r="BX39" s="93" t="str">
        <f t="shared" si="120"/>
        <v>nebija plānots</v>
      </c>
      <c r="BY39" s="89">
        <f t="shared" si="121"/>
        <v>127500</v>
      </c>
      <c r="BZ39" s="93" t="str">
        <f t="shared" si="122"/>
        <v>nebija plānots</v>
      </c>
      <c r="CA39" s="89">
        <v>0</v>
      </c>
      <c r="CB39" s="89">
        <v>0</v>
      </c>
      <c r="CC39" s="89">
        <v>0</v>
      </c>
      <c r="CD39" s="89">
        <v>500000</v>
      </c>
      <c r="CE39" s="89">
        <v>0</v>
      </c>
      <c r="CF39" s="89">
        <v>0</v>
      </c>
      <c r="CG39" s="89">
        <v>0</v>
      </c>
      <c r="CH39" s="24">
        <f t="shared" si="86"/>
        <v>500000</v>
      </c>
    </row>
    <row r="40" spans="1:86" s="10" customFormat="1" ht="12" hidden="1" customHeight="1" x14ac:dyDescent="0.35">
      <c r="A40" s="9" t="s">
        <v>52</v>
      </c>
      <c r="B40" s="9" t="s">
        <v>52</v>
      </c>
      <c r="C40" s="25">
        <v>1</v>
      </c>
      <c r="D40" s="26" t="s">
        <v>53</v>
      </c>
      <c r="E40" s="27" t="s">
        <v>54</v>
      </c>
      <c r="F40" s="25" t="s">
        <v>55</v>
      </c>
      <c r="G40" s="27" t="s">
        <v>56</v>
      </c>
      <c r="H40" s="25" t="s">
        <v>57</v>
      </c>
      <c r="I40" s="27" t="s">
        <v>58</v>
      </c>
      <c r="J40" s="28">
        <v>1</v>
      </c>
      <c r="K40" s="29" t="s">
        <v>59</v>
      </c>
      <c r="L40" s="23" t="s">
        <v>10</v>
      </c>
      <c r="M40" s="24">
        <v>0</v>
      </c>
      <c r="N40" s="24">
        <v>0</v>
      </c>
      <c r="O40" s="24">
        <v>38250</v>
      </c>
      <c r="P40" s="89">
        <v>0</v>
      </c>
      <c r="Q40" s="89">
        <v>0</v>
      </c>
      <c r="R40" s="89">
        <v>0</v>
      </c>
      <c r="S40" s="89">
        <f t="shared" si="87"/>
        <v>0</v>
      </c>
      <c r="T40" s="93" t="str">
        <f t="shared" si="88"/>
        <v>nebija plānots</v>
      </c>
      <c r="U40" s="89">
        <f t="shared" si="89"/>
        <v>0</v>
      </c>
      <c r="V40" s="93" t="str">
        <f t="shared" si="90"/>
        <v>nebija plānots</v>
      </c>
      <c r="W40" s="89">
        <v>138905.97</v>
      </c>
      <c r="X40" s="89">
        <v>51000</v>
      </c>
      <c r="Y40" s="89">
        <v>0</v>
      </c>
      <c r="Z40" s="89">
        <f t="shared" si="91"/>
        <v>51000</v>
      </c>
      <c r="AA40" s="93">
        <f t="shared" si="92"/>
        <v>0.36715484582844066</v>
      </c>
      <c r="AB40" s="89">
        <f t="shared" si="93"/>
        <v>-87905.97</v>
      </c>
      <c r="AC40" s="93">
        <f t="shared" si="94"/>
        <v>-0.6328451541715594</v>
      </c>
      <c r="AD40" s="89">
        <f t="shared" si="95"/>
        <v>138905.97</v>
      </c>
      <c r="AE40" s="89">
        <f t="shared" si="95"/>
        <v>51000</v>
      </c>
      <c r="AF40" s="89">
        <f t="shared" si="95"/>
        <v>0</v>
      </c>
      <c r="AG40" s="89">
        <f t="shared" si="95"/>
        <v>51000</v>
      </c>
      <c r="AH40" s="93">
        <f t="shared" si="96"/>
        <v>0.36715484582844066</v>
      </c>
      <c r="AI40" s="89">
        <f t="shared" si="97"/>
        <v>-87905.97</v>
      </c>
      <c r="AJ40" s="93">
        <f t="shared" si="98"/>
        <v>-0.6328451541715594</v>
      </c>
      <c r="AK40" s="89">
        <v>74795.520000000004</v>
      </c>
      <c r="AL40" s="89">
        <v>27344.62</v>
      </c>
      <c r="AM40" s="89">
        <v>0</v>
      </c>
      <c r="AN40" s="89">
        <f t="shared" si="99"/>
        <v>27344.62</v>
      </c>
      <c r="AO40" s="93">
        <f t="shared" si="100"/>
        <v>0.36559168249649171</v>
      </c>
      <c r="AP40" s="89">
        <f t="shared" si="101"/>
        <v>-47450.900000000009</v>
      </c>
      <c r="AQ40" s="93">
        <f t="shared" si="102"/>
        <v>-0.63440831750350835</v>
      </c>
      <c r="AR40" s="89">
        <f t="shared" si="103"/>
        <v>213701.49</v>
      </c>
      <c r="AS40" s="89">
        <f t="shared" si="103"/>
        <v>78344.62</v>
      </c>
      <c r="AT40" s="89">
        <f t="shared" si="103"/>
        <v>0</v>
      </c>
      <c r="AU40" s="89">
        <f t="shared" si="103"/>
        <v>78344.62</v>
      </c>
      <c r="AV40" s="93">
        <f t="shared" si="104"/>
        <v>0.3666077386732306</v>
      </c>
      <c r="AW40" s="89">
        <f t="shared" si="105"/>
        <v>-135356.87</v>
      </c>
      <c r="AX40" s="93">
        <f t="shared" si="106"/>
        <v>-0.6333922613267694</v>
      </c>
      <c r="AY40" s="89">
        <v>0</v>
      </c>
      <c r="AZ40" s="89">
        <v>32466.29</v>
      </c>
      <c r="BA40" s="89">
        <v>0</v>
      </c>
      <c r="BB40" s="89">
        <f t="shared" si="107"/>
        <v>32466.29</v>
      </c>
      <c r="BC40" s="93" t="str">
        <f t="shared" si="108"/>
        <v>nebija plānots</v>
      </c>
      <c r="BD40" s="89">
        <f t="shared" si="109"/>
        <v>32466.29</v>
      </c>
      <c r="BE40" s="93" t="str">
        <f t="shared" si="110"/>
        <v>nebija plānots</v>
      </c>
      <c r="BF40" s="89">
        <f t="shared" si="111"/>
        <v>213701.49</v>
      </c>
      <c r="BG40" s="89">
        <f t="shared" si="111"/>
        <v>110810.91</v>
      </c>
      <c r="BH40" s="89">
        <f t="shared" si="111"/>
        <v>0</v>
      </c>
      <c r="BI40" s="89">
        <f t="shared" si="111"/>
        <v>110810.91</v>
      </c>
      <c r="BJ40" s="93">
        <f t="shared" si="112"/>
        <v>0.51853129334755699</v>
      </c>
      <c r="BK40" s="89">
        <f t="shared" si="113"/>
        <v>-102890.57999999999</v>
      </c>
      <c r="BL40" s="93">
        <f t="shared" si="114"/>
        <v>-0.48146870665244307</v>
      </c>
      <c r="BM40" s="89">
        <v>0</v>
      </c>
      <c r="BN40" s="89">
        <v>0</v>
      </c>
      <c r="BO40" s="89">
        <v>0</v>
      </c>
      <c r="BP40" s="89">
        <f t="shared" si="115"/>
        <v>0</v>
      </c>
      <c r="BQ40" s="93" t="str">
        <f t="shared" si="116"/>
        <v>nebija plānots</v>
      </c>
      <c r="BR40" s="89">
        <f t="shared" si="117"/>
        <v>0</v>
      </c>
      <c r="BS40" s="93" t="str">
        <f t="shared" si="118"/>
        <v>nebija plānots</v>
      </c>
      <c r="BT40" s="89">
        <f t="shared" si="119"/>
        <v>213701.49</v>
      </c>
      <c r="BU40" s="89">
        <f t="shared" si="119"/>
        <v>110810.91</v>
      </c>
      <c r="BV40" s="89">
        <f t="shared" si="119"/>
        <v>0</v>
      </c>
      <c r="BW40" s="89">
        <f t="shared" si="119"/>
        <v>110810.91</v>
      </c>
      <c r="BX40" s="93">
        <f t="shared" si="120"/>
        <v>0.51853129334755699</v>
      </c>
      <c r="BY40" s="89">
        <f t="shared" si="121"/>
        <v>-102890.57999999999</v>
      </c>
      <c r="BZ40" s="93">
        <f t="shared" si="122"/>
        <v>-0.48146870665244307</v>
      </c>
      <c r="CA40" s="89">
        <v>0</v>
      </c>
      <c r="CB40" s="89">
        <v>0</v>
      </c>
      <c r="CC40" s="89">
        <v>163055.95000000001</v>
      </c>
      <c r="CD40" s="89">
        <v>102262.01</v>
      </c>
      <c r="CE40" s="89">
        <v>0</v>
      </c>
      <c r="CF40" s="89">
        <v>0</v>
      </c>
      <c r="CG40" s="89">
        <v>222142.25</v>
      </c>
      <c r="CH40" s="24">
        <f t="shared" si="86"/>
        <v>701161.7</v>
      </c>
    </row>
    <row r="41" spans="1:86" s="10" customFormat="1" ht="12" hidden="1" customHeight="1" x14ac:dyDescent="0.35">
      <c r="A41" s="9" t="s">
        <v>60</v>
      </c>
      <c r="B41" s="9" t="s">
        <v>60</v>
      </c>
      <c r="C41" s="25">
        <v>1</v>
      </c>
      <c r="D41" s="26" t="s">
        <v>53</v>
      </c>
      <c r="E41" s="27" t="s">
        <v>54</v>
      </c>
      <c r="F41" s="25" t="s">
        <v>55</v>
      </c>
      <c r="G41" s="27" t="s">
        <v>56</v>
      </c>
      <c r="H41" s="25" t="s">
        <v>57</v>
      </c>
      <c r="I41" s="27" t="s">
        <v>58</v>
      </c>
      <c r="J41" s="28">
        <v>2</v>
      </c>
      <c r="K41" s="29" t="s">
        <v>59</v>
      </c>
      <c r="L41" s="23" t="s">
        <v>10</v>
      </c>
      <c r="M41" s="24">
        <v>0</v>
      </c>
      <c r="N41" s="24">
        <v>0</v>
      </c>
      <c r="O41" s="24">
        <v>121549.76000000001</v>
      </c>
      <c r="P41" s="89">
        <v>25500.22</v>
      </c>
      <c r="Q41" s="89">
        <v>25500</v>
      </c>
      <c r="R41" s="89">
        <v>0</v>
      </c>
      <c r="S41" s="89">
        <f t="shared" si="87"/>
        <v>25500</v>
      </c>
      <c r="T41" s="93">
        <f t="shared" si="88"/>
        <v>0.99999137262345184</v>
      </c>
      <c r="U41" s="89">
        <f t="shared" si="89"/>
        <v>-0.22000000000116415</v>
      </c>
      <c r="V41" s="93">
        <f t="shared" si="90"/>
        <v>-8.6273765481695513E-6</v>
      </c>
      <c r="W41" s="89">
        <v>66843.25</v>
      </c>
      <c r="X41" s="89">
        <v>28274.04</v>
      </c>
      <c r="Y41" s="89">
        <v>0</v>
      </c>
      <c r="Z41" s="89">
        <f t="shared" si="91"/>
        <v>28274.04</v>
      </c>
      <c r="AA41" s="93">
        <f t="shared" si="92"/>
        <v>0.42299020469531329</v>
      </c>
      <c r="AB41" s="89">
        <f t="shared" si="93"/>
        <v>-38569.21</v>
      </c>
      <c r="AC41" s="93">
        <f t="shared" si="94"/>
        <v>-0.57700979530468666</v>
      </c>
      <c r="AD41" s="89">
        <f t="shared" si="95"/>
        <v>92343.47</v>
      </c>
      <c r="AE41" s="89">
        <f t="shared" si="95"/>
        <v>53774.04</v>
      </c>
      <c r="AF41" s="89">
        <f t="shared" si="95"/>
        <v>0</v>
      </c>
      <c r="AG41" s="89">
        <f t="shared" si="95"/>
        <v>53774.04</v>
      </c>
      <c r="AH41" s="93">
        <f t="shared" si="96"/>
        <v>0.58232639514196294</v>
      </c>
      <c r="AI41" s="89">
        <f t="shared" si="97"/>
        <v>-38569.43</v>
      </c>
      <c r="AJ41" s="93">
        <f t="shared" si="98"/>
        <v>-0.41767360485803706</v>
      </c>
      <c r="AK41" s="89">
        <v>0</v>
      </c>
      <c r="AL41" s="89">
        <v>0</v>
      </c>
      <c r="AM41" s="89">
        <v>0</v>
      </c>
      <c r="AN41" s="89">
        <f t="shared" si="99"/>
        <v>0</v>
      </c>
      <c r="AO41" s="93" t="str">
        <f t="shared" si="100"/>
        <v>nebija plānots</v>
      </c>
      <c r="AP41" s="89">
        <f t="shared" si="101"/>
        <v>0</v>
      </c>
      <c r="AQ41" s="93" t="str">
        <f t="shared" si="102"/>
        <v>nebija plānots</v>
      </c>
      <c r="AR41" s="89">
        <f t="shared" si="103"/>
        <v>92343.47</v>
      </c>
      <c r="AS41" s="89">
        <f t="shared" si="103"/>
        <v>53774.04</v>
      </c>
      <c r="AT41" s="89">
        <f t="shared" si="103"/>
        <v>0</v>
      </c>
      <c r="AU41" s="89">
        <f t="shared" si="103"/>
        <v>53774.04</v>
      </c>
      <c r="AV41" s="93">
        <f t="shared" si="104"/>
        <v>0.58232639514196294</v>
      </c>
      <c r="AW41" s="89">
        <f t="shared" si="105"/>
        <v>-38569.43</v>
      </c>
      <c r="AX41" s="93">
        <f t="shared" si="106"/>
        <v>-0.41767360485803706</v>
      </c>
      <c r="AY41" s="89">
        <v>32409.37</v>
      </c>
      <c r="AZ41" s="89">
        <v>0</v>
      </c>
      <c r="BA41" s="89">
        <v>0</v>
      </c>
      <c r="BB41" s="89">
        <f t="shared" si="107"/>
        <v>0</v>
      </c>
      <c r="BC41" s="93">
        <f t="shared" si="108"/>
        <v>0</v>
      </c>
      <c r="BD41" s="89">
        <f t="shared" si="109"/>
        <v>-32409.37</v>
      </c>
      <c r="BE41" s="93">
        <f t="shared" si="110"/>
        <v>-1</v>
      </c>
      <c r="BF41" s="89">
        <f t="shared" si="111"/>
        <v>124752.84</v>
      </c>
      <c r="BG41" s="89">
        <f t="shared" si="111"/>
        <v>53774.04</v>
      </c>
      <c r="BH41" s="89">
        <f t="shared" si="111"/>
        <v>0</v>
      </c>
      <c r="BI41" s="89">
        <f t="shared" si="111"/>
        <v>53774.04</v>
      </c>
      <c r="BJ41" s="93">
        <f t="shared" si="112"/>
        <v>0.43104461589812304</v>
      </c>
      <c r="BK41" s="89">
        <f t="shared" si="113"/>
        <v>-70978.799999999988</v>
      </c>
      <c r="BL41" s="93">
        <f t="shared" si="114"/>
        <v>-0.56895538410187685</v>
      </c>
      <c r="BM41" s="89">
        <v>81857.39</v>
      </c>
      <c r="BN41" s="89">
        <v>54081.97</v>
      </c>
      <c r="BO41" s="89">
        <v>0</v>
      </c>
      <c r="BP41" s="89">
        <f t="shared" si="115"/>
        <v>54081.97</v>
      </c>
      <c r="BQ41" s="93">
        <f t="shared" si="116"/>
        <v>0.66068524784384164</v>
      </c>
      <c r="BR41" s="89">
        <f t="shared" si="117"/>
        <v>-27775.42</v>
      </c>
      <c r="BS41" s="93">
        <f t="shared" si="118"/>
        <v>-0.33931475215615842</v>
      </c>
      <c r="BT41" s="89">
        <f t="shared" si="119"/>
        <v>206610.22999999998</v>
      </c>
      <c r="BU41" s="89">
        <f t="shared" si="119"/>
        <v>107856.01000000001</v>
      </c>
      <c r="BV41" s="89">
        <f t="shared" si="119"/>
        <v>0</v>
      </c>
      <c r="BW41" s="89">
        <f t="shared" si="119"/>
        <v>107856.01000000001</v>
      </c>
      <c r="BX41" s="93">
        <f t="shared" si="120"/>
        <v>0.52202647468133601</v>
      </c>
      <c r="BY41" s="89">
        <f t="shared" si="121"/>
        <v>-98754.219999999972</v>
      </c>
      <c r="BZ41" s="93">
        <f t="shared" si="122"/>
        <v>-0.47797352531866394</v>
      </c>
      <c r="CA41" s="89">
        <v>22143.75</v>
      </c>
      <c r="CB41" s="89">
        <v>47109.599999999999</v>
      </c>
      <c r="CC41" s="89">
        <v>211954.22</v>
      </c>
      <c r="CD41" s="89">
        <v>38070</v>
      </c>
      <c r="CE41" s="89">
        <v>205456.84999999998</v>
      </c>
      <c r="CF41" s="89">
        <v>152370.18</v>
      </c>
      <c r="CG41" s="89">
        <v>76140</v>
      </c>
      <c r="CH41" s="24">
        <f t="shared" si="86"/>
        <v>959854.82999999984</v>
      </c>
    </row>
    <row r="42" spans="1:86" s="10" customFormat="1" ht="12" hidden="1" customHeight="1" x14ac:dyDescent="0.35">
      <c r="A42" s="9" t="s">
        <v>61</v>
      </c>
      <c r="B42" s="9" t="s">
        <v>61</v>
      </c>
      <c r="C42" s="25">
        <v>1</v>
      </c>
      <c r="D42" s="26" t="s">
        <v>53</v>
      </c>
      <c r="E42" s="27" t="s">
        <v>54</v>
      </c>
      <c r="F42" s="25" t="s">
        <v>55</v>
      </c>
      <c r="G42" s="27" t="s">
        <v>56</v>
      </c>
      <c r="H42" s="25" t="s">
        <v>57</v>
      </c>
      <c r="I42" s="27" t="s">
        <v>58</v>
      </c>
      <c r="J42" s="28">
        <v>3</v>
      </c>
      <c r="K42" s="29" t="s">
        <v>59</v>
      </c>
      <c r="L42" s="23" t="s">
        <v>10</v>
      </c>
      <c r="M42" s="24">
        <v>0</v>
      </c>
      <c r="N42" s="24">
        <v>0</v>
      </c>
      <c r="O42" s="24">
        <v>2139962.37</v>
      </c>
      <c r="P42" s="89">
        <v>298369.78999999998</v>
      </c>
      <c r="Q42" s="89">
        <v>203669.82</v>
      </c>
      <c r="R42" s="89">
        <v>0</v>
      </c>
      <c r="S42" s="89">
        <f t="shared" si="87"/>
        <v>203669.82</v>
      </c>
      <c r="T42" s="93">
        <f t="shared" si="88"/>
        <v>0.68260871853011662</v>
      </c>
      <c r="U42" s="89">
        <f t="shared" si="89"/>
        <v>-94699.969999999972</v>
      </c>
      <c r="V42" s="93">
        <f t="shared" si="90"/>
        <v>-0.31739128146988332</v>
      </c>
      <c r="W42" s="89">
        <v>679235.35999999987</v>
      </c>
      <c r="X42" s="89">
        <f>126966.38-11512.44</f>
        <v>115453.94</v>
      </c>
      <c r="Y42" s="89">
        <v>0</v>
      </c>
      <c r="Z42" s="89">
        <f t="shared" ref="Z42" si="123">X42-Y42</f>
        <v>115453.94</v>
      </c>
      <c r="AA42" s="93">
        <f t="shared" si="92"/>
        <v>0.16997633927656539</v>
      </c>
      <c r="AB42" s="89">
        <f t="shared" si="93"/>
        <v>-563781.41999999993</v>
      </c>
      <c r="AC42" s="93">
        <f t="shared" si="94"/>
        <v>-0.8300236607234347</v>
      </c>
      <c r="AD42" s="89">
        <f t="shared" si="95"/>
        <v>977605.14999999991</v>
      </c>
      <c r="AE42" s="89">
        <f t="shared" si="95"/>
        <v>319123.76</v>
      </c>
      <c r="AF42" s="89">
        <f t="shared" si="95"/>
        <v>0</v>
      </c>
      <c r="AG42" s="89">
        <f t="shared" si="95"/>
        <v>319123.76</v>
      </c>
      <c r="AH42" s="93">
        <f t="shared" si="96"/>
        <v>0.32643420505712356</v>
      </c>
      <c r="AI42" s="89">
        <f t="shared" si="97"/>
        <v>-658481.3899999999</v>
      </c>
      <c r="AJ42" s="93">
        <f t="shared" si="98"/>
        <v>-0.67356579494287638</v>
      </c>
      <c r="AK42" s="89">
        <v>502953.74000000005</v>
      </c>
      <c r="AL42" s="89">
        <v>199361.39</v>
      </c>
      <c r="AM42" s="89">
        <v>0</v>
      </c>
      <c r="AN42" s="89">
        <f t="shared" ref="AN42" si="124">AL42-AM42</f>
        <v>199361.39</v>
      </c>
      <c r="AO42" s="93">
        <f t="shared" si="100"/>
        <v>0.39638116618836555</v>
      </c>
      <c r="AP42" s="89">
        <f t="shared" si="101"/>
        <v>-303592.35000000003</v>
      </c>
      <c r="AQ42" s="93">
        <f t="shared" si="102"/>
        <v>-0.6036188338116345</v>
      </c>
      <c r="AR42" s="89">
        <f t="shared" si="103"/>
        <v>1480558.89</v>
      </c>
      <c r="AS42" s="89">
        <f t="shared" si="103"/>
        <v>518485.15</v>
      </c>
      <c r="AT42" s="89">
        <f t="shared" si="103"/>
        <v>0</v>
      </c>
      <c r="AU42" s="89">
        <f t="shared" si="103"/>
        <v>518485.15</v>
      </c>
      <c r="AV42" s="93">
        <f t="shared" si="104"/>
        <v>0.35019556027251308</v>
      </c>
      <c r="AW42" s="89">
        <f t="shared" si="105"/>
        <v>-962073.73999999987</v>
      </c>
      <c r="AX42" s="93">
        <f t="shared" si="106"/>
        <v>-0.64980443972748692</v>
      </c>
      <c r="AY42" s="89">
        <v>699957.14</v>
      </c>
      <c r="AZ42" s="89">
        <v>661499.42000000004</v>
      </c>
      <c r="BA42" s="89">
        <v>0</v>
      </c>
      <c r="BB42" s="89">
        <f t="shared" ref="BB42" si="125">AZ42-BA42</f>
        <v>661499.42000000004</v>
      </c>
      <c r="BC42" s="93">
        <f t="shared" si="108"/>
        <v>0.94505703592079937</v>
      </c>
      <c r="BD42" s="89">
        <f t="shared" si="109"/>
        <v>-38457.719999999972</v>
      </c>
      <c r="BE42" s="93">
        <f t="shared" si="110"/>
        <v>-5.4942964079200581E-2</v>
      </c>
      <c r="BF42" s="89">
        <f t="shared" si="111"/>
        <v>2180516.0299999998</v>
      </c>
      <c r="BG42" s="89">
        <f t="shared" si="111"/>
        <v>1179984.57</v>
      </c>
      <c r="BH42" s="89">
        <f t="shared" si="111"/>
        <v>0</v>
      </c>
      <c r="BI42" s="89">
        <f t="shared" si="111"/>
        <v>1179984.57</v>
      </c>
      <c r="BJ42" s="93">
        <f t="shared" si="112"/>
        <v>0.54114922970779544</v>
      </c>
      <c r="BK42" s="89">
        <f t="shared" si="113"/>
        <v>-1000531.4599999997</v>
      </c>
      <c r="BL42" s="93">
        <f t="shared" si="114"/>
        <v>-0.45885077029220456</v>
      </c>
      <c r="BM42" s="89">
        <v>518517.75</v>
      </c>
      <c r="BN42" s="89">
        <v>527720.50999999989</v>
      </c>
      <c r="BO42" s="89">
        <v>0</v>
      </c>
      <c r="BP42" s="89">
        <f t="shared" ref="BP42" si="126">BN42-BO42</f>
        <v>527720.50999999989</v>
      </c>
      <c r="BQ42" s="93">
        <f t="shared" si="116"/>
        <v>1.0177482063053771</v>
      </c>
      <c r="BR42" s="89">
        <f t="shared" si="117"/>
        <v>9202.7599999998929</v>
      </c>
      <c r="BS42" s="93">
        <f t="shared" si="118"/>
        <v>1.7748206305376997E-2</v>
      </c>
      <c r="BT42" s="89">
        <f t="shared" si="119"/>
        <v>2699033.78</v>
      </c>
      <c r="BU42" s="89">
        <f t="shared" si="119"/>
        <v>1707705.08</v>
      </c>
      <c r="BV42" s="89">
        <f t="shared" si="119"/>
        <v>0</v>
      </c>
      <c r="BW42" s="89">
        <f t="shared" si="119"/>
        <v>1707705.08</v>
      </c>
      <c r="BX42" s="93">
        <f t="shared" si="120"/>
        <v>0.6327097840175977</v>
      </c>
      <c r="BY42" s="89">
        <f t="shared" si="121"/>
        <v>-991328.69999999972</v>
      </c>
      <c r="BZ42" s="93">
        <f t="shared" si="122"/>
        <v>-0.36729021598240236</v>
      </c>
      <c r="CA42" s="89">
        <v>339058.3</v>
      </c>
      <c r="CB42" s="89">
        <v>413701.36</v>
      </c>
      <c r="CC42" s="89">
        <v>1736249.23</v>
      </c>
      <c r="CD42" s="89">
        <v>112875</v>
      </c>
      <c r="CE42" s="89">
        <v>473311.89</v>
      </c>
      <c r="CF42" s="89">
        <v>1770684.8</v>
      </c>
      <c r="CG42" s="89">
        <v>141669.76000000001</v>
      </c>
      <c r="CH42" s="24">
        <f t="shared" si="86"/>
        <v>7686584.1199999992</v>
      </c>
    </row>
    <row r="43" spans="1:86" s="10" customFormat="1" ht="12" customHeight="1" x14ac:dyDescent="0.35">
      <c r="A43" s="9" t="s">
        <v>229</v>
      </c>
      <c r="B43" s="9" t="s">
        <v>229</v>
      </c>
      <c r="C43" s="25">
        <v>2</v>
      </c>
      <c r="D43" s="33" t="s">
        <v>222</v>
      </c>
      <c r="E43" s="27" t="s">
        <v>223</v>
      </c>
      <c r="F43" s="25" t="s">
        <v>224</v>
      </c>
      <c r="G43" s="27" t="s">
        <v>225</v>
      </c>
      <c r="H43" s="28" t="s">
        <v>230</v>
      </c>
      <c r="I43" s="27" t="s">
        <v>231</v>
      </c>
      <c r="J43" s="28" t="s">
        <v>21</v>
      </c>
      <c r="K43" s="36" t="s">
        <v>103</v>
      </c>
      <c r="L43" s="23" t="s">
        <v>11</v>
      </c>
      <c r="M43" s="24">
        <v>0</v>
      </c>
      <c r="N43" s="24">
        <v>0</v>
      </c>
      <c r="O43" s="24">
        <v>0</v>
      </c>
      <c r="P43" s="89">
        <v>0</v>
      </c>
      <c r="Q43" s="89">
        <v>0</v>
      </c>
      <c r="R43" s="89">
        <v>0</v>
      </c>
      <c r="S43" s="89">
        <f t="shared" ref="S43:S74" si="127">Q43-R43</f>
        <v>0</v>
      </c>
      <c r="T43" s="93" t="str">
        <f t="shared" ref="T43:T74" si="128">IFERROR(S43/P43,"nebija plānots")</f>
        <v>nebija plānots</v>
      </c>
      <c r="U43" s="89">
        <f t="shared" ref="U43:U74" si="129">S43-P43</f>
        <v>0</v>
      </c>
      <c r="V43" s="93" t="str">
        <f t="shared" ref="V43:V74" si="130">IFERROR(U43/P43,"nebija plānots")</f>
        <v>nebija plānots</v>
      </c>
      <c r="W43" s="89">
        <v>0</v>
      </c>
      <c r="X43" s="89">
        <v>0</v>
      </c>
      <c r="Y43" s="89">
        <v>0</v>
      </c>
      <c r="Z43" s="89">
        <f t="shared" ref="Z43:Z74" si="131">X43-Y43</f>
        <v>0</v>
      </c>
      <c r="AA43" s="93" t="str">
        <f t="shared" ref="AA43:AA74" si="132">IFERROR(Z43/W43,"nebija plānots")</f>
        <v>nebija plānots</v>
      </c>
      <c r="AB43" s="89">
        <f t="shared" ref="AB43:AB74" si="133">Z43-W43</f>
        <v>0</v>
      </c>
      <c r="AC43" s="93" t="str">
        <f t="shared" ref="AC43:AC74" si="134">IFERROR(AB43/W43,"nebija plānots")</f>
        <v>nebija plānots</v>
      </c>
      <c r="AD43" s="89">
        <f t="shared" ref="AD43:AD74" si="135">P43+W43</f>
        <v>0</v>
      </c>
      <c r="AE43" s="89">
        <f t="shared" ref="AE43:AE74" si="136">Q43+X43</f>
        <v>0</v>
      </c>
      <c r="AF43" s="89">
        <f t="shared" ref="AF43:AF74" si="137">R43+Y43</f>
        <v>0</v>
      </c>
      <c r="AG43" s="89">
        <f t="shared" ref="AG43:AG74" si="138">S43+Z43</f>
        <v>0</v>
      </c>
      <c r="AH43" s="93" t="str">
        <f t="shared" ref="AH43:AH74" si="139">IFERROR(AG43/AD43,"nebija plānots")</f>
        <v>nebija plānots</v>
      </c>
      <c r="AI43" s="89">
        <f t="shared" ref="AI43:AI74" si="140">AG43-AD43</f>
        <v>0</v>
      </c>
      <c r="AJ43" s="93" t="str">
        <f t="shared" ref="AJ43:AJ74" si="141">IFERROR(AI43/AD43,"nebija plānots")</f>
        <v>nebija plānots</v>
      </c>
      <c r="AK43" s="89">
        <v>0</v>
      </c>
      <c r="AL43" s="89">
        <v>0</v>
      </c>
      <c r="AM43" s="89">
        <v>0</v>
      </c>
      <c r="AN43" s="89">
        <f t="shared" ref="AN43:AN74" si="142">AL43-AM43</f>
        <v>0</v>
      </c>
      <c r="AO43" s="93" t="str">
        <f t="shared" ref="AO43:AO74" si="143">IFERROR(AN43/AK43,"nebija plānots")</f>
        <v>nebija plānots</v>
      </c>
      <c r="AP43" s="89">
        <f t="shared" ref="AP43:AP74" si="144">AN43-AK43</f>
        <v>0</v>
      </c>
      <c r="AQ43" s="93" t="str">
        <f t="shared" ref="AQ43:AQ74" si="145">IFERROR(AP43/AK43,"nebija plānots")</f>
        <v>nebija plānots</v>
      </c>
      <c r="AR43" s="89">
        <f t="shared" ref="AR43:AR74" si="146">AD43+AK43</f>
        <v>0</v>
      </c>
      <c r="AS43" s="89">
        <f t="shared" ref="AS43:AS74" si="147">AE43+AL43</f>
        <v>0</v>
      </c>
      <c r="AT43" s="89">
        <f t="shared" ref="AT43:AT74" si="148">AF43+AM43</f>
        <v>0</v>
      </c>
      <c r="AU43" s="89">
        <f t="shared" ref="AU43:AU74" si="149">AG43+AN43</f>
        <v>0</v>
      </c>
      <c r="AV43" s="93" t="str">
        <f t="shared" ref="AV43:AV74" si="150">IFERROR(AU43/AR43,"nebija plānots")</f>
        <v>nebija plānots</v>
      </c>
      <c r="AW43" s="89">
        <f t="shared" ref="AW43:AW74" si="151">AU43-AR43</f>
        <v>0</v>
      </c>
      <c r="AX43" s="93" t="str">
        <f t="shared" ref="AX43:AX74" si="152">IFERROR(AW43/AR43,"nebija plānots")</f>
        <v>nebija plānots</v>
      </c>
      <c r="AY43" s="89">
        <v>10460856</v>
      </c>
      <c r="AZ43" s="89">
        <v>33263.360000000001</v>
      </c>
      <c r="BA43" s="89">
        <v>0</v>
      </c>
      <c r="BB43" s="89">
        <f t="shared" ref="BB43:BB74" si="153">AZ43-BA43</f>
        <v>33263.360000000001</v>
      </c>
      <c r="BC43" s="93">
        <f t="shared" ref="BC43:BC74" si="154">IFERROR(BB43/AY43,"nebija plānots")</f>
        <v>3.179793317105216E-3</v>
      </c>
      <c r="BD43" s="89">
        <f t="shared" ref="BD43:BD74" si="155">BB43-AY43</f>
        <v>-10427592.640000001</v>
      </c>
      <c r="BE43" s="93">
        <f t="shared" ref="BE43:BE74" si="156">IFERROR(BD43/AY43,"nebija plānots")</f>
        <v>-0.99682020668289484</v>
      </c>
      <c r="BF43" s="89">
        <f t="shared" ref="BF43:BF74" si="157">AR43+AY43</f>
        <v>10460856</v>
      </c>
      <c r="BG43" s="89">
        <f t="shared" ref="BG43:BG74" si="158">AS43+AZ43</f>
        <v>33263.360000000001</v>
      </c>
      <c r="BH43" s="89">
        <f t="shared" ref="BH43:BH74" si="159">AT43+BA43</f>
        <v>0</v>
      </c>
      <c r="BI43" s="89">
        <f t="shared" ref="BI43:BI74" si="160">AU43+BB43</f>
        <v>33263.360000000001</v>
      </c>
      <c r="BJ43" s="93">
        <f t="shared" ref="BJ43:BJ74" si="161">IFERROR(BI43/BF43,"nebija plānots")</f>
        <v>3.179793317105216E-3</v>
      </c>
      <c r="BK43" s="89">
        <f t="shared" ref="BK43:BK74" si="162">BI43-BF43</f>
        <v>-10427592.640000001</v>
      </c>
      <c r="BL43" s="93">
        <f t="shared" ref="BL43:BL74" si="163">IFERROR(BK43/BF43,"nebija plānots")</f>
        <v>-0.99682020668289484</v>
      </c>
      <c r="BM43" s="89">
        <v>0</v>
      </c>
      <c r="BN43" s="89">
        <v>0</v>
      </c>
      <c r="BO43" s="89">
        <v>0</v>
      </c>
      <c r="BP43" s="89">
        <f t="shared" ref="BP43:BP74" si="164">BN43-BO43</f>
        <v>0</v>
      </c>
      <c r="BQ43" s="93" t="str">
        <f t="shared" ref="BQ43:BQ74" si="165">IFERROR(BP43/BM43,"nebija plānots")</f>
        <v>nebija plānots</v>
      </c>
      <c r="BR43" s="89">
        <f t="shared" ref="BR43:BR74" si="166">BP43-BM43</f>
        <v>0</v>
      </c>
      <c r="BS43" s="93" t="str">
        <f t="shared" ref="BS43:BS74" si="167">IFERROR(BR43/BM43,"nebija plānots")</f>
        <v>nebija plānots</v>
      </c>
      <c r="BT43" s="89">
        <f t="shared" ref="BT43:BT74" si="168">BF43+BM43</f>
        <v>10460856</v>
      </c>
      <c r="BU43" s="89">
        <f t="shared" ref="BU43:BU74" si="169">BG43+BN43</f>
        <v>33263.360000000001</v>
      </c>
      <c r="BV43" s="89">
        <f t="shared" ref="BV43:BV74" si="170">BH43+BO43</f>
        <v>0</v>
      </c>
      <c r="BW43" s="89">
        <f t="shared" ref="BW43:BW74" si="171">BI43+BP43</f>
        <v>33263.360000000001</v>
      </c>
      <c r="BX43" s="93">
        <f t="shared" ref="BX43:BX74" si="172">IFERROR(BW43/BT43,"nebija plānots")</f>
        <v>3.179793317105216E-3</v>
      </c>
      <c r="BY43" s="89">
        <f t="shared" ref="BY43:BY74" si="173">BW43-BT43</f>
        <v>-10427592.640000001</v>
      </c>
      <c r="BZ43" s="93">
        <f t="shared" ref="BZ43:BZ74" si="174">IFERROR(BY43/BT43,"nebija plānots")</f>
        <v>-0.99682020668289484</v>
      </c>
      <c r="CA43" s="89">
        <v>0</v>
      </c>
      <c r="CB43" s="89">
        <v>0</v>
      </c>
      <c r="CC43" s="89">
        <v>0</v>
      </c>
      <c r="CD43" s="89">
        <v>0</v>
      </c>
      <c r="CE43" s="89">
        <v>0</v>
      </c>
      <c r="CF43" s="89">
        <v>0</v>
      </c>
      <c r="CG43" s="89">
        <v>0</v>
      </c>
      <c r="CH43" s="24">
        <f t="shared" ref="CH43:CH74" si="175">P43+W43+AK43+AY43+BM43+CA43+CB43+CC43+CD43+CE43+CF43+CG43</f>
        <v>10460856</v>
      </c>
    </row>
    <row r="44" spans="1:86" s="10" customFormat="1" ht="12" hidden="1" customHeight="1" x14ac:dyDescent="0.35">
      <c r="A44" s="9" t="s">
        <v>65</v>
      </c>
      <c r="B44" s="9" t="s">
        <v>65</v>
      </c>
      <c r="C44" s="25">
        <v>1</v>
      </c>
      <c r="D44" s="26" t="s">
        <v>53</v>
      </c>
      <c r="E44" s="27" t="s">
        <v>54</v>
      </c>
      <c r="F44" s="25" t="s">
        <v>55</v>
      </c>
      <c r="G44" s="27" t="s">
        <v>56</v>
      </c>
      <c r="H44" s="25" t="s">
        <v>66</v>
      </c>
      <c r="I44" s="27" t="s">
        <v>67</v>
      </c>
      <c r="J44" s="28" t="s">
        <v>21</v>
      </c>
      <c r="K44" s="29" t="s">
        <v>59</v>
      </c>
      <c r="L44" s="23" t="s">
        <v>10</v>
      </c>
      <c r="M44" s="24">
        <v>0</v>
      </c>
      <c r="N44" s="24">
        <v>0</v>
      </c>
      <c r="O44" s="24">
        <v>121608.93</v>
      </c>
      <c r="P44" s="89">
        <v>0</v>
      </c>
      <c r="Q44" s="89">
        <v>0</v>
      </c>
      <c r="R44" s="89">
        <v>0</v>
      </c>
      <c r="S44" s="89">
        <f t="shared" si="127"/>
        <v>0</v>
      </c>
      <c r="T44" s="93" t="str">
        <f t="shared" si="128"/>
        <v>nebija plānots</v>
      </c>
      <c r="U44" s="89">
        <f t="shared" si="129"/>
        <v>0</v>
      </c>
      <c r="V44" s="93" t="str">
        <f t="shared" si="130"/>
        <v>nebija plānots</v>
      </c>
      <c r="W44" s="89">
        <v>0</v>
      </c>
      <c r="X44" s="89">
        <v>0</v>
      </c>
      <c r="Y44" s="89">
        <v>0</v>
      </c>
      <c r="Z44" s="89">
        <f t="shared" si="131"/>
        <v>0</v>
      </c>
      <c r="AA44" s="93" t="str">
        <f t="shared" si="132"/>
        <v>nebija plānots</v>
      </c>
      <c r="AB44" s="89">
        <f t="shared" si="133"/>
        <v>0</v>
      </c>
      <c r="AC44" s="93" t="str">
        <f t="shared" si="134"/>
        <v>nebija plānots</v>
      </c>
      <c r="AD44" s="89">
        <f t="shared" si="135"/>
        <v>0</v>
      </c>
      <c r="AE44" s="89">
        <f t="shared" si="136"/>
        <v>0</v>
      </c>
      <c r="AF44" s="89">
        <f t="shared" si="137"/>
        <v>0</v>
      </c>
      <c r="AG44" s="89">
        <f t="shared" si="138"/>
        <v>0</v>
      </c>
      <c r="AH44" s="93" t="str">
        <f t="shared" si="139"/>
        <v>nebija plānots</v>
      </c>
      <c r="AI44" s="89">
        <f t="shared" si="140"/>
        <v>0</v>
      </c>
      <c r="AJ44" s="93" t="str">
        <f t="shared" si="141"/>
        <v>nebija plānots</v>
      </c>
      <c r="AK44" s="89">
        <v>0</v>
      </c>
      <c r="AL44" s="89">
        <v>0</v>
      </c>
      <c r="AM44" s="89">
        <v>0</v>
      </c>
      <c r="AN44" s="89">
        <f t="shared" si="142"/>
        <v>0</v>
      </c>
      <c r="AO44" s="93" t="str">
        <f t="shared" si="143"/>
        <v>nebija plānots</v>
      </c>
      <c r="AP44" s="89">
        <f t="shared" si="144"/>
        <v>0</v>
      </c>
      <c r="AQ44" s="93" t="str">
        <f t="shared" si="145"/>
        <v>nebija plānots</v>
      </c>
      <c r="AR44" s="89">
        <f t="shared" si="146"/>
        <v>0</v>
      </c>
      <c r="AS44" s="89">
        <f t="shared" si="147"/>
        <v>0</v>
      </c>
      <c r="AT44" s="89">
        <f t="shared" si="148"/>
        <v>0</v>
      </c>
      <c r="AU44" s="89">
        <f t="shared" si="149"/>
        <v>0</v>
      </c>
      <c r="AV44" s="93" t="str">
        <f t="shared" si="150"/>
        <v>nebija plānots</v>
      </c>
      <c r="AW44" s="89">
        <f t="shared" si="151"/>
        <v>0</v>
      </c>
      <c r="AX44" s="93" t="str">
        <f t="shared" si="152"/>
        <v>nebija plānots</v>
      </c>
      <c r="AY44" s="89">
        <v>0</v>
      </c>
      <c r="AZ44" s="89">
        <v>0</v>
      </c>
      <c r="BA44" s="89">
        <v>0</v>
      </c>
      <c r="BB44" s="89">
        <f t="shared" si="153"/>
        <v>0</v>
      </c>
      <c r="BC44" s="93" t="str">
        <f t="shared" si="154"/>
        <v>nebija plānots</v>
      </c>
      <c r="BD44" s="89">
        <f t="shared" si="155"/>
        <v>0</v>
      </c>
      <c r="BE44" s="93" t="str">
        <f t="shared" si="156"/>
        <v>nebija plānots</v>
      </c>
      <c r="BF44" s="89">
        <f t="shared" si="157"/>
        <v>0</v>
      </c>
      <c r="BG44" s="89">
        <f t="shared" si="158"/>
        <v>0</v>
      </c>
      <c r="BH44" s="89">
        <f t="shared" si="159"/>
        <v>0</v>
      </c>
      <c r="BI44" s="89">
        <f t="shared" si="160"/>
        <v>0</v>
      </c>
      <c r="BJ44" s="93" t="str">
        <f t="shared" si="161"/>
        <v>nebija plānots</v>
      </c>
      <c r="BK44" s="89">
        <f t="shared" si="162"/>
        <v>0</v>
      </c>
      <c r="BL44" s="93" t="str">
        <f t="shared" si="163"/>
        <v>nebija plānots</v>
      </c>
      <c r="BM44" s="89">
        <v>0</v>
      </c>
      <c r="BN44" s="89">
        <v>0</v>
      </c>
      <c r="BO44" s="89">
        <v>0</v>
      </c>
      <c r="BP44" s="89">
        <f t="shared" si="164"/>
        <v>0</v>
      </c>
      <c r="BQ44" s="93" t="str">
        <f t="shared" si="165"/>
        <v>nebija plānots</v>
      </c>
      <c r="BR44" s="89">
        <f t="shared" si="166"/>
        <v>0</v>
      </c>
      <c r="BS44" s="93" t="str">
        <f t="shared" si="167"/>
        <v>nebija plānots</v>
      </c>
      <c r="BT44" s="89">
        <f t="shared" si="168"/>
        <v>0</v>
      </c>
      <c r="BU44" s="89">
        <f t="shared" si="169"/>
        <v>0</v>
      </c>
      <c r="BV44" s="89">
        <f t="shared" si="170"/>
        <v>0</v>
      </c>
      <c r="BW44" s="89">
        <f t="shared" si="171"/>
        <v>0</v>
      </c>
      <c r="BX44" s="93" t="str">
        <f t="shared" si="172"/>
        <v>nebija plānots</v>
      </c>
      <c r="BY44" s="89">
        <f t="shared" si="173"/>
        <v>0</v>
      </c>
      <c r="BZ44" s="93" t="str">
        <f t="shared" si="174"/>
        <v>nebija plānots</v>
      </c>
      <c r="CA44" s="89">
        <v>0</v>
      </c>
      <c r="CB44" s="89">
        <v>0</v>
      </c>
      <c r="CC44" s="89">
        <v>0</v>
      </c>
      <c r="CD44" s="89">
        <v>0</v>
      </c>
      <c r="CE44" s="89">
        <v>0</v>
      </c>
      <c r="CF44" s="89">
        <v>0</v>
      </c>
      <c r="CG44" s="89">
        <v>0</v>
      </c>
      <c r="CH44" s="24">
        <f t="shared" si="175"/>
        <v>0</v>
      </c>
    </row>
    <row r="45" spans="1:86" s="10" customFormat="1" ht="12" hidden="1" customHeight="1" x14ac:dyDescent="0.35">
      <c r="A45" s="9" t="s">
        <v>68</v>
      </c>
      <c r="B45" s="9" t="s">
        <v>68</v>
      </c>
      <c r="C45" s="25">
        <v>1</v>
      </c>
      <c r="D45" s="26" t="s">
        <v>53</v>
      </c>
      <c r="E45" s="27" t="s">
        <v>54</v>
      </c>
      <c r="F45" s="25" t="s">
        <v>55</v>
      </c>
      <c r="G45" s="27" t="s">
        <v>56</v>
      </c>
      <c r="H45" s="25" t="s">
        <v>69</v>
      </c>
      <c r="I45" s="27" t="s">
        <v>70</v>
      </c>
      <c r="J45" s="28" t="s">
        <v>21</v>
      </c>
      <c r="K45" s="29" t="s">
        <v>59</v>
      </c>
      <c r="L45" s="23" t="s">
        <v>10</v>
      </c>
      <c r="M45" s="24">
        <v>0</v>
      </c>
      <c r="N45" s="24">
        <v>145200.88</v>
      </c>
      <c r="O45" s="24">
        <v>1364836.0499999998</v>
      </c>
      <c r="P45" s="89">
        <v>0</v>
      </c>
      <c r="Q45" s="89">
        <v>0</v>
      </c>
      <c r="R45" s="89">
        <v>0</v>
      </c>
      <c r="S45" s="89">
        <f t="shared" si="127"/>
        <v>0</v>
      </c>
      <c r="T45" s="93" t="str">
        <f t="shared" si="128"/>
        <v>nebija plānots</v>
      </c>
      <c r="U45" s="89">
        <f t="shared" si="129"/>
        <v>0</v>
      </c>
      <c r="V45" s="93" t="str">
        <f t="shared" si="130"/>
        <v>nebija plānots</v>
      </c>
      <c r="W45" s="89">
        <v>0</v>
      </c>
      <c r="X45" s="89">
        <v>0</v>
      </c>
      <c r="Y45" s="89">
        <v>0</v>
      </c>
      <c r="Z45" s="89">
        <f t="shared" si="131"/>
        <v>0</v>
      </c>
      <c r="AA45" s="93" t="str">
        <f t="shared" si="132"/>
        <v>nebija plānots</v>
      </c>
      <c r="AB45" s="89">
        <f t="shared" si="133"/>
        <v>0</v>
      </c>
      <c r="AC45" s="93" t="str">
        <f t="shared" si="134"/>
        <v>nebija plānots</v>
      </c>
      <c r="AD45" s="89">
        <f t="shared" si="135"/>
        <v>0</v>
      </c>
      <c r="AE45" s="89">
        <f t="shared" si="136"/>
        <v>0</v>
      </c>
      <c r="AF45" s="89">
        <f t="shared" si="137"/>
        <v>0</v>
      </c>
      <c r="AG45" s="89">
        <f t="shared" si="138"/>
        <v>0</v>
      </c>
      <c r="AH45" s="93" t="str">
        <f t="shared" si="139"/>
        <v>nebija plānots</v>
      </c>
      <c r="AI45" s="89">
        <f t="shared" si="140"/>
        <v>0</v>
      </c>
      <c r="AJ45" s="93" t="str">
        <f t="shared" si="141"/>
        <v>nebija plānots</v>
      </c>
      <c r="AK45" s="89">
        <v>824224.29</v>
      </c>
      <c r="AL45" s="89">
        <v>822117.95</v>
      </c>
      <c r="AM45" s="89">
        <v>0</v>
      </c>
      <c r="AN45" s="89">
        <f t="shared" si="142"/>
        <v>822117.95</v>
      </c>
      <c r="AO45" s="93">
        <f t="shared" si="143"/>
        <v>0.9974444577458399</v>
      </c>
      <c r="AP45" s="89">
        <f t="shared" si="144"/>
        <v>-2106.3400000000838</v>
      </c>
      <c r="AQ45" s="93">
        <f t="shared" si="145"/>
        <v>-2.5555422541600707E-3</v>
      </c>
      <c r="AR45" s="89">
        <f t="shared" si="146"/>
        <v>824224.29</v>
      </c>
      <c r="AS45" s="89">
        <f t="shared" si="147"/>
        <v>822117.95</v>
      </c>
      <c r="AT45" s="89">
        <f t="shared" si="148"/>
        <v>0</v>
      </c>
      <c r="AU45" s="89">
        <f t="shared" si="149"/>
        <v>822117.95</v>
      </c>
      <c r="AV45" s="93">
        <f t="shared" si="150"/>
        <v>0.9974444577458399</v>
      </c>
      <c r="AW45" s="89">
        <f t="shared" si="151"/>
        <v>-2106.3400000000838</v>
      </c>
      <c r="AX45" s="93">
        <f t="shared" si="152"/>
        <v>-2.5555422541600707E-3</v>
      </c>
      <c r="AY45" s="89">
        <v>0</v>
      </c>
      <c r="AZ45" s="89">
        <v>0</v>
      </c>
      <c r="BA45" s="89">
        <v>0</v>
      </c>
      <c r="BB45" s="89">
        <f t="shared" si="153"/>
        <v>0</v>
      </c>
      <c r="BC45" s="93" t="str">
        <f t="shared" si="154"/>
        <v>nebija plānots</v>
      </c>
      <c r="BD45" s="89">
        <f t="shared" si="155"/>
        <v>0</v>
      </c>
      <c r="BE45" s="93" t="str">
        <f t="shared" si="156"/>
        <v>nebija plānots</v>
      </c>
      <c r="BF45" s="89">
        <f t="shared" si="157"/>
        <v>824224.29</v>
      </c>
      <c r="BG45" s="89">
        <f t="shared" si="158"/>
        <v>822117.95</v>
      </c>
      <c r="BH45" s="89">
        <f t="shared" si="159"/>
        <v>0</v>
      </c>
      <c r="BI45" s="89">
        <f t="shared" si="160"/>
        <v>822117.95</v>
      </c>
      <c r="BJ45" s="93">
        <f t="shared" si="161"/>
        <v>0.9974444577458399</v>
      </c>
      <c r="BK45" s="89">
        <f t="shared" si="162"/>
        <v>-2106.3400000000838</v>
      </c>
      <c r="BL45" s="93">
        <f t="shared" si="163"/>
        <v>-2.5555422541600707E-3</v>
      </c>
      <c r="BM45" s="89">
        <v>0</v>
      </c>
      <c r="BN45" s="89">
        <v>0</v>
      </c>
      <c r="BO45" s="89">
        <v>0</v>
      </c>
      <c r="BP45" s="89">
        <f t="shared" si="164"/>
        <v>0</v>
      </c>
      <c r="BQ45" s="93" t="str">
        <f t="shared" si="165"/>
        <v>nebija plānots</v>
      </c>
      <c r="BR45" s="89">
        <f t="shared" si="166"/>
        <v>0</v>
      </c>
      <c r="BS45" s="93" t="str">
        <f t="shared" si="167"/>
        <v>nebija plānots</v>
      </c>
      <c r="BT45" s="89">
        <f t="shared" si="168"/>
        <v>824224.29</v>
      </c>
      <c r="BU45" s="89">
        <f t="shared" si="169"/>
        <v>822117.95</v>
      </c>
      <c r="BV45" s="89">
        <f t="shared" si="170"/>
        <v>0</v>
      </c>
      <c r="BW45" s="89">
        <f t="shared" si="171"/>
        <v>822117.95</v>
      </c>
      <c r="BX45" s="93">
        <f t="shared" si="172"/>
        <v>0.9974444577458399</v>
      </c>
      <c r="BY45" s="89">
        <f t="shared" si="173"/>
        <v>-2106.3400000000838</v>
      </c>
      <c r="BZ45" s="93">
        <f t="shared" si="174"/>
        <v>-2.5555422541600707E-3</v>
      </c>
      <c r="CA45" s="89">
        <v>0</v>
      </c>
      <c r="CB45" s="89">
        <v>0</v>
      </c>
      <c r="CC45" s="89">
        <v>0</v>
      </c>
      <c r="CD45" s="89">
        <v>3112676.86</v>
      </c>
      <c r="CE45" s="89">
        <v>0</v>
      </c>
      <c r="CF45" s="89">
        <v>0</v>
      </c>
      <c r="CG45" s="89">
        <v>558919</v>
      </c>
      <c r="CH45" s="24">
        <f t="shared" si="175"/>
        <v>4495820.1500000004</v>
      </c>
    </row>
    <row r="46" spans="1:86" s="10" customFormat="1" ht="12" hidden="1" customHeight="1" x14ac:dyDescent="0.35">
      <c r="A46" s="9" t="s">
        <v>71</v>
      </c>
      <c r="B46" s="9" t="s">
        <v>71</v>
      </c>
      <c r="C46" s="25">
        <v>1</v>
      </c>
      <c r="D46" s="26" t="s">
        <v>53</v>
      </c>
      <c r="E46" s="27" t="s">
        <v>54</v>
      </c>
      <c r="F46" s="25" t="s">
        <v>72</v>
      </c>
      <c r="G46" s="27" t="s">
        <v>678</v>
      </c>
      <c r="H46" s="25" t="s">
        <v>73</v>
      </c>
      <c r="I46" s="27" t="s">
        <v>74</v>
      </c>
      <c r="J46" s="28" t="s">
        <v>21</v>
      </c>
      <c r="K46" s="29" t="s">
        <v>59</v>
      </c>
      <c r="L46" s="23" t="s">
        <v>10</v>
      </c>
      <c r="M46" s="24">
        <v>0</v>
      </c>
      <c r="N46" s="24">
        <v>0</v>
      </c>
      <c r="O46" s="24">
        <v>0</v>
      </c>
      <c r="P46" s="89">
        <v>0</v>
      </c>
      <c r="Q46" s="89">
        <v>0</v>
      </c>
      <c r="R46" s="89">
        <v>0</v>
      </c>
      <c r="S46" s="89">
        <f t="shared" si="127"/>
        <v>0</v>
      </c>
      <c r="T46" s="93" t="str">
        <f t="shared" si="128"/>
        <v>nebija plānots</v>
      </c>
      <c r="U46" s="89">
        <f t="shared" si="129"/>
        <v>0</v>
      </c>
      <c r="V46" s="93" t="str">
        <f t="shared" si="130"/>
        <v>nebija plānots</v>
      </c>
      <c r="W46" s="89">
        <v>198956.1</v>
      </c>
      <c r="X46" s="89">
        <v>0</v>
      </c>
      <c r="Y46" s="89">
        <v>0</v>
      </c>
      <c r="Z46" s="89">
        <f t="shared" si="131"/>
        <v>0</v>
      </c>
      <c r="AA46" s="93">
        <f t="shared" si="132"/>
        <v>0</v>
      </c>
      <c r="AB46" s="89">
        <f t="shared" si="133"/>
        <v>-198956.1</v>
      </c>
      <c r="AC46" s="93">
        <f t="shared" si="134"/>
        <v>-1</v>
      </c>
      <c r="AD46" s="89">
        <f t="shared" si="135"/>
        <v>198956.1</v>
      </c>
      <c r="AE46" s="89">
        <f t="shared" si="136"/>
        <v>0</v>
      </c>
      <c r="AF46" s="89">
        <f t="shared" si="137"/>
        <v>0</v>
      </c>
      <c r="AG46" s="89">
        <f t="shared" si="138"/>
        <v>0</v>
      </c>
      <c r="AH46" s="93">
        <f t="shared" si="139"/>
        <v>0</v>
      </c>
      <c r="AI46" s="89">
        <f t="shared" si="140"/>
        <v>-198956.1</v>
      </c>
      <c r="AJ46" s="93">
        <f t="shared" si="141"/>
        <v>-1</v>
      </c>
      <c r="AK46" s="89">
        <v>0</v>
      </c>
      <c r="AL46" s="89">
        <v>145706</v>
      </c>
      <c r="AM46" s="89">
        <v>0</v>
      </c>
      <c r="AN46" s="89">
        <f t="shared" si="142"/>
        <v>145706</v>
      </c>
      <c r="AO46" s="93" t="str">
        <f t="shared" si="143"/>
        <v>nebija plānots</v>
      </c>
      <c r="AP46" s="89">
        <f t="shared" si="144"/>
        <v>145706</v>
      </c>
      <c r="AQ46" s="93" t="str">
        <f t="shared" si="145"/>
        <v>nebija plānots</v>
      </c>
      <c r="AR46" s="89">
        <f t="shared" si="146"/>
        <v>198956.1</v>
      </c>
      <c r="AS46" s="89">
        <f t="shared" si="147"/>
        <v>145706</v>
      </c>
      <c r="AT46" s="89">
        <f t="shared" si="148"/>
        <v>0</v>
      </c>
      <c r="AU46" s="89">
        <f t="shared" si="149"/>
        <v>145706</v>
      </c>
      <c r="AV46" s="93">
        <f t="shared" si="150"/>
        <v>0.73235251394654399</v>
      </c>
      <c r="AW46" s="89">
        <f t="shared" si="151"/>
        <v>-53250.100000000006</v>
      </c>
      <c r="AX46" s="93">
        <f t="shared" si="152"/>
        <v>-0.26764748605345601</v>
      </c>
      <c r="AY46" s="89">
        <v>0</v>
      </c>
      <c r="AZ46" s="89">
        <v>0</v>
      </c>
      <c r="BA46" s="89">
        <v>0</v>
      </c>
      <c r="BB46" s="89">
        <f t="shared" si="153"/>
        <v>0</v>
      </c>
      <c r="BC46" s="93" t="str">
        <f t="shared" si="154"/>
        <v>nebija plānots</v>
      </c>
      <c r="BD46" s="89">
        <f t="shared" si="155"/>
        <v>0</v>
      </c>
      <c r="BE46" s="93" t="str">
        <f t="shared" si="156"/>
        <v>nebija plānots</v>
      </c>
      <c r="BF46" s="89">
        <f t="shared" si="157"/>
        <v>198956.1</v>
      </c>
      <c r="BG46" s="89">
        <f t="shared" si="158"/>
        <v>145706</v>
      </c>
      <c r="BH46" s="89">
        <f t="shared" si="159"/>
        <v>0</v>
      </c>
      <c r="BI46" s="89">
        <f t="shared" si="160"/>
        <v>145706</v>
      </c>
      <c r="BJ46" s="93">
        <f t="shared" si="161"/>
        <v>0.73235251394654399</v>
      </c>
      <c r="BK46" s="89">
        <f t="shared" si="162"/>
        <v>-53250.100000000006</v>
      </c>
      <c r="BL46" s="93">
        <f t="shared" si="163"/>
        <v>-0.26764748605345601</v>
      </c>
      <c r="BM46" s="89">
        <v>0</v>
      </c>
      <c r="BN46" s="89">
        <v>0</v>
      </c>
      <c r="BO46" s="89">
        <v>0</v>
      </c>
      <c r="BP46" s="89">
        <f t="shared" si="164"/>
        <v>0</v>
      </c>
      <c r="BQ46" s="93" t="str">
        <f t="shared" si="165"/>
        <v>nebija plānots</v>
      </c>
      <c r="BR46" s="89">
        <f t="shared" si="166"/>
        <v>0</v>
      </c>
      <c r="BS46" s="93" t="str">
        <f t="shared" si="167"/>
        <v>nebija plānots</v>
      </c>
      <c r="BT46" s="89">
        <f t="shared" si="168"/>
        <v>198956.1</v>
      </c>
      <c r="BU46" s="89">
        <f t="shared" si="169"/>
        <v>145706</v>
      </c>
      <c r="BV46" s="89">
        <f t="shared" si="170"/>
        <v>0</v>
      </c>
      <c r="BW46" s="89">
        <f t="shared" si="171"/>
        <v>145706</v>
      </c>
      <c r="BX46" s="93">
        <f t="shared" si="172"/>
        <v>0.73235251394654399</v>
      </c>
      <c r="BY46" s="89">
        <f t="shared" si="173"/>
        <v>-53250.100000000006</v>
      </c>
      <c r="BZ46" s="93">
        <f t="shared" si="174"/>
        <v>-0.26764748605345601</v>
      </c>
      <c r="CA46" s="89">
        <v>0</v>
      </c>
      <c r="CB46" s="89">
        <v>0</v>
      </c>
      <c r="CC46" s="89">
        <v>1078581.6599999999</v>
      </c>
      <c r="CD46" s="89">
        <v>0</v>
      </c>
      <c r="CE46" s="89">
        <v>0</v>
      </c>
      <c r="CF46" s="89">
        <v>0</v>
      </c>
      <c r="CG46" s="89">
        <v>0</v>
      </c>
      <c r="CH46" s="24">
        <f t="shared" si="175"/>
        <v>1277537.76</v>
      </c>
    </row>
    <row r="47" spans="1:86" s="10" customFormat="1" ht="12" hidden="1" customHeight="1" x14ac:dyDescent="0.35">
      <c r="A47" s="9" t="s">
        <v>75</v>
      </c>
      <c r="B47" s="9" t="s">
        <v>75</v>
      </c>
      <c r="C47" s="25">
        <v>1</v>
      </c>
      <c r="D47" s="26" t="s">
        <v>53</v>
      </c>
      <c r="E47" s="27" t="s">
        <v>54</v>
      </c>
      <c r="F47" s="25" t="s">
        <v>76</v>
      </c>
      <c r="G47" s="27" t="s">
        <v>77</v>
      </c>
      <c r="H47" s="25" t="s">
        <v>78</v>
      </c>
      <c r="I47" s="27" t="s">
        <v>79</v>
      </c>
      <c r="J47" s="28" t="s">
        <v>21</v>
      </c>
      <c r="K47" s="29" t="s">
        <v>59</v>
      </c>
      <c r="L47" s="23" t="s">
        <v>10</v>
      </c>
      <c r="M47" s="24">
        <v>0</v>
      </c>
      <c r="N47" s="24">
        <v>2287978.7199999997</v>
      </c>
      <c r="O47" s="24">
        <v>9460122.6199999992</v>
      </c>
      <c r="P47" s="89">
        <v>0</v>
      </c>
      <c r="Q47" s="89">
        <v>2640795.48</v>
      </c>
      <c r="R47" s="89">
        <v>0</v>
      </c>
      <c r="S47" s="89">
        <f t="shared" si="127"/>
        <v>2640795.48</v>
      </c>
      <c r="T47" s="93" t="str">
        <f t="shared" si="128"/>
        <v>nebija plānots</v>
      </c>
      <c r="U47" s="89">
        <f t="shared" si="129"/>
        <v>2640795.48</v>
      </c>
      <c r="V47" s="93" t="str">
        <f t="shared" si="130"/>
        <v>nebija plānots</v>
      </c>
      <c r="W47" s="89">
        <v>2657502.2799999998</v>
      </c>
      <c r="X47" s="89">
        <v>0</v>
      </c>
      <c r="Y47" s="89">
        <v>0</v>
      </c>
      <c r="Z47" s="89">
        <f t="shared" si="131"/>
        <v>0</v>
      </c>
      <c r="AA47" s="93">
        <f t="shared" si="132"/>
        <v>0</v>
      </c>
      <c r="AB47" s="89">
        <f t="shared" si="133"/>
        <v>-2657502.2799999998</v>
      </c>
      <c r="AC47" s="93">
        <f t="shared" si="134"/>
        <v>-1</v>
      </c>
      <c r="AD47" s="89">
        <f t="shared" si="135"/>
        <v>2657502.2799999998</v>
      </c>
      <c r="AE47" s="89">
        <f t="shared" si="136"/>
        <v>2640795.48</v>
      </c>
      <c r="AF47" s="89">
        <f t="shared" si="137"/>
        <v>0</v>
      </c>
      <c r="AG47" s="89">
        <f t="shared" si="138"/>
        <v>2640795.48</v>
      </c>
      <c r="AH47" s="93">
        <f t="shared" si="139"/>
        <v>0.99371334499852249</v>
      </c>
      <c r="AI47" s="89">
        <f t="shared" si="140"/>
        <v>-16706.799999999814</v>
      </c>
      <c r="AJ47" s="93">
        <f t="shared" si="141"/>
        <v>-6.2866550014774834E-3</v>
      </c>
      <c r="AK47" s="89">
        <v>0</v>
      </c>
      <c r="AL47" s="89">
        <v>0</v>
      </c>
      <c r="AM47" s="89">
        <v>0</v>
      </c>
      <c r="AN47" s="89">
        <f t="shared" si="142"/>
        <v>0</v>
      </c>
      <c r="AO47" s="93" t="str">
        <f t="shared" si="143"/>
        <v>nebija plānots</v>
      </c>
      <c r="AP47" s="89">
        <f t="shared" si="144"/>
        <v>0</v>
      </c>
      <c r="AQ47" s="93" t="str">
        <f t="shared" si="145"/>
        <v>nebija plānots</v>
      </c>
      <c r="AR47" s="89">
        <f t="shared" si="146"/>
        <v>2657502.2799999998</v>
      </c>
      <c r="AS47" s="89">
        <f t="shared" si="147"/>
        <v>2640795.48</v>
      </c>
      <c r="AT47" s="89">
        <f t="shared" si="148"/>
        <v>0</v>
      </c>
      <c r="AU47" s="89">
        <f t="shared" si="149"/>
        <v>2640795.48</v>
      </c>
      <c r="AV47" s="93">
        <f t="shared" si="150"/>
        <v>0.99371334499852249</v>
      </c>
      <c r="AW47" s="89">
        <f t="shared" si="151"/>
        <v>-16706.799999999814</v>
      </c>
      <c r="AX47" s="93">
        <f t="shared" si="152"/>
        <v>-6.2866550014774834E-3</v>
      </c>
      <c r="AY47" s="89">
        <v>0</v>
      </c>
      <c r="AZ47" s="89">
        <v>0</v>
      </c>
      <c r="BA47" s="89">
        <v>0</v>
      </c>
      <c r="BB47" s="89">
        <f t="shared" si="153"/>
        <v>0</v>
      </c>
      <c r="BC47" s="93" t="str">
        <f t="shared" si="154"/>
        <v>nebija plānots</v>
      </c>
      <c r="BD47" s="89">
        <f t="shared" si="155"/>
        <v>0</v>
      </c>
      <c r="BE47" s="93" t="str">
        <f t="shared" si="156"/>
        <v>nebija plānots</v>
      </c>
      <c r="BF47" s="89">
        <f t="shared" si="157"/>
        <v>2657502.2799999998</v>
      </c>
      <c r="BG47" s="89">
        <f t="shared" si="158"/>
        <v>2640795.48</v>
      </c>
      <c r="BH47" s="89">
        <f t="shared" si="159"/>
        <v>0</v>
      </c>
      <c r="BI47" s="89">
        <f t="shared" si="160"/>
        <v>2640795.48</v>
      </c>
      <c r="BJ47" s="93">
        <f t="shared" si="161"/>
        <v>0.99371334499852249</v>
      </c>
      <c r="BK47" s="89">
        <f t="shared" si="162"/>
        <v>-16706.799999999814</v>
      </c>
      <c r="BL47" s="93">
        <f t="shared" si="163"/>
        <v>-6.2866550014774834E-3</v>
      </c>
      <c r="BM47" s="89">
        <v>3440545</v>
      </c>
      <c r="BN47" s="89">
        <v>4258172.01</v>
      </c>
      <c r="BO47" s="89">
        <v>0</v>
      </c>
      <c r="BP47" s="89">
        <f t="shared" si="164"/>
        <v>4258172.01</v>
      </c>
      <c r="BQ47" s="93">
        <f t="shared" si="165"/>
        <v>1.2376446202563838</v>
      </c>
      <c r="BR47" s="89">
        <f t="shared" si="166"/>
        <v>817627.00999999978</v>
      </c>
      <c r="BS47" s="93">
        <f t="shared" si="167"/>
        <v>0.23764462025638375</v>
      </c>
      <c r="BT47" s="89">
        <f t="shared" si="168"/>
        <v>6098047.2799999993</v>
      </c>
      <c r="BU47" s="89">
        <f t="shared" si="169"/>
        <v>6898967.4900000002</v>
      </c>
      <c r="BV47" s="89">
        <f t="shared" si="170"/>
        <v>0</v>
      </c>
      <c r="BW47" s="89">
        <f t="shared" si="171"/>
        <v>6898967.4900000002</v>
      </c>
      <c r="BX47" s="93">
        <f t="shared" si="172"/>
        <v>1.1313404395250934</v>
      </c>
      <c r="BY47" s="89">
        <f t="shared" si="173"/>
        <v>800920.21000000089</v>
      </c>
      <c r="BZ47" s="93">
        <f t="shared" si="174"/>
        <v>0.1313404395250935</v>
      </c>
      <c r="CA47" s="89">
        <v>0</v>
      </c>
      <c r="CB47" s="89">
        <v>0</v>
      </c>
      <c r="CC47" s="89">
        <v>2167500</v>
      </c>
      <c r="CD47" s="89">
        <v>0</v>
      </c>
      <c r="CE47" s="89">
        <v>0</v>
      </c>
      <c r="CF47" s="89">
        <v>2601000</v>
      </c>
      <c r="CG47" s="89">
        <v>6025113</v>
      </c>
      <c r="CH47" s="24">
        <f t="shared" si="175"/>
        <v>16891660.280000001</v>
      </c>
    </row>
    <row r="48" spans="1:86" s="10" customFormat="1" ht="12" hidden="1" customHeight="1" x14ac:dyDescent="0.35">
      <c r="A48" s="9" t="s">
        <v>80</v>
      </c>
      <c r="B48" s="9" t="s">
        <v>80</v>
      </c>
      <c r="C48" s="25">
        <v>1</v>
      </c>
      <c r="D48" s="26" t="s">
        <v>53</v>
      </c>
      <c r="E48" s="27" t="s">
        <v>54</v>
      </c>
      <c r="F48" s="31" t="s">
        <v>76</v>
      </c>
      <c r="G48" s="27" t="s">
        <v>56</v>
      </c>
      <c r="H48" s="25" t="s">
        <v>81</v>
      </c>
      <c r="I48" s="27" t="s">
        <v>82</v>
      </c>
      <c r="J48" s="28">
        <v>1</v>
      </c>
      <c r="K48" s="29" t="s">
        <v>59</v>
      </c>
      <c r="L48" s="23" t="s">
        <v>10</v>
      </c>
      <c r="M48" s="24">
        <v>0</v>
      </c>
      <c r="N48" s="24">
        <v>0</v>
      </c>
      <c r="O48" s="24">
        <v>57569.85</v>
      </c>
      <c r="P48" s="89">
        <v>31681.63</v>
      </c>
      <c r="Q48" s="89">
        <v>31681.63</v>
      </c>
      <c r="R48" s="89">
        <v>0</v>
      </c>
      <c r="S48" s="89">
        <f t="shared" si="127"/>
        <v>31681.63</v>
      </c>
      <c r="T48" s="93">
        <f t="shared" si="128"/>
        <v>1</v>
      </c>
      <c r="U48" s="89">
        <f t="shared" si="129"/>
        <v>0</v>
      </c>
      <c r="V48" s="93">
        <f t="shared" si="130"/>
        <v>0</v>
      </c>
      <c r="W48" s="89">
        <v>0</v>
      </c>
      <c r="X48" s="89">
        <v>0</v>
      </c>
      <c r="Y48" s="89">
        <v>0</v>
      </c>
      <c r="Z48" s="89">
        <f t="shared" si="131"/>
        <v>0</v>
      </c>
      <c r="AA48" s="93" t="str">
        <f t="shared" si="132"/>
        <v>nebija plānots</v>
      </c>
      <c r="AB48" s="89">
        <f t="shared" si="133"/>
        <v>0</v>
      </c>
      <c r="AC48" s="93" t="str">
        <f t="shared" si="134"/>
        <v>nebija plānots</v>
      </c>
      <c r="AD48" s="89">
        <f t="shared" si="135"/>
        <v>31681.63</v>
      </c>
      <c r="AE48" s="89">
        <f t="shared" si="136"/>
        <v>31681.63</v>
      </c>
      <c r="AF48" s="89">
        <f t="shared" si="137"/>
        <v>0</v>
      </c>
      <c r="AG48" s="89">
        <f t="shared" si="138"/>
        <v>31681.63</v>
      </c>
      <c r="AH48" s="93">
        <f t="shared" si="139"/>
        <v>1</v>
      </c>
      <c r="AI48" s="89">
        <f t="shared" si="140"/>
        <v>0</v>
      </c>
      <c r="AJ48" s="93">
        <f t="shared" si="141"/>
        <v>0</v>
      </c>
      <c r="AK48" s="89">
        <v>0</v>
      </c>
      <c r="AL48" s="89">
        <v>0</v>
      </c>
      <c r="AM48" s="89">
        <v>0</v>
      </c>
      <c r="AN48" s="89">
        <f t="shared" si="142"/>
        <v>0</v>
      </c>
      <c r="AO48" s="93" t="str">
        <f t="shared" si="143"/>
        <v>nebija plānots</v>
      </c>
      <c r="AP48" s="89">
        <f t="shared" si="144"/>
        <v>0</v>
      </c>
      <c r="AQ48" s="93" t="str">
        <f t="shared" si="145"/>
        <v>nebija plānots</v>
      </c>
      <c r="AR48" s="89">
        <f t="shared" si="146"/>
        <v>31681.63</v>
      </c>
      <c r="AS48" s="89">
        <f t="shared" si="147"/>
        <v>31681.63</v>
      </c>
      <c r="AT48" s="89">
        <f t="shared" si="148"/>
        <v>0</v>
      </c>
      <c r="AU48" s="89">
        <f t="shared" si="149"/>
        <v>31681.63</v>
      </c>
      <c r="AV48" s="93">
        <f t="shared" si="150"/>
        <v>1</v>
      </c>
      <c r="AW48" s="89">
        <f t="shared" si="151"/>
        <v>0</v>
      </c>
      <c r="AX48" s="93">
        <f t="shared" si="152"/>
        <v>0</v>
      </c>
      <c r="AY48" s="89">
        <v>0</v>
      </c>
      <c r="AZ48" s="89">
        <v>0</v>
      </c>
      <c r="BA48" s="89">
        <v>0</v>
      </c>
      <c r="BB48" s="89">
        <f t="shared" si="153"/>
        <v>0</v>
      </c>
      <c r="BC48" s="93" t="str">
        <f t="shared" si="154"/>
        <v>nebija plānots</v>
      </c>
      <c r="BD48" s="89">
        <f t="shared" si="155"/>
        <v>0</v>
      </c>
      <c r="BE48" s="93" t="str">
        <f t="shared" si="156"/>
        <v>nebija plānots</v>
      </c>
      <c r="BF48" s="89">
        <f t="shared" si="157"/>
        <v>31681.63</v>
      </c>
      <c r="BG48" s="89">
        <f t="shared" si="158"/>
        <v>31681.63</v>
      </c>
      <c r="BH48" s="89">
        <f t="shared" si="159"/>
        <v>0</v>
      </c>
      <c r="BI48" s="89">
        <f t="shared" si="160"/>
        <v>31681.63</v>
      </c>
      <c r="BJ48" s="93">
        <f t="shared" si="161"/>
        <v>1</v>
      </c>
      <c r="BK48" s="89">
        <f t="shared" si="162"/>
        <v>0</v>
      </c>
      <c r="BL48" s="93">
        <f t="shared" si="163"/>
        <v>0</v>
      </c>
      <c r="BM48" s="89">
        <v>0</v>
      </c>
      <c r="BN48" s="89">
        <v>0</v>
      </c>
      <c r="BO48" s="89">
        <v>0</v>
      </c>
      <c r="BP48" s="89">
        <f t="shared" si="164"/>
        <v>0</v>
      </c>
      <c r="BQ48" s="93" t="str">
        <f t="shared" si="165"/>
        <v>nebija plānots</v>
      </c>
      <c r="BR48" s="89">
        <f t="shared" si="166"/>
        <v>0</v>
      </c>
      <c r="BS48" s="93" t="str">
        <f t="shared" si="167"/>
        <v>nebija plānots</v>
      </c>
      <c r="BT48" s="89">
        <f t="shared" si="168"/>
        <v>31681.63</v>
      </c>
      <c r="BU48" s="89">
        <f t="shared" si="169"/>
        <v>31681.63</v>
      </c>
      <c r="BV48" s="89">
        <f t="shared" si="170"/>
        <v>0</v>
      </c>
      <c r="BW48" s="89">
        <f t="shared" si="171"/>
        <v>31681.63</v>
      </c>
      <c r="BX48" s="93">
        <f t="shared" si="172"/>
        <v>1</v>
      </c>
      <c r="BY48" s="89">
        <f t="shared" si="173"/>
        <v>0</v>
      </c>
      <c r="BZ48" s="93">
        <f t="shared" si="174"/>
        <v>0</v>
      </c>
      <c r="CA48" s="89">
        <v>0</v>
      </c>
      <c r="CB48" s="89">
        <v>0</v>
      </c>
      <c r="CC48" s="89">
        <v>43350</v>
      </c>
      <c r="CD48" s="89">
        <v>0</v>
      </c>
      <c r="CE48" s="89">
        <v>0</v>
      </c>
      <c r="CF48" s="89">
        <v>0</v>
      </c>
      <c r="CG48" s="89">
        <v>0</v>
      </c>
      <c r="CH48" s="24">
        <f t="shared" si="175"/>
        <v>75031.63</v>
      </c>
    </row>
    <row r="49" spans="1:86" s="10" customFormat="1" ht="12" hidden="1" customHeight="1" x14ac:dyDescent="0.35">
      <c r="A49" s="9" t="s">
        <v>83</v>
      </c>
      <c r="B49" s="9" t="s">
        <v>83</v>
      </c>
      <c r="C49" s="25">
        <v>1</v>
      </c>
      <c r="D49" s="26" t="s">
        <v>53</v>
      </c>
      <c r="E49" s="27" t="s">
        <v>54</v>
      </c>
      <c r="F49" s="25" t="s">
        <v>76</v>
      </c>
      <c r="G49" s="27" t="s">
        <v>56</v>
      </c>
      <c r="H49" s="25" t="s">
        <v>81</v>
      </c>
      <c r="I49" s="27" t="s">
        <v>82</v>
      </c>
      <c r="J49" s="28">
        <v>2</v>
      </c>
      <c r="K49" s="29" t="s">
        <v>59</v>
      </c>
      <c r="L49" s="23" t="s">
        <v>10</v>
      </c>
      <c r="M49" s="24">
        <v>0</v>
      </c>
      <c r="N49" s="24">
        <v>285578.7</v>
      </c>
      <c r="O49" s="24">
        <v>1324923.3699999999</v>
      </c>
      <c r="P49" s="89">
        <v>29427.59</v>
      </c>
      <c r="Q49" s="89">
        <v>29427.59</v>
      </c>
      <c r="R49" s="89">
        <v>0</v>
      </c>
      <c r="S49" s="89">
        <f t="shared" si="127"/>
        <v>29427.59</v>
      </c>
      <c r="T49" s="93">
        <f t="shared" si="128"/>
        <v>1</v>
      </c>
      <c r="U49" s="89">
        <f t="shared" si="129"/>
        <v>0</v>
      </c>
      <c r="V49" s="93">
        <f t="shared" si="130"/>
        <v>0</v>
      </c>
      <c r="W49" s="89">
        <v>181457.7</v>
      </c>
      <c r="X49" s="89">
        <v>248797.57</v>
      </c>
      <c r="Y49" s="89">
        <v>0</v>
      </c>
      <c r="Z49" s="89">
        <f t="shared" si="131"/>
        <v>248797.57</v>
      </c>
      <c r="AA49" s="93">
        <f t="shared" si="132"/>
        <v>1.371105056440151</v>
      </c>
      <c r="AB49" s="89">
        <f t="shared" si="133"/>
        <v>67339.87</v>
      </c>
      <c r="AC49" s="93">
        <f t="shared" si="134"/>
        <v>0.37110505644015102</v>
      </c>
      <c r="AD49" s="89">
        <f t="shared" si="135"/>
        <v>210885.29</v>
      </c>
      <c r="AE49" s="89">
        <f t="shared" si="136"/>
        <v>278225.16000000003</v>
      </c>
      <c r="AF49" s="89">
        <f t="shared" si="137"/>
        <v>0</v>
      </c>
      <c r="AG49" s="89">
        <f t="shared" si="138"/>
        <v>278225.16000000003</v>
      </c>
      <c r="AH49" s="93">
        <f t="shared" si="139"/>
        <v>1.3193199013549026</v>
      </c>
      <c r="AI49" s="89">
        <f t="shared" si="140"/>
        <v>67339.870000000024</v>
      </c>
      <c r="AJ49" s="93">
        <f t="shared" si="141"/>
        <v>0.31931990135490257</v>
      </c>
      <c r="AK49" s="89">
        <v>74151.31</v>
      </c>
      <c r="AL49" s="89">
        <v>78502.5</v>
      </c>
      <c r="AM49" s="89">
        <v>0</v>
      </c>
      <c r="AN49" s="89">
        <f t="shared" si="142"/>
        <v>78502.5</v>
      </c>
      <c r="AO49" s="93">
        <f t="shared" si="143"/>
        <v>1.0586798803689375</v>
      </c>
      <c r="AP49" s="89">
        <f t="shared" si="144"/>
        <v>4351.1900000000023</v>
      </c>
      <c r="AQ49" s="93">
        <f t="shared" si="145"/>
        <v>5.8679880368937551E-2</v>
      </c>
      <c r="AR49" s="89">
        <f t="shared" si="146"/>
        <v>285036.59999999998</v>
      </c>
      <c r="AS49" s="89">
        <f t="shared" si="147"/>
        <v>356727.66000000003</v>
      </c>
      <c r="AT49" s="89">
        <f t="shared" si="148"/>
        <v>0</v>
      </c>
      <c r="AU49" s="89">
        <f t="shared" si="149"/>
        <v>356727.66000000003</v>
      </c>
      <c r="AV49" s="93">
        <f t="shared" si="150"/>
        <v>1.2515152790904749</v>
      </c>
      <c r="AW49" s="89">
        <f t="shared" si="151"/>
        <v>71691.060000000056</v>
      </c>
      <c r="AX49" s="93">
        <f t="shared" si="152"/>
        <v>0.25151527909047489</v>
      </c>
      <c r="AY49" s="89">
        <v>19426.509999999998</v>
      </c>
      <c r="AZ49" s="89">
        <v>76155.86</v>
      </c>
      <c r="BA49" s="89">
        <v>0</v>
      </c>
      <c r="BB49" s="89">
        <f t="shared" si="153"/>
        <v>76155.86</v>
      </c>
      <c r="BC49" s="93">
        <f t="shared" si="154"/>
        <v>3.9202028568178231</v>
      </c>
      <c r="BD49" s="89">
        <f t="shared" si="155"/>
        <v>56729.350000000006</v>
      </c>
      <c r="BE49" s="93">
        <f t="shared" si="156"/>
        <v>2.9202028568178231</v>
      </c>
      <c r="BF49" s="89">
        <f t="shared" si="157"/>
        <v>304463.11</v>
      </c>
      <c r="BG49" s="89">
        <f t="shared" si="158"/>
        <v>432883.52</v>
      </c>
      <c r="BH49" s="89">
        <f t="shared" si="159"/>
        <v>0</v>
      </c>
      <c r="BI49" s="89">
        <f t="shared" si="160"/>
        <v>432883.52</v>
      </c>
      <c r="BJ49" s="93">
        <f t="shared" si="161"/>
        <v>1.4217930047420195</v>
      </c>
      <c r="BK49" s="89">
        <f t="shared" si="162"/>
        <v>128420.41000000003</v>
      </c>
      <c r="BL49" s="93">
        <f t="shared" si="163"/>
        <v>0.42179300474201958</v>
      </c>
      <c r="BM49" s="89">
        <v>129433.39</v>
      </c>
      <c r="BN49" s="89">
        <v>257094.97</v>
      </c>
      <c r="BO49" s="89">
        <v>0</v>
      </c>
      <c r="BP49" s="89">
        <f t="shared" si="164"/>
        <v>257094.97</v>
      </c>
      <c r="BQ49" s="93">
        <f t="shared" si="165"/>
        <v>1.9863110283984682</v>
      </c>
      <c r="BR49" s="89">
        <f t="shared" si="166"/>
        <v>127661.58</v>
      </c>
      <c r="BS49" s="93">
        <f t="shared" si="167"/>
        <v>0.98631102839846818</v>
      </c>
      <c r="BT49" s="89">
        <f t="shared" si="168"/>
        <v>433896.5</v>
      </c>
      <c r="BU49" s="89">
        <f t="shared" si="169"/>
        <v>689978.49</v>
      </c>
      <c r="BV49" s="89">
        <f t="shared" si="170"/>
        <v>0</v>
      </c>
      <c r="BW49" s="89">
        <f t="shared" si="171"/>
        <v>689978.49</v>
      </c>
      <c r="BX49" s="93">
        <f t="shared" si="172"/>
        <v>1.5901914166166355</v>
      </c>
      <c r="BY49" s="89">
        <f t="shared" si="173"/>
        <v>256081.99</v>
      </c>
      <c r="BZ49" s="93">
        <f t="shared" si="174"/>
        <v>0.59019141661663554</v>
      </c>
      <c r="CA49" s="89">
        <v>0</v>
      </c>
      <c r="CB49" s="89">
        <v>146151.87</v>
      </c>
      <c r="CC49" s="89">
        <v>28900</v>
      </c>
      <c r="CD49" s="89">
        <v>28900</v>
      </c>
      <c r="CE49" s="89">
        <v>28900</v>
      </c>
      <c r="CF49" s="89">
        <v>43350</v>
      </c>
      <c r="CG49" s="89">
        <v>133429.82</v>
      </c>
      <c r="CH49" s="24">
        <f t="shared" si="175"/>
        <v>843528.19</v>
      </c>
    </row>
    <row r="50" spans="1:86" s="10" customFormat="1" ht="12" hidden="1" customHeight="1" x14ac:dyDescent="0.35">
      <c r="A50" s="9" t="s">
        <v>84</v>
      </c>
      <c r="B50" s="9" t="s">
        <v>84</v>
      </c>
      <c r="C50" s="25">
        <v>1</v>
      </c>
      <c r="D50" s="26" t="s">
        <v>85</v>
      </c>
      <c r="E50" s="27" t="s">
        <v>86</v>
      </c>
      <c r="F50" s="25" t="s">
        <v>87</v>
      </c>
      <c r="G50" s="27" t="s">
        <v>88</v>
      </c>
      <c r="H50" s="28" t="s">
        <v>89</v>
      </c>
      <c r="I50" s="27" t="s">
        <v>90</v>
      </c>
      <c r="J50" s="28" t="s">
        <v>21</v>
      </c>
      <c r="K50" s="32" t="s">
        <v>91</v>
      </c>
      <c r="L50" s="23" t="s">
        <v>10</v>
      </c>
      <c r="M50" s="24">
        <v>0</v>
      </c>
      <c r="N50" s="24">
        <v>0</v>
      </c>
      <c r="O50" s="24">
        <v>564326.47</v>
      </c>
      <c r="P50" s="89">
        <v>0</v>
      </c>
      <c r="Q50" s="89">
        <v>0</v>
      </c>
      <c r="R50" s="89">
        <v>0</v>
      </c>
      <c r="S50" s="89">
        <f t="shared" si="127"/>
        <v>0</v>
      </c>
      <c r="T50" s="93" t="str">
        <f t="shared" si="128"/>
        <v>nebija plānots</v>
      </c>
      <c r="U50" s="89">
        <f t="shared" si="129"/>
        <v>0</v>
      </c>
      <c r="V50" s="93" t="str">
        <f t="shared" si="130"/>
        <v>nebija plānots</v>
      </c>
      <c r="W50" s="89">
        <v>173096.76</v>
      </c>
      <c r="X50" s="89">
        <v>173096.76</v>
      </c>
      <c r="Y50" s="89">
        <v>0</v>
      </c>
      <c r="Z50" s="89">
        <f t="shared" si="131"/>
        <v>173096.76</v>
      </c>
      <c r="AA50" s="93">
        <f t="shared" si="132"/>
        <v>1</v>
      </c>
      <c r="AB50" s="89">
        <f t="shared" si="133"/>
        <v>0</v>
      </c>
      <c r="AC50" s="93">
        <f t="shared" si="134"/>
        <v>0</v>
      </c>
      <c r="AD50" s="89">
        <f t="shared" si="135"/>
        <v>173096.76</v>
      </c>
      <c r="AE50" s="89">
        <f t="shared" si="136"/>
        <v>173096.76</v>
      </c>
      <c r="AF50" s="89">
        <f t="shared" si="137"/>
        <v>0</v>
      </c>
      <c r="AG50" s="89">
        <f t="shared" si="138"/>
        <v>173096.76</v>
      </c>
      <c r="AH50" s="93">
        <f t="shared" si="139"/>
        <v>1</v>
      </c>
      <c r="AI50" s="89">
        <f t="shared" si="140"/>
        <v>0</v>
      </c>
      <c r="AJ50" s="93">
        <f t="shared" si="141"/>
        <v>0</v>
      </c>
      <c r="AK50" s="89">
        <v>0</v>
      </c>
      <c r="AL50" s="89">
        <v>0</v>
      </c>
      <c r="AM50" s="89">
        <v>0</v>
      </c>
      <c r="AN50" s="89">
        <f t="shared" si="142"/>
        <v>0</v>
      </c>
      <c r="AO50" s="93" t="str">
        <f t="shared" si="143"/>
        <v>nebija plānots</v>
      </c>
      <c r="AP50" s="89">
        <f t="shared" si="144"/>
        <v>0</v>
      </c>
      <c r="AQ50" s="93" t="str">
        <f t="shared" si="145"/>
        <v>nebija plānots</v>
      </c>
      <c r="AR50" s="89">
        <f t="shared" si="146"/>
        <v>173096.76</v>
      </c>
      <c r="AS50" s="89">
        <f t="shared" si="147"/>
        <v>173096.76</v>
      </c>
      <c r="AT50" s="89">
        <f t="shared" si="148"/>
        <v>0</v>
      </c>
      <c r="AU50" s="89">
        <f t="shared" si="149"/>
        <v>173096.76</v>
      </c>
      <c r="AV50" s="93">
        <f t="shared" si="150"/>
        <v>1</v>
      </c>
      <c r="AW50" s="89">
        <f t="shared" si="151"/>
        <v>0</v>
      </c>
      <c r="AX50" s="93">
        <f t="shared" si="152"/>
        <v>0</v>
      </c>
      <c r="AY50" s="89">
        <v>38397.9</v>
      </c>
      <c r="AZ50" s="89">
        <v>284439.51</v>
      </c>
      <c r="BA50" s="89">
        <v>0</v>
      </c>
      <c r="BB50" s="89">
        <f t="shared" si="153"/>
        <v>284439.51</v>
      </c>
      <c r="BC50" s="93">
        <f t="shared" si="154"/>
        <v>7.4076840139695141</v>
      </c>
      <c r="BD50" s="89">
        <f t="shared" si="155"/>
        <v>246041.61000000002</v>
      </c>
      <c r="BE50" s="93">
        <f t="shared" si="156"/>
        <v>6.4076840139695141</v>
      </c>
      <c r="BF50" s="89">
        <f t="shared" si="157"/>
        <v>211494.66</v>
      </c>
      <c r="BG50" s="89">
        <f t="shared" si="158"/>
        <v>457536.27</v>
      </c>
      <c r="BH50" s="89">
        <f t="shared" si="159"/>
        <v>0</v>
      </c>
      <c r="BI50" s="89">
        <f t="shared" si="160"/>
        <v>457536.27</v>
      </c>
      <c r="BJ50" s="93">
        <f t="shared" si="161"/>
        <v>2.1633466774054719</v>
      </c>
      <c r="BK50" s="89">
        <f t="shared" si="162"/>
        <v>246041.61000000002</v>
      </c>
      <c r="BL50" s="93">
        <f t="shared" si="163"/>
        <v>1.1633466774054722</v>
      </c>
      <c r="BM50" s="89">
        <v>66274.11</v>
      </c>
      <c r="BN50" s="89">
        <v>0</v>
      </c>
      <c r="BO50" s="89">
        <v>0</v>
      </c>
      <c r="BP50" s="89">
        <f t="shared" si="164"/>
        <v>0</v>
      </c>
      <c r="BQ50" s="93">
        <f t="shared" si="165"/>
        <v>0</v>
      </c>
      <c r="BR50" s="89">
        <f t="shared" si="166"/>
        <v>-66274.11</v>
      </c>
      <c r="BS50" s="93">
        <f t="shared" si="167"/>
        <v>-1</v>
      </c>
      <c r="BT50" s="89">
        <f t="shared" si="168"/>
        <v>277768.77</v>
      </c>
      <c r="BU50" s="89">
        <f t="shared" si="169"/>
        <v>457536.27</v>
      </c>
      <c r="BV50" s="89">
        <f t="shared" si="170"/>
        <v>0</v>
      </c>
      <c r="BW50" s="89">
        <f t="shared" si="171"/>
        <v>457536.27</v>
      </c>
      <c r="BX50" s="93">
        <f t="shared" si="172"/>
        <v>1.6471839868823266</v>
      </c>
      <c r="BY50" s="89">
        <f t="shared" si="173"/>
        <v>179767.5</v>
      </c>
      <c r="BZ50" s="93">
        <f t="shared" si="174"/>
        <v>0.64718398688232659</v>
      </c>
      <c r="CA50" s="89">
        <v>158325.28999999998</v>
      </c>
      <c r="CB50" s="89">
        <v>228953.24</v>
      </c>
      <c r="CC50" s="89">
        <v>164657.23000000001</v>
      </c>
      <c r="CD50" s="89">
        <v>612000</v>
      </c>
      <c r="CE50" s="89">
        <v>2512358.2400000002</v>
      </c>
      <c r="CF50" s="89">
        <v>80102.28</v>
      </c>
      <c r="CG50" s="89">
        <v>0</v>
      </c>
      <c r="CH50" s="24">
        <f t="shared" si="175"/>
        <v>4034165.0500000003</v>
      </c>
    </row>
    <row r="51" spans="1:86" s="10" customFormat="1" ht="12" hidden="1" customHeight="1" x14ac:dyDescent="0.35">
      <c r="A51" s="9" t="s">
        <v>92</v>
      </c>
      <c r="B51" s="9" t="s">
        <v>92</v>
      </c>
      <c r="C51" s="25">
        <v>1</v>
      </c>
      <c r="D51" s="26" t="s">
        <v>85</v>
      </c>
      <c r="E51" s="27" t="s">
        <v>86</v>
      </c>
      <c r="F51" s="25" t="s">
        <v>87</v>
      </c>
      <c r="G51" s="27" t="s">
        <v>88</v>
      </c>
      <c r="H51" s="28" t="s">
        <v>93</v>
      </c>
      <c r="I51" s="27" t="s">
        <v>94</v>
      </c>
      <c r="J51" s="28" t="s">
        <v>21</v>
      </c>
      <c r="K51" s="32" t="s">
        <v>95</v>
      </c>
      <c r="L51" s="23" t="s">
        <v>10</v>
      </c>
      <c r="M51" s="24">
        <v>0</v>
      </c>
      <c r="N51" s="24">
        <v>0</v>
      </c>
      <c r="O51" s="24">
        <v>225031.87</v>
      </c>
      <c r="P51" s="89">
        <v>0</v>
      </c>
      <c r="Q51" s="89">
        <v>192779.8</v>
      </c>
      <c r="R51" s="89">
        <v>0</v>
      </c>
      <c r="S51" s="89">
        <f t="shared" si="127"/>
        <v>192779.8</v>
      </c>
      <c r="T51" s="93" t="str">
        <f t="shared" si="128"/>
        <v>nebija plānots</v>
      </c>
      <c r="U51" s="89">
        <f t="shared" si="129"/>
        <v>192779.8</v>
      </c>
      <c r="V51" s="93" t="str">
        <f t="shared" si="130"/>
        <v>nebija plānots</v>
      </c>
      <c r="W51" s="89">
        <v>192779.8</v>
      </c>
      <c r="X51" s="89">
        <v>0</v>
      </c>
      <c r="Y51" s="89">
        <v>0</v>
      </c>
      <c r="Z51" s="89">
        <f t="shared" si="131"/>
        <v>0</v>
      </c>
      <c r="AA51" s="93">
        <f t="shared" si="132"/>
        <v>0</v>
      </c>
      <c r="AB51" s="89">
        <f t="shared" si="133"/>
        <v>-192779.8</v>
      </c>
      <c r="AC51" s="93">
        <f t="shared" si="134"/>
        <v>-1</v>
      </c>
      <c r="AD51" s="89">
        <f t="shared" si="135"/>
        <v>192779.8</v>
      </c>
      <c r="AE51" s="89">
        <f t="shared" si="136"/>
        <v>192779.8</v>
      </c>
      <c r="AF51" s="89">
        <f t="shared" si="137"/>
        <v>0</v>
      </c>
      <c r="AG51" s="89">
        <f t="shared" si="138"/>
        <v>192779.8</v>
      </c>
      <c r="AH51" s="93">
        <f t="shared" si="139"/>
        <v>1</v>
      </c>
      <c r="AI51" s="89">
        <f t="shared" si="140"/>
        <v>0</v>
      </c>
      <c r="AJ51" s="93">
        <f t="shared" si="141"/>
        <v>0</v>
      </c>
      <c r="AK51" s="89">
        <v>0</v>
      </c>
      <c r="AL51" s="89">
        <v>0</v>
      </c>
      <c r="AM51" s="89">
        <v>0</v>
      </c>
      <c r="AN51" s="89">
        <f t="shared" si="142"/>
        <v>0</v>
      </c>
      <c r="AO51" s="93" t="str">
        <f t="shared" si="143"/>
        <v>nebija plānots</v>
      </c>
      <c r="AP51" s="89">
        <f t="shared" si="144"/>
        <v>0</v>
      </c>
      <c r="AQ51" s="93" t="str">
        <f t="shared" si="145"/>
        <v>nebija plānots</v>
      </c>
      <c r="AR51" s="89">
        <f t="shared" si="146"/>
        <v>192779.8</v>
      </c>
      <c r="AS51" s="89">
        <f t="shared" si="147"/>
        <v>192779.8</v>
      </c>
      <c r="AT51" s="89">
        <f t="shared" si="148"/>
        <v>0</v>
      </c>
      <c r="AU51" s="89">
        <f t="shared" si="149"/>
        <v>192779.8</v>
      </c>
      <c r="AV51" s="93">
        <f t="shared" si="150"/>
        <v>1</v>
      </c>
      <c r="AW51" s="89">
        <f t="shared" si="151"/>
        <v>0</v>
      </c>
      <c r="AX51" s="93">
        <f t="shared" si="152"/>
        <v>0</v>
      </c>
      <c r="AY51" s="89">
        <v>0</v>
      </c>
      <c r="AZ51" s="89">
        <v>0</v>
      </c>
      <c r="BA51" s="89">
        <v>0</v>
      </c>
      <c r="BB51" s="89">
        <f t="shared" si="153"/>
        <v>0</v>
      </c>
      <c r="BC51" s="93" t="str">
        <f t="shared" si="154"/>
        <v>nebija plānots</v>
      </c>
      <c r="BD51" s="89">
        <f t="shared" si="155"/>
        <v>0</v>
      </c>
      <c r="BE51" s="93" t="str">
        <f t="shared" si="156"/>
        <v>nebija plānots</v>
      </c>
      <c r="BF51" s="89">
        <f t="shared" si="157"/>
        <v>192779.8</v>
      </c>
      <c r="BG51" s="89">
        <f t="shared" si="158"/>
        <v>192779.8</v>
      </c>
      <c r="BH51" s="89">
        <f t="shared" si="159"/>
        <v>0</v>
      </c>
      <c r="BI51" s="89">
        <f t="shared" si="160"/>
        <v>192779.8</v>
      </c>
      <c r="BJ51" s="93">
        <f t="shared" si="161"/>
        <v>1</v>
      </c>
      <c r="BK51" s="89">
        <f t="shared" si="162"/>
        <v>0</v>
      </c>
      <c r="BL51" s="93">
        <f t="shared" si="163"/>
        <v>0</v>
      </c>
      <c r="BM51" s="89">
        <v>0</v>
      </c>
      <c r="BN51" s="89">
        <v>0</v>
      </c>
      <c r="BO51" s="89">
        <v>0</v>
      </c>
      <c r="BP51" s="89">
        <f t="shared" si="164"/>
        <v>0</v>
      </c>
      <c r="BQ51" s="93" t="str">
        <f t="shared" si="165"/>
        <v>nebija plānots</v>
      </c>
      <c r="BR51" s="89">
        <f t="shared" si="166"/>
        <v>0</v>
      </c>
      <c r="BS51" s="93" t="str">
        <f t="shared" si="167"/>
        <v>nebija plānots</v>
      </c>
      <c r="BT51" s="89">
        <f t="shared" si="168"/>
        <v>192779.8</v>
      </c>
      <c r="BU51" s="89">
        <f t="shared" si="169"/>
        <v>192779.8</v>
      </c>
      <c r="BV51" s="89">
        <f t="shared" si="170"/>
        <v>0</v>
      </c>
      <c r="BW51" s="89">
        <f t="shared" si="171"/>
        <v>192779.8</v>
      </c>
      <c r="BX51" s="93">
        <f t="shared" si="172"/>
        <v>1</v>
      </c>
      <c r="BY51" s="89">
        <f t="shared" si="173"/>
        <v>0</v>
      </c>
      <c r="BZ51" s="93">
        <f t="shared" si="174"/>
        <v>0</v>
      </c>
      <c r="CA51" s="89">
        <v>0</v>
      </c>
      <c r="CB51" s="89">
        <v>59040.45</v>
      </c>
      <c r="CC51" s="89">
        <v>0</v>
      </c>
      <c r="CD51" s="89">
        <v>0</v>
      </c>
      <c r="CE51" s="89">
        <v>0</v>
      </c>
      <c r="CF51" s="89">
        <v>0</v>
      </c>
      <c r="CG51" s="89">
        <v>148058.29</v>
      </c>
      <c r="CH51" s="24">
        <f t="shared" si="175"/>
        <v>399878.54000000004</v>
      </c>
    </row>
    <row r="52" spans="1:86" s="10" customFormat="1" ht="12" hidden="1" customHeight="1" x14ac:dyDescent="0.35">
      <c r="A52" s="9" t="s">
        <v>96</v>
      </c>
      <c r="B52" s="9" t="s">
        <v>96</v>
      </c>
      <c r="C52" s="28">
        <v>1</v>
      </c>
      <c r="D52" s="33" t="s">
        <v>97</v>
      </c>
      <c r="E52" s="30" t="s">
        <v>98</v>
      </c>
      <c r="F52" s="34" t="s">
        <v>99</v>
      </c>
      <c r="G52" s="27" t="s">
        <v>100</v>
      </c>
      <c r="H52" s="35" t="s">
        <v>101</v>
      </c>
      <c r="I52" s="27" t="s">
        <v>102</v>
      </c>
      <c r="J52" s="28" t="s">
        <v>21</v>
      </c>
      <c r="K52" s="36" t="s">
        <v>103</v>
      </c>
      <c r="L52" s="23" t="s">
        <v>10</v>
      </c>
      <c r="M52" s="24">
        <v>0</v>
      </c>
      <c r="N52" s="24">
        <v>0</v>
      </c>
      <c r="O52" s="24">
        <v>1534319.5899999999</v>
      </c>
      <c r="P52" s="89">
        <v>0</v>
      </c>
      <c r="Q52" s="89">
        <v>0</v>
      </c>
      <c r="R52" s="89">
        <v>0</v>
      </c>
      <c r="S52" s="89">
        <f t="shared" si="127"/>
        <v>0</v>
      </c>
      <c r="T52" s="93" t="str">
        <f t="shared" si="128"/>
        <v>nebija plānots</v>
      </c>
      <c r="U52" s="89">
        <f t="shared" si="129"/>
        <v>0</v>
      </c>
      <c r="V52" s="93" t="str">
        <f t="shared" si="130"/>
        <v>nebija plānots</v>
      </c>
      <c r="W52" s="89">
        <v>0</v>
      </c>
      <c r="X52" s="89">
        <v>0</v>
      </c>
      <c r="Y52" s="89">
        <v>0</v>
      </c>
      <c r="Z52" s="89">
        <f t="shared" si="131"/>
        <v>0</v>
      </c>
      <c r="AA52" s="93" t="str">
        <f t="shared" si="132"/>
        <v>nebija plānots</v>
      </c>
      <c r="AB52" s="89">
        <f t="shared" si="133"/>
        <v>0</v>
      </c>
      <c r="AC52" s="93" t="str">
        <f t="shared" si="134"/>
        <v>nebija plānots</v>
      </c>
      <c r="AD52" s="89">
        <f t="shared" si="135"/>
        <v>0</v>
      </c>
      <c r="AE52" s="89">
        <f t="shared" si="136"/>
        <v>0</v>
      </c>
      <c r="AF52" s="89">
        <f t="shared" si="137"/>
        <v>0</v>
      </c>
      <c r="AG52" s="89">
        <f t="shared" si="138"/>
        <v>0</v>
      </c>
      <c r="AH52" s="93" t="str">
        <f t="shared" si="139"/>
        <v>nebija plānots</v>
      </c>
      <c r="AI52" s="89">
        <f t="shared" si="140"/>
        <v>0</v>
      </c>
      <c r="AJ52" s="93" t="str">
        <f t="shared" si="141"/>
        <v>nebija plānots</v>
      </c>
      <c r="AK52" s="89">
        <v>0</v>
      </c>
      <c r="AL52" s="89">
        <v>0</v>
      </c>
      <c r="AM52" s="89">
        <v>0</v>
      </c>
      <c r="AN52" s="89">
        <f t="shared" si="142"/>
        <v>0</v>
      </c>
      <c r="AO52" s="93" t="str">
        <f t="shared" si="143"/>
        <v>nebija plānots</v>
      </c>
      <c r="AP52" s="89">
        <f t="shared" si="144"/>
        <v>0</v>
      </c>
      <c r="AQ52" s="93" t="str">
        <f t="shared" si="145"/>
        <v>nebija plānots</v>
      </c>
      <c r="AR52" s="89">
        <f t="shared" si="146"/>
        <v>0</v>
      </c>
      <c r="AS52" s="89">
        <f t="shared" si="147"/>
        <v>0</v>
      </c>
      <c r="AT52" s="89">
        <f t="shared" si="148"/>
        <v>0</v>
      </c>
      <c r="AU52" s="89">
        <f t="shared" si="149"/>
        <v>0</v>
      </c>
      <c r="AV52" s="93" t="str">
        <f t="shared" si="150"/>
        <v>nebija plānots</v>
      </c>
      <c r="AW52" s="89">
        <f t="shared" si="151"/>
        <v>0</v>
      </c>
      <c r="AX52" s="93" t="str">
        <f t="shared" si="152"/>
        <v>nebija plānots</v>
      </c>
      <c r="AY52" s="89">
        <v>0</v>
      </c>
      <c r="AZ52" s="89">
        <v>0</v>
      </c>
      <c r="BA52" s="89">
        <v>0</v>
      </c>
      <c r="BB52" s="89">
        <f t="shared" si="153"/>
        <v>0</v>
      </c>
      <c r="BC52" s="93" t="str">
        <f t="shared" si="154"/>
        <v>nebija plānots</v>
      </c>
      <c r="BD52" s="89">
        <f t="shared" si="155"/>
        <v>0</v>
      </c>
      <c r="BE52" s="93" t="str">
        <f t="shared" si="156"/>
        <v>nebija plānots</v>
      </c>
      <c r="BF52" s="89">
        <f t="shared" si="157"/>
        <v>0</v>
      </c>
      <c r="BG52" s="89">
        <f t="shared" si="158"/>
        <v>0</v>
      </c>
      <c r="BH52" s="89">
        <f t="shared" si="159"/>
        <v>0</v>
      </c>
      <c r="BI52" s="89">
        <f t="shared" si="160"/>
        <v>0</v>
      </c>
      <c r="BJ52" s="93" t="str">
        <f t="shared" si="161"/>
        <v>nebija plānots</v>
      </c>
      <c r="BK52" s="89">
        <f t="shared" si="162"/>
        <v>0</v>
      </c>
      <c r="BL52" s="93" t="str">
        <f t="shared" si="163"/>
        <v>nebija plānots</v>
      </c>
      <c r="BM52" s="89">
        <v>0</v>
      </c>
      <c r="BN52" s="89">
        <v>0</v>
      </c>
      <c r="BO52" s="89">
        <v>0</v>
      </c>
      <c r="BP52" s="89">
        <f t="shared" si="164"/>
        <v>0</v>
      </c>
      <c r="BQ52" s="93" t="str">
        <f t="shared" si="165"/>
        <v>nebija plānots</v>
      </c>
      <c r="BR52" s="89">
        <f t="shared" si="166"/>
        <v>0</v>
      </c>
      <c r="BS52" s="93" t="str">
        <f t="shared" si="167"/>
        <v>nebija plānots</v>
      </c>
      <c r="BT52" s="89">
        <f t="shared" si="168"/>
        <v>0</v>
      </c>
      <c r="BU52" s="89">
        <f t="shared" si="169"/>
        <v>0</v>
      </c>
      <c r="BV52" s="89">
        <f t="shared" si="170"/>
        <v>0</v>
      </c>
      <c r="BW52" s="89">
        <f t="shared" si="171"/>
        <v>0</v>
      </c>
      <c r="BX52" s="93" t="str">
        <f t="shared" si="172"/>
        <v>nebija plānots</v>
      </c>
      <c r="BY52" s="89">
        <f t="shared" si="173"/>
        <v>0</v>
      </c>
      <c r="BZ52" s="93" t="str">
        <f t="shared" si="174"/>
        <v>nebija plānots</v>
      </c>
      <c r="CA52" s="89">
        <v>828750</v>
      </c>
      <c r="CB52" s="89">
        <v>0</v>
      </c>
      <c r="CC52" s="89">
        <v>0</v>
      </c>
      <c r="CD52" s="89">
        <v>0</v>
      </c>
      <c r="CE52" s="89">
        <v>0</v>
      </c>
      <c r="CF52" s="89">
        <v>78931.509999999995</v>
      </c>
      <c r="CG52" s="89">
        <v>0</v>
      </c>
      <c r="CH52" s="24">
        <f t="shared" si="175"/>
        <v>907681.51</v>
      </c>
    </row>
    <row r="53" spans="1:86" s="10" customFormat="1" ht="12" hidden="1" customHeight="1" x14ac:dyDescent="0.35">
      <c r="A53" s="9" t="s">
        <v>656</v>
      </c>
      <c r="B53" s="9" t="s">
        <v>656</v>
      </c>
      <c r="C53" s="28">
        <v>1</v>
      </c>
      <c r="D53" s="33" t="s">
        <v>104</v>
      </c>
      <c r="E53" s="30" t="s">
        <v>652</v>
      </c>
      <c r="F53" s="34" t="s">
        <v>105</v>
      </c>
      <c r="G53" s="27" t="s">
        <v>653</v>
      </c>
      <c r="H53" s="35" t="s">
        <v>654</v>
      </c>
      <c r="I53" s="27" t="s">
        <v>655</v>
      </c>
      <c r="J53" s="28">
        <v>1</v>
      </c>
      <c r="K53" s="36" t="s">
        <v>59</v>
      </c>
      <c r="L53" s="23" t="s">
        <v>10</v>
      </c>
      <c r="M53" s="24">
        <v>0</v>
      </c>
      <c r="N53" s="24">
        <v>0</v>
      </c>
      <c r="O53" s="24">
        <v>0</v>
      </c>
      <c r="P53" s="89">
        <v>0</v>
      </c>
      <c r="Q53" s="89">
        <v>0</v>
      </c>
      <c r="R53" s="89">
        <v>0</v>
      </c>
      <c r="S53" s="89">
        <f t="shared" si="127"/>
        <v>0</v>
      </c>
      <c r="T53" s="93" t="str">
        <f t="shared" si="128"/>
        <v>nebija plānots</v>
      </c>
      <c r="U53" s="89">
        <f t="shared" si="129"/>
        <v>0</v>
      </c>
      <c r="V53" s="93" t="str">
        <f t="shared" si="130"/>
        <v>nebija plānots</v>
      </c>
      <c r="W53" s="89">
        <v>0</v>
      </c>
      <c r="X53" s="89">
        <v>0</v>
      </c>
      <c r="Y53" s="89">
        <v>0</v>
      </c>
      <c r="Z53" s="89">
        <f t="shared" si="131"/>
        <v>0</v>
      </c>
      <c r="AA53" s="93" t="str">
        <f t="shared" si="132"/>
        <v>nebija plānots</v>
      </c>
      <c r="AB53" s="89">
        <f t="shared" si="133"/>
        <v>0</v>
      </c>
      <c r="AC53" s="93" t="str">
        <f t="shared" si="134"/>
        <v>nebija plānots</v>
      </c>
      <c r="AD53" s="89">
        <f t="shared" si="135"/>
        <v>0</v>
      </c>
      <c r="AE53" s="89">
        <f t="shared" si="136"/>
        <v>0</v>
      </c>
      <c r="AF53" s="89">
        <f t="shared" si="137"/>
        <v>0</v>
      </c>
      <c r="AG53" s="89">
        <f t="shared" si="138"/>
        <v>0</v>
      </c>
      <c r="AH53" s="93" t="str">
        <f t="shared" si="139"/>
        <v>nebija plānots</v>
      </c>
      <c r="AI53" s="89">
        <f t="shared" si="140"/>
        <v>0</v>
      </c>
      <c r="AJ53" s="93" t="str">
        <f t="shared" si="141"/>
        <v>nebija plānots</v>
      </c>
      <c r="AK53" s="89">
        <v>0</v>
      </c>
      <c r="AL53" s="89">
        <v>0</v>
      </c>
      <c r="AM53" s="89">
        <v>0</v>
      </c>
      <c r="AN53" s="89">
        <f t="shared" si="142"/>
        <v>0</v>
      </c>
      <c r="AO53" s="93" t="str">
        <f t="shared" si="143"/>
        <v>nebija plānots</v>
      </c>
      <c r="AP53" s="89">
        <f t="shared" si="144"/>
        <v>0</v>
      </c>
      <c r="AQ53" s="93" t="str">
        <f t="shared" si="145"/>
        <v>nebija plānots</v>
      </c>
      <c r="AR53" s="89">
        <f t="shared" si="146"/>
        <v>0</v>
      </c>
      <c r="AS53" s="89">
        <f t="shared" si="147"/>
        <v>0</v>
      </c>
      <c r="AT53" s="89">
        <f t="shared" si="148"/>
        <v>0</v>
      </c>
      <c r="AU53" s="89">
        <f t="shared" si="149"/>
        <v>0</v>
      </c>
      <c r="AV53" s="93" t="str">
        <f t="shared" si="150"/>
        <v>nebija plānots</v>
      </c>
      <c r="AW53" s="89">
        <f t="shared" si="151"/>
        <v>0</v>
      </c>
      <c r="AX53" s="93" t="str">
        <f t="shared" si="152"/>
        <v>nebija plānots</v>
      </c>
      <c r="AY53" s="89">
        <v>0</v>
      </c>
      <c r="AZ53" s="89">
        <v>0</v>
      </c>
      <c r="BA53" s="89">
        <v>0</v>
      </c>
      <c r="BB53" s="89">
        <f t="shared" si="153"/>
        <v>0</v>
      </c>
      <c r="BC53" s="93" t="str">
        <f t="shared" si="154"/>
        <v>nebija plānots</v>
      </c>
      <c r="BD53" s="89">
        <f t="shared" si="155"/>
        <v>0</v>
      </c>
      <c r="BE53" s="93" t="str">
        <f t="shared" si="156"/>
        <v>nebija plānots</v>
      </c>
      <c r="BF53" s="89">
        <f t="shared" si="157"/>
        <v>0</v>
      </c>
      <c r="BG53" s="89">
        <f t="shared" si="158"/>
        <v>0</v>
      </c>
      <c r="BH53" s="89">
        <f t="shared" si="159"/>
        <v>0</v>
      </c>
      <c r="BI53" s="89">
        <f t="shared" si="160"/>
        <v>0</v>
      </c>
      <c r="BJ53" s="93" t="str">
        <f t="shared" si="161"/>
        <v>nebija plānots</v>
      </c>
      <c r="BK53" s="89">
        <f t="shared" si="162"/>
        <v>0</v>
      </c>
      <c r="BL53" s="93" t="str">
        <f t="shared" si="163"/>
        <v>nebija plānots</v>
      </c>
      <c r="BM53" s="89">
        <v>0</v>
      </c>
      <c r="BN53" s="89">
        <v>0</v>
      </c>
      <c r="BO53" s="89">
        <v>0</v>
      </c>
      <c r="BP53" s="89">
        <f t="shared" si="164"/>
        <v>0</v>
      </c>
      <c r="BQ53" s="93" t="str">
        <f t="shared" si="165"/>
        <v>nebija plānots</v>
      </c>
      <c r="BR53" s="89">
        <f t="shared" si="166"/>
        <v>0</v>
      </c>
      <c r="BS53" s="93" t="str">
        <f t="shared" si="167"/>
        <v>nebija plānots</v>
      </c>
      <c r="BT53" s="89">
        <f t="shared" si="168"/>
        <v>0</v>
      </c>
      <c r="BU53" s="89">
        <f t="shared" si="169"/>
        <v>0</v>
      </c>
      <c r="BV53" s="89">
        <f t="shared" si="170"/>
        <v>0</v>
      </c>
      <c r="BW53" s="89">
        <f t="shared" si="171"/>
        <v>0</v>
      </c>
      <c r="BX53" s="93" t="str">
        <f t="shared" si="172"/>
        <v>nebija plānots</v>
      </c>
      <c r="BY53" s="89">
        <f t="shared" si="173"/>
        <v>0</v>
      </c>
      <c r="BZ53" s="93" t="str">
        <f t="shared" si="174"/>
        <v>nebija plānots</v>
      </c>
      <c r="CA53" s="89">
        <v>0</v>
      </c>
      <c r="CB53" s="89">
        <v>0</v>
      </c>
      <c r="CC53" s="89">
        <v>0</v>
      </c>
      <c r="CD53" s="89">
        <v>0</v>
      </c>
      <c r="CE53" s="89">
        <v>0</v>
      </c>
      <c r="CF53" s="89">
        <v>0</v>
      </c>
      <c r="CG53" s="89">
        <v>0</v>
      </c>
      <c r="CH53" s="24">
        <f t="shared" si="175"/>
        <v>0</v>
      </c>
    </row>
    <row r="54" spans="1:86" s="10" customFormat="1" ht="12" hidden="1" customHeight="1" x14ac:dyDescent="0.35">
      <c r="A54" s="9" t="s">
        <v>656</v>
      </c>
      <c r="B54" s="9" t="s">
        <v>662</v>
      </c>
      <c r="C54" s="28">
        <v>1</v>
      </c>
      <c r="D54" s="33" t="s">
        <v>104</v>
      </c>
      <c r="E54" s="30" t="s">
        <v>652</v>
      </c>
      <c r="F54" s="34" t="s">
        <v>105</v>
      </c>
      <c r="G54" s="27" t="s">
        <v>653</v>
      </c>
      <c r="H54" s="35" t="s">
        <v>654</v>
      </c>
      <c r="I54" s="27" t="s">
        <v>655</v>
      </c>
      <c r="J54" s="28">
        <v>2</v>
      </c>
      <c r="K54" s="36" t="s">
        <v>59</v>
      </c>
      <c r="L54" s="23" t="s">
        <v>10</v>
      </c>
      <c r="M54" s="24">
        <v>0</v>
      </c>
      <c r="N54" s="24">
        <v>0</v>
      </c>
      <c r="O54" s="24">
        <v>0</v>
      </c>
      <c r="P54" s="89">
        <v>0</v>
      </c>
      <c r="Q54" s="89">
        <v>0</v>
      </c>
      <c r="R54" s="89">
        <v>0</v>
      </c>
      <c r="S54" s="89">
        <f t="shared" si="127"/>
        <v>0</v>
      </c>
      <c r="T54" s="93" t="str">
        <f t="shared" si="128"/>
        <v>nebija plānots</v>
      </c>
      <c r="U54" s="89">
        <f t="shared" si="129"/>
        <v>0</v>
      </c>
      <c r="V54" s="93" t="str">
        <f t="shared" si="130"/>
        <v>nebija plānots</v>
      </c>
      <c r="W54" s="89">
        <v>0</v>
      </c>
      <c r="X54" s="89">
        <v>0</v>
      </c>
      <c r="Y54" s="89">
        <v>0</v>
      </c>
      <c r="Z54" s="89">
        <f t="shared" si="131"/>
        <v>0</v>
      </c>
      <c r="AA54" s="93" t="str">
        <f t="shared" si="132"/>
        <v>nebija plānots</v>
      </c>
      <c r="AB54" s="89">
        <f t="shared" si="133"/>
        <v>0</v>
      </c>
      <c r="AC54" s="93" t="str">
        <f t="shared" si="134"/>
        <v>nebija plānots</v>
      </c>
      <c r="AD54" s="89">
        <f t="shared" si="135"/>
        <v>0</v>
      </c>
      <c r="AE54" s="89">
        <f t="shared" si="136"/>
        <v>0</v>
      </c>
      <c r="AF54" s="89">
        <f t="shared" si="137"/>
        <v>0</v>
      </c>
      <c r="AG54" s="89">
        <f t="shared" si="138"/>
        <v>0</v>
      </c>
      <c r="AH54" s="93" t="str">
        <f t="shared" si="139"/>
        <v>nebija plānots</v>
      </c>
      <c r="AI54" s="89">
        <f t="shared" si="140"/>
        <v>0</v>
      </c>
      <c r="AJ54" s="93" t="str">
        <f t="shared" si="141"/>
        <v>nebija plānots</v>
      </c>
      <c r="AK54" s="89">
        <v>0</v>
      </c>
      <c r="AL54" s="89">
        <v>0</v>
      </c>
      <c r="AM54" s="89">
        <v>0</v>
      </c>
      <c r="AN54" s="89">
        <f t="shared" si="142"/>
        <v>0</v>
      </c>
      <c r="AO54" s="93" t="str">
        <f t="shared" si="143"/>
        <v>nebija plānots</v>
      </c>
      <c r="AP54" s="89">
        <f t="shared" si="144"/>
        <v>0</v>
      </c>
      <c r="AQ54" s="93" t="str">
        <f t="shared" si="145"/>
        <v>nebija plānots</v>
      </c>
      <c r="AR54" s="89">
        <f t="shared" si="146"/>
        <v>0</v>
      </c>
      <c r="AS54" s="89">
        <f t="shared" si="147"/>
        <v>0</v>
      </c>
      <c r="AT54" s="89">
        <f t="shared" si="148"/>
        <v>0</v>
      </c>
      <c r="AU54" s="89">
        <f t="shared" si="149"/>
        <v>0</v>
      </c>
      <c r="AV54" s="93" t="str">
        <f t="shared" si="150"/>
        <v>nebija plānots</v>
      </c>
      <c r="AW54" s="89">
        <f t="shared" si="151"/>
        <v>0</v>
      </c>
      <c r="AX54" s="93" t="str">
        <f t="shared" si="152"/>
        <v>nebija plānots</v>
      </c>
      <c r="AY54" s="89">
        <v>0</v>
      </c>
      <c r="AZ54" s="89">
        <v>0</v>
      </c>
      <c r="BA54" s="89">
        <v>0</v>
      </c>
      <c r="BB54" s="89">
        <f t="shared" si="153"/>
        <v>0</v>
      </c>
      <c r="BC54" s="93" t="str">
        <f t="shared" si="154"/>
        <v>nebija plānots</v>
      </c>
      <c r="BD54" s="89">
        <f t="shared" si="155"/>
        <v>0</v>
      </c>
      <c r="BE54" s="93" t="str">
        <f t="shared" si="156"/>
        <v>nebija plānots</v>
      </c>
      <c r="BF54" s="89">
        <f t="shared" si="157"/>
        <v>0</v>
      </c>
      <c r="BG54" s="89">
        <f t="shared" si="158"/>
        <v>0</v>
      </c>
      <c r="BH54" s="89">
        <f t="shared" si="159"/>
        <v>0</v>
      </c>
      <c r="BI54" s="89">
        <f t="shared" si="160"/>
        <v>0</v>
      </c>
      <c r="BJ54" s="93" t="str">
        <f t="shared" si="161"/>
        <v>nebija plānots</v>
      </c>
      <c r="BK54" s="89">
        <f t="shared" si="162"/>
        <v>0</v>
      </c>
      <c r="BL54" s="93" t="str">
        <f t="shared" si="163"/>
        <v>nebija plānots</v>
      </c>
      <c r="BM54" s="89">
        <v>0</v>
      </c>
      <c r="BN54" s="89">
        <v>0</v>
      </c>
      <c r="BO54" s="89">
        <v>0</v>
      </c>
      <c r="BP54" s="89">
        <f t="shared" si="164"/>
        <v>0</v>
      </c>
      <c r="BQ54" s="93" t="str">
        <f t="shared" si="165"/>
        <v>nebija plānots</v>
      </c>
      <c r="BR54" s="89">
        <f t="shared" si="166"/>
        <v>0</v>
      </c>
      <c r="BS54" s="93" t="str">
        <f t="shared" si="167"/>
        <v>nebija plānots</v>
      </c>
      <c r="BT54" s="89">
        <f t="shared" si="168"/>
        <v>0</v>
      </c>
      <c r="BU54" s="89">
        <f t="shared" si="169"/>
        <v>0</v>
      </c>
      <c r="BV54" s="89">
        <f t="shared" si="170"/>
        <v>0</v>
      </c>
      <c r="BW54" s="89">
        <f t="shared" si="171"/>
        <v>0</v>
      </c>
      <c r="BX54" s="93" t="str">
        <f t="shared" si="172"/>
        <v>nebija plānots</v>
      </c>
      <c r="BY54" s="89">
        <f t="shared" si="173"/>
        <v>0</v>
      </c>
      <c r="BZ54" s="93" t="str">
        <f t="shared" si="174"/>
        <v>nebija plānots</v>
      </c>
      <c r="CA54" s="89">
        <v>0</v>
      </c>
      <c r="CB54" s="89">
        <v>0</v>
      </c>
      <c r="CC54" s="89">
        <v>0</v>
      </c>
      <c r="CD54" s="89">
        <v>0</v>
      </c>
      <c r="CE54" s="89">
        <v>0</v>
      </c>
      <c r="CF54" s="89">
        <v>0</v>
      </c>
      <c r="CG54" s="89">
        <v>0</v>
      </c>
      <c r="CH54" s="24">
        <f t="shared" si="175"/>
        <v>0</v>
      </c>
    </row>
    <row r="55" spans="1:86" s="10" customFormat="1" ht="12" hidden="1" customHeight="1" x14ac:dyDescent="0.35">
      <c r="A55" s="9" t="s">
        <v>106</v>
      </c>
      <c r="B55" s="9" t="s">
        <v>106</v>
      </c>
      <c r="C55" s="28">
        <v>2</v>
      </c>
      <c r="D55" s="26" t="s">
        <v>107</v>
      </c>
      <c r="E55" s="27" t="s">
        <v>108</v>
      </c>
      <c r="F55" s="28" t="s">
        <v>109</v>
      </c>
      <c r="G55" s="27" t="s">
        <v>110</v>
      </c>
      <c r="H55" s="25" t="s">
        <v>111</v>
      </c>
      <c r="I55" s="27" t="s">
        <v>112</v>
      </c>
      <c r="J55" s="28">
        <v>1</v>
      </c>
      <c r="K55" s="32" t="s">
        <v>59</v>
      </c>
      <c r="L55" s="23" t="s">
        <v>10</v>
      </c>
      <c r="M55" s="24">
        <v>0</v>
      </c>
      <c r="N55" s="24">
        <v>494028.61</v>
      </c>
      <c r="O55" s="24">
        <v>318750</v>
      </c>
      <c r="P55" s="89">
        <v>0</v>
      </c>
      <c r="Q55" s="89">
        <v>0</v>
      </c>
      <c r="R55" s="89">
        <v>0</v>
      </c>
      <c r="S55" s="89">
        <f t="shared" si="127"/>
        <v>0</v>
      </c>
      <c r="T55" s="93" t="str">
        <f t="shared" si="128"/>
        <v>nebija plānots</v>
      </c>
      <c r="U55" s="89">
        <f t="shared" si="129"/>
        <v>0</v>
      </c>
      <c r="V55" s="93" t="str">
        <f t="shared" si="130"/>
        <v>nebija plānots</v>
      </c>
      <c r="W55" s="89">
        <v>204000</v>
      </c>
      <c r="X55" s="89">
        <v>0</v>
      </c>
      <c r="Y55" s="89">
        <v>0</v>
      </c>
      <c r="Z55" s="89">
        <f t="shared" si="131"/>
        <v>0</v>
      </c>
      <c r="AA55" s="93">
        <f t="shared" si="132"/>
        <v>0</v>
      </c>
      <c r="AB55" s="89">
        <f t="shared" si="133"/>
        <v>-204000</v>
      </c>
      <c r="AC55" s="93">
        <f t="shared" si="134"/>
        <v>-1</v>
      </c>
      <c r="AD55" s="89">
        <f t="shared" si="135"/>
        <v>204000</v>
      </c>
      <c r="AE55" s="89">
        <f t="shared" si="136"/>
        <v>0</v>
      </c>
      <c r="AF55" s="89">
        <f t="shared" si="137"/>
        <v>0</v>
      </c>
      <c r="AG55" s="89">
        <f t="shared" si="138"/>
        <v>0</v>
      </c>
      <c r="AH55" s="93">
        <f t="shared" si="139"/>
        <v>0</v>
      </c>
      <c r="AI55" s="89">
        <f t="shared" si="140"/>
        <v>-204000</v>
      </c>
      <c r="AJ55" s="93">
        <f t="shared" si="141"/>
        <v>-1</v>
      </c>
      <c r="AK55" s="89">
        <v>0</v>
      </c>
      <c r="AL55" s="89">
        <v>0</v>
      </c>
      <c r="AM55" s="89">
        <v>0</v>
      </c>
      <c r="AN55" s="89">
        <f t="shared" si="142"/>
        <v>0</v>
      </c>
      <c r="AO55" s="93" t="str">
        <f t="shared" si="143"/>
        <v>nebija plānots</v>
      </c>
      <c r="AP55" s="89">
        <f t="shared" si="144"/>
        <v>0</v>
      </c>
      <c r="AQ55" s="93" t="str">
        <f t="shared" si="145"/>
        <v>nebija plānots</v>
      </c>
      <c r="AR55" s="89">
        <f t="shared" si="146"/>
        <v>204000</v>
      </c>
      <c r="AS55" s="89">
        <f t="shared" si="147"/>
        <v>0</v>
      </c>
      <c r="AT55" s="89">
        <f t="shared" si="148"/>
        <v>0</v>
      </c>
      <c r="AU55" s="89">
        <f t="shared" si="149"/>
        <v>0</v>
      </c>
      <c r="AV55" s="93">
        <f t="shared" si="150"/>
        <v>0</v>
      </c>
      <c r="AW55" s="89">
        <f t="shared" si="151"/>
        <v>-204000</v>
      </c>
      <c r="AX55" s="93">
        <f t="shared" si="152"/>
        <v>-1</v>
      </c>
      <c r="AY55" s="89">
        <v>0</v>
      </c>
      <c r="AZ55" s="89">
        <v>0</v>
      </c>
      <c r="BA55" s="89">
        <v>0</v>
      </c>
      <c r="BB55" s="89">
        <f t="shared" si="153"/>
        <v>0</v>
      </c>
      <c r="BC55" s="93" t="str">
        <f t="shared" si="154"/>
        <v>nebija plānots</v>
      </c>
      <c r="BD55" s="89">
        <f t="shared" si="155"/>
        <v>0</v>
      </c>
      <c r="BE55" s="93" t="str">
        <f t="shared" si="156"/>
        <v>nebija plānots</v>
      </c>
      <c r="BF55" s="89">
        <f t="shared" si="157"/>
        <v>204000</v>
      </c>
      <c r="BG55" s="89">
        <f t="shared" si="158"/>
        <v>0</v>
      </c>
      <c r="BH55" s="89">
        <f t="shared" si="159"/>
        <v>0</v>
      </c>
      <c r="BI55" s="89">
        <f t="shared" si="160"/>
        <v>0</v>
      </c>
      <c r="BJ55" s="93">
        <f t="shared" si="161"/>
        <v>0</v>
      </c>
      <c r="BK55" s="89">
        <f t="shared" si="162"/>
        <v>-204000</v>
      </c>
      <c r="BL55" s="93">
        <f t="shared" si="163"/>
        <v>-1</v>
      </c>
      <c r="BM55" s="89">
        <v>0</v>
      </c>
      <c r="BN55" s="89">
        <v>0</v>
      </c>
      <c r="BO55" s="89">
        <v>0</v>
      </c>
      <c r="BP55" s="89">
        <f t="shared" si="164"/>
        <v>0</v>
      </c>
      <c r="BQ55" s="93" t="str">
        <f t="shared" si="165"/>
        <v>nebija plānots</v>
      </c>
      <c r="BR55" s="89">
        <f t="shared" si="166"/>
        <v>0</v>
      </c>
      <c r="BS55" s="93" t="str">
        <f t="shared" si="167"/>
        <v>nebija plānots</v>
      </c>
      <c r="BT55" s="89">
        <f t="shared" si="168"/>
        <v>204000</v>
      </c>
      <c r="BU55" s="89">
        <f t="shared" si="169"/>
        <v>0</v>
      </c>
      <c r="BV55" s="89">
        <f t="shared" si="170"/>
        <v>0</v>
      </c>
      <c r="BW55" s="89">
        <f t="shared" si="171"/>
        <v>0</v>
      </c>
      <c r="BX55" s="93">
        <f t="shared" si="172"/>
        <v>0</v>
      </c>
      <c r="BY55" s="89">
        <f t="shared" si="173"/>
        <v>-204000</v>
      </c>
      <c r="BZ55" s="93">
        <f t="shared" si="174"/>
        <v>-1</v>
      </c>
      <c r="CA55" s="89">
        <v>102000</v>
      </c>
      <c r="CB55" s="89">
        <v>0</v>
      </c>
      <c r="CC55" s="89">
        <v>0</v>
      </c>
      <c r="CD55" s="89">
        <v>0</v>
      </c>
      <c r="CE55" s="89">
        <v>0</v>
      </c>
      <c r="CF55" s="89">
        <v>293537.74000000005</v>
      </c>
      <c r="CG55" s="89">
        <v>0</v>
      </c>
      <c r="CH55" s="24">
        <f t="shared" si="175"/>
        <v>599537.74</v>
      </c>
    </row>
    <row r="56" spans="1:86" s="10" customFormat="1" ht="12" hidden="1" customHeight="1" x14ac:dyDescent="0.35">
      <c r="A56" s="9" t="s">
        <v>113</v>
      </c>
      <c r="B56" s="9" t="s">
        <v>663</v>
      </c>
      <c r="C56" s="28">
        <v>2</v>
      </c>
      <c r="D56" s="26" t="s">
        <v>107</v>
      </c>
      <c r="E56" s="27" t="s">
        <v>108</v>
      </c>
      <c r="F56" s="28" t="s">
        <v>109</v>
      </c>
      <c r="G56" s="27" t="s">
        <v>110</v>
      </c>
      <c r="H56" s="30" t="s">
        <v>114</v>
      </c>
      <c r="I56" s="27" t="s">
        <v>115</v>
      </c>
      <c r="J56" s="28" t="s">
        <v>21</v>
      </c>
      <c r="K56" s="32" t="s">
        <v>59</v>
      </c>
      <c r="L56" s="23" t="s">
        <v>10</v>
      </c>
      <c r="M56" s="24">
        <v>0</v>
      </c>
      <c r="N56" s="24">
        <v>0</v>
      </c>
      <c r="O56" s="24">
        <v>54416773.300000004</v>
      </c>
      <c r="P56" s="89">
        <v>0</v>
      </c>
      <c r="Q56" s="89">
        <v>672059.1</v>
      </c>
      <c r="R56" s="89">
        <v>0</v>
      </c>
      <c r="S56" s="89">
        <f t="shared" si="127"/>
        <v>672059.1</v>
      </c>
      <c r="T56" s="93" t="str">
        <f t="shared" si="128"/>
        <v>nebija plānots</v>
      </c>
      <c r="U56" s="89">
        <f t="shared" si="129"/>
        <v>672059.1</v>
      </c>
      <c r="V56" s="93" t="str">
        <f t="shared" si="130"/>
        <v>nebija plānots</v>
      </c>
      <c r="W56" s="89">
        <v>672059.1</v>
      </c>
      <c r="X56" s="89">
        <v>0</v>
      </c>
      <c r="Y56" s="89">
        <v>0</v>
      </c>
      <c r="Z56" s="89">
        <f t="shared" si="131"/>
        <v>0</v>
      </c>
      <c r="AA56" s="93">
        <f t="shared" si="132"/>
        <v>0</v>
      </c>
      <c r="AB56" s="89">
        <f t="shared" si="133"/>
        <v>-672059.1</v>
      </c>
      <c r="AC56" s="93">
        <f t="shared" si="134"/>
        <v>-1</v>
      </c>
      <c r="AD56" s="89">
        <f t="shared" si="135"/>
        <v>672059.1</v>
      </c>
      <c r="AE56" s="89">
        <f t="shared" si="136"/>
        <v>672059.1</v>
      </c>
      <c r="AF56" s="89">
        <f t="shared" si="137"/>
        <v>0</v>
      </c>
      <c r="AG56" s="89">
        <f t="shared" si="138"/>
        <v>672059.1</v>
      </c>
      <c r="AH56" s="93">
        <f t="shared" si="139"/>
        <v>1</v>
      </c>
      <c r="AI56" s="89">
        <f t="shared" si="140"/>
        <v>0</v>
      </c>
      <c r="AJ56" s="93">
        <f t="shared" si="141"/>
        <v>0</v>
      </c>
      <c r="AK56" s="89">
        <v>0</v>
      </c>
      <c r="AL56" s="89">
        <v>0</v>
      </c>
      <c r="AM56" s="89">
        <v>0</v>
      </c>
      <c r="AN56" s="89">
        <f t="shared" si="142"/>
        <v>0</v>
      </c>
      <c r="AO56" s="93" t="str">
        <f t="shared" si="143"/>
        <v>nebija plānots</v>
      </c>
      <c r="AP56" s="89">
        <f t="shared" si="144"/>
        <v>0</v>
      </c>
      <c r="AQ56" s="93" t="str">
        <f t="shared" si="145"/>
        <v>nebija plānots</v>
      </c>
      <c r="AR56" s="89">
        <f t="shared" si="146"/>
        <v>672059.1</v>
      </c>
      <c r="AS56" s="89">
        <f t="shared" si="147"/>
        <v>672059.1</v>
      </c>
      <c r="AT56" s="89">
        <f t="shared" si="148"/>
        <v>0</v>
      </c>
      <c r="AU56" s="89">
        <f t="shared" si="149"/>
        <v>672059.1</v>
      </c>
      <c r="AV56" s="93">
        <f t="shared" si="150"/>
        <v>1</v>
      </c>
      <c r="AW56" s="89">
        <f t="shared" si="151"/>
        <v>0</v>
      </c>
      <c r="AX56" s="93">
        <f t="shared" si="152"/>
        <v>0</v>
      </c>
      <c r="AY56" s="89">
        <v>0</v>
      </c>
      <c r="AZ56" s="89">
        <v>10226602.32</v>
      </c>
      <c r="BA56" s="89">
        <v>0</v>
      </c>
      <c r="BB56" s="89">
        <f t="shared" si="153"/>
        <v>10226602.32</v>
      </c>
      <c r="BC56" s="93" t="str">
        <f t="shared" si="154"/>
        <v>nebija plānots</v>
      </c>
      <c r="BD56" s="89">
        <f t="shared" si="155"/>
        <v>10226602.32</v>
      </c>
      <c r="BE56" s="93" t="str">
        <f t="shared" si="156"/>
        <v>nebija plānots</v>
      </c>
      <c r="BF56" s="89">
        <f t="shared" si="157"/>
        <v>672059.1</v>
      </c>
      <c r="BG56" s="89">
        <f t="shared" si="158"/>
        <v>10898661.42</v>
      </c>
      <c r="BH56" s="89">
        <f t="shared" si="159"/>
        <v>0</v>
      </c>
      <c r="BI56" s="89">
        <f t="shared" si="160"/>
        <v>10898661.42</v>
      </c>
      <c r="BJ56" s="93">
        <f t="shared" si="161"/>
        <v>16.216819949316957</v>
      </c>
      <c r="BK56" s="89">
        <f t="shared" si="162"/>
        <v>10226602.32</v>
      </c>
      <c r="BL56" s="93">
        <f t="shared" si="163"/>
        <v>15.216819949316958</v>
      </c>
      <c r="BM56" s="89">
        <v>3400000</v>
      </c>
      <c r="BN56" s="89">
        <v>0</v>
      </c>
      <c r="BO56" s="89">
        <v>0</v>
      </c>
      <c r="BP56" s="89">
        <f t="shared" si="164"/>
        <v>0</v>
      </c>
      <c r="BQ56" s="93">
        <f t="shared" si="165"/>
        <v>0</v>
      </c>
      <c r="BR56" s="89">
        <f t="shared" si="166"/>
        <v>-3400000</v>
      </c>
      <c r="BS56" s="93">
        <f t="shared" si="167"/>
        <v>-1</v>
      </c>
      <c r="BT56" s="89">
        <f t="shared" si="168"/>
        <v>4072059.1</v>
      </c>
      <c r="BU56" s="89">
        <f t="shared" si="169"/>
        <v>10898661.42</v>
      </c>
      <c r="BV56" s="89">
        <f t="shared" si="170"/>
        <v>0</v>
      </c>
      <c r="BW56" s="89">
        <f t="shared" si="171"/>
        <v>10898661.42</v>
      </c>
      <c r="BX56" s="93">
        <f t="shared" si="172"/>
        <v>2.6764497155751004</v>
      </c>
      <c r="BY56" s="89">
        <f t="shared" si="173"/>
        <v>6826602.3200000003</v>
      </c>
      <c r="BZ56" s="93">
        <f t="shared" si="174"/>
        <v>1.6764497155751006</v>
      </c>
      <c r="CA56" s="89">
        <v>0</v>
      </c>
      <c r="CB56" s="89">
        <v>0</v>
      </c>
      <c r="CC56" s="89">
        <v>0</v>
      </c>
      <c r="CD56" s="89">
        <v>0</v>
      </c>
      <c r="CE56" s="89">
        <v>8899375.0500000007</v>
      </c>
      <c r="CF56" s="89">
        <v>0</v>
      </c>
      <c r="CG56" s="89">
        <v>0</v>
      </c>
      <c r="CH56" s="24">
        <f t="shared" si="175"/>
        <v>12971434.15</v>
      </c>
    </row>
    <row r="57" spans="1:86" s="10" customFormat="1" ht="12" hidden="1" customHeight="1" x14ac:dyDescent="0.35">
      <c r="A57" s="9" t="s">
        <v>116</v>
      </c>
      <c r="B57" s="9" t="s">
        <v>116</v>
      </c>
      <c r="C57" s="28">
        <v>2</v>
      </c>
      <c r="D57" s="26" t="s">
        <v>107</v>
      </c>
      <c r="E57" s="27" t="s">
        <v>108</v>
      </c>
      <c r="F57" s="28" t="s">
        <v>109</v>
      </c>
      <c r="G57" s="27" t="s">
        <v>110</v>
      </c>
      <c r="H57" s="25" t="s">
        <v>117</v>
      </c>
      <c r="I57" s="27" t="s">
        <v>118</v>
      </c>
      <c r="J57" s="28">
        <v>1</v>
      </c>
      <c r="K57" s="32" t="s">
        <v>59</v>
      </c>
      <c r="L57" s="23" t="s">
        <v>10</v>
      </c>
      <c r="M57" s="24">
        <v>0</v>
      </c>
      <c r="N57" s="24">
        <v>250373.59</v>
      </c>
      <c r="O57" s="24">
        <v>0</v>
      </c>
      <c r="P57" s="89">
        <v>0</v>
      </c>
      <c r="Q57" s="89">
        <v>0</v>
      </c>
      <c r="R57" s="89">
        <v>0</v>
      </c>
      <c r="S57" s="89">
        <f t="shared" si="127"/>
        <v>0</v>
      </c>
      <c r="T57" s="93" t="str">
        <f t="shared" si="128"/>
        <v>nebija plānots</v>
      </c>
      <c r="U57" s="89">
        <f t="shared" si="129"/>
        <v>0</v>
      </c>
      <c r="V57" s="93" t="str">
        <f t="shared" si="130"/>
        <v>nebija plānots</v>
      </c>
      <c r="W57" s="89">
        <v>0</v>
      </c>
      <c r="X57" s="89">
        <v>0</v>
      </c>
      <c r="Y57" s="89">
        <v>0</v>
      </c>
      <c r="Z57" s="89">
        <f t="shared" si="131"/>
        <v>0</v>
      </c>
      <c r="AA57" s="93" t="str">
        <f t="shared" si="132"/>
        <v>nebija plānots</v>
      </c>
      <c r="AB57" s="89">
        <f t="shared" si="133"/>
        <v>0</v>
      </c>
      <c r="AC57" s="93" t="str">
        <f t="shared" si="134"/>
        <v>nebija plānots</v>
      </c>
      <c r="AD57" s="89">
        <f t="shared" si="135"/>
        <v>0</v>
      </c>
      <c r="AE57" s="89">
        <f t="shared" si="136"/>
        <v>0</v>
      </c>
      <c r="AF57" s="89">
        <f t="shared" si="137"/>
        <v>0</v>
      </c>
      <c r="AG57" s="89">
        <f t="shared" si="138"/>
        <v>0</v>
      </c>
      <c r="AH57" s="93" t="str">
        <f t="shared" si="139"/>
        <v>nebija plānots</v>
      </c>
      <c r="AI57" s="89">
        <f t="shared" si="140"/>
        <v>0</v>
      </c>
      <c r="AJ57" s="93" t="str">
        <f t="shared" si="141"/>
        <v>nebija plānots</v>
      </c>
      <c r="AK57" s="89">
        <v>0</v>
      </c>
      <c r="AL57" s="89">
        <v>0</v>
      </c>
      <c r="AM57" s="89">
        <v>0</v>
      </c>
      <c r="AN57" s="89">
        <f t="shared" si="142"/>
        <v>0</v>
      </c>
      <c r="AO57" s="93" t="str">
        <f t="shared" si="143"/>
        <v>nebija plānots</v>
      </c>
      <c r="AP57" s="89">
        <f t="shared" si="144"/>
        <v>0</v>
      </c>
      <c r="AQ57" s="93" t="str">
        <f t="shared" si="145"/>
        <v>nebija plānots</v>
      </c>
      <c r="AR57" s="89">
        <f t="shared" si="146"/>
        <v>0</v>
      </c>
      <c r="AS57" s="89">
        <f t="shared" si="147"/>
        <v>0</v>
      </c>
      <c r="AT57" s="89">
        <f t="shared" si="148"/>
        <v>0</v>
      </c>
      <c r="AU57" s="89">
        <f t="shared" si="149"/>
        <v>0</v>
      </c>
      <c r="AV57" s="93" t="str">
        <f t="shared" si="150"/>
        <v>nebija plānots</v>
      </c>
      <c r="AW57" s="89">
        <f t="shared" si="151"/>
        <v>0</v>
      </c>
      <c r="AX57" s="93" t="str">
        <f t="shared" si="152"/>
        <v>nebija plānots</v>
      </c>
      <c r="AY57" s="89">
        <v>0</v>
      </c>
      <c r="AZ57" s="89">
        <v>0</v>
      </c>
      <c r="BA57" s="89">
        <v>0</v>
      </c>
      <c r="BB57" s="89">
        <f t="shared" si="153"/>
        <v>0</v>
      </c>
      <c r="BC57" s="93" t="str">
        <f t="shared" si="154"/>
        <v>nebija plānots</v>
      </c>
      <c r="BD57" s="89">
        <f t="shared" si="155"/>
        <v>0</v>
      </c>
      <c r="BE57" s="93" t="str">
        <f t="shared" si="156"/>
        <v>nebija plānots</v>
      </c>
      <c r="BF57" s="89">
        <f t="shared" si="157"/>
        <v>0</v>
      </c>
      <c r="BG57" s="89">
        <f t="shared" si="158"/>
        <v>0</v>
      </c>
      <c r="BH57" s="89">
        <f t="shared" si="159"/>
        <v>0</v>
      </c>
      <c r="BI57" s="89">
        <f t="shared" si="160"/>
        <v>0</v>
      </c>
      <c r="BJ57" s="93" t="str">
        <f t="shared" si="161"/>
        <v>nebija plānots</v>
      </c>
      <c r="BK57" s="89">
        <f t="shared" si="162"/>
        <v>0</v>
      </c>
      <c r="BL57" s="93" t="str">
        <f t="shared" si="163"/>
        <v>nebija plānots</v>
      </c>
      <c r="BM57" s="89">
        <v>0</v>
      </c>
      <c r="BN57" s="89">
        <v>0</v>
      </c>
      <c r="BO57" s="89">
        <v>0</v>
      </c>
      <c r="BP57" s="89">
        <f t="shared" si="164"/>
        <v>0</v>
      </c>
      <c r="BQ57" s="93" t="str">
        <f t="shared" si="165"/>
        <v>nebija plānots</v>
      </c>
      <c r="BR57" s="89">
        <f t="shared" si="166"/>
        <v>0</v>
      </c>
      <c r="BS57" s="93" t="str">
        <f t="shared" si="167"/>
        <v>nebija plānots</v>
      </c>
      <c r="BT57" s="89">
        <f t="shared" si="168"/>
        <v>0</v>
      </c>
      <c r="BU57" s="89">
        <f t="shared" si="169"/>
        <v>0</v>
      </c>
      <c r="BV57" s="89">
        <f t="shared" si="170"/>
        <v>0</v>
      </c>
      <c r="BW57" s="89">
        <f t="shared" si="171"/>
        <v>0</v>
      </c>
      <c r="BX57" s="93" t="str">
        <f t="shared" si="172"/>
        <v>nebija plānots</v>
      </c>
      <c r="BY57" s="89">
        <f t="shared" si="173"/>
        <v>0</v>
      </c>
      <c r="BZ57" s="93" t="str">
        <f t="shared" si="174"/>
        <v>nebija plānots</v>
      </c>
      <c r="CA57" s="89">
        <v>0</v>
      </c>
      <c r="CB57" s="89">
        <v>0</v>
      </c>
      <c r="CC57" s="89">
        <v>0</v>
      </c>
      <c r="CD57" s="89">
        <v>0</v>
      </c>
      <c r="CE57" s="89">
        <v>0</v>
      </c>
      <c r="CF57" s="89">
        <v>0</v>
      </c>
      <c r="CG57" s="89">
        <v>0</v>
      </c>
      <c r="CH57" s="24">
        <f t="shared" si="175"/>
        <v>0</v>
      </c>
    </row>
    <row r="58" spans="1:86" s="10" customFormat="1" ht="12" hidden="1" customHeight="1" x14ac:dyDescent="0.35">
      <c r="A58" s="9" t="s">
        <v>119</v>
      </c>
      <c r="B58" s="9" t="s">
        <v>119</v>
      </c>
      <c r="C58" s="28">
        <v>2</v>
      </c>
      <c r="D58" s="26" t="s">
        <v>107</v>
      </c>
      <c r="E58" s="27" t="s">
        <v>108</v>
      </c>
      <c r="F58" s="28" t="s">
        <v>109</v>
      </c>
      <c r="G58" s="27" t="s">
        <v>110</v>
      </c>
      <c r="H58" s="25" t="s">
        <v>117</v>
      </c>
      <c r="I58" s="27" t="s">
        <v>118</v>
      </c>
      <c r="J58" s="28">
        <v>2</v>
      </c>
      <c r="K58" s="32" t="s">
        <v>120</v>
      </c>
      <c r="L58" s="23" t="s">
        <v>10</v>
      </c>
      <c r="M58" s="24">
        <v>0</v>
      </c>
      <c r="N58" s="24">
        <v>0</v>
      </c>
      <c r="O58" s="24">
        <v>14232030.68</v>
      </c>
      <c r="P58" s="89">
        <v>0</v>
      </c>
      <c r="Q58" s="89">
        <v>0</v>
      </c>
      <c r="R58" s="89">
        <v>0</v>
      </c>
      <c r="S58" s="89">
        <f t="shared" si="127"/>
        <v>0</v>
      </c>
      <c r="T58" s="93" t="str">
        <f t="shared" si="128"/>
        <v>nebija plānots</v>
      </c>
      <c r="U58" s="89">
        <f t="shared" si="129"/>
        <v>0</v>
      </c>
      <c r="V58" s="93" t="str">
        <f t="shared" si="130"/>
        <v>nebija plānots</v>
      </c>
      <c r="W58" s="89">
        <v>0</v>
      </c>
      <c r="X58" s="89">
        <v>0</v>
      </c>
      <c r="Y58" s="89">
        <v>0</v>
      </c>
      <c r="Z58" s="89">
        <f t="shared" si="131"/>
        <v>0</v>
      </c>
      <c r="AA58" s="93" t="str">
        <f t="shared" si="132"/>
        <v>nebija plānots</v>
      </c>
      <c r="AB58" s="89">
        <f t="shared" si="133"/>
        <v>0</v>
      </c>
      <c r="AC58" s="93" t="str">
        <f t="shared" si="134"/>
        <v>nebija plānots</v>
      </c>
      <c r="AD58" s="89">
        <f t="shared" si="135"/>
        <v>0</v>
      </c>
      <c r="AE58" s="89">
        <f t="shared" si="136"/>
        <v>0</v>
      </c>
      <c r="AF58" s="89">
        <f t="shared" si="137"/>
        <v>0</v>
      </c>
      <c r="AG58" s="89">
        <f t="shared" si="138"/>
        <v>0</v>
      </c>
      <c r="AH58" s="93" t="str">
        <f t="shared" si="139"/>
        <v>nebija plānots</v>
      </c>
      <c r="AI58" s="89">
        <f t="shared" si="140"/>
        <v>0</v>
      </c>
      <c r="AJ58" s="93" t="str">
        <f t="shared" si="141"/>
        <v>nebija plānots</v>
      </c>
      <c r="AK58" s="89">
        <v>0</v>
      </c>
      <c r="AL58" s="89">
        <v>0</v>
      </c>
      <c r="AM58" s="89">
        <v>0</v>
      </c>
      <c r="AN58" s="89">
        <f t="shared" si="142"/>
        <v>0</v>
      </c>
      <c r="AO58" s="93" t="str">
        <f t="shared" si="143"/>
        <v>nebija plānots</v>
      </c>
      <c r="AP58" s="89">
        <f t="shared" si="144"/>
        <v>0</v>
      </c>
      <c r="AQ58" s="93" t="str">
        <f t="shared" si="145"/>
        <v>nebija plānots</v>
      </c>
      <c r="AR58" s="89">
        <f t="shared" si="146"/>
        <v>0</v>
      </c>
      <c r="AS58" s="89">
        <f t="shared" si="147"/>
        <v>0</v>
      </c>
      <c r="AT58" s="89">
        <f t="shared" si="148"/>
        <v>0</v>
      </c>
      <c r="AU58" s="89">
        <f t="shared" si="149"/>
        <v>0</v>
      </c>
      <c r="AV58" s="93" t="str">
        <f t="shared" si="150"/>
        <v>nebija plānots</v>
      </c>
      <c r="AW58" s="89">
        <f t="shared" si="151"/>
        <v>0</v>
      </c>
      <c r="AX58" s="93" t="str">
        <f t="shared" si="152"/>
        <v>nebija plānots</v>
      </c>
      <c r="AY58" s="89">
        <v>0</v>
      </c>
      <c r="AZ58" s="89">
        <v>0</v>
      </c>
      <c r="BA58" s="89">
        <v>0</v>
      </c>
      <c r="BB58" s="89">
        <f t="shared" si="153"/>
        <v>0</v>
      </c>
      <c r="BC58" s="93" t="str">
        <f t="shared" si="154"/>
        <v>nebija plānots</v>
      </c>
      <c r="BD58" s="89">
        <f t="shared" si="155"/>
        <v>0</v>
      </c>
      <c r="BE58" s="93" t="str">
        <f t="shared" si="156"/>
        <v>nebija plānots</v>
      </c>
      <c r="BF58" s="89">
        <f t="shared" si="157"/>
        <v>0</v>
      </c>
      <c r="BG58" s="89">
        <f t="shared" si="158"/>
        <v>0</v>
      </c>
      <c r="BH58" s="89">
        <f t="shared" si="159"/>
        <v>0</v>
      </c>
      <c r="BI58" s="89">
        <f t="shared" si="160"/>
        <v>0</v>
      </c>
      <c r="BJ58" s="93" t="str">
        <f t="shared" si="161"/>
        <v>nebija plānots</v>
      </c>
      <c r="BK58" s="89">
        <f t="shared" si="162"/>
        <v>0</v>
      </c>
      <c r="BL58" s="93" t="str">
        <f t="shared" si="163"/>
        <v>nebija plānots</v>
      </c>
      <c r="BM58" s="89">
        <v>0</v>
      </c>
      <c r="BN58" s="89">
        <v>0</v>
      </c>
      <c r="BO58" s="89">
        <v>0</v>
      </c>
      <c r="BP58" s="89">
        <f t="shared" si="164"/>
        <v>0</v>
      </c>
      <c r="BQ58" s="93" t="str">
        <f t="shared" si="165"/>
        <v>nebija plānots</v>
      </c>
      <c r="BR58" s="89">
        <f t="shared" si="166"/>
        <v>0</v>
      </c>
      <c r="BS58" s="93" t="str">
        <f t="shared" si="167"/>
        <v>nebija plānots</v>
      </c>
      <c r="BT58" s="89">
        <f t="shared" si="168"/>
        <v>0</v>
      </c>
      <c r="BU58" s="89">
        <f t="shared" si="169"/>
        <v>0</v>
      </c>
      <c r="BV58" s="89">
        <f t="shared" si="170"/>
        <v>0</v>
      </c>
      <c r="BW58" s="89">
        <f t="shared" si="171"/>
        <v>0</v>
      </c>
      <c r="BX58" s="93" t="str">
        <f t="shared" si="172"/>
        <v>nebija plānots</v>
      </c>
      <c r="BY58" s="89">
        <f t="shared" si="173"/>
        <v>0</v>
      </c>
      <c r="BZ58" s="93" t="str">
        <f t="shared" si="174"/>
        <v>nebija plānots</v>
      </c>
      <c r="CA58" s="89">
        <v>0</v>
      </c>
      <c r="CB58" s="89">
        <v>0</v>
      </c>
      <c r="CC58" s="89">
        <v>0</v>
      </c>
      <c r="CD58" s="89">
        <v>0</v>
      </c>
      <c r="CE58" s="89">
        <v>3000624.95</v>
      </c>
      <c r="CF58" s="89">
        <v>0</v>
      </c>
      <c r="CG58" s="89">
        <v>0</v>
      </c>
      <c r="CH58" s="24">
        <f t="shared" si="175"/>
        <v>3000624.95</v>
      </c>
    </row>
    <row r="59" spans="1:86" s="10" customFormat="1" ht="12" hidden="1" customHeight="1" x14ac:dyDescent="0.35">
      <c r="A59" s="9" t="s">
        <v>121</v>
      </c>
      <c r="B59" s="9" t="s">
        <v>664</v>
      </c>
      <c r="C59" s="28">
        <v>2</v>
      </c>
      <c r="D59" s="26" t="s">
        <v>107</v>
      </c>
      <c r="E59" s="27" t="s">
        <v>108</v>
      </c>
      <c r="F59" s="28" t="s">
        <v>109</v>
      </c>
      <c r="G59" s="27" t="s">
        <v>110</v>
      </c>
      <c r="H59" s="25" t="s">
        <v>122</v>
      </c>
      <c r="I59" s="27" t="s">
        <v>123</v>
      </c>
      <c r="J59" s="28">
        <v>1</v>
      </c>
      <c r="K59" s="32" t="s">
        <v>59</v>
      </c>
      <c r="L59" s="23" t="s">
        <v>10</v>
      </c>
      <c r="M59" s="24">
        <v>0</v>
      </c>
      <c r="N59" s="24">
        <v>0</v>
      </c>
      <c r="O59" s="24">
        <v>0</v>
      </c>
      <c r="P59" s="89">
        <v>0</v>
      </c>
      <c r="Q59" s="89">
        <v>0</v>
      </c>
      <c r="R59" s="89">
        <v>0</v>
      </c>
      <c r="S59" s="89">
        <f t="shared" si="127"/>
        <v>0</v>
      </c>
      <c r="T59" s="93" t="str">
        <f t="shared" si="128"/>
        <v>nebija plānots</v>
      </c>
      <c r="U59" s="89">
        <f t="shared" si="129"/>
        <v>0</v>
      </c>
      <c r="V59" s="93" t="str">
        <f t="shared" si="130"/>
        <v>nebija plānots</v>
      </c>
      <c r="W59" s="89">
        <v>0</v>
      </c>
      <c r="X59" s="89">
        <v>0</v>
      </c>
      <c r="Y59" s="89">
        <v>0</v>
      </c>
      <c r="Z59" s="89">
        <f t="shared" si="131"/>
        <v>0</v>
      </c>
      <c r="AA59" s="93" t="str">
        <f t="shared" si="132"/>
        <v>nebija plānots</v>
      </c>
      <c r="AB59" s="89">
        <f t="shared" si="133"/>
        <v>0</v>
      </c>
      <c r="AC59" s="93" t="str">
        <f t="shared" si="134"/>
        <v>nebija plānots</v>
      </c>
      <c r="AD59" s="89">
        <f t="shared" si="135"/>
        <v>0</v>
      </c>
      <c r="AE59" s="89">
        <f t="shared" si="136"/>
        <v>0</v>
      </c>
      <c r="AF59" s="89">
        <f t="shared" si="137"/>
        <v>0</v>
      </c>
      <c r="AG59" s="89">
        <f t="shared" si="138"/>
        <v>0</v>
      </c>
      <c r="AH59" s="93" t="str">
        <f t="shared" si="139"/>
        <v>nebija plānots</v>
      </c>
      <c r="AI59" s="89">
        <f t="shared" si="140"/>
        <v>0</v>
      </c>
      <c r="AJ59" s="93" t="str">
        <f t="shared" si="141"/>
        <v>nebija plānots</v>
      </c>
      <c r="AK59" s="89">
        <v>0</v>
      </c>
      <c r="AL59" s="89">
        <v>0</v>
      </c>
      <c r="AM59" s="89">
        <v>0</v>
      </c>
      <c r="AN59" s="89">
        <f t="shared" si="142"/>
        <v>0</v>
      </c>
      <c r="AO59" s="93" t="str">
        <f t="shared" si="143"/>
        <v>nebija plānots</v>
      </c>
      <c r="AP59" s="89">
        <f t="shared" si="144"/>
        <v>0</v>
      </c>
      <c r="AQ59" s="93" t="str">
        <f t="shared" si="145"/>
        <v>nebija plānots</v>
      </c>
      <c r="AR59" s="89">
        <f t="shared" si="146"/>
        <v>0</v>
      </c>
      <c r="AS59" s="89">
        <f t="shared" si="147"/>
        <v>0</v>
      </c>
      <c r="AT59" s="89">
        <f t="shared" si="148"/>
        <v>0</v>
      </c>
      <c r="AU59" s="89">
        <f t="shared" si="149"/>
        <v>0</v>
      </c>
      <c r="AV59" s="93" t="str">
        <f t="shared" si="150"/>
        <v>nebija plānots</v>
      </c>
      <c r="AW59" s="89">
        <f t="shared" si="151"/>
        <v>0</v>
      </c>
      <c r="AX59" s="93" t="str">
        <f t="shared" si="152"/>
        <v>nebija plānots</v>
      </c>
      <c r="AY59" s="89">
        <v>76511.899999999994</v>
      </c>
      <c r="AZ59" s="89">
        <v>102000</v>
      </c>
      <c r="BA59" s="89">
        <v>0</v>
      </c>
      <c r="BB59" s="89">
        <f t="shared" si="153"/>
        <v>102000</v>
      </c>
      <c r="BC59" s="93">
        <f t="shared" si="154"/>
        <v>1.3331259581842825</v>
      </c>
      <c r="BD59" s="89">
        <f t="shared" si="155"/>
        <v>25488.100000000006</v>
      </c>
      <c r="BE59" s="93">
        <f t="shared" si="156"/>
        <v>0.33312595818428253</v>
      </c>
      <c r="BF59" s="89">
        <f t="shared" si="157"/>
        <v>76511.899999999994</v>
      </c>
      <c r="BG59" s="89">
        <f t="shared" si="158"/>
        <v>102000</v>
      </c>
      <c r="BH59" s="89">
        <f t="shared" si="159"/>
        <v>0</v>
      </c>
      <c r="BI59" s="89">
        <f t="shared" si="160"/>
        <v>102000</v>
      </c>
      <c r="BJ59" s="93">
        <f t="shared" si="161"/>
        <v>1.3331259581842825</v>
      </c>
      <c r="BK59" s="89">
        <f t="shared" si="162"/>
        <v>25488.100000000006</v>
      </c>
      <c r="BL59" s="93">
        <f t="shared" si="163"/>
        <v>0.33312595818428253</v>
      </c>
      <c r="BM59" s="89">
        <v>0</v>
      </c>
      <c r="BN59" s="89">
        <v>11847.4</v>
      </c>
      <c r="BO59" s="89">
        <v>0</v>
      </c>
      <c r="BP59" s="89">
        <f t="shared" si="164"/>
        <v>11847.4</v>
      </c>
      <c r="BQ59" s="93" t="str">
        <f t="shared" si="165"/>
        <v>nebija plānots</v>
      </c>
      <c r="BR59" s="89">
        <f t="shared" si="166"/>
        <v>11847.4</v>
      </c>
      <c r="BS59" s="93" t="str">
        <f t="shared" si="167"/>
        <v>nebija plānots</v>
      </c>
      <c r="BT59" s="89">
        <f t="shared" si="168"/>
        <v>76511.899999999994</v>
      </c>
      <c r="BU59" s="89">
        <f t="shared" si="169"/>
        <v>113847.4</v>
      </c>
      <c r="BV59" s="89">
        <f t="shared" si="170"/>
        <v>0</v>
      </c>
      <c r="BW59" s="89">
        <f t="shared" si="171"/>
        <v>113847.4</v>
      </c>
      <c r="BX59" s="93">
        <f t="shared" si="172"/>
        <v>1.4879698452136203</v>
      </c>
      <c r="BY59" s="89">
        <f t="shared" si="173"/>
        <v>37335.5</v>
      </c>
      <c r="BZ59" s="93">
        <f t="shared" si="174"/>
        <v>0.48796984521362041</v>
      </c>
      <c r="CA59" s="89">
        <v>0</v>
      </c>
      <c r="CB59" s="89">
        <v>3625324.58</v>
      </c>
      <c r="CC59" s="89">
        <v>7650</v>
      </c>
      <c r="CD59" s="89">
        <v>0</v>
      </c>
      <c r="CE59" s="89">
        <v>76512.899999999994</v>
      </c>
      <c r="CF59" s="89">
        <v>0</v>
      </c>
      <c r="CG59" s="89">
        <v>0</v>
      </c>
      <c r="CH59" s="24">
        <f t="shared" si="175"/>
        <v>3785999.38</v>
      </c>
    </row>
    <row r="60" spans="1:86" s="10" customFormat="1" ht="12" hidden="1" customHeight="1" x14ac:dyDescent="0.35">
      <c r="A60" s="9" t="s">
        <v>124</v>
      </c>
      <c r="B60" s="9" t="s">
        <v>124</v>
      </c>
      <c r="C60" s="28">
        <v>2</v>
      </c>
      <c r="D60" s="26" t="s">
        <v>107</v>
      </c>
      <c r="E60" s="27" t="s">
        <v>108</v>
      </c>
      <c r="F60" s="28" t="s">
        <v>109</v>
      </c>
      <c r="G60" s="27" t="s">
        <v>110</v>
      </c>
      <c r="H60" s="28" t="s">
        <v>125</v>
      </c>
      <c r="I60" s="27" t="s">
        <v>126</v>
      </c>
      <c r="J60" s="28" t="s">
        <v>21</v>
      </c>
      <c r="K60" s="36" t="s">
        <v>22</v>
      </c>
      <c r="L60" s="23" t="s">
        <v>10</v>
      </c>
      <c r="M60" s="24">
        <v>0</v>
      </c>
      <c r="N60" s="24">
        <v>0</v>
      </c>
      <c r="O60" s="24">
        <v>51356.42</v>
      </c>
      <c r="P60" s="89">
        <v>0</v>
      </c>
      <c r="Q60" s="89">
        <v>0</v>
      </c>
      <c r="R60" s="89">
        <v>0</v>
      </c>
      <c r="S60" s="89">
        <f t="shared" si="127"/>
        <v>0</v>
      </c>
      <c r="T60" s="93" t="str">
        <f t="shared" si="128"/>
        <v>nebija plānots</v>
      </c>
      <c r="U60" s="89">
        <f t="shared" si="129"/>
        <v>0</v>
      </c>
      <c r="V60" s="93" t="str">
        <f t="shared" si="130"/>
        <v>nebija plānots</v>
      </c>
      <c r="W60" s="89">
        <v>0</v>
      </c>
      <c r="X60" s="89">
        <v>0</v>
      </c>
      <c r="Y60" s="89">
        <v>0</v>
      </c>
      <c r="Z60" s="89">
        <f t="shared" si="131"/>
        <v>0</v>
      </c>
      <c r="AA60" s="93" t="str">
        <f t="shared" si="132"/>
        <v>nebija plānots</v>
      </c>
      <c r="AB60" s="89">
        <f t="shared" si="133"/>
        <v>0</v>
      </c>
      <c r="AC60" s="93" t="str">
        <f t="shared" si="134"/>
        <v>nebija plānots</v>
      </c>
      <c r="AD60" s="89">
        <f t="shared" si="135"/>
        <v>0</v>
      </c>
      <c r="AE60" s="89">
        <f t="shared" si="136"/>
        <v>0</v>
      </c>
      <c r="AF60" s="89">
        <f t="shared" si="137"/>
        <v>0</v>
      </c>
      <c r="AG60" s="89">
        <f t="shared" si="138"/>
        <v>0</v>
      </c>
      <c r="AH60" s="93" t="str">
        <f t="shared" si="139"/>
        <v>nebija plānots</v>
      </c>
      <c r="AI60" s="89">
        <f t="shared" si="140"/>
        <v>0</v>
      </c>
      <c r="AJ60" s="93" t="str">
        <f t="shared" si="141"/>
        <v>nebija plānots</v>
      </c>
      <c r="AK60" s="89">
        <v>0</v>
      </c>
      <c r="AL60" s="89">
        <v>43944.39</v>
      </c>
      <c r="AM60" s="89">
        <v>0</v>
      </c>
      <c r="AN60" s="89">
        <f t="shared" si="142"/>
        <v>43944.39</v>
      </c>
      <c r="AO60" s="93" t="str">
        <f t="shared" si="143"/>
        <v>nebija plānots</v>
      </c>
      <c r="AP60" s="89">
        <f t="shared" si="144"/>
        <v>43944.39</v>
      </c>
      <c r="AQ60" s="93" t="str">
        <f t="shared" si="145"/>
        <v>nebija plānots</v>
      </c>
      <c r="AR60" s="89">
        <f t="shared" si="146"/>
        <v>0</v>
      </c>
      <c r="AS60" s="89">
        <f t="shared" si="147"/>
        <v>43944.39</v>
      </c>
      <c r="AT60" s="89">
        <f t="shared" si="148"/>
        <v>0</v>
      </c>
      <c r="AU60" s="89">
        <f t="shared" si="149"/>
        <v>43944.39</v>
      </c>
      <c r="AV60" s="93" t="str">
        <f t="shared" si="150"/>
        <v>nebija plānots</v>
      </c>
      <c r="AW60" s="89">
        <f t="shared" si="151"/>
        <v>43944.39</v>
      </c>
      <c r="AX60" s="93" t="str">
        <f t="shared" si="152"/>
        <v>nebija plānots</v>
      </c>
      <c r="AY60" s="89">
        <v>57197.03</v>
      </c>
      <c r="AZ60" s="89">
        <v>0</v>
      </c>
      <c r="BA60" s="89">
        <v>0</v>
      </c>
      <c r="BB60" s="89">
        <f t="shared" si="153"/>
        <v>0</v>
      </c>
      <c r="BC60" s="93">
        <f t="shared" si="154"/>
        <v>0</v>
      </c>
      <c r="BD60" s="89">
        <f t="shared" si="155"/>
        <v>-57197.03</v>
      </c>
      <c r="BE60" s="93">
        <f t="shared" si="156"/>
        <v>-1</v>
      </c>
      <c r="BF60" s="89">
        <f t="shared" si="157"/>
        <v>57197.03</v>
      </c>
      <c r="BG60" s="89">
        <f t="shared" si="158"/>
        <v>43944.39</v>
      </c>
      <c r="BH60" s="89">
        <f t="shared" si="159"/>
        <v>0</v>
      </c>
      <c r="BI60" s="89">
        <f t="shared" si="160"/>
        <v>43944.39</v>
      </c>
      <c r="BJ60" s="93">
        <f t="shared" si="161"/>
        <v>0.76829845885354542</v>
      </c>
      <c r="BK60" s="89">
        <f t="shared" si="162"/>
        <v>-13252.64</v>
      </c>
      <c r="BL60" s="93">
        <f t="shared" si="163"/>
        <v>-0.23170154114645464</v>
      </c>
      <c r="BM60" s="89">
        <v>0</v>
      </c>
      <c r="BN60" s="89">
        <v>0</v>
      </c>
      <c r="BO60" s="89">
        <v>0</v>
      </c>
      <c r="BP60" s="89">
        <f t="shared" si="164"/>
        <v>0</v>
      </c>
      <c r="BQ60" s="93" t="str">
        <f t="shared" si="165"/>
        <v>nebija plānots</v>
      </c>
      <c r="BR60" s="89">
        <f t="shared" si="166"/>
        <v>0</v>
      </c>
      <c r="BS60" s="93" t="str">
        <f t="shared" si="167"/>
        <v>nebija plānots</v>
      </c>
      <c r="BT60" s="89">
        <f t="shared" si="168"/>
        <v>57197.03</v>
      </c>
      <c r="BU60" s="89">
        <f t="shared" si="169"/>
        <v>43944.39</v>
      </c>
      <c r="BV60" s="89">
        <f t="shared" si="170"/>
        <v>0</v>
      </c>
      <c r="BW60" s="89">
        <f t="shared" si="171"/>
        <v>43944.39</v>
      </c>
      <c r="BX60" s="93">
        <f t="shared" si="172"/>
        <v>0.76829845885354542</v>
      </c>
      <c r="BY60" s="89">
        <f t="shared" si="173"/>
        <v>-13252.64</v>
      </c>
      <c r="BZ60" s="93">
        <f t="shared" si="174"/>
        <v>-0.23170154114645464</v>
      </c>
      <c r="CA60" s="89">
        <v>0</v>
      </c>
      <c r="CB60" s="89">
        <v>0</v>
      </c>
      <c r="CC60" s="89">
        <v>0</v>
      </c>
      <c r="CD60" s="89">
        <v>0</v>
      </c>
      <c r="CE60" s="89">
        <v>369937.11</v>
      </c>
      <c r="CF60" s="89">
        <v>0</v>
      </c>
      <c r="CG60" s="89">
        <v>0</v>
      </c>
      <c r="CH60" s="24">
        <f t="shared" si="175"/>
        <v>427134.14</v>
      </c>
    </row>
    <row r="61" spans="1:86" s="10" customFormat="1" ht="12" hidden="1" customHeight="1" x14ac:dyDescent="0.35">
      <c r="A61" s="9" t="s">
        <v>127</v>
      </c>
      <c r="B61" s="9" t="s">
        <v>127</v>
      </c>
      <c r="C61" s="28">
        <v>2</v>
      </c>
      <c r="D61" s="26" t="s">
        <v>107</v>
      </c>
      <c r="E61" s="27" t="s">
        <v>108</v>
      </c>
      <c r="F61" s="28" t="s">
        <v>109</v>
      </c>
      <c r="G61" s="27" t="s">
        <v>110</v>
      </c>
      <c r="H61" s="25" t="s">
        <v>128</v>
      </c>
      <c r="I61" s="27" t="s">
        <v>129</v>
      </c>
      <c r="J61" s="28">
        <v>1</v>
      </c>
      <c r="K61" s="32" t="s">
        <v>91</v>
      </c>
      <c r="L61" s="23" t="s">
        <v>10</v>
      </c>
      <c r="M61" s="24">
        <v>0</v>
      </c>
      <c r="N61" s="24">
        <v>0</v>
      </c>
      <c r="O61" s="24">
        <v>1972744.23</v>
      </c>
      <c r="P61" s="89">
        <v>138328.20000000001</v>
      </c>
      <c r="Q61" s="89">
        <v>138328.20000000001</v>
      </c>
      <c r="R61" s="89">
        <v>0</v>
      </c>
      <c r="S61" s="89">
        <f t="shared" si="127"/>
        <v>138328.20000000001</v>
      </c>
      <c r="T61" s="93">
        <f t="shared" si="128"/>
        <v>1</v>
      </c>
      <c r="U61" s="89">
        <f t="shared" si="129"/>
        <v>0</v>
      </c>
      <c r="V61" s="93">
        <f t="shared" si="130"/>
        <v>0</v>
      </c>
      <c r="W61" s="89">
        <v>0</v>
      </c>
      <c r="X61" s="89">
        <v>0</v>
      </c>
      <c r="Y61" s="89">
        <v>0</v>
      </c>
      <c r="Z61" s="89">
        <f t="shared" si="131"/>
        <v>0</v>
      </c>
      <c r="AA61" s="93" t="str">
        <f t="shared" si="132"/>
        <v>nebija plānots</v>
      </c>
      <c r="AB61" s="89">
        <f t="shared" si="133"/>
        <v>0</v>
      </c>
      <c r="AC61" s="93" t="str">
        <f t="shared" si="134"/>
        <v>nebija plānots</v>
      </c>
      <c r="AD61" s="89">
        <f t="shared" si="135"/>
        <v>138328.20000000001</v>
      </c>
      <c r="AE61" s="89">
        <f t="shared" si="136"/>
        <v>138328.20000000001</v>
      </c>
      <c r="AF61" s="89">
        <f t="shared" si="137"/>
        <v>0</v>
      </c>
      <c r="AG61" s="89">
        <f t="shared" si="138"/>
        <v>138328.20000000001</v>
      </c>
      <c r="AH61" s="93">
        <f t="shared" si="139"/>
        <v>1</v>
      </c>
      <c r="AI61" s="89">
        <f t="shared" si="140"/>
        <v>0</v>
      </c>
      <c r="AJ61" s="93">
        <f t="shared" si="141"/>
        <v>0</v>
      </c>
      <c r="AK61" s="89">
        <v>86392.99</v>
      </c>
      <c r="AL61" s="89">
        <v>0</v>
      </c>
      <c r="AM61" s="89">
        <v>0</v>
      </c>
      <c r="AN61" s="89">
        <f t="shared" si="142"/>
        <v>0</v>
      </c>
      <c r="AO61" s="93">
        <f t="shared" si="143"/>
        <v>0</v>
      </c>
      <c r="AP61" s="89">
        <f t="shared" si="144"/>
        <v>-86392.99</v>
      </c>
      <c r="AQ61" s="93">
        <f t="shared" si="145"/>
        <v>-1</v>
      </c>
      <c r="AR61" s="89">
        <f t="shared" si="146"/>
        <v>224721.19</v>
      </c>
      <c r="AS61" s="89">
        <f t="shared" si="147"/>
        <v>138328.20000000001</v>
      </c>
      <c r="AT61" s="89">
        <f t="shared" si="148"/>
        <v>0</v>
      </c>
      <c r="AU61" s="89">
        <f t="shared" si="149"/>
        <v>138328.20000000001</v>
      </c>
      <c r="AV61" s="93">
        <f t="shared" si="150"/>
        <v>0.61555476811065313</v>
      </c>
      <c r="AW61" s="89">
        <f t="shared" si="151"/>
        <v>-86392.989999999991</v>
      </c>
      <c r="AX61" s="93">
        <f t="shared" si="152"/>
        <v>-0.38444523188934693</v>
      </c>
      <c r="AY61" s="89">
        <v>0</v>
      </c>
      <c r="AZ61" s="89">
        <v>117722.17</v>
      </c>
      <c r="BA61" s="89">
        <v>0</v>
      </c>
      <c r="BB61" s="89">
        <f t="shared" si="153"/>
        <v>117722.17</v>
      </c>
      <c r="BC61" s="93" t="str">
        <f t="shared" si="154"/>
        <v>nebija plānots</v>
      </c>
      <c r="BD61" s="89">
        <f t="shared" si="155"/>
        <v>117722.17</v>
      </c>
      <c r="BE61" s="93" t="str">
        <f t="shared" si="156"/>
        <v>nebija plānots</v>
      </c>
      <c r="BF61" s="89">
        <f t="shared" si="157"/>
        <v>224721.19</v>
      </c>
      <c r="BG61" s="89">
        <f t="shared" si="158"/>
        <v>256050.37</v>
      </c>
      <c r="BH61" s="89">
        <f t="shared" si="159"/>
        <v>0</v>
      </c>
      <c r="BI61" s="89">
        <f t="shared" si="160"/>
        <v>256050.37</v>
      </c>
      <c r="BJ61" s="93">
        <f t="shared" si="161"/>
        <v>1.1394135550812987</v>
      </c>
      <c r="BK61" s="89">
        <f t="shared" si="162"/>
        <v>31329.179999999993</v>
      </c>
      <c r="BL61" s="93">
        <f t="shared" si="163"/>
        <v>0.13941355508129871</v>
      </c>
      <c r="BM61" s="89">
        <v>16083.360000000026</v>
      </c>
      <c r="BN61" s="89">
        <v>0</v>
      </c>
      <c r="BO61" s="89">
        <v>0</v>
      </c>
      <c r="BP61" s="89">
        <f t="shared" si="164"/>
        <v>0</v>
      </c>
      <c r="BQ61" s="93">
        <f t="shared" si="165"/>
        <v>0</v>
      </c>
      <c r="BR61" s="89">
        <f t="shared" si="166"/>
        <v>-16083.360000000026</v>
      </c>
      <c r="BS61" s="93">
        <f t="shared" si="167"/>
        <v>-1</v>
      </c>
      <c r="BT61" s="89">
        <f t="shared" si="168"/>
        <v>240804.55000000002</v>
      </c>
      <c r="BU61" s="89">
        <f t="shared" si="169"/>
        <v>256050.37</v>
      </c>
      <c r="BV61" s="89">
        <f t="shared" si="170"/>
        <v>0</v>
      </c>
      <c r="BW61" s="89">
        <f t="shared" si="171"/>
        <v>256050.37</v>
      </c>
      <c r="BX61" s="93">
        <f t="shared" si="172"/>
        <v>1.0633120096775579</v>
      </c>
      <c r="BY61" s="89">
        <f t="shared" si="173"/>
        <v>15245.819999999978</v>
      </c>
      <c r="BZ61" s="93">
        <f t="shared" si="174"/>
        <v>6.3312009677557901E-2</v>
      </c>
      <c r="CA61" s="89">
        <v>0</v>
      </c>
      <c r="CB61" s="89">
        <v>23054.700000000012</v>
      </c>
      <c r="CC61" s="89">
        <v>0</v>
      </c>
      <c r="CD61" s="89">
        <v>0</v>
      </c>
      <c r="CE61" s="89">
        <v>0</v>
      </c>
      <c r="CF61" s="89">
        <v>0</v>
      </c>
      <c r="CG61" s="89">
        <v>0</v>
      </c>
      <c r="CH61" s="24">
        <f t="shared" si="175"/>
        <v>263859.25</v>
      </c>
    </row>
    <row r="62" spans="1:86" s="10" customFormat="1" ht="12" hidden="1" customHeight="1" x14ac:dyDescent="0.35">
      <c r="A62" s="9" t="s">
        <v>130</v>
      </c>
      <c r="B62" s="9" t="s">
        <v>130</v>
      </c>
      <c r="C62" s="28">
        <v>2</v>
      </c>
      <c r="D62" s="26" t="s">
        <v>107</v>
      </c>
      <c r="E62" s="27" t="s">
        <v>108</v>
      </c>
      <c r="F62" s="28" t="s">
        <v>109</v>
      </c>
      <c r="G62" s="27" t="s">
        <v>110</v>
      </c>
      <c r="H62" s="25" t="s">
        <v>128</v>
      </c>
      <c r="I62" s="27" t="s">
        <v>129</v>
      </c>
      <c r="J62" s="28">
        <v>2</v>
      </c>
      <c r="K62" s="32" t="s">
        <v>91</v>
      </c>
      <c r="L62" s="23" t="s">
        <v>10</v>
      </c>
      <c r="M62" s="24">
        <v>0</v>
      </c>
      <c r="N62" s="24">
        <v>0</v>
      </c>
      <c r="O62" s="24">
        <v>611636.56999999983</v>
      </c>
      <c r="P62" s="89">
        <v>2365.8199999999997</v>
      </c>
      <c r="Q62" s="89">
        <v>2249.66</v>
      </c>
      <c r="R62" s="89">
        <v>0</v>
      </c>
      <c r="S62" s="89">
        <f t="shared" si="127"/>
        <v>2249.66</v>
      </c>
      <c r="T62" s="93">
        <f t="shared" si="128"/>
        <v>0.95090074477348241</v>
      </c>
      <c r="U62" s="89">
        <f t="shared" si="129"/>
        <v>-116.15999999999985</v>
      </c>
      <c r="V62" s="93">
        <f t="shared" si="130"/>
        <v>-4.9099255226517598E-2</v>
      </c>
      <c r="W62" s="89">
        <v>21606.53</v>
      </c>
      <c r="X62" s="89">
        <v>28808.7</v>
      </c>
      <c r="Y62" s="89">
        <v>0</v>
      </c>
      <c r="Z62" s="89">
        <f t="shared" si="131"/>
        <v>28808.7</v>
      </c>
      <c r="AA62" s="93">
        <f t="shared" si="132"/>
        <v>1.3333330247846369</v>
      </c>
      <c r="AB62" s="89">
        <f t="shared" si="133"/>
        <v>7202.1700000000019</v>
      </c>
      <c r="AC62" s="93">
        <f t="shared" si="134"/>
        <v>0.333333024784637</v>
      </c>
      <c r="AD62" s="89">
        <f t="shared" si="135"/>
        <v>23972.35</v>
      </c>
      <c r="AE62" s="89">
        <f t="shared" si="136"/>
        <v>31058.36</v>
      </c>
      <c r="AF62" s="89">
        <f t="shared" si="137"/>
        <v>0</v>
      </c>
      <c r="AG62" s="89">
        <f t="shared" si="138"/>
        <v>31058.36</v>
      </c>
      <c r="AH62" s="93">
        <f t="shared" si="139"/>
        <v>1.2955909620875719</v>
      </c>
      <c r="AI62" s="89">
        <f t="shared" si="140"/>
        <v>7086.010000000002</v>
      </c>
      <c r="AJ62" s="93">
        <f t="shared" si="141"/>
        <v>0.29559096208757185</v>
      </c>
      <c r="AK62" s="89">
        <v>339013.71</v>
      </c>
      <c r="AL62" s="89">
        <v>62334.66</v>
      </c>
      <c r="AM62" s="89">
        <v>0</v>
      </c>
      <c r="AN62" s="89">
        <f t="shared" si="142"/>
        <v>62334.66</v>
      </c>
      <c r="AO62" s="93">
        <f t="shared" si="143"/>
        <v>0.18387061691398851</v>
      </c>
      <c r="AP62" s="89">
        <f t="shared" si="144"/>
        <v>-276679.05000000005</v>
      </c>
      <c r="AQ62" s="93">
        <f t="shared" si="145"/>
        <v>-0.81612938308601157</v>
      </c>
      <c r="AR62" s="89">
        <f t="shared" si="146"/>
        <v>362986.06</v>
      </c>
      <c r="AS62" s="89">
        <f t="shared" si="147"/>
        <v>93393.02</v>
      </c>
      <c r="AT62" s="89">
        <f t="shared" si="148"/>
        <v>0</v>
      </c>
      <c r="AU62" s="89">
        <f t="shared" si="149"/>
        <v>93393.02</v>
      </c>
      <c r="AV62" s="93">
        <f t="shared" si="150"/>
        <v>0.25729092737059933</v>
      </c>
      <c r="AW62" s="89">
        <f t="shared" si="151"/>
        <v>-269593.03999999998</v>
      </c>
      <c r="AX62" s="93">
        <f t="shared" si="152"/>
        <v>-0.74270907262940067</v>
      </c>
      <c r="AY62" s="89">
        <v>77342.170000000013</v>
      </c>
      <c r="AZ62" s="89">
        <v>50828.22</v>
      </c>
      <c r="BA62" s="89">
        <v>0</v>
      </c>
      <c r="BB62" s="89">
        <f t="shared" si="153"/>
        <v>50828.22</v>
      </c>
      <c r="BC62" s="93">
        <f t="shared" si="154"/>
        <v>0.65718637064359575</v>
      </c>
      <c r="BD62" s="89">
        <f t="shared" si="155"/>
        <v>-26513.950000000012</v>
      </c>
      <c r="BE62" s="93">
        <f t="shared" si="156"/>
        <v>-0.34281362935640425</v>
      </c>
      <c r="BF62" s="89">
        <f t="shared" si="157"/>
        <v>440328.23</v>
      </c>
      <c r="BG62" s="89">
        <f t="shared" si="158"/>
        <v>144221.24</v>
      </c>
      <c r="BH62" s="89">
        <f t="shared" si="159"/>
        <v>0</v>
      </c>
      <c r="BI62" s="89">
        <f t="shared" si="160"/>
        <v>144221.24</v>
      </c>
      <c r="BJ62" s="93">
        <f t="shared" si="161"/>
        <v>0.32753121461233586</v>
      </c>
      <c r="BK62" s="89">
        <f t="shared" si="162"/>
        <v>-296106.99</v>
      </c>
      <c r="BL62" s="93">
        <f t="shared" si="163"/>
        <v>-0.67246878538766408</v>
      </c>
      <c r="BM62" s="89">
        <v>36010.870000000003</v>
      </c>
      <c r="BN62" s="89">
        <v>0</v>
      </c>
      <c r="BO62" s="89">
        <v>0</v>
      </c>
      <c r="BP62" s="89">
        <f t="shared" si="164"/>
        <v>0</v>
      </c>
      <c r="BQ62" s="93">
        <f t="shared" si="165"/>
        <v>0</v>
      </c>
      <c r="BR62" s="89">
        <f t="shared" si="166"/>
        <v>-36010.870000000003</v>
      </c>
      <c r="BS62" s="93">
        <f t="shared" si="167"/>
        <v>-1</v>
      </c>
      <c r="BT62" s="89">
        <f t="shared" si="168"/>
        <v>476339.1</v>
      </c>
      <c r="BU62" s="89">
        <f t="shared" si="169"/>
        <v>144221.24</v>
      </c>
      <c r="BV62" s="89">
        <f t="shared" si="170"/>
        <v>0</v>
      </c>
      <c r="BW62" s="89">
        <f t="shared" si="171"/>
        <v>144221.24</v>
      </c>
      <c r="BX62" s="93">
        <f t="shared" si="172"/>
        <v>0.30277010642208457</v>
      </c>
      <c r="BY62" s="89">
        <f t="shared" si="173"/>
        <v>-332117.86</v>
      </c>
      <c r="BZ62" s="93">
        <f t="shared" si="174"/>
        <v>-0.69722989357791543</v>
      </c>
      <c r="CA62" s="89">
        <v>121875</v>
      </c>
      <c r="CB62" s="89">
        <v>136730.63</v>
      </c>
      <c r="CC62" s="89">
        <v>136500</v>
      </c>
      <c r="CD62" s="89">
        <v>0</v>
      </c>
      <c r="CE62" s="89">
        <v>68605.5</v>
      </c>
      <c r="CF62" s="89">
        <v>176245.18</v>
      </c>
      <c r="CG62" s="89">
        <v>0</v>
      </c>
      <c r="CH62" s="24">
        <f t="shared" si="175"/>
        <v>1116295.4099999999</v>
      </c>
    </row>
    <row r="63" spans="1:86" s="10" customFormat="1" ht="12" hidden="1" customHeight="1" x14ac:dyDescent="0.35">
      <c r="A63" s="9" t="s">
        <v>131</v>
      </c>
      <c r="B63" s="9" t="s">
        <v>131</v>
      </c>
      <c r="C63" s="28">
        <v>2</v>
      </c>
      <c r="D63" s="26" t="s">
        <v>107</v>
      </c>
      <c r="E63" s="27" t="s">
        <v>108</v>
      </c>
      <c r="F63" s="28" t="s">
        <v>109</v>
      </c>
      <c r="G63" s="27" t="s">
        <v>110</v>
      </c>
      <c r="H63" s="25" t="s">
        <v>128</v>
      </c>
      <c r="I63" s="27" t="s">
        <v>129</v>
      </c>
      <c r="J63" s="28">
        <v>3</v>
      </c>
      <c r="K63" s="32" t="s">
        <v>91</v>
      </c>
      <c r="L63" s="23" t="s">
        <v>10</v>
      </c>
      <c r="M63" s="24">
        <v>0</v>
      </c>
      <c r="N63" s="24">
        <v>0</v>
      </c>
      <c r="O63" s="24">
        <v>0</v>
      </c>
      <c r="P63" s="89">
        <v>0</v>
      </c>
      <c r="Q63" s="89">
        <v>0</v>
      </c>
      <c r="R63" s="89">
        <v>0</v>
      </c>
      <c r="S63" s="89">
        <f t="shared" si="127"/>
        <v>0</v>
      </c>
      <c r="T63" s="93" t="str">
        <f t="shared" si="128"/>
        <v>nebija plānots</v>
      </c>
      <c r="U63" s="89">
        <f t="shared" si="129"/>
        <v>0</v>
      </c>
      <c r="V63" s="93" t="str">
        <f t="shared" si="130"/>
        <v>nebija plānots</v>
      </c>
      <c r="W63" s="89">
        <v>0</v>
      </c>
      <c r="X63" s="89">
        <v>0</v>
      </c>
      <c r="Y63" s="89">
        <v>0</v>
      </c>
      <c r="Z63" s="89">
        <f t="shared" si="131"/>
        <v>0</v>
      </c>
      <c r="AA63" s="93" t="str">
        <f t="shared" si="132"/>
        <v>nebija plānots</v>
      </c>
      <c r="AB63" s="89">
        <f t="shared" si="133"/>
        <v>0</v>
      </c>
      <c r="AC63" s="93" t="str">
        <f t="shared" si="134"/>
        <v>nebija plānots</v>
      </c>
      <c r="AD63" s="89">
        <f t="shared" si="135"/>
        <v>0</v>
      </c>
      <c r="AE63" s="89">
        <f t="shared" si="136"/>
        <v>0</v>
      </c>
      <c r="AF63" s="89">
        <f t="shared" si="137"/>
        <v>0</v>
      </c>
      <c r="AG63" s="89">
        <f t="shared" si="138"/>
        <v>0</v>
      </c>
      <c r="AH63" s="93" t="str">
        <f t="shared" si="139"/>
        <v>nebija plānots</v>
      </c>
      <c r="AI63" s="89">
        <f t="shared" si="140"/>
        <v>0</v>
      </c>
      <c r="AJ63" s="93" t="str">
        <f t="shared" si="141"/>
        <v>nebija plānots</v>
      </c>
      <c r="AK63" s="89">
        <v>0</v>
      </c>
      <c r="AL63" s="89">
        <v>0</v>
      </c>
      <c r="AM63" s="89">
        <v>0</v>
      </c>
      <c r="AN63" s="89">
        <f t="shared" si="142"/>
        <v>0</v>
      </c>
      <c r="AO63" s="93" t="str">
        <f t="shared" si="143"/>
        <v>nebija plānots</v>
      </c>
      <c r="AP63" s="89">
        <f t="shared" si="144"/>
        <v>0</v>
      </c>
      <c r="AQ63" s="93" t="str">
        <f t="shared" si="145"/>
        <v>nebija plānots</v>
      </c>
      <c r="AR63" s="89">
        <f t="shared" si="146"/>
        <v>0</v>
      </c>
      <c r="AS63" s="89">
        <f t="shared" si="147"/>
        <v>0</v>
      </c>
      <c r="AT63" s="89">
        <f t="shared" si="148"/>
        <v>0</v>
      </c>
      <c r="AU63" s="89">
        <f t="shared" si="149"/>
        <v>0</v>
      </c>
      <c r="AV63" s="93" t="str">
        <f t="shared" si="150"/>
        <v>nebija plānots</v>
      </c>
      <c r="AW63" s="89">
        <f t="shared" si="151"/>
        <v>0</v>
      </c>
      <c r="AX63" s="93" t="str">
        <f t="shared" si="152"/>
        <v>nebija plānots</v>
      </c>
      <c r="AY63" s="89">
        <v>0</v>
      </c>
      <c r="AZ63" s="89">
        <v>0</v>
      </c>
      <c r="BA63" s="89">
        <v>0</v>
      </c>
      <c r="BB63" s="89">
        <f t="shared" si="153"/>
        <v>0</v>
      </c>
      <c r="BC63" s="93" t="str">
        <f t="shared" si="154"/>
        <v>nebija plānots</v>
      </c>
      <c r="BD63" s="89">
        <f t="shared" si="155"/>
        <v>0</v>
      </c>
      <c r="BE63" s="93" t="str">
        <f t="shared" si="156"/>
        <v>nebija plānots</v>
      </c>
      <c r="BF63" s="89">
        <f t="shared" si="157"/>
        <v>0</v>
      </c>
      <c r="BG63" s="89">
        <f t="shared" si="158"/>
        <v>0</v>
      </c>
      <c r="BH63" s="89">
        <f t="shared" si="159"/>
        <v>0</v>
      </c>
      <c r="BI63" s="89">
        <f t="shared" si="160"/>
        <v>0</v>
      </c>
      <c r="BJ63" s="93" t="str">
        <f t="shared" si="161"/>
        <v>nebija plānots</v>
      </c>
      <c r="BK63" s="89">
        <f t="shared" si="162"/>
        <v>0</v>
      </c>
      <c r="BL63" s="93" t="str">
        <f t="shared" si="163"/>
        <v>nebija plānots</v>
      </c>
      <c r="BM63" s="89">
        <v>0</v>
      </c>
      <c r="BN63" s="89">
        <v>0</v>
      </c>
      <c r="BO63" s="89">
        <v>0</v>
      </c>
      <c r="BP63" s="89">
        <f t="shared" si="164"/>
        <v>0</v>
      </c>
      <c r="BQ63" s="93" t="str">
        <f t="shared" si="165"/>
        <v>nebija plānots</v>
      </c>
      <c r="BR63" s="89">
        <f t="shared" si="166"/>
        <v>0</v>
      </c>
      <c r="BS63" s="93" t="str">
        <f t="shared" si="167"/>
        <v>nebija plānots</v>
      </c>
      <c r="BT63" s="89">
        <f t="shared" si="168"/>
        <v>0</v>
      </c>
      <c r="BU63" s="89">
        <f t="shared" si="169"/>
        <v>0</v>
      </c>
      <c r="BV63" s="89">
        <f t="shared" si="170"/>
        <v>0</v>
      </c>
      <c r="BW63" s="89">
        <f t="shared" si="171"/>
        <v>0</v>
      </c>
      <c r="BX63" s="93" t="str">
        <f t="shared" si="172"/>
        <v>nebija plānots</v>
      </c>
      <c r="BY63" s="89">
        <f t="shared" si="173"/>
        <v>0</v>
      </c>
      <c r="BZ63" s="93" t="str">
        <f t="shared" si="174"/>
        <v>nebija plānots</v>
      </c>
      <c r="CA63" s="89">
        <v>0</v>
      </c>
      <c r="CB63" s="89">
        <v>0</v>
      </c>
      <c r="CC63" s="89">
        <v>0</v>
      </c>
      <c r="CD63" s="89">
        <v>0</v>
      </c>
      <c r="CE63" s="89">
        <v>0</v>
      </c>
      <c r="CF63" s="89">
        <v>0</v>
      </c>
      <c r="CG63" s="89">
        <v>0</v>
      </c>
      <c r="CH63" s="24">
        <f t="shared" si="175"/>
        <v>0</v>
      </c>
    </row>
    <row r="64" spans="1:86" s="10" customFormat="1" ht="12" hidden="1" customHeight="1" x14ac:dyDescent="0.35">
      <c r="A64" s="9" t="s">
        <v>132</v>
      </c>
      <c r="B64" s="9" t="s">
        <v>132</v>
      </c>
      <c r="C64" s="28">
        <v>2</v>
      </c>
      <c r="D64" s="26" t="s">
        <v>107</v>
      </c>
      <c r="E64" s="27" t="s">
        <v>108</v>
      </c>
      <c r="F64" s="28" t="s">
        <v>109</v>
      </c>
      <c r="G64" s="27" t="s">
        <v>110</v>
      </c>
      <c r="H64" s="25" t="s">
        <v>133</v>
      </c>
      <c r="I64" s="27" t="s">
        <v>134</v>
      </c>
      <c r="J64" s="28" t="s">
        <v>21</v>
      </c>
      <c r="K64" s="32" t="s">
        <v>59</v>
      </c>
      <c r="L64" s="23" t="s">
        <v>10</v>
      </c>
      <c r="M64" s="24">
        <v>0</v>
      </c>
      <c r="N64" s="24">
        <v>0</v>
      </c>
      <c r="O64" s="24">
        <v>0</v>
      </c>
      <c r="P64" s="89">
        <v>0</v>
      </c>
      <c r="Q64" s="89">
        <v>0</v>
      </c>
      <c r="R64" s="89">
        <v>0</v>
      </c>
      <c r="S64" s="89">
        <f t="shared" si="127"/>
        <v>0</v>
      </c>
      <c r="T64" s="93" t="str">
        <f t="shared" si="128"/>
        <v>nebija plānots</v>
      </c>
      <c r="U64" s="89">
        <f t="shared" si="129"/>
        <v>0</v>
      </c>
      <c r="V64" s="93" t="str">
        <f t="shared" si="130"/>
        <v>nebija plānots</v>
      </c>
      <c r="W64" s="89">
        <v>0</v>
      </c>
      <c r="X64" s="89">
        <v>0</v>
      </c>
      <c r="Y64" s="89">
        <v>0</v>
      </c>
      <c r="Z64" s="89">
        <f t="shared" si="131"/>
        <v>0</v>
      </c>
      <c r="AA64" s="93" t="str">
        <f t="shared" si="132"/>
        <v>nebija plānots</v>
      </c>
      <c r="AB64" s="89">
        <f t="shared" si="133"/>
        <v>0</v>
      </c>
      <c r="AC64" s="93" t="str">
        <f t="shared" si="134"/>
        <v>nebija plānots</v>
      </c>
      <c r="AD64" s="89">
        <f t="shared" si="135"/>
        <v>0</v>
      </c>
      <c r="AE64" s="89">
        <f t="shared" si="136"/>
        <v>0</v>
      </c>
      <c r="AF64" s="89">
        <f t="shared" si="137"/>
        <v>0</v>
      </c>
      <c r="AG64" s="89">
        <f t="shared" si="138"/>
        <v>0</v>
      </c>
      <c r="AH64" s="93" t="str">
        <f t="shared" si="139"/>
        <v>nebija plānots</v>
      </c>
      <c r="AI64" s="89">
        <f t="shared" si="140"/>
        <v>0</v>
      </c>
      <c r="AJ64" s="93" t="str">
        <f t="shared" si="141"/>
        <v>nebija plānots</v>
      </c>
      <c r="AK64" s="89">
        <v>0</v>
      </c>
      <c r="AL64" s="89">
        <v>0</v>
      </c>
      <c r="AM64" s="89">
        <v>0</v>
      </c>
      <c r="AN64" s="89">
        <f t="shared" si="142"/>
        <v>0</v>
      </c>
      <c r="AO64" s="93" t="str">
        <f t="shared" si="143"/>
        <v>nebija plānots</v>
      </c>
      <c r="AP64" s="89">
        <f t="shared" si="144"/>
        <v>0</v>
      </c>
      <c r="AQ64" s="93" t="str">
        <f t="shared" si="145"/>
        <v>nebija plānots</v>
      </c>
      <c r="AR64" s="89">
        <f t="shared" si="146"/>
        <v>0</v>
      </c>
      <c r="AS64" s="89">
        <f t="shared" si="147"/>
        <v>0</v>
      </c>
      <c r="AT64" s="89">
        <f t="shared" si="148"/>
        <v>0</v>
      </c>
      <c r="AU64" s="89">
        <f t="shared" si="149"/>
        <v>0</v>
      </c>
      <c r="AV64" s="93" t="str">
        <f t="shared" si="150"/>
        <v>nebija plānots</v>
      </c>
      <c r="AW64" s="89">
        <f t="shared" si="151"/>
        <v>0</v>
      </c>
      <c r="AX64" s="93" t="str">
        <f t="shared" si="152"/>
        <v>nebija plānots</v>
      </c>
      <c r="AY64" s="89">
        <v>1109250</v>
      </c>
      <c r="AZ64" s="89">
        <v>0</v>
      </c>
      <c r="BA64" s="89">
        <v>0</v>
      </c>
      <c r="BB64" s="89">
        <f t="shared" si="153"/>
        <v>0</v>
      </c>
      <c r="BC64" s="93">
        <f t="shared" si="154"/>
        <v>0</v>
      </c>
      <c r="BD64" s="89">
        <f t="shared" si="155"/>
        <v>-1109250</v>
      </c>
      <c r="BE64" s="93">
        <f t="shared" si="156"/>
        <v>-1</v>
      </c>
      <c r="BF64" s="89">
        <f t="shared" si="157"/>
        <v>1109250</v>
      </c>
      <c r="BG64" s="89">
        <f t="shared" si="158"/>
        <v>0</v>
      </c>
      <c r="BH64" s="89">
        <f t="shared" si="159"/>
        <v>0</v>
      </c>
      <c r="BI64" s="89">
        <f t="shared" si="160"/>
        <v>0</v>
      </c>
      <c r="BJ64" s="93">
        <f t="shared" si="161"/>
        <v>0</v>
      </c>
      <c r="BK64" s="89">
        <f t="shared" si="162"/>
        <v>-1109250</v>
      </c>
      <c r="BL64" s="93">
        <f t="shared" si="163"/>
        <v>-1</v>
      </c>
      <c r="BM64" s="89">
        <v>0</v>
      </c>
      <c r="BN64" s="89">
        <v>0</v>
      </c>
      <c r="BO64" s="89">
        <v>0</v>
      </c>
      <c r="BP64" s="89">
        <f t="shared" si="164"/>
        <v>0</v>
      </c>
      <c r="BQ64" s="93" t="str">
        <f t="shared" si="165"/>
        <v>nebija plānots</v>
      </c>
      <c r="BR64" s="89">
        <f t="shared" si="166"/>
        <v>0</v>
      </c>
      <c r="BS64" s="93" t="str">
        <f t="shared" si="167"/>
        <v>nebija plānots</v>
      </c>
      <c r="BT64" s="89">
        <f t="shared" si="168"/>
        <v>1109250</v>
      </c>
      <c r="BU64" s="89">
        <f t="shared" si="169"/>
        <v>0</v>
      </c>
      <c r="BV64" s="89">
        <f t="shared" si="170"/>
        <v>0</v>
      </c>
      <c r="BW64" s="89">
        <f t="shared" si="171"/>
        <v>0</v>
      </c>
      <c r="BX64" s="93">
        <f t="shared" si="172"/>
        <v>0</v>
      </c>
      <c r="BY64" s="89">
        <f t="shared" si="173"/>
        <v>-1109250</v>
      </c>
      <c r="BZ64" s="93">
        <f t="shared" si="174"/>
        <v>-1</v>
      </c>
      <c r="CA64" s="89">
        <v>0</v>
      </c>
      <c r="CB64" s="89">
        <v>0</v>
      </c>
      <c r="CC64" s="89">
        <v>0</v>
      </c>
      <c r="CD64" s="89">
        <v>0</v>
      </c>
      <c r="CE64" s="89">
        <v>1109250</v>
      </c>
      <c r="CF64" s="89">
        <v>0</v>
      </c>
      <c r="CG64" s="89">
        <v>0</v>
      </c>
      <c r="CH64" s="24">
        <f t="shared" si="175"/>
        <v>2218500</v>
      </c>
    </row>
    <row r="65" spans="1:86" s="10" customFormat="1" ht="12" hidden="1" customHeight="1" x14ac:dyDescent="0.35">
      <c r="A65" s="9" t="s">
        <v>135</v>
      </c>
      <c r="B65" s="9" t="s">
        <v>135</v>
      </c>
      <c r="C65" s="28">
        <v>2</v>
      </c>
      <c r="D65" s="26" t="s">
        <v>107</v>
      </c>
      <c r="E65" s="27" t="s">
        <v>108</v>
      </c>
      <c r="F65" s="28" t="s">
        <v>109</v>
      </c>
      <c r="G65" s="27" t="s">
        <v>110</v>
      </c>
      <c r="H65" s="25" t="s">
        <v>136</v>
      </c>
      <c r="I65" s="27" t="s">
        <v>137</v>
      </c>
      <c r="J65" s="28" t="s">
        <v>21</v>
      </c>
      <c r="K65" s="32" t="s">
        <v>59</v>
      </c>
      <c r="L65" s="23" t="s">
        <v>10</v>
      </c>
      <c r="M65" s="24">
        <v>0</v>
      </c>
      <c r="N65" s="24">
        <v>0</v>
      </c>
      <c r="O65" s="24">
        <v>0</v>
      </c>
      <c r="P65" s="89">
        <v>80000</v>
      </c>
      <c r="Q65" s="89">
        <v>80000</v>
      </c>
      <c r="R65" s="89">
        <v>0</v>
      </c>
      <c r="S65" s="89">
        <f t="shared" si="127"/>
        <v>80000</v>
      </c>
      <c r="T65" s="93">
        <f t="shared" si="128"/>
        <v>1</v>
      </c>
      <c r="U65" s="89">
        <f t="shared" si="129"/>
        <v>0</v>
      </c>
      <c r="V65" s="93">
        <f t="shared" si="130"/>
        <v>0</v>
      </c>
      <c r="W65" s="89">
        <v>0</v>
      </c>
      <c r="X65" s="89">
        <v>0</v>
      </c>
      <c r="Y65" s="89">
        <v>0</v>
      </c>
      <c r="Z65" s="89">
        <f t="shared" si="131"/>
        <v>0</v>
      </c>
      <c r="AA65" s="93" t="str">
        <f t="shared" si="132"/>
        <v>nebija plānots</v>
      </c>
      <c r="AB65" s="89">
        <f t="shared" si="133"/>
        <v>0</v>
      </c>
      <c r="AC65" s="93" t="str">
        <f t="shared" si="134"/>
        <v>nebija plānots</v>
      </c>
      <c r="AD65" s="89">
        <f t="shared" si="135"/>
        <v>80000</v>
      </c>
      <c r="AE65" s="89">
        <f t="shared" si="136"/>
        <v>80000</v>
      </c>
      <c r="AF65" s="89">
        <f t="shared" si="137"/>
        <v>0</v>
      </c>
      <c r="AG65" s="89">
        <f t="shared" si="138"/>
        <v>80000</v>
      </c>
      <c r="AH65" s="93">
        <f t="shared" si="139"/>
        <v>1</v>
      </c>
      <c r="AI65" s="89">
        <f t="shared" si="140"/>
        <v>0</v>
      </c>
      <c r="AJ65" s="93">
        <f t="shared" si="141"/>
        <v>0</v>
      </c>
      <c r="AK65" s="89">
        <v>63750</v>
      </c>
      <c r="AL65" s="89">
        <v>19071.05</v>
      </c>
      <c r="AM65" s="89">
        <v>0</v>
      </c>
      <c r="AN65" s="89">
        <f t="shared" si="142"/>
        <v>19071.05</v>
      </c>
      <c r="AO65" s="93">
        <f t="shared" si="143"/>
        <v>0.29915372549019609</v>
      </c>
      <c r="AP65" s="89">
        <f t="shared" si="144"/>
        <v>-44678.95</v>
      </c>
      <c r="AQ65" s="93">
        <f t="shared" si="145"/>
        <v>-0.70084627450980386</v>
      </c>
      <c r="AR65" s="89">
        <f t="shared" si="146"/>
        <v>143750</v>
      </c>
      <c r="AS65" s="89">
        <f t="shared" si="147"/>
        <v>99071.05</v>
      </c>
      <c r="AT65" s="89">
        <f t="shared" si="148"/>
        <v>0</v>
      </c>
      <c r="AU65" s="89">
        <f t="shared" si="149"/>
        <v>99071.05</v>
      </c>
      <c r="AV65" s="93">
        <f t="shared" si="150"/>
        <v>0.68918991304347832</v>
      </c>
      <c r="AW65" s="89">
        <f t="shared" si="151"/>
        <v>-44678.95</v>
      </c>
      <c r="AX65" s="93">
        <f t="shared" si="152"/>
        <v>-0.31081008695652174</v>
      </c>
      <c r="AY65" s="89">
        <v>0</v>
      </c>
      <c r="AZ65" s="89">
        <v>0</v>
      </c>
      <c r="BA65" s="89">
        <v>0</v>
      </c>
      <c r="BB65" s="89">
        <f t="shared" si="153"/>
        <v>0</v>
      </c>
      <c r="BC65" s="93" t="str">
        <f t="shared" si="154"/>
        <v>nebija plānots</v>
      </c>
      <c r="BD65" s="89">
        <f t="shared" si="155"/>
        <v>0</v>
      </c>
      <c r="BE65" s="93" t="str">
        <f t="shared" si="156"/>
        <v>nebija plānots</v>
      </c>
      <c r="BF65" s="89">
        <f t="shared" si="157"/>
        <v>143750</v>
      </c>
      <c r="BG65" s="89">
        <f t="shared" si="158"/>
        <v>99071.05</v>
      </c>
      <c r="BH65" s="89">
        <f t="shared" si="159"/>
        <v>0</v>
      </c>
      <c r="BI65" s="89">
        <f t="shared" si="160"/>
        <v>99071.05</v>
      </c>
      <c r="BJ65" s="93">
        <f t="shared" si="161"/>
        <v>0.68918991304347832</v>
      </c>
      <c r="BK65" s="89">
        <f t="shared" si="162"/>
        <v>-44678.95</v>
      </c>
      <c r="BL65" s="93">
        <f t="shared" si="163"/>
        <v>-0.31081008695652174</v>
      </c>
      <c r="BM65" s="89">
        <v>2878000</v>
      </c>
      <c r="BN65" s="89">
        <v>0</v>
      </c>
      <c r="BO65" s="89">
        <v>0</v>
      </c>
      <c r="BP65" s="89">
        <f t="shared" si="164"/>
        <v>0</v>
      </c>
      <c r="BQ65" s="93">
        <f t="shared" si="165"/>
        <v>0</v>
      </c>
      <c r="BR65" s="89">
        <f t="shared" si="166"/>
        <v>-2878000</v>
      </c>
      <c r="BS65" s="93">
        <f t="shared" si="167"/>
        <v>-1</v>
      </c>
      <c r="BT65" s="89">
        <f t="shared" si="168"/>
        <v>3021750</v>
      </c>
      <c r="BU65" s="89">
        <f t="shared" si="169"/>
        <v>99071.05</v>
      </c>
      <c r="BV65" s="89">
        <f t="shared" si="170"/>
        <v>0</v>
      </c>
      <c r="BW65" s="89">
        <f t="shared" si="171"/>
        <v>99071.05</v>
      </c>
      <c r="BX65" s="93">
        <f t="shared" si="172"/>
        <v>3.2785984942500207E-2</v>
      </c>
      <c r="BY65" s="89">
        <f t="shared" si="173"/>
        <v>-2922678.95</v>
      </c>
      <c r="BZ65" s="93">
        <f t="shared" si="174"/>
        <v>-0.96721401505749982</v>
      </c>
      <c r="CA65" s="89">
        <v>63750</v>
      </c>
      <c r="CB65" s="89">
        <v>127500</v>
      </c>
      <c r="CC65" s="89">
        <v>127500</v>
      </c>
      <c r="CD65" s="89">
        <v>0</v>
      </c>
      <c r="CE65" s="89">
        <v>97500</v>
      </c>
      <c r="CF65" s="89">
        <v>2878000</v>
      </c>
      <c r="CG65" s="89">
        <v>0</v>
      </c>
      <c r="CH65" s="24">
        <f t="shared" si="175"/>
        <v>6316000</v>
      </c>
    </row>
    <row r="66" spans="1:86" s="10" customFormat="1" ht="12" hidden="1" customHeight="1" x14ac:dyDescent="0.35">
      <c r="A66" s="9" t="s">
        <v>138</v>
      </c>
      <c r="B66" s="9" t="s">
        <v>138</v>
      </c>
      <c r="C66" s="25">
        <v>2</v>
      </c>
      <c r="D66" s="33" t="s">
        <v>107</v>
      </c>
      <c r="E66" s="27" t="s">
        <v>108</v>
      </c>
      <c r="F66" s="25" t="s">
        <v>139</v>
      </c>
      <c r="G66" s="27" t="s">
        <v>140</v>
      </c>
      <c r="H66" s="28" t="s">
        <v>141</v>
      </c>
      <c r="I66" s="27" t="s">
        <v>140</v>
      </c>
      <c r="J66" s="28">
        <v>1</v>
      </c>
      <c r="K66" s="32" t="s">
        <v>120</v>
      </c>
      <c r="L66" s="23" t="s">
        <v>11</v>
      </c>
      <c r="M66" s="24">
        <v>0</v>
      </c>
      <c r="N66" s="24">
        <v>0</v>
      </c>
      <c r="O66" s="24">
        <v>5473858.0499999998</v>
      </c>
      <c r="P66" s="89">
        <v>0</v>
      </c>
      <c r="Q66" s="89">
        <v>0</v>
      </c>
      <c r="R66" s="89">
        <v>0</v>
      </c>
      <c r="S66" s="89">
        <f t="shared" si="127"/>
        <v>0</v>
      </c>
      <c r="T66" s="93" t="str">
        <f t="shared" si="128"/>
        <v>nebija plānots</v>
      </c>
      <c r="U66" s="89">
        <f t="shared" si="129"/>
        <v>0</v>
      </c>
      <c r="V66" s="93" t="str">
        <f t="shared" si="130"/>
        <v>nebija plānots</v>
      </c>
      <c r="W66" s="89">
        <v>0</v>
      </c>
      <c r="X66" s="89">
        <v>0</v>
      </c>
      <c r="Y66" s="89">
        <v>0</v>
      </c>
      <c r="Z66" s="89">
        <f t="shared" si="131"/>
        <v>0</v>
      </c>
      <c r="AA66" s="93" t="str">
        <f t="shared" si="132"/>
        <v>nebija plānots</v>
      </c>
      <c r="AB66" s="89">
        <f t="shared" si="133"/>
        <v>0</v>
      </c>
      <c r="AC66" s="93" t="str">
        <f t="shared" si="134"/>
        <v>nebija plānots</v>
      </c>
      <c r="AD66" s="89">
        <f t="shared" si="135"/>
        <v>0</v>
      </c>
      <c r="AE66" s="89">
        <f t="shared" si="136"/>
        <v>0</v>
      </c>
      <c r="AF66" s="89">
        <f t="shared" si="137"/>
        <v>0</v>
      </c>
      <c r="AG66" s="89">
        <f t="shared" si="138"/>
        <v>0</v>
      </c>
      <c r="AH66" s="93" t="str">
        <f t="shared" si="139"/>
        <v>nebija plānots</v>
      </c>
      <c r="AI66" s="89">
        <f t="shared" si="140"/>
        <v>0</v>
      </c>
      <c r="AJ66" s="93" t="str">
        <f t="shared" si="141"/>
        <v>nebija plānots</v>
      </c>
      <c r="AK66" s="89">
        <v>0</v>
      </c>
      <c r="AL66" s="89">
        <v>0</v>
      </c>
      <c r="AM66" s="89">
        <v>0</v>
      </c>
      <c r="AN66" s="89">
        <f t="shared" si="142"/>
        <v>0</v>
      </c>
      <c r="AO66" s="93" t="str">
        <f t="shared" si="143"/>
        <v>nebija plānots</v>
      </c>
      <c r="AP66" s="89">
        <f t="shared" si="144"/>
        <v>0</v>
      </c>
      <c r="AQ66" s="93" t="str">
        <f t="shared" si="145"/>
        <v>nebija plānots</v>
      </c>
      <c r="AR66" s="89">
        <f t="shared" si="146"/>
        <v>0</v>
      </c>
      <c r="AS66" s="89">
        <f t="shared" si="147"/>
        <v>0</v>
      </c>
      <c r="AT66" s="89">
        <f t="shared" si="148"/>
        <v>0</v>
      </c>
      <c r="AU66" s="89">
        <f t="shared" si="149"/>
        <v>0</v>
      </c>
      <c r="AV66" s="93" t="str">
        <f t="shared" si="150"/>
        <v>nebija plānots</v>
      </c>
      <c r="AW66" s="89">
        <f t="shared" si="151"/>
        <v>0</v>
      </c>
      <c r="AX66" s="93" t="str">
        <f t="shared" si="152"/>
        <v>nebija plānots</v>
      </c>
      <c r="AY66" s="89">
        <v>0</v>
      </c>
      <c r="AZ66" s="89">
        <v>0</v>
      </c>
      <c r="BA66" s="89">
        <v>0</v>
      </c>
      <c r="BB66" s="89">
        <f t="shared" si="153"/>
        <v>0</v>
      </c>
      <c r="BC66" s="93" t="str">
        <f t="shared" si="154"/>
        <v>nebija plānots</v>
      </c>
      <c r="BD66" s="89">
        <f t="shared" si="155"/>
        <v>0</v>
      </c>
      <c r="BE66" s="93" t="str">
        <f t="shared" si="156"/>
        <v>nebija plānots</v>
      </c>
      <c r="BF66" s="89">
        <f t="shared" si="157"/>
        <v>0</v>
      </c>
      <c r="BG66" s="89">
        <f t="shared" si="158"/>
        <v>0</v>
      </c>
      <c r="BH66" s="89">
        <f t="shared" si="159"/>
        <v>0</v>
      </c>
      <c r="BI66" s="89">
        <f t="shared" si="160"/>
        <v>0</v>
      </c>
      <c r="BJ66" s="93" t="str">
        <f t="shared" si="161"/>
        <v>nebija plānots</v>
      </c>
      <c r="BK66" s="89">
        <f t="shared" si="162"/>
        <v>0</v>
      </c>
      <c r="BL66" s="93" t="str">
        <f t="shared" si="163"/>
        <v>nebija plānots</v>
      </c>
      <c r="BM66" s="89">
        <v>0</v>
      </c>
      <c r="BN66" s="89">
        <v>0</v>
      </c>
      <c r="BO66" s="89">
        <v>0</v>
      </c>
      <c r="BP66" s="89">
        <f t="shared" si="164"/>
        <v>0</v>
      </c>
      <c r="BQ66" s="93" t="str">
        <f t="shared" si="165"/>
        <v>nebija plānots</v>
      </c>
      <c r="BR66" s="89">
        <f t="shared" si="166"/>
        <v>0</v>
      </c>
      <c r="BS66" s="93" t="str">
        <f t="shared" si="167"/>
        <v>nebija plānots</v>
      </c>
      <c r="BT66" s="89">
        <f t="shared" si="168"/>
        <v>0</v>
      </c>
      <c r="BU66" s="89">
        <f t="shared" si="169"/>
        <v>0</v>
      </c>
      <c r="BV66" s="89">
        <f t="shared" si="170"/>
        <v>0</v>
      </c>
      <c r="BW66" s="89">
        <f t="shared" si="171"/>
        <v>0</v>
      </c>
      <c r="BX66" s="93" t="str">
        <f t="shared" si="172"/>
        <v>nebija plānots</v>
      </c>
      <c r="BY66" s="89">
        <f t="shared" si="173"/>
        <v>0</v>
      </c>
      <c r="BZ66" s="93" t="str">
        <f t="shared" si="174"/>
        <v>nebija plānots</v>
      </c>
      <c r="CA66" s="89">
        <v>0</v>
      </c>
      <c r="CB66" s="89">
        <v>0</v>
      </c>
      <c r="CC66" s="89">
        <v>0</v>
      </c>
      <c r="CD66" s="89">
        <v>0</v>
      </c>
      <c r="CE66" s="89">
        <v>0</v>
      </c>
      <c r="CF66" s="89">
        <v>0</v>
      </c>
      <c r="CG66" s="89">
        <v>1700000</v>
      </c>
      <c r="CH66" s="24">
        <f t="shared" si="175"/>
        <v>1700000</v>
      </c>
    </row>
    <row r="67" spans="1:86" s="10" customFormat="1" ht="12" hidden="1" customHeight="1" x14ac:dyDescent="0.35">
      <c r="A67" s="9" t="s">
        <v>142</v>
      </c>
      <c r="B67" s="9" t="s">
        <v>142</v>
      </c>
      <c r="C67" s="25">
        <v>2</v>
      </c>
      <c r="D67" s="33" t="s">
        <v>107</v>
      </c>
      <c r="E67" s="27" t="s">
        <v>108</v>
      </c>
      <c r="F67" s="25" t="s">
        <v>143</v>
      </c>
      <c r="G67" s="27" t="s">
        <v>144</v>
      </c>
      <c r="H67" s="25" t="s">
        <v>145</v>
      </c>
      <c r="I67" s="27" t="s">
        <v>146</v>
      </c>
      <c r="J67" s="28">
        <v>1</v>
      </c>
      <c r="K67" s="32" t="s">
        <v>91</v>
      </c>
      <c r="L67" s="23" t="s">
        <v>10</v>
      </c>
      <c r="M67" s="24">
        <v>0</v>
      </c>
      <c r="N67" s="24">
        <v>0</v>
      </c>
      <c r="O67" s="24">
        <v>1494950.52</v>
      </c>
      <c r="P67" s="89">
        <v>372328.61</v>
      </c>
      <c r="Q67" s="89">
        <v>144577.32</v>
      </c>
      <c r="R67" s="89">
        <v>0</v>
      </c>
      <c r="S67" s="89">
        <f t="shared" si="127"/>
        <v>144577.32</v>
      </c>
      <c r="T67" s="93">
        <f t="shared" si="128"/>
        <v>0.38830569587440517</v>
      </c>
      <c r="U67" s="89">
        <f t="shared" si="129"/>
        <v>-227751.28999999998</v>
      </c>
      <c r="V67" s="93">
        <f t="shared" si="130"/>
        <v>-0.61169430412559478</v>
      </c>
      <c r="W67" s="89">
        <v>479127.85</v>
      </c>
      <c r="X67" s="89">
        <v>401596.24</v>
      </c>
      <c r="Y67" s="89">
        <v>0</v>
      </c>
      <c r="Z67" s="89">
        <f t="shared" si="131"/>
        <v>401596.24</v>
      </c>
      <c r="AA67" s="93">
        <f t="shared" si="132"/>
        <v>0.83818179218761757</v>
      </c>
      <c r="AB67" s="89">
        <f t="shared" si="133"/>
        <v>-77531.609999999986</v>
      </c>
      <c r="AC67" s="93">
        <f t="shared" si="134"/>
        <v>-0.1618182078123824</v>
      </c>
      <c r="AD67" s="89">
        <f t="shared" si="135"/>
        <v>851456.46</v>
      </c>
      <c r="AE67" s="89">
        <f t="shared" si="136"/>
        <v>546173.56000000006</v>
      </c>
      <c r="AF67" s="89">
        <f t="shared" si="137"/>
        <v>0</v>
      </c>
      <c r="AG67" s="89">
        <f t="shared" si="138"/>
        <v>546173.56000000006</v>
      </c>
      <c r="AH67" s="93">
        <f t="shared" si="139"/>
        <v>0.64145800244442341</v>
      </c>
      <c r="AI67" s="89">
        <f t="shared" si="140"/>
        <v>-305282.89999999991</v>
      </c>
      <c r="AJ67" s="93">
        <f t="shared" si="141"/>
        <v>-0.35854199755557664</v>
      </c>
      <c r="AK67" s="89">
        <v>1180151.44</v>
      </c>
      <c r="AL67" s="89">
        <v>813340.66</v>
      </c>
      <c r="AM67" s="89">
        <v>0</v>
      </c>
      <c r="AN67" s="89">
        <f t="shared" si="142"/>
        <v>813340.66</v>
      </c>
      <c r="AO67" s="93">
        <f t="shared" si="143"/>
        <v>0.68918329667928047</v>
      </c>
      <c r="AP67" s="89">
        <f t="shared" si="144"/>
        <v>-366810.77999999991</v>
      </c>
      <c r="AQ67" s="93">
        <f t="shared" si="145"/>
        <v>-0.31081670332071953</v>
      </c>
      <c r="AR67" s="89">
        <f t="shared" si="146"/>
        <v>2031607.9</v>
      </c>
      <c r="AS67" s="89">
        <f t="shared" si="147"/>
        <v>1359514.2200000002</v>
      </c>
      <c r="AT67" s="89">
        <f t="shared" si="148"/>
        <v>0</v>
      </c>
      <c r="AU67" s="89">
        <f t="shared" si="149"/>
        <v>1359514.2200000002</v>
      </c>
      <c r="AV67" s="93">
        <f t="shared" si="150"/>
        <v>0.66918140060392572</v>
      </c>
      <c r="AW67" s="89">
        <f t="shared" si="151"/>
        <v>-672093.6799999997</v>
      </c>
      <c r="AX67" s="93">
        <f t="shared" si="152"/>
        <v>-0.33081859939607428</v>
      </c>
      <c r="AY67" s="89">
        <v>536269.04749999999</v>
      </c>
      <c r="AZ67" s="89">
        <v>213787.14</v>
      </c>
      <c r="BA67" s="89">
        <v>0</v>
      </c>
      <c r="BB67" s="89">
        <f t="shared" si="153"/>
        <v>213787.14</v>
      </c>
      <c r="BC67" s="93">
        <f t="shared" si="154"/>
        <v>0.39865649713822054</v>
      </c>
      <c r="BD67" s="89">
        <f t="shared" si="155"/>
        <v>-322481.90749999997</v>
      </c>
      <c r="BE67" s="93">
        <f t="shared" si="156"/>
        <v>-0.6013435028617794</v>
      </c>
      <c r="BF67" s="89">
        <f t="shared" si="157"/>
        <v>2567876.9474999998</v>
      </c>
      <c r="BG67" s="89">
        <f t="shared" si="158"/>
        <v>1573301.3600000003</v>
      </c>
      <c r="BH67" s="89">
        <f t="shared" si="159"/>
        <v>0</v>
      </c>
      <c r="BI67" s="89">
        <f t="shared" si="160"/>
        <v>1573301.3600000003</v>
      </c>
      <c r="BJ67" s="93">
        <f t="shared" si="161"/>
        <v>0.61268565128547714</v>
      </c>
      <c r="BK67" s="89">
        <f t="shared" si="162"/>
        <v>-994575.58749999944</v>
      </c>
      <c r="BL67" s="93">
        <f t="shared" si="163"/>
        <v>-0.38731434871452286</v>
      </c>
      <c r="BM67" s="89">
        <v>203264.7</v>
      </c>
      <c r="BN67" s="89">
        <v>192673.06</v>
      </c>
      <c r="BO67" s="89">
        <v>0</v>
      </c>
      <c r="BP67" s="89">
        <f t="shared" si="164"/>
        <v>192673.06</v>
      </c>
      <c r="BQ67" s="93">
        <f t="shared" si="165"/>
        <v>0.94789237875538634</v>
      </c>
      <c r="BR67" s="89">
        <f t="shared" si="166"/>
        <v>-10591.640000000014</v>
      </c>
      <c r="BS67" s="93">
        <f t="shared" si="167"/>
        <v>-5.2107621244613614E-2</v>
      </c>
      <c r="BT67" s="89">
        <f t="shared" si="168"/>
        <v>2771141.6475</v>
      </c>
      <c r="BU67" s="89">
        <f t="shared" si="169"/>
        <v>1765974.4200000004</v>
      </c>
      <c r="BV67" s="89">
        <f t="shared" si="170"/>
        <v>0</v>
      </c>
      <c r="BW67" s="89">
        <f t="shared" si="171"/>
        <v>1765974.4200000004</v>
      </c>
      <c r="BX67" s="93">
        <f t="shared" si="172"/>
        <v>0.63727324137082042</v>
      </c>
      <c r="BY67" s="89">
        <f t="shared" si="173"/>
        <v>-1005167.2274999996</v>
      </c>
      <c r="BZ67" s="93">
        <f t="shared" si="174"/>
        <v>-0.36272675862917958</v>
      </c>
      <c r="CA67" s="89">
        <v>42307.03</v>
      </c>
      <c r="CB67" s="89">
        <v>1515477.09</v>
      </c>
      <c r="CC67" s="89">
        <v>990832.19</v>
      </c>
      <c r="CD67" s="89">
        <v>1773983.7599999998</v>
      </c>
      <c r="CE67" s="89">
        <v>421466.10749999998</v>
      </c>
      <c r="CF67" s="89">
        <v>95561.19</v>
      </c>
      <c r="CG67" s="89">
        <v>1047413.5599999999</v>
      </c>
      <c r="CH67" s="24">
        <f t="shared" si="175"/>
        <v>8658182.5749999993</v>
      </c>
    </row>
    <row r="68" spans="1:86" s="10" customFormat="1" ht="12" hidden="1" customHeight="1" x14ac:dyDescent="0.35">
      <c r="A68" s="9" t="s">
        <v>147</v>
      </c>
      <c r="B68" s="9" t="s">
        <v>147</v>
      </c>
      <c r="C68" s="25">
        <v>2</v>
      </c>
      <c r="D68" s="33" t="s">
        <v>107</v>
      </c>
      <c r="E68" s="27" t="s">
        <v>108</v>
      </c>
      <c r="F68" s="25" t="s">
        <v>143</v>
      </c>
      <c r="G68" s="27" t="s">
        <v>144</v>
      </c>
      <c r="H68" s="25" t="s">
        <v>145</v>
      </c>
      <c r="I68" s="27" t="s">
        <v>146</v>
      </c>
      <c r="J68" s="28">
        <v>2</v>
      </c>
      <c r="K68" s="32" t="s">
        <v>91</v>
      </c>
      <c r="L68" s="23" t="s">
        <v>10</v>
      </c>
      <c r="M68" s="24">
        <v>0</v>
      </c>
      <c r="N68" s="24">
        <v>0</v>
      </c>
      <c r="O68" s="24">
        <v>0</v>
      </c>
      <c r="P68" s="89">
        <v>0</v>
      </c>
      <c r="Q68" s="89">
        <v>0</v>
      </c>
      <c r="R68" s="89">
        <v>0</v>
      </c>
      <c r="S68" s="89">
        <f t="shared" si="127"/>
        <v>0</v>
      </c>
      <c r="T68" s="93" t="str">
        <f t="shared" si="128"/>
        <v>nebija plānots</v>
      </c>
      <c r="U68" s="89">
        <f t="shared" si="129"/>
        <v>0</v>
      </c>
      <c r="V68" s="93" t="str">
        <f t="shared" si="130"/>
        <v>nebija plānots</v>
      </c>
      <c r="W68" s="89">
        <v>0</v>
      </c>
      <c r="X68" s="89">
        <v>0</v>
      </c>
      <c r="Y68" s="89">
        <v>0</v>
      </c>
      <c r="Z68" s="89">
        <f t="shared" si="131"/>
        <v>0</v>
      </c>
      <c r="AA68" s="93" t="str">
        <f t="shared" si="132"/>
        <v>nebija plānots</v>
      </c>
      <c r="AB68" s="89">
        <f t="shared" si="133"/>
        <v>0</v>
      </c>
      <c r="AC68" s="93" t="str">
        <f t="shared" si="134"/>
        <v>nebija plānots</v>
      </c>
      <c r="AD68" s="89">
        <f t="shared" si="135"/>
        <v>0</v>
      </c>
      <c r="AE68" s="89">
        <f t="shared" si="136"/>
        <v>0</v>
      </c>
      <c r="AF68" s="89">
        <f t="shared" si="137"/>
        <v>0</v>
      </c>
      <c r="AG68" s="89">
        <f t="shared" si="138"/>
        <v>0</v>
      </c>
      <c r="AH68" s="93" t="str">
        <f t="shared" si="139"/>
        <v>nebija plānots</v>
      </c>
      <c r="AI68" s="89">
        <f t="shared" si="140"/>
        <v>0</v>
      </c>
      <c r="AJ68" s="93" t="str">
        <f t="shared" si="141"/>
        <v>nebija plānots</v>
      </c>
      <c r="AK68" s="89">
        <v>0</v>
      </c>
      <c r="AL68" s="89">
        <v>0</v>
      </c>
      <c r="AM68" s="89">
        <v>0</v>
      </c>
      <c r="AN68" s="89">
        <f t="shared" si="142"/>
        <v>0</v>
      </c>
      <c r="AO68" s="93" t="str">
        <f t="shared" si="143"/>
        <v>nebija plānots</v>
      </c>
      <c r="AP68" s="89">
        <f t="shared" si="144"/>
        <v>0</v>
      </c>
      <c r="AQ68" s="93" t="str">
        <f t="shared" si="145"/>
        <v>nebija plānots</v>
      </c>
      <c r="AR68" s="89">
        <f t="shared" si="146"/>
        <v>0</v>
      </c>
      <c r="AS68" s="89">
        <f t="shared" si="147"/>
        <v>0</v>
      </c>
      <c r="AT68" s="89">
        <f t="shared" si="148"/>
        <v>0</v>
      </c>
      <c r="AU68" s="89">
        <f t="shared" si="149"/>
        <v>0</v>
      </c>
      <c r="AV68" s="93" t="str">
        <f t="shared" si="150"/>
        <v>nebija plānots</v>
      </c>
      <c r="AW68" s="89">
        <f t="shared" si="151"/>
        <v>0</v>
      </c>
      <c r="AX68" s="93" t="str">
        <f t="shared" si="152"/>
        <v>nebija plānots</v>
      </c>
      <c r="AY68" s="89">
        <v>0</v>
      </c>
      <c r="AZ68" s="89">
        <v>0</v>
      </c>
      <c r="BA68" s="89">
        <v>0</v>
      </c>
      <c r="BB68" s="89">
        <f t="shared" si="153"/>
        <v>0</v>
      </c>
      <c r="BC68" s="93" t="str">
        <f t="shared" si="154"/>
        <v>nebija plānots</v>
      </c>
      <c r="BD68" s="89">
        <f t="shared" si="155"/>
        <v>0</v>
      </c>
      <c r="BE68" s="93" t="str">
        <f t="shared" si="156"/>
        <v>nebija plānots</v>
      </c>
      <c r="BF68" s="89">
        <f t="shared" si="157"/>
        <v>0</v>
      </c>
      <c r="BG68" s="89">
        <f t="shared" si="158"/>
        <v>0</v>
      </c>
      <c r="BH68" s="89">
        <f t="shared" si="159"/>
        <v>0</v>
      </c>
      <c r="BI68" s="89">
        <f t="shared" si="160"/>
        <v>0</v>
      </c>
      <c r="BJ68" s="93" t="str">
        <f t="shared" si="161"/>
        <v>nebija plānots</v>
      </c>
      <c r="BK68" s="89">
        <f t="shared" si="162"/>
        <v>0</v>
      </c>
      <c r="BL68" s="93" t="str">
        <f t="shared" si="163"/>
        <v>nebija plānots</v>
      </c>
      <c r="BM68" s="89">
        <v>0</v>
      </c>
      <c r="BN68" s="89">
        <v>0</v>
      </c>
      <c r="BO68" s="89">
        <v>0</v>
      </c>
      <c r="BP68" s="89">
        <f t="shared" si="164"/>
        <v>0</v>
      </c>
      <c r="BQ68" s="93" t="str">
        <f t="shared" si="165"/>
        <v>nebija plānots</v>
      </c>
      <c r="BR68" s="89">
        <f t="shared" si="166"/>
        <v>0</v>
      </c>
      <c r="BS68" s="93" t="str">
        <f t="shared" si="167"/>
        <v>nebija plānots</v>
      </c>
      <c r="BT68" s="89">
        <f t="shared" si="168"/>
        <v>0</v>
      </c>
      <c r="BU68" s="89">
        <f t="shared" si="169"/>
        <v>0</v>
      </c>
      <c r="BV68" s="89">
        <f t="shared" si="170"/>
        <v>0</v>
      </c>
      <c r="BW68" s="89">
        <f t="shared" si="171"/>
        <v>0</v>
      </c>
      <c r="BX68" s="93" t="str">
        <f t="shared" si="172"/>
        <v>nebija plānots</v>
      </c>
      <c r="BY68" s="89">
        <f t="shared" si="173"/>
        <v>0</v>
      </c>
      <c r="BZ68" s="93" t="str">
        <f t="shared" si="174"/>
        <v>nebija plānots</v>
      </c>
      <c r="CA68" s="89">
        <v>0</v>
      </c>
      <c r="CB68" s="89">
        <v>0</v>
      </c>
      <c r="CC68" s="89">
        <v>0</v>
      </c>
      <c r="CD68" s="89">
        <v>0</v>
      </c>
      <c r="CE68" s="89">
        <v>0</v>
      </c>
      <c r="CF68" s="89">
        <v>0</v>
      </c>
      <c r="CG68" s="89">
        <v>0</v>
      </c>
      <c r="CH68" s="24">
        <f t="shared" si="175"/>
        <v>0</v>
      </c>
    </row>
    <row r="69" spans="1:86" s="10" customFormat="1" ht="12" hidden="1" customHeight="1" x14ac:dyDescent="0.35">
      <c r="A69" s="9" t="s">
        <v>148</v>
      </c>
      <c r="B69" s="9" t="s">
        <v>148</v>
      </c>
      <c r="C69" s="25">
        <v>2</v>
      </c>
      <c r="D69" s="33" t="s">
        <v>107</v>
      </c>
      <c r="E69" s="27" t="s">
        <v>108</v>
      </c>
      <c r="F69" s="25" t="s">
        <v>143</v>
      </c>
      <c r="G69" s="27" t="s">
        <v>144</v>
      </c>
      <c r="H69" s="25" t="s">
        <v>149</v>
      </c>
      <c r="I69" s="27" t="s">
        <v>150</v>
      </c>
      <c r="J69" s="28">
        <v>1</v>
      </c>
      <c r="K69" s="29" t="s">
        <v>91</v>
      </c>
      <c r="L69" s="23" t="s">
        <v>10</v>
      </c>
      <c r="M69" s="24">
        <v>265045.21999999997</v>
      </c>
      <c r="N69" s="24">
        <v>11213582.619999999</v>
      </c>
      <c r="O69" s="24">
        <v>1473808.55</v>
      </c>
      <c r="P69" s="89">
        <v>0</v>
      </c>
      <c r="Q69" s="89">
        <v>0</v>
      </c>
      <c r="R69" s="89">
        <v>0</v>
      </c>
      <c r="S69" s="89">
        <f t="shared" si="127"/>
        <v>0</v>
      </c>
      <c r="T69" s="93" t="str">
        <f t="shared" si="128"/>
        <v>nebija plānots</v>
      </c>
      <c r="U69" s="89">
        <f t="shared" si="129"/>
        <v>0</v>
      </c>
      <c r="V69" s="93" t="str">
        <f t="shared" si="130"/>
        <v>nebija plānots</v>
      </c>
      <c r="W69" s="89">
        <v>0</v>
      </c>
      <c r="X69" s="89">
        <v>0</v>
      </c>
      <c r="Y69" s="89">
        <v>0</v>
      </c>
      <c r="Z69" s="89">
        <f t="shared" si="131"/>
        <v>0</v>
      </c>
      <c r="AA69" s="93" t="str">
        <f t="shared" si="132"/>
        <v>nebija plānots</v>
      </c>
      <c r="AB69" s="89">
        <f t="shared" si="133"/>
        <v>0</v>
      </c>
      <c r="AC69" s="93" t="str">
        <f t="shared" si="134"/>
        <v>nebija plānots</v>
      </c>
      <c r="AD69" s="89">
        <f t="shared" si="135"/>
        <v>0</v>
      </c>
      <c r="AE69" s="89">
        <f t="shared" si="136"/>
        <v>0</v>
      </c>
      <c r="AF69" s="89">
        <f t="shared" si="137"/>
        <v>0</v>
      </c>
      <c r="AG69" s="89">
        <f t="shared" si="138"/>
        <v>0</v>
      </c>
      <c r="AH69" s="93" t="str">
        <f t="shared" si="139"/>
        <v>nebija plānots</v>
      </c>
      <c r="AI69" s="89">
        <f t="shared" si="140"/>
        <v>0</v>
      </c>
      <c r="AJ69" s="93" t="str">
        <f t="shared" si="141"/>
        <v>nebija plānots</v>
      </c>
      <c r="AK69" s="89">
        <v>1439159.600000002</v>
      </c>
      <c r="AL69" s="89">
        <v>0</v>
      </c>
      <c r="AM69" s="89">
        <v>0</v>
      </c>
      <c r="AN69" s="89">
        <f t="shared" si="142"/>
        <v>0</v>
      </c>
      <c r="AO69" s="93">
        <f t="shared" si="143"/>
        <v>0</v>
      </c>
      <c r="AP69" s="89">
        <f t="shared" si="144"/>
        <v>-1439159.600000002</v>
      </c>
      <c r="AQ69" s="93">
        <f t="shared" si="145"/>
        <v>-1</v>
      </c>
      <c r="AR69" s="89">
        <f t="shared" si="146"/>
        <v>1439159.600000002</v>
      </c>
      <c r="AS69" s="89">
        <f t="shared" si="147"/>
        <v>0</v>
      </c>
      <c r="AT69" s="89">
        <f t="shared" si="148"/>
        <v>0</v>
      </c>
      <c r="AU69" s="89">
        <f t="shared" si="149"/>
        <v>0</v>
      </c>
      <c r="AV69" s="93">
        <f t="shared" si="150"/>
        <v>0</v>
      </c>
      <c r="AW69" s="89">
        <f t="shared" si="151"/>
        <v>-1439159.600000002</v>
      </c>
      <c r="AX69" s="93">
        <f t="shared" si="152"/>
        <v>-1</v>
      </c>
      <c r="AY69" s="89">
        <v>0</v>
      </c>
      <c r="AZ69" s="89">
        <v>0</v>
      </c>
      <c r="BA69" s="89">
        <v>0</v>
      </c>
      <c r="BB69" s="89">
        <f t="shared" si="153"/>
        <v>0</v>
      </c>
      <c r="BC69" s="93" t="str">
        <f t="shared" si="154"/>
        <v>nebija plānots</v>
      </c>
      <c r="BD69" s="89">
        <f t="shared" si="155"/>
        <v>0</v>
      </c>
      <c r="BE69" s="93" t="str">
        <f t="shared" si="156"/>
        <v>nebija plānots</v>
      </c>
      <c r="BF69" s="89">
        <f t="shared" si="157"/>
        <v>1439159.600000002</v>
      </c>
      <c r="BG69" s="89">
        <f t="shared" si="158"/>
        <v>0</v>
      </c>
      <c r="BH69" s="89">
        <f t="shared" si="159"/>
        <v>0</v>
      </c>
      <c r="BI69" s="89">
        <f t="shared" si="160"/>
        <v>0</v>
      </c>
      <c r="BJ69" s="93">
        <f t="shared" si="161"/>
        <v>0</v>
      </c>
      <c r="BK69" s="89">
        <f t="shared" si="162"/>
        <v>-1439159.600000002</v>
      </c>
      <c r="BL69" s="93">
        <f t="shared" si="163"/>
        <v>-1</v>
      </c>
      <c r="BM69" s="89">
        <v>0</v>
      </c>
      <c r="BN69" s="89">
        <v>555139.1</v>
      </c>
      <c r="BO69" s="89">
        <v>0</v>
      </c>
      <c r="BP69" s="89">
        <f t="shared" si="164"/>
        <v>555139.1</v>
      </c>
      <c r="BQ69" s="93" t="str">
        <f t="shared" si="165"/>
        <v>nebija plānots</v>
      </c>
      <c r="BR69" s="89">
        <f t="shared" si="166"/>
        <v>555139.1</v>
      </c>
      <c r="BS69" s="93" t="str">
        <f t="shared" si="167"/>
        <v>nebija plānots</v>
      </c>
      <c r="BT69" s="89">
        <f t="shared" si="168"/>
        <v>1439159.600000002</v>
      </c>
      <c r="BU69" s="89">
        <f t="shared" si="169"/>
        <v>555139.1</v>
      </c>
      <c r="BV69" s="89">
        <f t="shared" si="170"/>
        <v>0</v>
      </c>
      <c r="BW69" s="89">
        <f t="shared" si="171"/>
        <v>555139.1</v>
      </c>
      <c r="BX69" s="93">
        <f t="shared" si="172"/>
        <v>0.38573838509641267</v>
      </c>
      <c r="BY69" s="89">
        <f t="shared" si="173"/>
        <v>-884020.50000000198</v>
      </c>
      <c r="BZ69" s="93">
        <f t="shared" si="174"/>
        <v>-0.61426161490358733</v>
      </c>
      <c r="CA69" s="89">
        <v>0</v>
      </c>
      <c r="CB69" s="89">
        <v>0</v>
      </c>
      <c r="CC69" s="89">
        <v>0</v>
      </c>
      <c r="CD69" s="89">
        <v>0</v>
      </c>
      <c r="CE69" s="89">
        <v>0</v>
      </c>
      <c r="CF69" s="89">
        <v>0</v>
      </c>
      <c r="CG69" s="89">
        <v>0</v>
      </c>
      <c r="CH69" s="24">
        <f t="shared" si="175"/>
        <v>1439159.600000002</v>
      </c>
    </row>
    <row r="70" spans="1:86" s="10" customFormat="1" ht="12" hidden="1" customHeight="1" x14ac:dyDescent="0.35">
      <c r="A70" s="9" t="s">
        <v>151</v>
      </c>
      <c r="B70" s="9" t="s">
        <v>151</v>
      </c>
      <c r="C70" s="25">
        <v>2</v>
      </c>
      <c r="D70" s="33" t="s">
        <v>107</v>
      </c>
      <c r="E70" s="27" t="s">
        <v>108</v>
      </c>
      <c r="F70" s="25" t="s">
        <v>143</v>
      </c>
      <c r="G70" s="27" t="s">
        <v>144</v>
      </c>
      <c r="H70" s="25" t="s">
        <v>149</v>
      </c>
      <c r="I70" s="27" t="s">
        <v>150</v>
      </c>
      <c r="J70" s="28">
        <v>2</v>
      </c>
      <c r="K70" s="29" t="s">
        <v>91</v>
      </c>
      <c r="L70" s="23" t="s">
        <v>10</v>
      </c>
      <c r="M70" s="24">
        <v>0</v>
      </c>
      <c r="N70" s="24">
        <v>0</v>
      </c>
      <c r="O70" s="24">
        <v>1447087.3</v>
      </c>
      <c r="P70" s="89">
        <v>0</v>
      </c>
      <c r="Q70" s="89">
        <v>0</v>
      </c>
      <c r="R70" s="89">
        <v>0</v>
      </c>
      <c r="S70" s="89">
        <f t="shared" si="127"/>
        <v>0</v>
      </c>
      <c r="T70" s="93" t="str">
        <f t="shared" si="128"/>
        <v>nebija plānots</v>
      </c>
      <c r="U70" s="89">
        <f t="shared" si="129"/>
        <v>0</v>
      </c>
      <c r="V70" s="93" t="str">
        <f t="shared" si="130"/>
        <v>nebija plānots</v>
      </c>
      <c r="W70" s="89">
        <v>0</v>
      </c>
      <c r="X70" s="89">
        <v>92700.48000000001</v>
      </c>
      <c r="Y70" s="89">
        <v>0</v>
      </c>
      <c r="Z70" s="89">
        <f t="shared" si="131"/>
        <v>92700.48000000001</v>
      </c>
      <c r="AA70" s="93" t="str">
        <f t="shared" si="132"/>
        <v>nebija plānots</v>
      </c>
      <c r="AB70" s="89">
        <f t="shared" si="133"/>
        <v>92700.48000000001</v>
      </c>
      <c r="AC70" s="93" t="str">
        <f t="shared" si="134"/>
        <v>nebija plānots</v>
      </c>
      <c r="AD70" s="89">
        <f t="shared" si="135"/>
        <v>0</v>
      </c>
      <c r="AE70" s="89">
        <f t="shared" si="136"/>
        <v>92700.48000000001</v>
      </c>
      <c r="AF70" s="89">
        <f t="shared" si="137"/>
        <v>0</v>
      </c>
      <c r="AG70" s="89">
        <f t="shared" si="138"/>
        <v>92700.48000000001</v>
      </c>
      <c r="AH70" s="93" t="str">
        <f t="shared" si="139"/>
        <v>nebija plānots</v>
      </c>
      <c r="AI70" s="89">
        <f t="shared" si="140"/>
        <v>92700.48000000001</v>
      </c>
      <c r="AJ70" s="93" t="str">
        <f t="shared" si="141"/>
        <v>nebija plānots</v>
      </c>
      <c r="AK70" s="89">
        <v>0</v>
      </c>
      <c r="AL70" s="89">
        <v>0</v>
      </c>
      <c r="AM70" s="89">
        <v>0</v>
      </c>
      <c r="AN70" s="89">
        <f t="shared" si="142"/>
        <v>0</v>
      </c>
      <c r="AO70" s="93" t="str">
        <f t="shared" si="143"/>
        <v>nebija plānots</v>
      </c>
      <c r="AP70" s="89">
        <f t="shared" si="144"/>
        <v>0</v>
      </c>
      <c r="AQ70" s="93" t="str">
        <f t="shared" si="145"/>
        <v>nebija plānots</v>
      </c>
      <c r="AR70" s="89">
        <f t="shared" si="146"/>
        <v>0</v>
      </c>
      <c r="AS70" s="89">
        <f t="shared" si="147"/>
        <v>92700.48000000001</v>
      </c>
      <c r="AT70" s="89">
        <f t="shared" si="148"/>
        <v>0</v>
      </c>
      <c r="AU70" s="89">
        <f t="shared" si="149"/>
        <v>92700.48000000001</v>
      </c>
      <c r="AV70" s="93" t="str">
        <f t="shared" si="150"/>
        <v>nebija plānots</v>
      </c>
      <c r="AW70" s="89">
        <f t="shared" si="151"/>
        <v>92700.48000000001</v>
      </c>
      <c r="AX70" s="93" t="str">
        <f t="shared" si="152"/>
        <v>nebija plānots</v>
      </c>
      <c r="AY70" s="89">
        <v>235160.44999999984</v>
      </c>
      <c r="AZ70" s="89">
        <v>0</v>
      </c>
      <c r="BA70" s="89">
        <v>0</v>
      </c>
      <c r="BB70" s="89">
        <f t="shared" si="153"/>
        <v>0</v>
      </c>
      <c r="BC70" s="93">
        <f t="shared" si="154"/>
        <v>0</v>
      </c>
      <c r="BD70" s="89">
        <f t="shared" si="155"/>
        <v>-235160.44999999984</v>
      </c>
      <c r="BE70" s="93">
        <f t="shared" si="156"/>
        <v>-1</v>
      </c>
      <c r="BF70" s="89">
        <f t="shared" si="157"/>
        <v>235160.44999999984</v>
      </c>
      <c r="BG70" s="89">
        <f t="shared" si="158"/>
        <v>92700.48000000001</v>
      </c>
      <c r="BH70" s="89">
        <f t="shared" si="159"/>
        <v>0</v>
      </c>
      <c r="BI70" s="89">
        <f t="shared" si="160"/>
        <v>92700.48000000001</v>
      </c>
      <c r="BJ70" s="93">
        <f t="shared" si="161"/>
        <v>0.39420098064959508</v>
      </c>
      <c r="BK70" s="89">
        <f t="shared" si="162"/>
        <v>-142459.96999999983</v>
      </c>
      <c r="BL70" s="93">
        <f t="shared" si="163"/>
        <v>-0.60579901935040492</v>
      </c>
      <c r="BM70" s="89">
        <v>0</v>
      </c>
      <c r="BN70" s="89">
        <v>126845.84</v>
      </c>
      <c r="BO70" s="89">
        <v>0</v>
      </c>
      <c r="BP70" s="89">
        <f t="shared" si="164"/>
        <v>126845.84</v>
      </c>
      <c r="BQ70" s="93" t="str">
        <f t="shared" si="165"/>
        <v>nebija plānots</v>
      </c>
      <c r="BR70" s="89">
        <f t="shared" si="166"/>
        <v>126845.84</v>
      </c>
      <c r="BS70" s="93" t="str">
        <f t="shared" si="167"/>
        <v>nebija plānots</v>
      </c>
      <c r="BT70" s="89">
        <f t="shared" si="168"/>
        <v>235160.44999999984</v>
      </c>
      <c r="BU70" s="89">
        <f t="shared" si="169"/>
        <v>219546.32</v>
      </c>
      <c r="BV70" s="89">
        <f t="shared" si="170"/>
        <v>0</v>
      </c>
      <c r="BW70" s="89">
        <f t="shared" si="171"/>
        <v>219546.32</v>
      </c>
      <c r="BX70" s="93">
        <f t="shared" si="172"/>
        <v>0.93360222775556079</v>
      </c>
      <c r="BY70" s="89">
        <f t="shared" si="173"/>
        <v>-15614.12999999983</v>
      </c>
      <c r="BZ70" s="93">
        <f t="shared" si="174"/>
        <v>-6.639777224443924E-2</v>
      </c>
      <c r="CA70" s="89">
        <v>0</v>
      </c>
      <c r="CB70" s="89">
        <v>460889.88</v>
      </c>
      <c r="CC70" s="89">
        <v>2533667.5550000002</v>
      </c>
      <c r="CD70" s="89">
        <v>0</v>
      </c>
      <c r="CE70" s="89">
        <v>0</v>
      </c>
      <c r="CF70" s="89">
        <v>0</v>
      </c>
      <c r="CG70" s="89">
        <v>0</v>
      </c>
      <c r="CH70" s="24">
        <f t="shared" si="175"/>
        <v>3229717.8849999998</v>
      </c>
    </row>
    <row r="71" spans="1:86" s="10" customFormat="1" ht="12" hidden="1" customHeight="1" x14ac:dyDescent="0.35">
      <c r="A71" s="9" t="s">
        <v>152</v>
      </c>
      <c r="B71" s="9" t="s">
        <v>152</v>
      </c>
      <c r="C71" s="25">
        <v>2</v>
      </c>
      <c r="D71" s="33" t="s">
        <v>107</v>
      </c>
      <c r="E71" s="27" t="s">
        <v>108</v>
      </c>
      <c r="F71" s="25" t="s">
        <v>143</v>
      </c>
      <c r="G71" s="27" t="s">
        <v>144</v>
      </c>
      <c r="H71" s="25" t="s">
        <v>153</v>
      </c>
      <c r="I71" s="27" t="s">
        <v>154</v>
      </c>
      <c r="J71" s="28">
        <v>1</v>
      </c>
      <c r="K71" s="29" t="s">
        <v>155</v>
      </c>
      <c r="L71" s="23" t="s">
        <v>10</v>
      </c>
      <c r="M71" s="24">
        <v>0</v>
      </c>
      <c r="N71" s="24">
        <v>0</v>
      </c>
      <c r="O71" s="24">
        <v>2918429</v>
      </c>
      <c r="P71" s="89">
        <v>0</v>
      </c>
      <c r="Q71" s="89">
        <v>0</v>
      </c>
      <c r="R71" s="89">
        <v>0</v>
      </c>
      <c r="S71" s="89">
        <f t="shared" si="127"/>
        <v>0</v>
      </c>
      <c r="T71" s="93" t="str">
        <f t="shared" si="128"/>
        <v>nebija plānots</v>
      </c>
      <c r="U71" s="89">
        <f t="shared" si="129"/>
        <v>0</v>
      </c>
      <c r="V71" s="93" t="str">
        <f t="shared" si="130"/>
        <v>nebija plānots</v>
      </c>
      <c r="W71" s="89">
        <v>0</v>
      </c>
      <c r="X71" s="89">
        <v>0</v>
      </c>
      <c r="Y71" s="89">
        <v>0</v>
      </c>
      <c r="Z71" s="89">
        <f t="shared" si="131"/>
        <v>0</v>
      </c>
      <c r="AA71" s="93" t="str">
        <f t="shared" si="132"/>
        <v>nebija plānots</v>
      </c>
      <c r="AB71" s="89">
        <f t="shared" si="133"/>
        <v>0</v>
      </c>
      <c r="AC71" s="93" t="str">
        <f t="shared" si="134"/>
        <v>nebija plānots</v>
      </c>
      <c r="AD71" s="89">
        <f t="shared" si="135"/>
        <v>0</v>
      </c>
      <c r="AE71" s="89">
        <f t="shared" si="136"/>
        <v>0</v>
      </c>
      <c r="AF71" s="89">
        <f t="shared" si="137"/>
        <v>0</v>
      </c>
      <c r="AG71" s="89">
        <f t="shared" si="138"/>
        <v>0</v>
      </c>
      <c r="AH71" s="93" t="str">
        <f t="shared" si="139"/>
        <v>nebija plānots</v>
      </c>
      <c r="AI71" s="89">
        <f t="shared" si="140"/>
        <v>0</v>
      </c>
      <c r="AJ71" s="93" t="str">
        <f t="shared" si="141"/>
        <v>nebija plānots</v>
      </c>
      <c r="AK71" s="89">
        <v>0</v>
      </c>
      <c r="AL71" s="89">
        <v>0</v>
      </c>
      <c r="AM71" s="89">
        <v>0</v>
      </c>
      <c r="AN71" s="89">
        <f t="shared" si="142"/>
        <v>0</v>
      </c>
      <c r="AO71" s="93" t="str">
        <f t="shared" si="143"/>
        <v>nebija plānots</v>
      </c>
      <c r="AP71" s="89">
        <f t="shared" si="144"/>
        <v>0</v>
      </c>
      <c r="AQ71" s="93" t="str">
        <f t="shared" si="145"/>
        <v>nebija plānots</v>
      </c>
      <c r="AR71" s="89">
        <f t="shared" si="146"/>
        <v>0</v>
      </c>
      <c r="AS71" s="89">
        <f t="shared" si="147"/>
        <v>0</v>
      </c>
      <c r="AT71" s="89">
        <f t="shared" si="148"/>
        <v>0</v>
      </c>
      <c r="AU71" s="89">
        <f t="shared" si="149"/>
        <v>0</v>
      </c>
      <c r="AV71" s="93" t="str">
        <f t="shared" si="150"/>
        <v>nebija plānots</v>
      </c>
      <c r="AW71" s="89">
        <f t="shared" si="151"/>
        <v>0</v>
      </c>
      <c r="AX71" s="93" t="str">
        <f t="shared" si="152"/>
        <v>nebija plānots</v>
      </c>
      <c r="AY71" s="89">
        <v>0</v>
      </c>
      <c r="AZ71" s="89">
        <v>0</v>
      </c>
      <c r="BA71" s="89">
        <v>0</v>
      </c>
      <c r="BB71" s="89">
        <f t="shared" si="153"/>
        <v>0</v>
      </c>
      <c r="BC71" s="93" t="str">
        <f t="shared" si="154"/>
        <v>nebija plānots</v>
      </c>
      <c r="BD71" s="89">
        <f t="shared" si="155"/>
        <v>0</v>
      </c>
      <c r="BE71" s="93" t="str">
        <f t="shared" si="156"/>
        <v>nebija plānots</v>
      </c>
      <c r="BF71" s="89">
        <f t="shared" si="157"/>
        <v>0</v>
      </c>
      <c r="BG71" s="89">
        <f t="shared" si="158"/>
        <v>0</v>
      </c>
      <c r="BH71" s="89">
        <f t="shared" si="159"/>
        <v>0</v>
      </c>
      <c r="BI71" s="89">
        <f t="shared" si="160"/>
        <v>0</v>
      </c>
      <c r="BJ71" s="93" t="str">
        <f t="shared" si="161"/>
        <v>nebija plānots</v>
      </c>
      <c r="BK71" s="89">
        <f t="shared" si="162"/>
        <v>0</v>
      </c>
      <c r="BL71" s="93" t="str">
        <f t="shared" si="163"/>
        <v>nebija plānots</v>
      </c>
      <c r="BM71" s="89">
        <v>0</v>
      </c>
      <c r="BN71" s="89">
        <v>0</v>
      </c>
      <c r="BO71" s="89">
        <v>0</v>
      </c>
      <c r="BP71" s="89">
        <f t="shared" si="164"/>
        <v>0</v>
      </c>
      <c r="BQ71" s="93" t="str">
        <f t="shared" si="165"/>
        <v>nebija plānots</v>
      </c>
      <c r="BR71" s="89">
        <f t="shared" si="166"/>
        <v>0</v>
      </c>
      <c r="BS71" s="93" t="str">
        <f t="shared" si="167"/>
        <v>nebija plānots</v>
      </c>
      <c r="BT71" s="89">
        <f t="shared" si="168"/>
        <v>0</v>
      </c>
      <c r="BU71" s="89">
        <f t="shared" si="169"/>
        <v>0</v>
      </c>
      <c r="BV71" s="89">
        <f t="shared" si="170"/>
        <v>0</v>
      </c>
      <c r="BW71" s="89">
        <f t="shared" si="171"/>
        <v>0</v>
      </c>
      <c r="BX71" s="93" t="str">
        <f t="shared" si="172"/>
        <v>nebija plānots</v>
      </c>
      <c r="BY71" s="89">
        <f t="shared" si="173"/>
        <v>0</v>
      </c>
      <c r="BZ71" s="93" t="str">
        <f t="shared" si="174"/>
        <v>nebija plānots</v>
      </c>
      <c r="CA71" s="89">
        <v>0</v>
      </c>
      <c r="CB71" s="89">
        <v>0</v>
      </c>
      <c r="CC71" s="89">
        <v>0</v>
      </c>
      <c r="CD71" s="89">
        <v>0</v>
      </c>
      <c r="CE71" s="89">
        <v>0</v>
      </c>
      <c r="CF71" s="89">
        <v>0</v>
      </c>
      <c r="CG71" s="89">
        <v>0</v>
      </c>
      <c r="CH71" s="24">
        <f t="shared" si="175"/>
        <v>0</v>
      </c>
    </row>
    <row r="72" spans="1:86" s="10" customFormat="1" ht="12" hidden="1" customHeight="1" x14ac:dyDescent="0.35">
      <c r="A72" s="9" t="s">
        <v>156</v>
      </c>
      <c r="B72" s="9" t="s">
        <v>156</v>
      </c>
      <c r="C72" s="25">
        <v>2</v>
      </c>
      <c r="D72" s="33" t="s">
        <v>107</v>
      </c>
      <c r="E72" s="27" t="s">
        <v>108</v>
      </c>
      <c r="F72" s="25" t="s">
        <v>143</v>
      </c>
      <c r="G72" s="27" t="s">
        <v>144</v>
      </c>
      <c r="H72" s="25" t="s">
        <v>153</v>
      </c>
      <c r="I72" s="27" t="s">
        <v>154</v>
      </c>
      <c r="J72" s="28">
        <v>2</v>
      </c>
      <c r="K72" s="29" t="s">
        <v>155</v>
      </c>
      <c r="L72" s="23" t="s">
        <v>10</v>
      </c>
      <c r="M72" s="24">
        <v>0</v>
      </c>
      <c r="N72" s="24">
        <v>0</v>
      </c>
      <c r="O72" s="24">
        <v>70795456.849999994</v>
      </c>
      <c r="P72" s="89">
        <v>0</v>
      </c>
      <c r="Q72" s="89">
        <v>0</v>
      </c>
      <c r="R72" s="89">
        <v>0</v>
      </c>
      <c r="S72" s="89">
        <f t="shared" si="127"/>
        <v>0</v>
      </c>
      <c r="T72" s="93" t="str">
        <f t="shared" si="128"/>
        <v>nebija plānots</v>
      </c>
      <c r="U72" s="89">
        <f t="shared" si="129"/>
        <v>0</v>
      </c>
      <c r="V72" s="93" t="str">
        <f t="shared" si="130"/>
        <v>nebija plānots</v>
      </c>
      <c r="W72" s="89">
        <v>0</v>
      </c>
      <c r="X72" s="89">
        <v>0</v>
      </c>
      <c r="Y72" s="89">
        <v>0</v>
      </c>
      <c r="Z72" s="89">
        <f t="shared" si="131"/>
        <v>0</v>
      </c>
      <c r="AA72" s="93" t="str">
        <f t="shared" si="132"/>
        <v>nebija plānots</v>
      </c>
      <c r="AB72" s="89">
        <f t="shared" si="133"/>
        <v>0</v>
      </c>
      <c r="AC72" s="93" t="str">
        <f t="shared" si="134"/>
        <v>nebija plānots</v>
      </c>
      <c r="AD72" s="89">
        <f t="shared" si="135"/>
        <v>0</v>
      </c>
      <c r="AE72" s="89">
        <f t="shared" si="136"/>
        <v>0</v>
      </c>
      <c r="AF72" s="89">
        <f t="shared" si="137"/>
        <v>0</v>
      </c>
      <c r="AG72" s="89">
        <f t="shared" si="138"/>
        <v>0</v>
      </c>
      <c r="AH72" s="93" t="str">
        <f t="shared" si="139"/>
        <v>nebija plānots</v>
      </c>
      <c r="AI72" s="89">
        <f t="shared" si="140"/>
        <v>0</v>
      </c>
      <c r="AJ72" s="93" t="str">
        <f t="shared" si="141"/>
        <v>nebija plānots</v>
      </c>
      <c r="AK72" s="89">
        <v>0</v>
      </c>
      <c r="AL72" s="89">
        <v>0</v>
      </c>
      <c r="AM72" s="89">
        <v>0</v>
      </c>
      <c r="AN72" s="89">
        <f t="shared" si="142"/>
        <v>0</v>
      </c>
      <c r="AO72" s="93" t="str">
        <f t="shared" si="143"/>
        <v>nebija plānots</v>
      </c>
      <c r="AP72" s="89">
        <f t="shared" si="144"/>
        <v>0</v>
      </c>
      <c r="AQ72" s="93" t="str">
        <f t="shared" si="145"/>
        <v>nebija plānots</v>
      </c>
      <c r="AR72" s="89">
        <f t="shared" si="146"/>
        <v>0</v>
      </c>
      <c r="AS72" s="89">
        <f t="shared" si="147"/>
        <v>0</v>
      </c>
      <c r="AT72" s="89">
        <f t="shared" si="148"/>
        <v>0</v>
      </c>
      <c r="AU72" s="89">
        <f t="shared" si="149"/>
        <v>0</v>
      </c>
      <c r="AV72" s="93" t="str">
        <f t="shared" si="150"/>
        <v>nebija plānots</v>
      </c>
      <c r="AW72" s="89">
        <f t="shared" si="151"/>
        <v>0</v>
      </c>
      <c r="AX72" s="93" t="str">
        <f t="shared" si="152"/>
        <v>nebija plānots</v>
      </c>
      <c r="AY72" s="89">
        <v>0</v>
      </c>
      <c r="AZ72" s="89">
        <v>8743673.8399999999</v>
      </c>
      <c r="BA72" s="89">
        <v>0</v>
      </c>
      <c r="BB72" s="89">
        <f t="shared" si="153"/>
        <v>8743673.8399999999</v>
      </c>
      <c r="BC72" s="93" t="str">
        <f t="shared" si="154"/>
        <v>nebija plānots</v>
      </c>
      <c r="BD72" s="89">
        <f t="shared" si="155"/>
        <v>8743673.8399999999</v>
      </c>
      <c r="BE72" s="93" t="str">
        <f t="shared" si="156"/>
        <v>nebija plānots</v>
      </c>
      <c r="BF72" s="89">
        <f t="shared" si="157"/>
        <v>0</v>
      </c>
      <c r="BG72" s="89">
        <f t="shared" si="158"/>
        <v>8743673.8399999999</v>
      </c>
      <c r="BH72" s="89">
        <f t="shared" si="159"/>
        <v>0</v>
      </c>
      <c r="BI72" s="89">
        <f t="shared" si="160"/>
        <v>8743673.8399999999</v>
      </c>
      <c r="BJ72" s="93" t="str">
        <f t="shared" si="161"/>
        <v>nebija plānots</v>
      </c>
      <c r="BK72" s="89">
        <f t="shared" si="162"/>
        <v>8743673.8399999999</v>
      </c>
      <c r="BL72" s="93" t="str">
        <f t="shared" si="163"/>
        <v>nebija plānots</v>
      </c>
      <c r="BM72" s="89">
        <v>7225000</v>
      </c>
      <c r="BN72" s="89">
        <v>0</v>
      </c>
      <c r="BO72" s="89">
        <v>0</v>
      </c>
      <c r="BP72" s="89">
        <f t="shared" si="164"/>
        <v>0</v>
      </c>
      <c r="BQ72" s="93">
        <f t="shared" si="165"/>
        <v>0</v>
      </c>
      <c r="BR72" s="89">
        <f t="shared" si="166"/>
        <v>-7225000</v>
      </c>
      <c r="BS72" s="93">
        <f t="shared" si="167"/>
        <v>-1</v>
      </c>
      <c r="BT72" s="89">
        <f t="shared" si="168"/>
        <v>7225000</v>
      </c>
      <c r="BU72" s="89">
        <f t="shared" si="169"/>
        <v>8743673.8399999999</v>
      </c>
      <c r="BV72" s="89">
        <f t="shared" si="170"/>
        <v>0</v>
      </c>
      <c r="BW72" s="89">
        <f t="shared" si="171"/>
        <v>8743673.8399999999</v>
      </c>
      <c r="BX72" s="93">
        <f t="shared" si="172"/>
        <v>1.2101970712802768</v>
      </c>
      <c r="BY72" s="89">
        <f t="shared" si="173"/>
        <v>1518673.8399999999</v>
      </c>
      <c r="BZ72" s="93">
        <f t="shared" si="174"/>
        <v>0.21019707128027679</v>
      </c>
      <c r="CA72" s="89">
        <v>0</v>
      </c>
      <c r="CB72" s="89">
        <v>0</v>
      </c>
      <c r="CC72" s="89">
        <v>0</v>
      </c>
      <c r="CD72" s="89">
        <v>0</v>
      </c>
      <c r="CE72" s="89">
        <v>0</v>
      </c>
      <c r="CF72" s="89">
        <v>0</v>
      </c>
      <c r="CG72" s="89">
        <v>9429023.1499999985</v>
      </c>
      <c r="CH72" s="24">
        <f t="shared" si="175"/>
        <v>16654023.149999999</v>
      </c>
    </row>
    <row r="73" spans="1:86" s="10" customFormat="1" ht="12" hidden="1" customHeight="1" x14ac:dyDescent="0.35">
      <c r="A73" s="9" t="s">
        <v>157</v>
      </c>
      <c r="B73" s="9" t="s">
        <v>157</v>
      </c>
      <c r="C73" s="25">
        <v>2</v>
      </c>
      <c r="D73" s="33" t="s">
        <v>107</v>
      </c>
      <c r="E73" s="27" t="s">
        <v>108</v>
      </c>
      <c r="F73" s="25" t="s">
        <v>143</v>
      </c>
      <c r="G73" s="27" t="s">
        <v>144</v>
      </c>
      <c r="H73" s="25" t="s">
        <v>153</v>
      </c>
      <c r="I73" s="27" t="s">
        <v>154</v>
      </c>
      <c r="J73" s="28">
        <v>3</v>
      </c>
      <c r="K73" s="29" t="s">
        <v>155</v>
      </c>
      <c r="L73" s="23" t="s">
        <v>10</v>
      </c>
      <c r="M73" s="24">
        <v>0</v>
      </c>
      <c r="N73" s="24">
        <v>0</v>
      </c>
      <c r="O73" s="24">
        <v>0</v>
      </c>
      <c r="P73" s="89">
        <v>0</v>
      </c>
      <c r="Q73" s="89">
        <v>0</v>
      </c>
      <c r="R73" s="89">
        <v>0</v>
      </c>
      <c r="S73" s="89">
        <f t="shared" si="127"/>
        <v>0</v>
      </c>
      <c r="T73" s="93" t="str">
        <f t="shared" si="128"/>
        <v>nebija plānots</v>
      </c>
      <c r="U73" s="89">
        <f t="shared" si="129"/>
        <v>0</v>
      </c>
      <c r="V73" s="93" t="str">
        <f t="shared" si="130"/>
        <v>nebija plānots</v>
      </c>
      <c r="W73" s="89">
        <v>0</v>
      </c>
      <c r="X73" s="89">
        <v>0</v>
      </c>
      <c r="Y73" s="89">
        <v>0</v>
      </c>
      <c r="Z73" s="89">
        <f t="shared" si="131"/>
        <v>0</v>
      </c>
      <c r="AA73" s="93" t="str">
        <f t="shared" si="132"/>
        <v>nebija plānots</v>
      </c>
      <c r="AB73" s="89">
        <f t="shared" si="133"/>
        <v>0</v>
      </c>
      <c r="AC73" s="93" t="str">
        <f t="shared" si="134"/>
        <v>nebija plānots</v>
      </c>
      <c r="AD73" s="89">
        <f t="shared" si="135"/>
        <v>0</v>
      </c>
      <c r="AE73" s="89">
        <f t="shared" si="136"/>
        <v>0</v>
      </c>
      <c r="AF73" s="89">
        <f t="shared" si="137"/>
        <v>0</v>
      </c>
      <c r="AG73" s="89">
        <f t="shared" si="138"/>
        <v>0</v>
      </c>
      <c r="AH73" s="93" t="str">
        <f t="shared" si="139"/>
        <v>nebija plānots</v>
      </c>
      <c r="AI73" s="89">
        <f t="shared" si="140"/>
        <v>0</v>
      </c>
      <c r="AJ73" s="93" t="str">
        <f t="shared" si="141"/>
        <v>nebija plānots</v>
      </c>
      <c r="AK73" s="89">
        <v>0</v>
      </c>
      <c r="AL73" s="89">
        <v>0</v>
      </c>
      <c r="AM73" s="89">
        <v>0</v>
      </c>
      <c r="AN73" s="89">
        <f t="shared" si="142"/>
        <v>0</v>
      </c>
      <c r="AO73" s="93" t="str">
        <f t="shared" si="143"/>
        <v>nebija plānots</v>
      </c>
      <c r="AP73" s="89">
        <f t="shared" si="144"/>
        <v>0</v>
      </c>
      <c r="AQ73" s="93" t="str">
        <f t="shared" si="145"/>
        <v>nebija plānots</v>
      </c>
      <c r="AR73" s="89">
        <f t="shared" si="146"/>
        <v>0</v>
      </c>
      <c r="AS73" s="89">
        <f t="shared" si="147"/>
        <v>0</v>
      </c>
      <c r="AT73" s="89">
        <f t="shared" si="148"/>
        <v>0</v>
      </c>
      <c r="AU73" s="89">
        <f t="shared" si="149"/>
        <v>0</v>
      </c>
      <c r="AV73" s="93" t="str">
        <f t="shared" si="150"/>
        <v>nebija plānots</v>
      </c>
      <c r="AW73" s="89">
        <f t="shared" si="151"/>
        <v>0</v>
      </c>
      <c r="AX73" s="93" t="str">
        <f t="shared" si="152"/>
        <v>nebija plānots</v>
      </c>
      <c r="AY73" s="89">
        <v>0</v>
      </c>
      <c r="AZ73" s="89">
        <v>0</v>
      </c>
      <c r="BA73" s="89">
        <v>0</v>
      </c>
      <c r="BB73" s="89">
        <f t="shared" si="153"/>
        <v>0</v>
      </c>
      <c r="BC73" s="93" t="str">
        <f t="shared" si="154"/>
        <v>nebija plānots</v>
      </c>
      <c r="BD73" s="89">
        <f t="shared" si="155"/>
        <v>0</v>
      </c>
      <c r="BE73" s="93" t="str">
        <f t="shared" si="156"/>
        <v>nebija plānots</v>
      </c>
      <c r="BF73" s="89">
        <f t="shared" si="157"/>
        <v>0</v>
      </c>
      <c r="BG73" s="89">
        <f t="shared" si="158"/>
        <v>0</v>
      </c>
      <c r="BH73" s="89">
        <f t="shared" si="159"/>
        <v>0</v>
      </c>
      <c r="BI73" s="89">
        <f t="shared" si="160"/>
        <v>0</v>
      </c>
      <c r="BJ73" s="93" t="str">
        <f t="shared" si="161"/>
        <v>nebija plānots</v>
      </c>
      <c r="BK73" s="89">
        <f t="shared" si="162"/>
        <v>0</v>
      </c>
      <c r="BL73" s="93" t="str">
        <f t="shared" si="163"/>
        <v>nebija plānots</v>
      </c>
      <c r="BM73" s="89">
        <v>0</v>
      </c>
      <c r="BN73" s="89">
        <v>0</v>
      </c>
      <c r="BO73" s="89">
        <v>0</v>
      </c>
      <c r="BP73" s="89">
        <f t="shared" si="164"/>
        <v>0</v>
      </c>
      <c r="BQ73" s="93" t="str">
        <f t="shared" si="165"/>
        <v>nebija plānots</v>
      </c>
      <c r="BR73" s="89">
        <f t="shared" si="166"/>
        <v>0</v>
      </c>
      <c r="BS73" s="93" t="str">
        <f t="shared" si="167"/>
        <v>nebija plānots</v>
      </c>
      <c r="BT73" s="89">
        <f t="shared" si="168"/>
        <v>0</v>
      </c>
      <c r="BU73" s="89">
        <f t="shared" si="169"/>
        <v>0</v>
      </c>
      <c r="BV73" s="89">
        <f t="shared" si="170"/>
        <v>0</v>
      </c>
      <c r="BW73" s="89">
        <f t="shared" si="171"/>
        <v>0</v>
      </c>
      <c r="BX73" s="93" t="str">
        <f t="shared" si="172"/>
        <v>nebija plānots</v>
      </c>
      <c r="BY73" s="89">
        <f t="shared" si="173"/>
        <v>0</v>
      </c>
      <c r="BZ73" s="93" t="str">
        <f t="shared" si="174"/>
        <v>nebija plānots</v>
      </c>
      <c r="CA73" s="89">
        <v>3304464.38</v>
      </c>
      <c r="CB73" s="89">
        <v>0</v>
      </c>
      <c r="CC73" s="89">
        <v>0</v>
      </c>
      <c r="CD73" s="89">
        <v>0</v>
      </c>
      <c r="CE73" s="89">
        <v>0</v>
      </c>
      <c r="CF73" s="89">
        <v>0</v>
      </c>
      <c r="CG73" s="89">
        <v>3776530.72</v>
      </c>
      <c r="CH73" s="24">
        <f t="shared" si="175"/>
        <v>7080995.0999999996</v>
      </c>
    </row>
    <row r="74" spans="1:86" s="10" customFormat="1" ht="12" hidden="1" customHeight="1" x14ac:dyDescent="0.35">
      <c r="A74" s="9" t="s">
        <v>158</v>
      </c>
      <c r="B74" s="9" t="s">
        <v>158</v>
      </c>
      <c r="C74" s="25">
        <v>2</v>
      </c>
      <c r="D74" s="33" t="s">
        <v>159</v>
      </c>
      <c r="E74" s="27" t="s">
        <v>160</v>
      </c>
      <c r="F74" s="25" t="s">
        <v>161</v>
      </c>
      <c r="G74" s="27" t="s">
        <v>162</v>
      </c>
      <c r="H74" s="25" t="s">
        <v>163</v>
      </c>
      <c r="I74" s="27" t="s">
        <v>164</v>
      </c>
      <c r="J74" s="28">
        <v>1</v>
      </c>
      <c r="K74" s="32" t="s">
        <v>91</v>
      </c>
      <c r="L74" s="23" t="s">
        <v>10</v>
      </c>
      <c r="M74" s="24">
        <v>0</v>
      </c>
      <c r="N74" s="24">
        <v>0</v>
      </c>
      <c r="O74" s="24">
        <v>1485948.67</v>
      </c>
      <c r="P74" s="89">
        <v>497834.54</v>
      </c>
      <c r="Q74" s="89">
        <v>497834.54</v>
      </c>
      <c r="R74" s="89">
        <v>0</v>
      </c>
      <c r="S74" s="89">
        <f t="shared" si="127"/>
        <v>497834.54</v>
      </c>
      <c r="T74" s="93">
        <f t="shared" si="128"/>
        <v>1</v>
      </c>
      <c r="U74" s="89">
        <f t="shared" si="129"/>
        <v>0</v>
      </c>
      <c r="V74" s="93">
        <f t="shared" si="130"/>
        <v>0</v>
      </c>
      <c r="W74" s="89">
        <v>133339.1</v>
      </c>
      <c r="X74" s="89">
        <v>0</v>
      </c>
      <c r="Y74" s="89">
        <v>0</v>
      </c>
      <c r="Z74" s="89">
        <f t="shared" si="131"/>
        <v>0</v>
      </c>
      <c r="AA74" s="93">
        <f t="shared" si="132"/>
        <v>0</v>
      </c>
      <c r="AB74" s="89">
        <f t="shared" si="133"/>
        <v>-133339.1</v>
      </c>
      <c r="AC74" s="93">
        <f t="shared" si="134"/>
        <v>-1</v>
      </c>
      <c r="AD74" s="89">
        <f t="shared" si="135"/>
        <v>631173.64</v>
      </c>
      <c r="AE74" s="89">
        <f t="shared" si="136"/>
        <v>497834.54</v>
      </c>
      <c r="AF74" s="89">
        <f t="shared" si="137"/>
        <v>0</v>
      </c>
      <c r="AG74" s="89">
        <f t="shared" si="138"/>
        <v>497834.54</v>
      </c>
      <c r="AH74" s="93">
        <f t="shared" si="139"/>
        <v>0.78874418773255484</v>
      </c>
      <c r="AI74" s="89">
        <f t="shared" si="140"/>
        <v>-133339.10000000003</v>
      </c>
      <c r="AJ74" s="93">
        <f t="shared" si="141"/>
        <v>-0.21125581226744519</v>
      </c>
      <c r="AK74" s="89">
        <v>206138.16999999998</v>
      </c>
      <c r="AL74" s="89">
        <v>237132.01</v>
      </c>
      <c r="AM74" s="89">
        <v>0</v>
      </c>
      <c r="AN74" s="89">
        <f t="shared" si="142"/>
        <v>237132.01</v>
      </c>
      <c r="AO74" s="93">
        <f t="shared" si="143"/>
        <v>1.1503546868588193</v>
      </c>
      <c r="AP74" s="89">
        <f t="shared" si="144"/>
        <v>30993.840000000026</v>
      </c>
      <c r="AQ74" s="93">
        <f t="shared" si="145"/>
        <v>0.15035468685881914</v>
      </c>
      <c r="AR74" s="89">
        <f t="shared" si="146"/>
        <v>837311.81</v>
      </c>
      <c r="AS74" s="89">
        <f t="shared" si="147"/>
        <v>734966.55</v>
      </c>
      <c r="AT74" s="89">
        <f t="shared" si="148"/>
        <v>0</v>
      </c>
      <c r="AU74" s="89">
        <f t="shared" si="149"/>
        <v>734966.55</v>
      </c>
      <c r="AV74" s="93">
        <f t="shared" si="150"/>
        <v>0.87776923867824097</v>
      </c>
      <c r="AW74" s="89">
        <f t="shared" si="151"/>
        <v>-102345.26000000001</v>
      </c>
      <c r="AX74" s="93">
        <f t="shared" si="152"/>
        <v>-0.12223076132175897</v>
      </c>
      <c r="AY74" s="89">
        <v>1050431.8900000001</v>
      </c>
      <c r="AZ74" s="89">
        <v>0</v>
      </c>
      <c r="BA74" s="89">
        <v>0</v>
      </c>
      <c r="BB74" s="89">
        <f t="shared" si="153"/>
        <v>0</v>
      </c>
      <c r="BC74" s="93">
        <f t="shared" si="154"/>
        <v>0</v>
      </c>
      <c r="BD74" s="89">
        <f t="shared" si="155"/>
        <v>-1050431.8900000001</v>
      </c>
      <c r="BE74" s="93">
        <f t="shared" si="156"/>
        <v>-1</v>
      </c>
      <c r="BF74" s="89">
        <f t="shared" si="157"/>
        <v>1887743.7000000002</v>
      </c>
      <c r="BG74" s="89">
        <f t="shared" si="158"/>
        <v>734966.55</v>
      </c>
      <c r="BH74" s="89">
        <f t="shared" si="159"/>
        <v>0</v>
      </c>
      <c r="BI74" s="89">
        <f t="shared" si="160"/>
        <v>734966.55</v>
      </c>
      <c r="BJ74" s="93">
        <f t="shared" si="161"/>
        <v>0.38933598348123211</v>
      </c>
      <c r="BK74" s="89">
        <f t="shared" si="162"/>
        <v>-1152777.1500000001</v>
      </c>
      <c r="BL74" s="93">
        <f t="shared" si="163"/>
        <v>-0.61066401651876789</v>
      </c>
      <c r="BM74" s="89">
        <v>354661.81</v>
      </c>
      <c r="BN74" s="89">
        <v>734812.49000000011</v>
      </c>
      <c r="BO74" s="89">
        <v>0</v>
      </c>
      <c r="BP74" s="89">
        <f t="shared" si="164"/>
        <v>734812.49000000011</v>
      </c>
      <c r="BQ74" s="93">
        <f t="shared" si="165"/>
        <v>2.0718680987953007</v>
      </c>
      <c r="BR74" s="89">
        <f t="shared" si="166"/>
        <v>380150.68000000011</v>
      </c>
      <c r="BS74" s="93">
        <f t="shared" si="167"/>
        <v>1.0718680987953007</v>
      </c>
      <c r="BT74" s="89">
        <f t="shared" si="168"/>
        <v>2242405.5100000002</v>
      </c>
      <c r="BU74" s="89">
        <f t="shared" si="169"/>
        <v>1469779.04</v>
      </c>
      <c r="BV74" s="89">
        <f t="shared" si="170"/>
        <v>0</v>
      </c>
      <c r="BW74" s="89">
        <f t="shared" si="171"/>
        <v>1469779.04</v>
      </c>
      <c r="BX74" s="93">
        <f t="shared" si="172"/>
        <v>0.65544747970227735</v>
      </c>
      <c r="BY74" s="89">
        <f t="shared" si="173"/>
        <v>-772626.4700000002</v>
      </c>
      <c r="BZ74" s="93">
        <f t="shared" si="174"/>
        <v>-0.34455252029772265</v>
      </c>
      <c r="CA74" s="89">
        <v>1115240.5499999998</v>
      </c>
      <c r="CB74" s="89">
        <v>423835.65</v>
      </c>
      <c r="CC74" s="89">
        <v>1051405.1499999999</v>
      </c>
      <c r="CD74" s="89">
        <v>1540034.26</v>
      </c>
      <c r="CE74" s="89">
        <v>273231.69</v>
      </c>
      <c r="CF74" s="89">
        <v>558030.59</v>
      </c>
      <c r="CG74" s="89">
        <v>874216.65999999992</v>
      </c>
      <c r="CH74" s="24">
        <f t="shared" si="175"/>
        <v>8078400.0599999996</v>
      </c>
    </row>
    <row r="75" spans="1:86" s="10" customFormat="1" ht="12" hidden="1" customHeight="1" x14ac:dyDescent="0.35">
      <c r="A75" s="9" t="s">
        <v>165</v>
      </c>
      <c r="B75" s="9" t="s">
        <v>165</v>
      </c>
      <c r="C75" s="25">
        <v>2</v>
      </c>
      <c r="D75" s="33" t="s">
        <v>159</v>
      </c>
      <c r="E75" s="27" t="s">
        <v>160</v>
      </c>
      <c r="F75" s="25" t="s">
        <v>161</v>
      </c>
      <c r="G75" s="27" t="s">
        <v>162</v>
      </c>
      <c r="H75" s="25" t="s">
        <v>163</v>
      </c>
      <c r="I75" s="27" t="s">
        <v>164</v>
      </c>
      <c r="J75" s="28">
        <v>2</v>
      </c>
      <c r="K75" s="32" t="s">
        <v>91</v>
      </c>
      <c r="L75" s="23" t="s">
        <v>10</v>
      </c>
      <c r="M75" s="24">
        <v>0</v>
      </c>
      <c r="N75" s="24">
        <v>0</v>
      </c>
      <c r="O75" s="24">
        <v>1893244.66</v>
      </c>
      <c r="P75" s="89">
        <v>1101267.8999999999</v>
      </c>
      <c r="Q75" s="89">
        <v>1101267.8999999999</v>
      </c>
      <c r="R75" s="89">
        <v>0</v>
      </c>
      <c r="S75" s="89">
        <f t="shared" ref="S75:S106" si="176">Q75-R75</f>
        <v>1101267.8999999999</v>
      </c>
      <c r="T75" s="93">
        <f t="shared" ref="T75:T106" si="177">IFERROR(S75/P75,"nebija plānots")</f>
        <v>1</v>
      </c>
      <c r="U75" s="89">
        <f t="shared" ref="U75:U106" si="178">S75-P75</f>
        <v>0</v>
      </c>
      <c r="V75" s="93">
        <f t="shared" ref="V75:V106" si="179">IFERROR(U75/P75,"nebija plānots")</f>
        <v>0</v>
      </c>
      <c r="W75" s="89">
        <v>0</v>
      </c>
      <c r="X75" s="89">
        <v>0</v>
      </c>
      <c r="Y75" s="89">
        <v>0</v>
      </c>
      <c r="Z75" s="89">
        <f t="shared" ref="Z75:Z106" si="180">X75-Y75</f>
        <v>0</v>
      </c>
      <c r="AA75" s="93" t="str">
        <f t="shared" ref="AA75:AA106" si="181">IFERROR(Z75/W75,"nebija plānots")</f>
        <v>nebija plānots</v>
      </c>
      <c r="AB75" s="89">
        <f t="shared" ref="AB75:AB106" si="182">Z75-W75</f>
        <v>0</v>
      </c>
      <c r="AC75" s="93" t="str">
        <f t="shared" ref="AC75:AC106" si="183">IFERROR(AB75/W75,"nebija plānots")</f>
        <v>nebija plānots</v>
      </c>
      <c r="AD75" s="89">
        <f t="shared" ref="AD75:AD106" si="184">P75+W75</f>
        <v>1101267.8999999999</v>
      </c>
      <c r="AE75" s="89">
        <f t="shared" ref="AE75:AE106" si="185">Q75+X75</f>
        <v>1101267.8999999999</v>
      </c>
      <c r="AF75" s="89">
        <f t="shared" ref="AF75:AF106" si="186">R75+Y75</f>
        <v>0</v>
      </c>
      <c r="AG75" s="89">
        <f t="shared" ref="AG75:AG106" si="187">S75+Z75</f>
        <v>1101267.8999999999</v>
      </c>
      <c r="AH75" s="93">
        <f t="shared" ref="AH75:AH106" si="188">IFERROR(AG75/AD75,"nebija plānots")</f>
        <v>1</v>
      </c>
      <c r="AI75" s="89">
        <f t="shared" ref="AI75:AI106" si="189">AG75-AD75</f>
        <v>0</v>
      </c>
      <c r="AJ75" s="93">
        <f t="shared" ref="AJ75:AJ106" si="190">IFERROR(AI75/AD75,"nebija plānots")</f>
        <v>0</v>
      </c>
      <c r="AK75" s="89">
        <v>0</v>
      </c>
      <c r="AL75" s="89">
        <v>0</v>
      </c>
      <c r="AM75" s="89">
        <v>0</v>
      </c>
      <c r="AN75" s="89">
        <f t="shared" ref="AN75:AN106" si="191">AL75-AM75</f>
        <v>0</v>
      </c>
      <c r="AO75" s="93" t="str">
        <f t="shared" ref="AO75:AO106" si="192">IFERROR(AN75/AK75,"nebija plānots")</f>
        <v>nebija plānots</v>
      </c>
      <c r="AP75" s="89">
        <f t="shared" ref="AP75:AP106" si="193">AN75-AK75</f>
        <v>0</v>
      </c>
      <c r="AQ75" s="93" t="str">
        <f t="shared" ref="AQ75:AQ106" si="194">IFERROR(AP75/AK75,"nebija plānots")</f>
        <v>nebija plānots</v>
      </c>
      <c r="AR75" s="89">
        <f t="shared" ref="AR75:AR106" si="195">AD75+AK75</f>
        <v>1101267.8999999999</v>
      </c>
      <c r="AS75" s="89">
        <f t="shared" ref="AS75:AS106" si="196">AE75+AL75</f>
        <v>1101267.8999999999</v>
      </c>
      <c r="AT75" s="89">
        <f t="shared" ref="AT75:AT106" si="197">AF75+AM75</f>
        <v>0</v>
      </c>
      <c r="AU75" s="89">
        <f t="shared" ref="AU75:AU106" si="198">AG75+AN75</f>
        <v>1101267.8999999999</v>
      </c>
      <c r="AV75" s="93">
        <f t="shared" ref="AV75:AV106" si="199">IFERROR(AU75/AR75,"nebija plānots")</f>
        <v>1</v>
      </c>
      <c r="AW75" s="89">
        <f t="shared" ref="AW75:AW106" si="200">AU75-AR75</f>
        <v>0</v>
      </c>
      <c r="AX75" s="93">
        <f t="shared" ref="AX75:AX106" si="201">IFERROR(AW75/AR75,"nebija plānots")</f>
        <v>0</v>
      </c>
      <c r="AY75" s="89">
        <v>0</v>
      </c>
      <c r="AZ75" s="89">
        <v>0</v>
      </c>
      <c r="BA75" s="89">
        <v>0</v>
      </c>
      <c r="BB75" s="89">
        <f t="shared" ref="BB75:BB106" si="202">AZ75-BA75</f>
        <v>0</v>
      </c>
      <c r="BC75" s="93" t="str">
        <f t="shared" ref="BC75:BC106" si="203">IFERROR(BB75/AY75,"nebija plānots")</f>
        <v>nebija plānots</v>
      </c>
      <c r="BD75" s="89">
        <f t="shared" ref="BD75:BD106" si="204">BB75-AY75</f>
        <v>0</v>
      </c>
      <c r="BE75" s="93" t="str">
        <f t="shared" ref="BE75:BE106" si="205">IFERROR(BD75/AY75,"nebija plānots")</f>
        <v>nebija plānots</v>
      </c>
      <c r="BF75" s="89">
        <f t="shared" ref="BF75:BF106" si="206">AR75+AY75</f>
        <v>1101267.8999999999</v>
      </c>
      <c r="BG75" s="89">
        <f t="shared" ref="BG75:BG106" si="207">AS75+AZ75</f>
        <v>1101267.8999999999</v>
      </c>
      <c r="BH75" s="89">
        <f t="shared" ref="BH75:BH106" si="208">AT75+BA75</f>
        <v>0</v>
      </c>
      <c r="BI75" s="89">
        <f t="shared" ref="BI75:BI106" si="209">AU75+BB75</f>
        <v>1101267.8999999999</v>
      </c>
      <c r="BJ75" s="93">
        <f t="shared" ref="BJ75:BJ106" si="210">IFERROR(BI75/BF75,"nebija plānots")</f>
        <v>1</v>
      </c>
      <c r="BK75" s="89">
        <f t="shared" ref="BK75:BK106" si="211">BI75-BF75</f>
        <v>0</v>
      </c>
      <c r="BL75" s="93">
        <f t="shared" ref="BL75:BL106" si="212">IFERROR(BK75/BF75,"nebija plānots")</f>
        <v>0</v>
      </c>
      <c r="BM75" s="89">
        <v>0</v>
      </c>
      <c r="BN75" s="89">
        <v>0</v>
      </c>
      <c r="BO75" s="89">
        <v>0</v>
      </c>
      <c r="BP75" s="89">
        <f t="shared" ref="BP75:BP106" si="213">BN75-BO75</f>
        <v>0</v>
      </c>
      <c r="BQ75" s="93" t="str">
        <f t="shared" ref="BQ75:BQ106" si="214">IFERROR(BP75/BM75,"nebija plānots")</f>
        <v>nebija plānots</v>
      </c>
      <c r="BR75" s="89">
        <f t="shared" ref="BR75:BR106" si="215">BP75-BM75</f>
        <v>0</v>
      </c>
      <c r="BS75" s="93" t="str">
        <f t="shared" ref="BS75:BS106" si="216">IFERROR(BR75/BM75,"nebija plānots")</f>
        <v>nebija plānots</v>
      </c>
      <c r="BT75" s="89">
        <f t="shared" ref="BT75:BT106" si="217">BF75+BM75</f>
        <v>1101267.8999999999</v>
      </c>
      <c r="BU75" s="89">
        <f t="shared" ref="BU75:BU106" si="218">BG75+BN75</f>
        <v>1101267.8999999999</v>
      </c>
      <c r="BV75" s="89">
        <f t="shared" ref="BV75:BV106" si="219">BH75+BO75</f>
        <v>0</v>
      </c>
      <c r="BW75" s="89">
        <f t="shared" ref="BW75:BW106" si="220">BI75+BP75</f>
        <v>1101267.8999999999</v>
      </c>
      <c r="BX75" s="93">
        <f t="shared" ref="BX75:BX106" si="221">IFERROR(BW75/BT75,"nebija plānots")</f>
        <v>1</v>
      </c>
      <c r="BY75" s="89">
        <f t="shared" ref="BY75:BY106" si="222">BW75-BT75</f>
        <v>0</v>
      </c>
      <c r="BZ75" s="93">
        <f t="shared" ref="BZ75:BZ106" si="223">IFERROR(BY75/BT75,"nebija plānots")</f>
        <v>0</v>
      </c>
      <c r="CA75" s="89">
        <v>0</v>
      </c>
      <c r="CB75" s="89">
        <v>308320.73</v>
      </c>
      <c r="CC75" s="89">
        <v>0</v>
      </c>
      <c r="CD75" s="89">
        <v>0</v>
      </c>
      <c r="CE75" s="89">
        <v>0</v>
      </c>
      <c r="CF75" s="89">
        <v>0</v>
      </c>
      <c r="CG75" s="89">
        <v>284396.61</v>
      </c>
      <c r="CH75" s="24">
        <f t="shared" ref="CH75:CH106" si="224">P75+W75+AK75+AY75+BM75+CA75+CB75+CC75+CD75+CE75+CF75+CG75</f>
        <v>1693985.2399999998</v>
      </c>
    </row>
    <row r="76" spans="1:86" s="10" customFormat="1" ht="12" hidden="1" customHeight="1" x14ac:dyDescent="0.35">
      <c r="A76" s="9" t="s">
        <v>166</v>
      </c>
      <c r="B76" s="9" t="s">
        <v>166</v>
      </c>
      <c r="C76" s="25">
        <v>2</v>
      </c>
      <c r="D76" s="33" t="s">
        <v>159</v>
      </c>
      <c r="E76" s="27" t="s">
        <v>160</v>
      </c>
      <c r="F76" s="25" t="s">
        <v>161</v>
      </c>
      <c r="G76" s="27" t="s">
        <v>162</v>
      </c>
      <c r="H76" s="25" t="s">
        <v>163</v>
      </c>
      <c r="I76" s="27" t="s">
        <v>164</v>
      </c>
      <c r="J76" s="28">
        <v>3</v>
      </c>
      <c r="K76" s="32" t="s">
        <v>91</v>
      </c>
      <c r="L76" s="23" t="s">
        <v>10</v>
      </c>
      <c r="M76" s="24">
        <v>0</v>
      </c>
      <c r="N76" s="24">
        <v>0</v>
      </c>
      <c r="O76" s="24">
        <v>0</v>
      </c>
      <c r="P76" s="89">
        <v>0</v>
      </c>
      <c r="Q76" s="89">
        <v>0</v>
      </c>
      <c r="R76" s="89">
        <v>0</v>
      </c>
      <c r="S76" s="89">
        <f t="shared" si="176"/>
        <v>0</v>
      </c>
      <c r="T76" s="93" t="str">
        <f t="shared" si="177"/>
        <v>nebija plānots</v>
      </c>
      <c r="U76" s="89">
        <f t="shared" si="178"/>
        <v>0</v>
      </c>
      <c r="V76" s="93" t="str">
        <f t="shared" si="179"/>
        <v>nebija plānots</v>
      </c>
      <c r="W76" s="89">
        <v>0</v>
      </c>
      <c r="X76" s="89">
        <v>0</v>
      </c>
      <c r="Y76" s="89">
        <v>0</v>
      </c>
      <c r="Z76" s="89">
        <f t="shared" si="180"/>
        <v>0</v>
      </c>
      <c r="AA76" s="93" t="str">
        <f t="shared" si="181"/>
        <v>nebija plānots</v>
      </c>
      <c r="AB76" s="89">
        <f t="shared" si="182"/>
        <v>0</v>
      </c>
      <c r="AC76" s="93" t="str">
        <f t="shared" si="183"/>
        <v>nebija plānots</v>
      </c>
      <c r="AD76" s="89">
        <f t="shared" si="184"/>
        <v>0</v>
      </c>
      <c r="AE76" s="89">
        <f t="shared" si="185"/>
        <v>0</v>
      </c>
      <c r="AF76" s="89">
        <f t="shared" si="186"/>
        <v>0</v>
      </c>
      <c r="AG76" s="89">
        <f t="shared" si="187"/>
        <v>0</v>
      </c>
      <c r="AH76" s="93" t="str">
        <f t="shared" si="188"/>
        <v>nebija plānots</v>
      </c>
      <c r="AI76" s="89">
        <f t="shared" si="189"/>
        <v>0</v>
      </c>
      <c r="AJ76" s="93" t="str">
        <f t="shared" si="190"/>
        <v>nebija plānots</v>
      </c>
      <c r="AK76" s="89">
        <v>0</v>
      </c>
      <c r="AL76" s="89">
        <v>0</v>
      </c>
      <c r="AM76" s="89">
        <v>0</v>
      </c>
      <c r="AN76" s="89">
        <f t="shared" si="191"/>
        <v>0</v>
      </c>
      <c r="AO76" s="93" t="str">
        <f t="shared" si="192"/>
        <v>nebija plānots</v>
      </c>
      <c r="AP76" s="89">
        <f t="shared" si="193"/>
        <v>0</v>
      </c>
      <c r="AQ76" s="93" t="str">
        <f t="shared" si="194"/>
        <v>nebija plānots</v>
      </c>
      <c r="AR76" s="89">
        <f t="shared" si="195"/>
        <v>0</v>
      </c>
      <c r="AS76" s="89">
        <f t="shared" si="196"/>
        <v>0</v>
      </c>
      <c r="AT76" s="89">
        <f t="shared" si="197"/>
        <v>0</v>
      </c>
      <c r="AU76" s="89">
        <f t="shared" si="198"/>
        <v>0</v>
      </c>
      <c r="AV76" s="93" t="str">
        <f t="shared" si="199"/>
        <v>nebija plānots</v>
      </c>
      <c r="AW76" s="89">
        <f t="shared" si="200"/>
        <v>0</v>
      </c>
      <c r="AX76" s="93" t="str">
        <f t="shared" si="201"/>
        <v>nebija plānots</v>
      </c>
      <c r="AY76" s="89">
        <v>0</v>
      </c>
      <c r="AZ76" s="89">
        <v>0</v>
      </c>
      <c r="BA76" s="89">
        <v>0</v>
      </c>
      <c r="BB76" s="89">
        <f t="shared" si="202"/>
        <v>0</v>
      </c>
      <c r="BC76" s="93" t="str">
        <f t="shared" si="203"/>
        <v>nebija plānots</v>
      </c>
      <c r="BD76" s="89">
        <f t="shared" si="204"/>
        <v>0</v>
      </c>
      <c r="BE76" s="93" t="str">
        <f t="shared" si="205"/>
        <v>nebija plānots</v>
      </c>
      <c r="BF76" s="89">
        <f t="shared" si="206"/>
        <v>0</v>
      </c>
      <c r="BG76" s="89">
        <f t="shared" si="207"/>
        <v>0</v>
      </c>
      <c r="BH76" s="89">
        <f t="shared" si="208"/>
        <v>0</v>
      </c>
      <c r="BI76" s="89">
        <f t="shared" si="209"/>
        <v>0</v>
      </c>
      <c r="BJ76" s="93" t="str">
        <f t="shared" si="210"/>
        <v>nebija plānots</v>
      </c>
      <c r="BK76" s="89">
        <f t="shared" si="211"/>
        <v>0</v>
      </c>
      <c r="BL76" s="93" t="str">
        <f t="shared" si="212"/>
        <v>nebija plānots</v>
      </c>
      <c r="BM76" s="89">
        <v>0</v>
      </c>
      <c r="BN76" s="89">
        <v>0</v>
      </c>
      <c r="BO76" s="89">
        <v>0</v>
      </c>
      <c r="BP76" s="89">
        <f t="shared" si="213"/>
        <v>0</v>
      </c>
      <c r="BQ76" s="93" t="str">
        <f t="shared" si="214"/>
        <v>nebija plānots</v>
      </c>
      <c r="BR76" s="89">
        <f t="shared" si="215"/>
        <v>0</v>
      </c>
      <c r="BS76" s="93" t="str">
        <f t="shared" si="216"/>
        <v>nebija plānots</v>
      </c>
      <c r="BT76" s="89">
        <f t="shared" si="217"/>
        <v>0</v>
      </c>
      <c r="BU76" s="89">
        <f t="shared" si="218"/>
        <v>0</v>
      </c>
      <c r="BV76" s="89">
        <f t="shared" si="219"/>
        <v>0</v>
      </c>
      <c r="BW76" s="89">
        <f t="shared" si="220"/>
        <v>0</v>
      </c>
      <c r="BX76" s="93" t="str">
        <f t="shared" si="221"/>
        <v>nebija plānots</v>
      </c>
      <c r="BY76" s="89">
        <f t="shared" si="222"/>
        <v>0</v>
      </c>
      <c r="BZ76" s="93" t="str">
        <f t="shared" si="223"/>
        <v>nebija plānots</v>
      </c>
      <c r="CA76" s="89">
        <v>0</v>
      </c>
      <c r="CB76" s="89">
        <v>0</v>
      </c>
      <c r="CC76" s="89">
        <v>0</v>
      </c>
      <c r="CD76" s="89">
        <v>2145590.6</v>
      </c>
      <c r="CE76" s="89">
        <v>0</v>
      </c>
      <c r="CF76" s="89">
        <v>0</v>
      </c>
      <c r="CG76" s="89">
        <v>0</v>
      </c>
      <c r="CH76" s="24">
        <f t="shared" si="224"/>
        <v>2145590.6</v>
      </c>
    </row>
    <row r="77" spans="1:86" s="10" customFormat="1" ht="12" hidden="1" customHeight="1" x14ac:dyDescent="0.35">
      <c r="A77" s="9" t="s">
        <v>167</v>
      </c>
      <c r="B77" s="9" t="s">
        <v>167</v>
      </c>
      <c r="C77" s="25">
        <v>2</v>
      </c>
      <c r="D77" s="33" t="s">
        <v>159</v>
      </c>
      <c r="E77" s="27" t="s">
        <v>160</v>
      </c>
      <c r="F77" s="25" t="s">
        <v>168</v>
      </c>
      <c r="G77" s="27" t="s">
        <v>169</v>
      </c>
      <c r="H77" s="34" t="s">
        <v>170</v>
      </c>
      <c r="I77" s="27" t="s">
        <v>171</v>
      </c>
      <c r="J77" s="28">
        <v>1</v>
      </c>
      <c r="K77" s="29" t="s">
        <v>91</v>
      </c>
      <c r="L77" s="23" t="s">
        <v>11</v>
      </c>
      <c r="M77" s="24">
        <v>0</v>
      </c>
      <c r="N77" s="24">
        <v>0</v>
      </c>
      <c r="O77" s="24">
        <v>8923838.2100000009</v>
      </c>
      <c r="P77" s="89">
        <v>1250476.99</v>
      </c>
      <c r="Q77" s="89">
        <v>809986.47</v>
      </c>
      <c r="R77" s="89">
        <v>0</v>
      </c>
      <c r="S77" s="89">
        <f t="shared" si="176"/>
        <v>809986.47</v>
      </c>
      <c r="T77" s="93">
        <f t="shared" si="177"/>
        <v>0.64774200283365468</v>
      </c>
      <c r="U77" s="89">
        <f t="shared" si="178"/>
        <v>-440490.52</v>
      </c>
      <c r="V77" s="93">
        <f t="shared" si="179"/>
        <v>-0.35225799716634532</v>
      </c>
      <c r="W77" s="89">
        <v>196162.97</v>
      </c>
      <c r="X77" s="89">
        <v>0</v>
      </c>
      <c r="Y77" s="89">
        <v>0</v>
      </c>
      <c r="Z77" s="89">
        <f t="shared" si="180"/>
        <v>0</v>
      </c>
      <c r="AA77" s="93">
        <f t="shared" si="181"/>
        <v>0</v>
      </c>
      <c r="AB77" s="89">
        <f t="shared" si="182"/>
        <v>-196162.97</v>
      </c>
      <c r="AC77" s="93">
        <f t="shared" si="183"/>
        <v>-1</v>
      </c>
      <c r="AD77" s="89">
        <f t="shared" si="184"/>
        <v>1446639.96</v>
      </c>
      <c r="AE77" s="89">
        <f t="shared" si="185"/>
        <v>809986.47</v>
      </c>
      <c r="AF77" s="89">
        <f t="shared" si="186"/>
        <v>0</v>
      </c>
      <c r="AG77" s="89">
        <f t="shared" si="187"/>
        <v>809986.47</v>
      </c>
      <c r="AH77" s="93">
        <f t="shared" si="188"/>
        <v>0.55990881794804004</v>
      </c>
      <c r="AI77" s="89">
        <f t="shared" si="189"/>
        <v>-636653.49</v>
      </c>
      <c r="AJ77" s="93">
        <f t="shared" si="190"/>
        <v>-0.44009118205195991</v>
      </c>
      <c r="AK77" s="89">
        <v>233044.5</v>
      </c>
      <c r="AL77" s="89">
        <v>840602.49</v>
      </c>
      <c r="AM77" s="89">
        <v>0</v>
      </c>
      <c r="AN77" s="89">
        <f t="shared" si="191"/>
        <v>840602.49</v>
      </c>
      <c r="AO77" s="93">
        <f t="shared" si="192"/>
        <v>3.607047109028533</v>
      </c>
      <c r="AP77" s="89">
        <f t="shared" si="193"/>
        <v>607557.99</v>
      </c>
      <c r="AQ77" s="93">
        <f t="shared" si="194"/>
        <v>2.607047109028533</v>
      </c>
      <c r="AR77" s="89">
        <f t="shared" si="195"/>
        <v>1679684.46</v>
      </c>
      <c r="AS77" s="89">
        <f t="shared" si="196"/>
        <v>1650588.96</v>
      </c>
      <c r="AT77" s="89">
        <f t="shared" si="197"/>
        <v>0</v>
      </c>
      <c r="AU77" s="89">
        <f t="shared" si="198"/>
        <v>1650588.96</v>
      </c>
      <c r="AV77" s="93">
        <f t="shared" si="199"/>
        <v>0.98267799655656751</v>
      </c>
      <c r="AW77" s="89">
        <f t="shared" si="200"/>
        <v>-29095.5</v>
      </c>
      <c r="AX77" s="93">
        <f t="shared" si="201"/>
        <v>-1.7322003443432463E-2</v>
      </c>
      <c r="AY77" s="89">
        <v>497099.36</v>
      </c>
      <c r="AZ77" s="89">
        <v>555714.51</v>
      </c>
      <c r="BA77" s="89">
        <v>0</v>
      </c>
      <c r="BB77" s="89">
        <f t="shared" si="202"/>
        <v>555714.51</v>
      </c>
      <c r="BC77" s="93">
        <f t="shared" si="203"/>
        <v>1.1179143541846444</v>
      </c>
      <c r="BD77" s="89">
        <f t="shared" si="204"/>
        <v>58615.150000000023</v>
      </c>
      <c r="BE77" s="93">
        <f t="shared" si="205"/>
        <v>0.11791435418464434</v>
      </c>
      <c r="BF77" s="89">
        <f t="shared" si="206"/>
        <v>2176783.8199999998</v>
      </c>
      <c r="BG77" s="89">
        <f t="shared" si="207"/>
        <v>2206303.4699999997</v>
      </c>
      <c r="BH77" s="89">
        <f t="shared" si="208"/>
        <v>0</v>
      </c>
      <c r="BI77" s="89">
        <f t="shared" si="209"/>
        <v>2206303.4699999997</v>
      </c>
      <c r="BJ77" s="93">
        <f t="shared" si="210"/>
        <v>1.0135611307511463</v>
      </c>
      <c r="BK77" s="89">
        <f t="shared" si="211"/>
        <v>29519.649999999907</v>
      </c>
      <c r="BL77" s="93">
        <f t="shared" si="212"/>
        <v>1.3561130751146391E-2</v>
      </c>
      <c r="BM77" s="89">
        <v>2409346.41</v>
      </c>
      <c r="BN77" s="89">
        <v>294690</v>
      </c>
      <c r="BO77" s="89">
        <v>0</v>
      </c>
      <c r="BP77" s="89">
        <f t="shared" si="213"/>
        <v>294690</v>
      </c>
      <c r="BQ77" s="93">
        <f t="shared" si="214"/>
        <v>0.12231117898899393</v>
      </c>
      <c r="BR77" s="89">
        <f t="shared" si="215"/>
        <v>-2114656.41</v>
      </c>
      <c r="BS77" s="93">
        <f t="shared" si="216"/>
        <v>-0.87768882101100609</v>
      </c>
      <c r="BT77" s="89">
        <f t="shared" si="217"/>
        <v>4586130.2300000004</v>
      </c>
      <c r="BU77" s="89">
        <f t="shared" si="218"/>
        <v>2500993.4699999997</v>
      </c>
      <c r="BV77" s="89">
        <f t="shared" si="219"/>
        <v>0</v>
      </c>
      <c r="BW77" s="89">
        <f t="shared" si="220"/>
        <v>2500993.4699999997</v>
      </c>
      <c r="BX77" s="93">
        <f t="shared" si="221"/>
        <v>0.54533851953000456</v>
      </c>
      <c r="BY77" s="89">
        <f t="shared" si="222"/>
        <v>-2085136.7600000007</v>
      </c>
      <c r="BZ77" s="93">
        <f t="shared" si="223"/>
        <v>-0.45466148046999538</v>
      </c>
      <c r="CA77" s="89">
        <v>499001.81</v>
      </c>
      <c r="CB77" s="89">
        <v>467990.53</v>
      </c>
      <c r="CC77" s="89">
        <v>179249.16</v>
      </c>
      <c r="CD77" s="89">
        <v>625758.80000000005</v>
      </c>
      <c r="CE77" s="89">
        <v>0</v>
      </c>
      <c r="CF77" s="89">
        <v>613810.35</v>
      </c>
      <c r="CG77" s="89">
        <v>16405.999999999989</v>
      </c>
      <c r="CH77" s="24">
        <f t="shared" si="224"/>
        <v>6988346.8799999999</v>
      </c>
    </row>
    <row r="78" spans="1:86" s="10" customFormat="1" ht="12" hidden="1" customHeight="1" x14ac:dyDescent="0.35">
      <c r="A78" s="9" t="s">
        <v>172</v>
      </c>
      <c r="B78" s="9" t="s">
        <v>172</v>
      </c>
      <c r="C78" s="25">
        <v>2</v>
      </c>
      <c r="D78" s="33" t="s">
        <v>159</v>
      </c>
      <c r="E78" s="27" t="s">
        <v>160</v>
      </c>
      <c r="F78" s="25" t="s">
        <v>168</v>
      </c>
      <c r="G78" s="27" t="s">
        <v>169</v>
      </c>
      <c r="H78" s="34" t="s">
        <v>170</v>
      </c>
      <c r="I78" s="27" t="s">
        <v>171</v>
      </c>
      <c r="J78" s="28">
        <v>2</v>
      </c>
      <c r="K78" s="29" t="s">
        <v>91</v>
      </c>
      <c r="L78" s="23" t="s">
        <v>11</v>
      </c>
      <c r="M78" s="24">
        <v>0</v>
      </c>
      <c r="N78" s="24">
        <v>0</v>
      </c>
      <c r="O78" s="24">
        <v>607128.82999999996</v>
      </c>
      <c r="P78" s="89">
        <v>199636.85</v>
      </c>
      <c r="Q78" s="89">
        <v>192573.5</v>
      </c>
      <c r="R78" s="89">
        <v>0</v>
      </c>
      <c r="S78" s="89">
        <f t="shared" si="176"/>
        <v>192573.5</v>
      </c>
      <c r="T78" s="93">
        <f t="shared" si="177"/>
        <v>0.96461900696189107</v>
      </c>
      <c r="U78" s="89">
        <f t="shared" si="178"/>
        <v>-7063.3500000000058</v>
      </c>
      <c r="V78" s="93">
        <f t="shared" si="179"/>
        <v>-3.5380993038108974E-2</v>
      </c>
      <c r="W78" s="89">
        <v>0</v>
      </c>
      <c r="X78" s="89">
        <v>0</v>
      </c>
      <c r="Y78" s="89">
        <v>0</v>
      </c>
      <c r="Z78" s="89">
        <f t="shared" si="180"/>
        <v>0</v>
      </c>
      <c r="AA78" s="93" t="str">
        <f t="shared" si="181"/>
        <v>nebija plānots</v>
      </c>
      <c r="AB78" s="89">
        <f t="shared" si="182"/>
        <v>0</v>
      </c>
      <c r="AC78" s="93" t="str">
        <f t="shared" si="183"/>
        <v>nebija plānots</v>
      </c>
      <c r="AD78" s="89">
        <f t="shared" si="184"/>
        <v>199636.85</v>
      </c>
      <c r="AE78" s="89">
        <f t="shared" si="185"/>
        <v>192573.5</v>
      </c>
      <c r="AF78" s="89">
        <f t="shared" si="186"/>
        <v>0</v>
      </c>
      <c r="AG78" s="89">
        <f t="shared" si="187"/>
        <v>192573.5</v>
      </c>
      <c r="AH78" s="93">
        <f t="shared" si="188"/>
        <v>0.96461900696189107</v>
      </c>
      <c r="AI78" s="89">
        <f t="shared" si="189"/>
        <v>-7063.3500000000058</v>
      </c>
      <c r="AJ78" s="93">
        <f t="shared" si="190"/>
        <v>-3.5380993038108974E-2</v>
      </c>
      <c r="AK78" s="89">
        <v>27160.5</v>
      </c>
      <c r="AL78" s="89">
        <v>0</v>
      </c>
      <c r="AM78" s="89">
        <v>0</v>
      </c>
      <c r="AN78" s="89">
        <f t="shared" si="191"/>
        <v>0</v>
      </c>
      <c r="AO78" s="93">
        <f t="shared" si="192"/>
        <v>0</v>
      </c>
      <c r="AP78" s="89">
        <f t="shared" si="193"/>
        <v>-27160.5</v>
      </c>
      <c r="AQ78" s="93">
        <f t="shared" si="194"/>
        <v>-1</v>
      </c>
      <c r="AR78" s="89">
        <f t="shared" si="195"/>
        <v>226797.35</v>
      </c>
      <c r="AS78" s="89">
        <f t="shared" si="196"/>
        <v>192573.5</v>
      </c>
      <c r="AT78" s="89">
        <f t="shared" si="197"/>
        <v>0</v>
      </c>
      <c r="AU78" s="89">
        <f t="shared" si="198"/>
        <v>192573.5</v>
      </c>
      <c r="AV78" s="93">
        <f t="shared" si="199"/>
        <v>0.84909942730812327</v>
      </c>
      <c r="AW78" s="89">
        <f t="shared" si="200"/>
        <v>-34223.850000000006</v>
      </c>
      <c r="AX78" s="93">
        <f t="shared" si="201"/>
        <v>-0.15090057269187671</v>
      </c>
      <c r="AY78" s="89">
        <v>615845.4</v>
      </c>
      <c r="AZ78" s="89">
        <v>0</v>
      </c>
      <c r="BA78" s="89">
        <v>0</v>
      </c>
      <c r="BB78" s="89">
        <f t="shared" si="202"/>
        <v>0</v>
      </c>
      <c r="BC78" s="93">
        <f t="shared" si="203"/>
        <v>0</v>
      </c>
      <c r="BD78" s="89">
        <f t="shared" si="204"/>
        <v>-615845.4</v>
      </c>
      <c r="BE78" s="93">
        <f t="shared" si="205"/>
        <v>-1</v>
      </c>
      <c r="BF78" s="89">
        <f t="shared" si="206"/>
        <v>842642.75</v>
      </c>
      <c r="BG78" s="89">
        <f t="shared" si="207"/>
        <v>192573.5</v>
      </c>
      <c r="BH78" s="89">
        <f t="shared" si="208"/>
        <v>0</v>
      </c>
      <c r="BI78" s="89">
        <f t="shared" si="209"/>
        <v>192573.5</v>
      </c>
      <c r="BJ78" s="93">
        <f t="shared" si="210"/>
        <v>0.22853516511000657</v>
      </c>
      <c r="BK78" s="89">
        <f t="shared" si="211"/>
        <v>-650069.25</v>
      </c>
      <c r="BL78" s="93">
        <f t="shared" si="212"/>
        <v>-0.7714648348899934</v>
      </c>
      <c r="BM78" s="89">
        <v>904146.5</v>
      </c>
      <c r="BN78" s="89">
        <v>0</v>
      </c>
      <c r="BO78" s="89">
        <v>0</v>
      </c>
      <c r="BP78" s="89">
        <f t="shared" si="213"/>
        <v>0</v>
      </c>
      <c r="BQ78" s="93">
        <f t="shared" si="214"/>
        <v>0</v>
      </c>
      <c r="BR78" s="89">
        <f t="shared" si="215"/>
        <v>-904146.5</v>
      </c>
      <c r="BS78" s="93">
        <f t="shared" si="216"/>
        <v>-1</v>
      </c>
      <c r="BT78" s="89">
        <f t="shared" si="217"/>
        <v>1746789.25</v>
      </c>
      <c r="BU78" s="89">
        <f t="shared" si="218"/>
        <v>192573.5</v>
      </c>
      <c r="BV78" s="89">
        <f t="shared" si="219"/>
        <v>0</v>
      </c>
      <c r="BW78" s="89">
        <f t="shared" si="220"/>
        <v>192573.5</v>
      </c>
      <c r="BX78" s="93">
        <f t="shared" si="221"/>
        <v>0.11024426673108963</v>
      </c>
      <c r="BY78" s="89">
        <f t="shared" si="222"/>
        <v>-1554215.75</v>
      </c>
      <c r="BZ78" s="93">
        <f t="shared" si="223"/>
        <v>-0.88975573326891033</v>
      </c>
      <c r="CA78" s="89">
        <v>198387.53</v>
      </c>
      <c r="CB78" s="89">
        <v>1110130.8019999999</v>
      </c>
      <c r="CC78" s="89">
        <v>41702.720000000001</v>
      </c>
      <c r="CD78" s="89">
        <v>72250.13</v>
      </c>
      <c r="CE78" s="89">
        <v>263122.5</v>
      </c>
      <c r="CF78" s="89">
        <v>278675.67999999993</v>
      </c>
      <c r="CG78" s="89">
        <v>808862.02</v>
      </c>
      <c r="CH78" s="24">
        <f t="shared" si="224"/>
        <v>4519920.6319999993</v>
      </c>
    </row>
    <row r="79" spans="1:86" s="10" customFormat="1" ht="12" hidden="1" customHeight="1" x14ac:dyDescent="0.35">
      <c r="A79" s="9" t="s">
        <v>173</v>
      </c>
      <c r="B79" s="9" t="s">
        <v>173</v>
      </c>
      <c r="C79" s="25">
        <v>2</v>
      </c>
      <c r="D79" s="33" t="s">
        <v>159</v>
      </c>
      <c r="E79" s="27" t="s">
        <v>160</v>
      </c>
      <c r="F79" s="25" t="s">
        <v>168</v>
      </c>
      <c r="G79" s="27" t="s">
        <v>169</v>
      </c>
      <c r="H79" s="34" t="s">
        <v>170</v>
      </c>
      <c r="I79" s="27" t="s">
        <v>171</v>
      </c>
      <c r="J79" s="28">
        <v>3</v>
      </c>
      <c r="K79" s="29" t="s">
        <v>91</v>
      </c>
      <c r="L79" s="23" t="s">
        <v>11</v>
      </c>
      <c r="M79" s="24">
        <v>0</v>
      </c>
      <c r="N79" s="24">
        <v>0</v>
      </c>
      <c r="O79" s="24">
        <v>0</v>
      </c>
      <c r="P79" s="89">
        <v>100000</v>
      </c>
      <c r="Q79" s="89">
        <v>16095</v>
      </c>
      <c r="R79" s="89">
        <v>0</v>
      </c>
      <c r="S79" s="89">
        <f t="shared" si="176"/>
        <v>16095</v>
      </c>
      <c r="T79" s="93">
        <f t="shared" si="177"/>
        <v>0.16095000000000001</v>
      </c>
      <c r="U79" s="89">
        <f t="shared" si="178"/>
        <v>-83905</v>
      </c>
      <c r="V79" s="93">
        <f t="shared" si="179"/>
        <v>-0.83904999999999996</v>
      </c>
      <c r="W79" s="89">
        <v>0</v>
      </c>
      <c r="X79" s="89">
        <v>0</v>
      </c>
      <c r="Y79" s="89">
        <v>0</v>
      </c>
      <c r="Z79" s="89">
        <f t="shared" si="180"/>
        <v>0</v>
      </c>
      <c r="AA79" s="93" t="str">
        <f t="shared" si="181"/>
        <v>nebija plānots</v>
      </c>
      <c r="AB79" s="89">
        <f t="shared" si="182"/>
        <v>0</v>
      </c>
      <c r="AC79" s="93" t="str">
        <f t="shared" si="183"/>
        <v>nebija plānots</v>
      </c>
      <c r="AD79" s="89">
        <f t="shared" si="184"/>
        <v>100000</v>
      </c>
      <c r="AE79" s="89">
        <f t="shared" si="185"/>
        <v>16095</v>
      </c>
      <c r="AF79" s="89">
        <f t="shared" si="186"/>
        <v>0</v>
      </c>
      <c r="AG79" s="89">
        <f t="shared" si="187"/>
        <v>16095</v>
      </c>
      <c r="AH79" s="93">
        <f t="shared" si="188"/>
        <v>0.16095000000000001</v>
      </c>
      <c r="AI79" s="89">
        <f t="shared" si="189"/>
        <v>-83905</v>
      </c>
      <c r="AJ79" s="93">
        <f t="shared" si="190"/>
        <v>-0.83904999999999996</v>
      </c>
      <c r="AK79" s="89">
        <v>225000</v>
      </c>
      <c r="AL79" s="89">
        <v>0</v>
      </c>
      <c r="AM79" s="89">
        <v>0</v>
      </c>
      <c r="AN79" s="89">
        <f t="shared" si="191"/>
        <v>0</v>
      </c>
      <c r="AO79" s="93">
        <f t="shared" si="192"/>
        <v>0</v>
      </c>
      <c r="AP79" s="89">
        <f t="shared" si="193"/>
        <v>-225000</v>
      </c>
      <c r="AQ79" s="93">
        <f t="shared" si="194"/>
        <v>-1</v>
      </c>
      <c r="AR79" s="89">
        <f t="shared" si="195"/>
        <v>325000</v>
      </c>
      <c r="AS79" s="89">
        <f t="shared" si="196"/>
        <v>16095</v>
      </c>
      <c r="AT79" s="89">
        <f t="shared" si="197"/>
        <v>0</v>
      </c>
      <c r="AU79" s="89">
        <f t="shared" si="198"/>
        <v>16095</v>
      </c>
      <c r="AV79" s="93">
        <f t="shared" si="199"/>
        <v>4.952307692307692E-2</v>
      </c>
      <c r="AW79" s="89">
        <f t="shared" si="200"/>
        <v>-308905</v>
      </c>
      <c r="AX79" s="93">
        <f t="shared" si="201"/>
        <v>-0.95047692307692311</v>
      </c>
      <c r="AY79" s="89">
        <v>21352.67</v>
      </c>
      <c r="AZ79" s="89">
        <v>0</v>
      </c>
      <c r="BA79" s="89">
        <v>0</v>
      </c>
      <c r="BB79" s="89">
        <f t="shared" si="202"/>
        <v>0</v>
      </c>
      <c r="BC79" s="93">
        <f t="shared" si="203"/>
        <v>0</v>
      </c>
      <c r="BD79" s="89">
        <f t="shared" si="204"/>
        <v>-21352.67</v>
      </c>
      <c r="BE79" s="93">
        <f t="shared" si="205"/>
        <v>-1</v>
      </c>
      <c r="BF79" s="89">
        <f t="shared" si="206"/>
        <v>346352.67</v>
      </c>
      <c r="BG79" s="89">
        <f t="shared" si="207"/>
        <v>16095</v>
      </c>
      <c r="BH79" s="89">
        <f t="shared" si="208"/>
        <v>0</v>
      </c>
      <c r="BI79" s="89">
        <f t="shared" si="209"/>
        <v>16095</v>
      </c>
      <c r="BJ79" s="93">
        <f t="shared" si="210"/>
        <v>4.6469975242287007E-2</v>
      </c>
      <c r="BK79" s="89">
        <f t="shared" si="211"/>
        <v>-330257.67</v>
      </c>
      <c r="BL79" s="93">
        <f t="shared" si="212"/>
        <v>-0.95353002475771298</v>
      </c>
      <c r="BM79" s="89">
        <v>840910.52600000007</v>
      </c>
      <c r="BN79" s="89">
        <v>0</v>
      </c>
      <c r="BO79" s="89">
        <v>0</v>
      </c>
      <c r="BP79" s="89">
        <f t="shared" si="213"/>
        <v>0</v>
      </c>
      <c r="BQ79" s="93">
        <f t="shared" si="214"/>
        <v>0</v>
      </c>
      <c r="BR79" s="89">
        <f t="shared" si="215"/>
        <v>-840910.52600000007</v>
      </c>
      <c r="BS79" s="93">
        <f t="shared" si="216"/>
        <v>-1</v>
      </c>
      <c r="BT79" s="89">
        <f t="shared" si="217"/>
        <v>1187263.196</v>
      </c>
      <c r="BU79" s="89">
        <f t="shared" si="218"/>
        <v>16095</v>
      </c>
      <c r="BV79" s="89">
        <f t="shared" si="219"/>
        <v>0</v>
      </c>
      <c r="BW79" s="89">
        <f t="shared" si="220"/>
        <v>16095</v>
      </c>
      <c r="BX79" s="93">
        <f t="shared" si="221"/>
        <v>1.3556387542564741E-2</v>
      </c>
      <c r="BY79" s="89">
        <f t="shared" si="222"/>
        <v>-1171168.196</v>
      </c>
      <c r="BZ79" s="93">
        <f t="shared" si="223"/>
        <v>-0.98644361245743528</v>
      </c>
      <c r="CA79" s="89">
        <v>738750</v>
      </c>
      <c r="CB79" s="89">
        <v>1188877.3500000001</v>
      </c>
      <c r="CC79" s="89">
        <v>828750</v>
      </c>
      <c r="CD79" s="89">
        <v>675000</v>
      </c>
      <c r="CE79" s="89">
        <v>37500</v>
      </c>
      <c r="CF79" s="89">
        <v>840910.52600000007</v>
      </c>
      <c r="CG79" s="89">
        <v>35733.040000000001</v>
      </c>
      <c r="CH79" s="24">
        <f t="shared" si="224"/>
        <v>5532784.1120000007</v>
      </c>
    </row>
    <row r="80" spans="1:86" s="10" customFormat="1" ht="12" hidden="1" customHeight="1" x14ac:dyDescent="0.35">
      <c r="A80" s="9" t="s">
        <v>174</v>
      </c>
      <c r="B80" s="9" t="s">
        <v>174</v>
      </c>
      <c r="C80" s="25">
        <v>2</v>
      </c>
      <c r="D80" s="33" t="s">
        <v>159</v>
      </c>
      <c r="E80" s="27" t="s">
        <v>160</v>
      </c>
      <c r="F80" s="25" t="s">
        <v>168</v>
      </c>
      <c r="G80" s="27" t="s">
        <v>169</v>
      </c>
      <c r="H80" s="34" t="s">
        <v>175</v>
      </c>
      <c r="I80" s="27" t="s">
        <v>176</v>
      </c>
      <c r="J80" s="28">
        <v>1</v>
      </c>
      <c r="K80" s="29" t="s">
        <v>91</v>
      </c>
      <c r="L80" s="23" t="s">
        <v>11</v>
      </c>
      <c r="M80" s="24">
        <v>0</v>
      </c>
      <c r="N80" s="24">
        <v>0</v>
      </c>
      <c r="O80" s="24">
        <v>212076.97999999998</v>
      </c>
      <c r="P80" s="89">
        <v>352570.72</v>
      </c>
      <c r="Q80" s="89">
        <v>352570.72</v>
      </c>
      <c r="R80" s="89">
        <v>0</v>
      </c>
      <c r="S80" s="89">
        <f t="shared" si="176"/>
        <v>352570.72</v>
      </c>
      <c r="T80" s="93">
        <f t="shared" si="177"/>
        <v>1</v>
      </c>
      <c r="U80" s="89">
        <f t="shared" si="178"/>
        <v>0</v>
      </c>
      <c r="V80" s="93">
        <f t="shared" si="179"/>
        <v>0</v>
      </c>
      <c r="W80" s="89">
        <v>254968.77</v>
      </c>
      <c r="X80" s="89">
        <v>344870.35</v>
      </c>
      <c r="Y80" s="89">
        <v>0</v>
      </c>
      <c r="Z80" s="89">
        <f t="shared" si="180"/>
        <v>344870.35</v>
      </c>
      <c r="AA80" s="93">
        <f t="shared" si="181"/>
        <v>1.3525983986195642</v>
      </c>
      <c r="AB80" s="89">
        <f t="shared" si="182"/>
        <v>89901.579999999987</v>
      </c>
      <c r="AC80" s="93">
        <f t="shared" si="183"/>
        <v>0.35259839861956421</v>
      </c>
      <c r="AD80" s="89">
        <f t="shared" si="184"/>
        <v>607539.49</v>
      </c>
      <c r="AE80" s="89">
        <f t="shared" si="185"/>
        <v>697441.07</v>
      </c>
      <c r="AF80" s="89">
        <f t="shared" si="186"/>
        <v>0</v>
      </c>
      <c r="AG80" s="89">
        <f t="shared" si="187"/>
        <v>697441.07</v>
      </c>
      <c r="AH80" s="93">
        <f t="shared" si="188"/>
        <v>1.1479765208348842</v>
      </c>
      <c r="AI80" s="89">
        <f t="shared" si="189"/>
        <v>89901.579999999958</v>
      </c>
      <c r="AJ80" s="93">
        <f t="shared" si="190"/>
        <v>0.14797652083488427</v>
      </c>
      <c r="AK80" s="89">
        <v>344870.35</v>
      </c>
      <c r="AL80" s="89">
        <v>66022.59</v>
      </c>
      <c r="AM80" s="89">
        <v>0</v>
      </c>
      <c r="AN80" s="89">
        <f t="shared" si="191"/>
        <v>66022.59</v>
      </c>
      <c r="AO80" s="93">
        <f t="shared" si="192"/>
        <v>0.19144176934897419</v>
      </c>
      <c r="AP80" s="89">
        <f t="shared" si="193"/>
        <v>-278847.76</v>
      </c>
      <c r="AQ80" s="93">
        <f t="shared" si="194"/>
        <v>-0.80855823065102594</v>
      </c>
      <c r="AR80" s="89">
        <f t="shared" si="195"/>
        <v>952409.84</v>
      </c>
      <c r="AS80" s="89">
        <f t="shared" si="196"/>
        <v>763463.65999999992</v>
      </c>
      <c r="AT80" s="89">
        <f t="shared" si="197"/>
        <v>0</v>
      </c>
      <c r="AU80" s="89">
        <f t="shared" si="198"/>
        <v>763463.65999999992</v>
      </c>
      <c r="AV80" s="93">
        <f t="shared" si="199"/>
        <v>0.80161252848878584</v>
      </c>
      <c r="AW80" s="89">
        <f t="shared" si="200"/>
        <v>-188946.18000000005</v>
      </c>
      <c r="AX80" s="93">
        <f t="shared" si="201"/>
        <v>-0.19838747151121419</v>
      </c>
      <c r="AY80" s="89">
        <v>433861.93</v>
      </c>
      <c r="AZ80" s="89">
        <v>281848.79000000004</v>
      </c>
      <c r="BA80" s="89">
        <v>0</v>
      </c>
      <c r="BB80" s="89">
        <f t="shared" si="202"/>
        <v>281848.79000000004</v>
      </c>
      <c r="BC80" s="93">
        <f t="shared" si="203"/>
        <v>0.64962784358609216</v>
      </c>
      <c r="BD80" s="89">
        <f t="shared" si="204"/>
        <v>-152013.13999999996</v>
      </c>
      <c r="BE80" s="93">
        <f t="shared" si="205"/>
        <v>-0.3503721564139079</v>
      </c>
      <c r="BF80" s="89">
        <f t="shared" si="206"/>
        <v>1386271.77</v>
      </c>
      <c r="BG80" s="89">
        <f t="shared" si="207"/>
        <v>1045312.45</v>
      </c>
      <c r="BH80" s="89">
        <f t="shared" si="208"/>
        <v>0</v>
      </c>
      <c r="BI80" s="89">
        <f t="shared" si="209"/>
        <v>1045312.45</v>
      </c>
      <c r="BJ80" s="93">
        <f t="shared" si="210"/>
        <v>0.75404583186455565</v>
      </c>
      <c r="BK80" s="89">
        <f t="shared" si="211"/>
        <v>-340959.32000000007</v>
      </c>
      <c r="BL80" s="93">
        <f t="shared" si="212"/>
        <v>-0.24595416813544438</v>
      </c>
      <c r="BM80" s="89">
        <v>0</v>
      </c>
      <c r="BN80" s="89">
        <v>0</v>
      </c>
      <c r="BO80" s="89">
        <v>0</v>
      </c>
      <c r="BP80" s="89">
        <f t="shared" si="213"/>
        <v>0</v>
      </c>
      <c r="BQ80" s="93" t="str">
        <f t="shared" si="214"/>
        <v>nebija plānots</v>
      </c>
      <c r="BR80" s="89">
        <f t="shared" si="215"/>
        <v>0</v>
      </c>
      <c r="BS80" s="93" t="str">
        <f t="shared" si="216"/>
        <v>nebija plānots</v>
      </c>
      <c r="BT80" s="89">
        <f t="shared" si="217"/>
        <v>1386271.77</v>
      </c>
      <c r="BU80" s="89">
        <f t="shared" si="218"/>
        <v>1045312.45</v>
      </c>
      <c r="BV80" s="89">
        <f t="shared" si="219"/>
        <v>0</v>
      </c>
      <c r="BW80" s="89">
        <f t="shared" si="220"/>
        <v>1045312.45</v>
      </c>
      <c r="BX80" s="93">
        <f t="shared" si="221"/>
        <v>0.75404583186455565</v>
      </c>
      <c r="BY80" s="89">
        <f t="shared" si="222"/>
        <v>-340959.32000000007</v>
      </c>
      <c r="BZ80" s="93">
        <f t="shared" si="223"/>
        <v>-0.24595416813544438</v>
      </c>
      <c r="CA80" s="89">
        <v>0</v>
      </c>
      <c r="CB80" s="89">
        <v>0</v>
      </c>
      <c r="CC80" s="89">
        <v>0</v>
      </c>
      <c r="CD80" s="89">
        <v>0</v>
      </c>
      <c r="CE80" s="89">
        <v>0</v>
      </c>
      <c r="CF80" s="89">
        <v>0</v>
      </c>
      <c r="CG80" s="89">
        <v>0</v>
      </c>
      <c r="CH80" s="24">
        <f t="shared" si="224"/>
        <v>1386271.77</v>
      </c>
    </row>
    <row r="81" spans="1:89" s="10" customFormat="1" ht="12" hidden="1" customHeight="1" x14ac:dyDescent="0.35">
      <c r="A81" s="9" t="s">
        <v>177</v>
      </c>
      <c r="B81" s="9" t="s">
        <v>177</v>
      </c>
      <c r="C81" s="25">
        <v>2</v>
      </c>
      <c r="D81" s="33" t="s">
        <v>159</v>
      </c>
      <c r="E81" s="27" t="s">
        <v>160</v>
      </c>
      <c r="F81" s="25" t="s">
        <v>168</v>
      </c>
      <c r="G81" s="27" t="s">
        <v>169</v>
      </c>
      <c r="H81" s="34" t="s">
        <v>175</v>
      </c>
      <c r="I81" s="27" t="s">
        <v>176</v>
      </c>
      <c r="J81" s="28">
        <v>2</v>
      </c>
      <c r="K81" s="29" t="s">
        <v>91</v>
      </c>
      <c r="L81" s="23" t="s">
        <v>11</v>
      </c>
      <c r="M81" s="24">
        <v>0</v>
      </c>
      <c r="N81" s="24">
        <v>0</v>
      </c>
      <c r="O81" s="24">
        <v>299570.23</v>
      </c>
      <c r="P81" s="89">
        <v>117043.83</v>
      </c>
      <c r="Q81" s="89">
        <v>113993.83</v>
      </c>
      <c r="R81" s="89">
        <v>0</v>
      </c>
      <c r="S81" s="89">
        <f t="shared" si="176"/>
        <v>113993.83</v>
      </c>
      <c r="T81" s="93">
        <f t="shared" si="177"/>
        <v>0.97394138588937151</v>
      </c>
      <c r="U81" s="89">
        <f t="shared" si="178"/>
        <v>-3050</v>
      </c>
      <c r="V81" s="93">
        <f t="shared" si="179"/>
        <v>-2.6058614110628472E-2</v>
      </c>
      <c r="W81" s="89">
        <v>29671.74</v>
      </c>
      <c r="X81" s="89">
        <v>33862.589999999997</v>
      </c>
      <c r="Y81" s="89">
        <v>0</v>
      </c>
      <c r="Z81" s="89">
        <f t="shared" si="180"/>
        <v>33862.589999999997</v>
      </c>
      <c r="AA81" s="93">
        <f t="shared" si="181"/>
        <v>1.1412404530371321</v>
      </c>
      <c r="AB81" s="89">
        <f t="shared" si="182"/>
        <v>4190.8499999999949</v>
      </c>
      <c r="AC81" s="93">
        <f t="shared" si="183"/>
        <v>0.14124045303713212</v>
      </c>
      <c r="AD81" s="89">
        <f t="shared" si="184"/>
        <v>146715.57</v>
      </c>
      <c r="AE81" s="89">
        <f t="shared" si="185"/>
        <v>147856.41999999998</v>
      </c>
      <c r="AF81" s="89">
        <f t="shared" si="186"/>
        <v>0</v>
      </c>
      <c r="AG81" s="89">
        <f t="shared" si="187"/>
        <v>147856.41999999998</v>
      </c>
      <c r="AH81" s="93">
        <f t="shared" si="188"/>
        <v>1.0077759299847997</v>
      </c>
      <c r="AI81" s="89">
        <f t="shared" si="189"/>
        <v>1140.8499999999767</v>
      </c>
      <c r="AJ81" s="93">
        <f t="shared" si="190"/>
        <v>7.7759299847996819E-3</v>
      </c>
      <c r="AK81" s="89">
        <v>103678.52</v>
      </c>
      <c r="AL81" s="89">
        <v>98865.75</v>
      </c>
      <c r="AM81" s="89">
        <v>0</v>
      </c>
      <c r="AN81" s="89">
        <f t="shared" si="191"/>
        <v>98865.75</v>
      </c>
      <c r="AO81" s="93">
        <f t="shared" si="192"/>
        <v>0.95357987363245533</v>
      </c>
      <c r="AP81" s="89">
        <f t="shared" si="193"/>
        <v>-4812.7700000000041</v>
      </c>
      <c r="AQ81" s="93">
        <f t="shared" si="194"/>
        <v>-4.6420126367544633E-2</v>
      </c>
      <c r="AR81" s="89">
        <f t="shared" si="195"/>
        <v>250394.09000000003</v>
      </c>
      <c r="AS81" s="89">
        <f t="shared" si="196"/>
        <v>246722.16999999998</v>
      </c>
      <c r="AT81" s="89">
        <f t="shared" si="197"/>
        <v>0</v>
      </c>
      <c r="AU81" s="89">
        <f t="shared" si="198"/>
        <v>246722.16999999998</v>
      </c>
      <c r="AV81" s="93">
        <f t="shared" si="199"/>
        <v>0.985335436631112</v>
      </c>
      <c r="AW81" s="89">
        <f t="shared" si="200"/>
        <v>-3671.9200000000419</v>
      </c>
      <c r="AX81" s="93">
        <f t="shared" si="201"/>
        <v>-1.4664563368887986E-2</v>
      </c>
      <c r="AY81" s="89">
        <v>104631.33000000002</v>
      </c>
      <c r="AZ81" s="89">
        <v>119481.17</v>
      </c>
      <c r="BA81" s="89">
        <v>0</v>
      </c>
      <c r="BB81" s="89">
        <f t="shared" si="202"/>
        <v>119481.17</v>
      </c>
      <c r="BC81" s="93">
        <f t="shared" si="203"/>
        <v>1.1419253678606587</v>
      </c>
      <c r="BD81" s="89">
        <f t="shared" si="204"/>
        <v>14849.839999999982</v>
      </c>
      <c r="BE81" s="93">
        <f t="shared" si="205"/>
        <v>0.14192536786065876</v>
      </c>
      <c r="BF81" s="89">
        <f t="shared" si="206"/>
        <v>355025.42000000004</v>
      </c>
      <c r="BG81" s="89">
        <f t="shared" si="207"/>
        <v>366203.33999999997</v>
      </c>
      <c r="BH81" s="89">
        <f t="shared" si="208"/>
        <v>0</v>
      </c>
      <c r="BI81" s="89">
        <f t="shared" si="209"/>
        <v>366203.33999999997</v>
      </c>
      <c r="BJ81" s="93">
        <f t="shared" si="210"/>
        <v>1.0314848440993323</v>
      </c>
      <c r="BK81" s="89">
        <f t="shared" si="211"/>
        <v>11177.919999999925</v>
      </c>
      <c r="BL81" s="93">
        <f t="shared" si="212"/>
        <v>3.1484844099332165E-2</v>
      </c>
      <c r="BM81" s="89">
        <v>208223.55</v>
      </c>
      <c r="BN81" s="89">
        <v>0</v>
      </c>
      <c r="BO81" s="89">
        <v>0</v>
      </c>
      <c r="BP81" s="89">
        <f t="shared" si="213"/>
        <v>0</v>
      </c>
      <c r="BQ81" s="93">
        <f t="shared" si="214"/>
        <v>0</v>
      </c>
      <c r="BR81" s="89">
        <f t="shared" si="215"/>
        <v>-208223.55</v>
      </c>
      <c r="BS81" s="93">
        <f t="shared" si="216"/>
        <v>-1</v>
      </c>
      <c r="BT81" s="89">
        <f t="shared" si="217"/>
        <v>563248.97</v>
      </c>
      <c r="BU81" s="89">
        <f t="shared" si="218"/>
        <v>366203.33999999997</v>
      </c>
      <c r="BV81" s="89">
        <f t="shared" si="219"/>
        <v>0</v>
      </c>
      <c r="BW81" s="89">
        <f t="shared" si="220"/>
        <v>366203.33999999997</v>
      </c>
      <c r="BX81" s="93">
        <f t="shared" si="221"/>
        <v>0.65016246723007765</v>
      </c>
      <c r="BY81" s="89">
        <f t="shared" si="222"/>
        <v>-197045.63</v>
      </c>
      <c r="BZ81" s="93">
        <f t="shared" si="223"/>
        <v>-0.34983753276992235</v>
      </c>
      <c r="CA81" s="89">
        <v>161154</v>
      </c>
      <c r="CB81" s="89">
        <v>20570.3</v>
      </c>
      <c r="CC81" s="89">
        <v>200845.93000000002</v>
      </c>
      <c r="CD81" s="89">
        <v>108538.21</v>
      </c>
      <c r="CE81" s="89">
        <v>212003.77999999997</v>
      </c>
      <c r="CF81" s="89">
        <v>49604.359999999986</v>
      </c>
      <c r="CG81" s="89">
        <v>153630.44999999998</v>
      </c>
      <c r="CH81" s="24">
        <f t="shared" si="224"/>
        <v>1469596.0000000002</v>
      </c>
    </row>
    <row r="82" spans="1:89" s="10" customFormat="1" ht="12" hidden="1" customHeight="1" x14ac:dyDescent="0.35">
      <c r="A82" s="9" t="s">
        <v>178</v>
      </c>
      <c r="B82" s="9" t="s">
        <v>178</v>
      </c>
      <c r="C82" s="25">
        <v>2</v>
      </c>
      <c r="D82" s="33" t="s">
        <v>159</v>
      </c>
      <c r="E82" s="37" t="s">
        <v>160</v>
      </c>
      <c r="F82" s="25" t="s">
        <v>168</v>
      </c>
      <c r="G82" s="27" t="s">
        <v>169</v>
      </c>
      <c r="H82" s="34" t="s">
        <v>179</v>
      </c>
      <c r="I82" s="27" t="s">
        <v>180</v>
      </c>
      <c r="J82" s="28" t="s">
        <v>21</v>
      </c>
      <c r="K82" s="29" t="s">
        <v>120</v>
      </c>
      <c r="L82" s="23" t="s">
        <v>11</v>
      </c>
      <c r="M82" s="24">
        <v>0</v>
      </c>
      <c r="N82" s="24">
        <v>0</v>
      </c>
      <c r="O82" s="24">
        <v>0</v>
      </c>
      <c r="P82" s="89">
        <v>0</v>
      </c>
      <c r="Q82" s="89">
        <v>0</v>
      </c>
      <c r="R82" s="89">
        <v>0</v>
      </c>
      <c r="S82" s="89">
        <f t="shared" si="176"/>
        <v>0</v>
      </c>
      <c r="T82" s="93" t="str">
        <f t="shared" si="177"/>
        <v>nebija plānots</v>
      </c>
      <c r="U82" s="89">
        <f t="shared" si="178"/>
        <v>0</v>
      </c>
      <c r="V82" s="93" t="str">
        <f t="shared" si="179"/>
        <v>nebija plānots</v>
      </c>
      <c r="W82" s="89">
        <v>0</v>
      </c>
      <c r="X82" s="89">
        <v>0</v>
      </c>
      <c r="Y82" s="89">
        <v>0</v>
      </c>
      <c r="Z82" s="89">
        <f t="shared" si="180"/>
        <v>0</v>
      </c>
      <c r="AA82" s="93" t="str">
        <f t="shared" si="181"/>
        <v>nebija plānots</v>
      </c>
      <c r="AB82" s="89">
        <f t="shared" si="182"/>
        <v>0</v>
      </c>
      <c r="AC82" s="93" t="str">
        <f t="shared" si="183"/>
        <v>nebija plānots</v>
      </c>
      <c r="AD82" s="89">
        <f t="shared" si="184"/>
        <v>0</v>
      </c>
      <c r="AE82" s="89">
        <f t="shared" si="185"/>
        <v>0</v>
      </c>
      <c r="AF82" s="89">
        <f t="shared" si="186"/>
        <v>0</v>
      </c>
      <c r="AG82" s="89">
        <f t="shared" si="187"/>
        <v>0</v>
      </c>
      <c r="AH82" s="93" t="str">
        <f t="shared" si="188"/>
        <v>nebija plānots</v>
      </c>
      <c r="AI82" s="89">
        <f t="shared" si="189"/>
        <v>0</v>
      </c>
      <c r="AJ82" s="93" t="str">
        <f t="shared" si="190"/>
        <v>nebija plānots</v>
      </c>
      <c r="AK82" s="89">
        <v>0</v>
      </c>
      <c r="AL82" s="89">
        <v>0</v>
      </c>
      <c r="AM82" s="89">
        <v>0</v>
      </c>
      <c r="AN82" s="89">
        <f t="shared" si="191"/>
        <v>0</v>
      </c>
      <c r="AO82" s="93" t="str">
        <f t="shared" si="192"/>
        <v>nebija plānots</v>
      </c>
      <c r="AP82" s="89">
        <f t="shared" si="193"/>
        <v>0</v>
      </c>
      <c r="AQ82" s="93" t="str">
        <f t="shared" si="194"/>
        <v>nebija plānots</v>
      </c>
      <c r="AR82" s="89">
        <f t="shared" si="195"/>
        <v>0</v>
      </c>
      <c r="AS82" s="89">
        <f t="shared" si="196"/>
        <v>0</v>
      </c>
      <c r="AT82" s="89">
        <f t="shared" si="197"/>
        <v>0</v>
      </c>
      <c r="AU82" s="89">
        <f t="shared" si="198"/>
        <v>0</v>
      </c>
      <c r="AV82" s="93" t="str">
        <f t="shared" si="199"/>
        <v>nebija plānots</v>
      </c>
      <c r="AW82" s="89">
        <f t="shared" si="200"/>
        <v>0</v>
      </c>
      <c r="AX82" s="93" t="str">
        <f t="shared" si="201"/>
        <v>nebija plānots</v>
      </c>
      <c r="AY82" s="89">
        <v>0</v>
      </c>
      <c r="AZ82" s="89">
        <v>0</v>
      </c>
      <c r="BA82" s="89">
        <v>0</v>
      </c>
      <c r="BB82" s="89">
        <f t="shared" si="202"/>
        <v>0</v>
      </c>
      <c r="BC82" s="93" t="str">
        <f t="shared" si="203"/>
        <v>nebija plānots</v>
      </c>
      <c r="BD82" s="89">
        <f t="shared" si="204"/>
        <v>0</v>
      </c>
      <c r="BE82" s="93" t="str">
        <f t="shared" si="205"/>
        <v>nebija plānots</v>
      </c>
      <c r="BF82" s="89">
        <f t="shared" si="206"/>
        <v>0</v>
      </c>
      <c r="BG82" s="89">
        <f t="shared" si="207"/>
        <v>0</v>
      </c>
      <c r="BH82" s="89">
        <f t="shared" si="208"/>
        <v>0</v>
      </c>
      <c r="BI82" s="89">
        <f t="shared" si="209"/>
        <v>0</v>
      </c>
      <c r="BJ82" s="93" t="str">
        <f t="shared" si="210"/>
        <v>nebija plānots</v>
      </c>
      <c r="BK82" s="89">
        <f t="shared" si="211"/>
        <v>0</v>
      </c>
      <c r="BL82" s="93" t="str">
        <f t="shared" si="212"/>
        <v>nebija plānots</v>
      </c>
      <c r="BM82" s="89">
        <v>0</v>
      </c>
      <c r="BN82" s="89">
        <v>0</v>
      </c>
      <c r="BO82" s="89">
        <v>0</v>
      </c>
      <c r="BP82" s="89">
        <f t="shared" si="213"/>
        <v>0</v>
      </c>
      <c r="BQ82" s="93" t="str">
        <f t="shared" si="214"/>
        <v>nebija plānots</v>
      </c>
      <c r="BR82" s="89">
        <f t="shared" si="215"/>
        <v>0</v>
      </c>
      <c r="BS82" s="93" t="str">
        <f t="shared" si="216"/>
        <v>nebija plānots</v>
      </c>
      <c r="BT82" s="89">
        <f t="shared" si="217"/>
        <v>0</v>
      </c>
      <c r="BU82" s="89">
        <f t="shared" si="218"/>
        <v>0</v>
      </c>
      <c r="BV82" s="89">
        <f t="shared" si="219"/>
        <v>0</v>
      </c>
      <c r="BW82" s="89">
        <f t="shared" si="220"/>
        <v>0</v>
      </c>
      <c r="BX82" s="93" t="str">
        <f t="shared" si="221"/>
        <v>nebija plānots</v>
      </c>
      <c r="BY82" s="89">
        <f t="shared" si="222"/>
        <v>0</v>
      </c>
      <c r="BZ82" s="93" t="str">
        <f t="shared" si="223"/>
        <v>nebija plānots</v>
      </c>
      <c r="CA82" s="89">
        <v>0</v>
      </c>
      <c r="CB82" s="89">
        <v>0</v>
      </c>
      <c r="CC82" s="89">
        <v>0</v>
      </c>
      <c r="CD82" s="89">
        <v>0</v>
      </c>
      <c r="CE82" s="89">
        <v>0</v>
      </c>
      <c r="CF82" s="89">
        <v>0</v>
      </c>
      <c r="CG82" s="89">
        <v>0</v>
      </c>
      <c r="CH82" s="24">
        <f t="shared" si="224"/>
        <v>0</v>
      </c>
    </row>
    <row r="83" spans="1:89" s="10" customFormat="1" ht="12" hidden="1" customHeight="1" x14ac:dyDescent="0.35">
      <c r="A83" s="9" t="s">
        <v>181</v>
      </c>
      <c r="B83" s="9" t="s">
        <v>181</v>
      </c>
      <c r="C83" s="25">
        <v>2</v>
      </c>
      <c r="D83" s="33" t="s">
        <v>159</v>
      </c>
      <c r="E83" s="27" t="s">
        <v>160</v>
      </c>
      <c r="F83" s="25" t="s">
        <v>182</v>
      </c>
      <c r="G83" s="27" t="s">
        <v>183</v>
      </c>
      <c r="H83" s="34" t="s">
        <v>184</v>
      </c>
      <c r="I83" s="27" t="s">
        <v>185</v>
      </c>
      <c r="J83" s="28" t="s">
        <v>21</v>
      </c>
      <c r="K83" s="32" t="s">
        <v>91</v>
      </c>
      <c r="L83" s="23" t="s">
        <v>10</v>
      </c>
      <c r="M83" s="24">
        <v>0</v>
      </c>
      <c r="N83" s="24">
        <v>0</v>
      </c>
      <c r="O83" s="24">
        <v>1440804.35</v>
      </c>
      <c r="P83" s="89">
        <v>0</v>
      </c>
      <c r="Q83" s="89">
        <v>0</v>
      </c>
      <c r="R83" s="89">
        <v>0</v>
      </c>
      <c r="S83" s="89">
        <f t="shared" si="176"/>
        <v>0</v>
      </c>
      <c r="T83" s="93" t="str">
        <f t="shared" si="177"/>
        <v>nebija plānots</v>
      </c>
      <c r="U83" s="89">
        <f t="shared" si="178"/>
        <v>0</v>
      </c>
      <c r="V83" s="93" t="str">
        <f t="shared" si="179"/>
        <v>nebija plānots</v>
      </c>
      <c r="W83" s="89">
        <v>2971.25</v>
      </c>
      <c r="X83" s="89">
        <v>1740.51</v>
      </c>
      <c r="Y83" s="89">
        <v>0</v>
      </c>
      <c r="Z83" s="89">
        <f t="shared" si="180"/>
        <v>1740.51</v>
      </c>
      <c r="AA83" s="93">
        <f t="shared" si="181"/>
        <v>0.58578376104333196</v>
      </c>
      <c r="AB83" s="89">
        <f t="shared" si="182"/>
        <v>-1230.74</v>
      </c>
      <c r="AC83" s="93">
        <f t="shared" si="183"/>
        <v>-0.41421623895666809</v>
      </c>
      <c r="AD83" s="89">
        <f t="shared" si="184"/>
        <v>2971.25</v>
      </c>
      <c r="AE83" s="89">
        <f t="shared" si="185"/>
        <v>1740.51</v>
      </c>
      <c r="AF83" s="89">
        <f t="shared" si="186"/>
        <v>0</v>
      </c>
      <c r="AG83" s="89">
        <f t="shared" si="187"/>
        <v>1740.51</v>
      </c>
      <c r="AH83" s="93">
        <f t="shared" si="188"/>
        <v>0.58578376104333196</v>
      </c>
      <c r="AI83" s="89">
        <f t="shared" si="189"/>
        <v>-1230.74</v>
      </c>
      <c r="AJ83" s="93">
        <f t="shared" si="190"/>
        <v>-0.41421623895666809</v>
      </c>
      <c r="AK83" s="89">
        <v>0</v>
      </c>
      <c r="AL83" s="89">
        <v>0</v>
      </c>
      <c r="AM83" s="89">
        <v>0</v>
      </c>
      <c r="AN83" s="89">
        <f t="shared" si="191"/>
        <v>0</v>
      </c>
      <c r="AO83" s="93" t="str">
        <f t="shared" si="192"/>
        <v>nebija plānots</v>
      </c>
      <c r="AP83" s="89">
        <f t="shared" si="193"/>
        <v>0</v>
      </c>
      <c r="AQ83" s="93" t="str">
        <f t="shared" si="194"/>
        <v>nebija plānots</v>
      </c>
      <c r="AR83" s="89">
        <f t="shared" si="195"/>
        <v>2971.25</v>
      </c>
      <c r="AS83" s="89">
        <f t="shared" si="196"/>
        <v>1740.51</v>
      </c>
      <c r="AT83" s="89">
        <f t="shared" si="197"/>
        <v>0</v>
      </c>
      <c r="AU83" s="89">
        <f t="shared" si="198"/>
        <v>1740.51</v>
      </c>
      <c r="AV83" s="93">
        <f t="shared" si="199"/>
        <v>0.58578376104333196</v>
      </c>
      <c r="AW83" s="89">
        <f t="shared" si="200"/>
        <v>-1230.74</v>
      </c>
      <c r="AX83" s="93">
        <f t="shared" si="201"/>
        <v>-0.41421623895666809</v>
      </c>
      <c r="AY83" s="89">
        <v>0</v>
      </c>
      <c r="AZ83" s="89">
        <v>0</v>
      </c>
      <c r="BA83" s="89">
        <v>0</v>
      </c>
      <c r="BB83" s="89">
        <f t="shared" si="202"/>
        <v>0</v>
      </c>
      <c r="BC83" s="93" t="str">
        <f t="shared" si="203"/>
        <v>nebija plānots</v>
      </c>
      <c r="BD83" s="89">
        <f t="shared" si="204"/>
        <v>0</v>
      </c>
      <c r="BE83" s="93" t="str">
        <f t="shared" si="205"/>
        <v>nebija plānots</v>
      </c>
      <c r="BF83" s="89">
        <f t="shared" si="206"/>
        <v>2971.25</v>
      </c>
      <c r="BG83" s="89">
        <f t="shared" si="207"/>
        <v>1740.51</v>
      </c>
      <c r="BH83" s="89">
        <f t="shared" si="208"/>
        <v>0</v>
      </c>
      <c r="BI83" s="89">
        <f t="shared" si="209"/>
        <v>1740.51</v>
      </c>
      <c r="BJ83" s="93">
        <f t="shared" si="210"/>
        <v>0.58578376104333196</v>
      </c>
      <c r="BK83" s="89">
        <f t="shared" si="211"/>
        <v>-1230.74</v>
      </c>
      <c r="BL83" s="93">
        <f t="shared" si="212"/>
        <v>-0.41421623895666809</v>
      </c>
      <c r="BM83" s="89">
        <v>0</v>
      </c>
      <c r="BN83" s="89">
        <v>0</v>
      </c>
      <c r="BO83" s="89">
        <v>0</v>
      </c>
      <c r="BP83" s="89">
        <f t="shared" si="213"/>
        <v>0</v>
      </c>
      <c r="BQ83" s="93" t="str">
        <f t="shared" si="214"/>
        <v>nebija plānots</v>
      </c>
      <c r="BR83" s="89">
        <f t="shared" si="215"/>
        <v>0</v>
      </c>
      <c r="BS83" s="93" t="str">
        <f t="shared" si="216"/>
        <v>nebija plānots</v>
      </c>
      <c r="BT83" s="89">
        <f t="shared" si="217"/>
        <v>2971.25</v>
      </c>
      <c r="BU83" s="89">
        <f t="shared" si="218"/>
        <v>1740.51</v>
      </c>
      <c r="BV83" s="89">
        <f t="shared" si="219"/>
        <v>0</v>
      </c>
      <c r="BW83" s="89">
        <f t="shared" si="220"/>
        <v>1740.51</v>
      </c>
      <c r="BX83" s="93">
        <f t="shared" si="221"/>
        <v>0.58578376104333196</v>
      </c>
      <c r="BY83" s="89">
        <f t="shared" si="222"/>
        <v>-1230.74</v>
      </c>
      <c r="BZ83" s="93">
        <f t="shared" si="223"/>
        <v>-0.41421623895666809</v>
      </c>
      <c r="CA83" s="89">
        <v>1029328.33</v>
      </c>
      <c r="CB83" s="89">
        <v>0</v>
      </c>
      <c r="CC83" s="89">
        <v>70688.740000000005</v>
      </c>
      <c r="CD83" s="89">
        <v>0</v>
      </c>
      <c r="CE83" s="89">
        <v>0</v>
      </c>
      <c r="CF83" s="89">
        <v>0</v>
      </c>
      <c r="CG83" s="89">
        <v>258394.43600000002</v>
      </c>
      <c r="CH83" s="24">
        <f t="shared" si="224"/>
        <v>1361382.7560000001</v>
      </c>
    </row>
    <row r="84" spans="1:89" s="10" customFormat="1" ht="12" hidden="1" customHeight="1" x14ac:dyDescent="0.35">
      <c r="A84" s="9" t="s">
        <v>186</v>
      </c>
      <c r="B84" s="9" t="s">
        <v>186</v>
      </c>
      <c r="C84" s="25">
        <v>2</v>
      </c>
      <c r="D84" s="33" t="s">
        <v>159</v>
      </c>
      <c r="E84" s="27" t="s">
        <v>160</v>
      </c>
      <c r="F84" s="25" t="s">
        <v>182</v>
      </c>
      <c r="G84" s="27" t="s">
        <v>183</v>
      </c>
      <c r="H84" s="34" t="s">
        <v>187</v>
      </c>
      <c r="I84" s="27" t="s">
        <v>188</v>
      </c>
      <c r="J84" s="28">
        <v>1</v>
      </c>
      <c r="K84" s="32" t="s">
        <v>91</v>
      </c>
      <c r="L84" s="23" t="s">
        <v>10</v>
      </c>
      <c r="M84" s="24">
        <v>0</v>
      </c>
      <c r="N84" s="24">
        <v>5476.86</v>
      </c>
      <c r="O84" s="24">
        <v>347416.89</v>
      </c>
      <c r="P84" s="89">
        <v>0</v>
      </c>
      <c r="Q84" s="89">
        <v>0</v>
      </c>
      <c r="R84" s="89">
        <v>0</v>
      </c>
      <c r="S84" s="89">
        <f t="shared" si="176"/>
        <v>0</v>
      </c>
      <c r="T84" s="93" t="str">
        <f t="shared" si="177"/>
        <v>nebija plānots</v>
      </c>
      <c r="U84" s="89">
        <f t="shared" si="178"/>
        <v>0</v>
      </c>
      <c r="V84" s="93" t="str">
        <f t="shared" si="179"/>
        <v>nebija plānots</v>
      </c>
      <c r="W84" s="89">
        <v>0</v>
      </c>
      <c r="X84" s="89">
        <v>0</v>
      </c>
      <c r="Y84" s="89">
        <v>0</v>
      </c>
      <c r="Z84" s="89">
        <f t="shared" si="180"/>
        <v>0</v>
      </c>
      <c r="AA84" s="93" t="str">
        <f t="shared" si="181"/>
        <v>nebija plānots</v>
      </c>
      <c r="AB84" s="89">
        <f t="shared" si="182"/>
        <v>0</v>
      </c>
      <c r="AC84" s="93" t="str">
        <f t="shared" si="183"/>
        <v>nebija plānots</v>
      </c>
      <c r="AD84" s="89">
        <f t="shared" si="184"/>
        <v>0</v>
      </c>
      <c r="AE84" s="89">
        <f t="shared" si="185"/>
        <v>0</v>
      </c>
      <c r="AF84" s="89">
        <f t="shared" si="186"/>
        <v>0</v>
      </c>
      <c r="AG84" s="89">
        <f t="shared" si="187"/>
        <v>0</v>
      </c>
      <c r="AH84" s="93" t="str">
        <f t="shared" si="188"/>
        <v>nebija plānots</v>
      </c>
      <c r="AI84" s="89">
        <f t="shared" si="189"/>
        <v>0</v>
      </c>
      <c r="AJ84" s="93" t="str">
        <f t="shared" si="190"/>
        <v>nebija plānots</v>
      </c>
      <c r="AK84" s="89">
        <v>0</v>
      </c>
      <c r="AL84" s="89">
        <v>0</v>
      </c>
      <c r="AM84" s="89">
        <v>0</v>
      </c>
      <c r="AN84" s="89">
        <f t="shared" si="191"/>
        <v>0</v>
      </c>
      <c r="AO84" s="93" t="str">
        <f t="shared" si="192"/>
        <v>nebija plānots</v>
      </c>
      <c r="AP84" s="89">
        <f t="shared" si="193"/>
        <v>0</v>
      </c>
      <c r="AQ84" s="93" t="str">
        <f t="shared" si="194"/>
        <v>nebija plānots</v>
      </c>
      <c r="AR84" s="89">
        <f t="shared" si="195"/>
        <v>0</v>
      </c>
      <c r="AS84" s="89">
        <f t="shared" si="196"/>
        <v>0</v>
      </c>
      <c r="AT84" s="89">
        <f t="shared" si="197"/>
        <v>0</v>
      </c>
      <c r="AU84" s="89">
        <f t="shared" si="198"/>
        <v>0</v>
      </c>
      <c r="AV84" s="93" t="str">
        <f t="shared" si="199"/>
        <v>nebija plānots</v>
      </c>
      <c r="AW84" s="89">
        <f t="shared" si="200"/>
        <v>0</v>
      </c>
      <c r="AX84" s="93" t="str">
        <f t="shared" si="201"/>
        <v>nebija plānots</v>
      </c>
      <c r="AY84" s="89">
        <v>108375</v>
      </c>
      <c r="AZ84" s="89">
        <v>20017.080000000002</v>
      </c>
      <c r="BA84" s="89">
        <v>0</v>
      </c>
      <c r="BB84" s="89">
        <f t="shared" si="202"/>
        <v>20017.080000000002</v>
      </c>
      <c r="BC84" s="93">
        <f t="shared" si="203"/>
        <v>0.18470200692041525</v>
      </c>
      <c r="BD84" s="89">
        <f t="shared" si="204"/>
        <v>-88357.92</v>
      </c>
      <c r="BE84" s="93">
        <f t="shared" si="205"/>
        <v>-0.81529799307958473</v>
      </c>
      <c r="BF84" s="89">
        <f t="shared" si="206"/>
        <v>108375</v>
      </c>
      <c r="BG84" s="89">
        <f t="shared" si="207"/>
        <v>20017.080000000002</v>
      </c>
      <c r="BH84" s="89">
        <f t="shared" si="208"/>
        <v>0</v>
      </c>
      <c r="BI84" s="89">
        <f t="shared" si="209"/>
        <v>20017.080000000002</v>
      </c>
      <c r="BJ84" s="93">
        <f t="shared" si="210"/>
        <v>0.18470200692041525</v>
      </c>
      <c r="BK84" s="89">
        <f t="shared" si="211"/>
        <v>-88357.92</v>
      </c>
      <c r="BL84" s="93">
        <f t="shared" si="212"/>
        <v>-0.81529799307958473</v>
      </c>
      <c r="BM84" s="89">
        <v>0</v>
      </c>
      <c r="BN84" s="89">
        <v>0</v>
      </c>
      <c r="BO84" s="89">
        <v>0</v>
      </c>
      <c r="BP84" s="89">
        <f t="shared" si="213"/>
        <v>0</v>
      </c>
      <c r="BQ84" s="93" t="str">
        <f t="shared" si="214"/>
        <v>nebija plānots</v>
      </c>
      <c r="BR84" s="89">
        <f t="shared" si="215"/>
        <v>0</v>
      </c>
      <c r="BS84" s="93" t="str">
        <f t="shared" si="216"/>
        <v>nebija plānots</v>
      </c>
      <c r="BT84" s="89">
        <f t="shared" si="217"/>
        <v>108375</v>
      </c>
      <c r="BU84" s="89">
        <f t="shared" si="218"/>
        <v>20017.080000000002</v>
      </c>
      <c r="BV84" s="89">
        <f t="shared" si="219"/>
        <v>0</v>
      </c>
      <c r="BW84" s="89">
        <f t="shared" si="220"/>
        <v>20017.080000000002</v>
      </c>
      <c r="BX84" s="93">
        <f t="shared" si="221"/>
        <v>0.18470200692041525</v>
      </c>
      <c r="BY84" s="89">
        <f t="shared" si="222"/>
        <v>-88357.92</v>
      </c>
      <c r="BZ84" s="93">
        <f t="shared" si="223"/>
        <v>-0.81529799307958473</v>
      </c>
      <c r="CA84" s="89">
        <v>0</v>
      </c>
      <c r="CB84" s="89">
        <v>0</v>
      </c>
      <c r="CC84" s="89">
        <v>0</v>
      </c>
      <c r="CD84" s="89">
        <v>0</v>
      </c>
      <c r="CE84" s="89">
        <v>270937.5</v>
      </c>
      <c r="CF84" s="89">
        <v>0</v>
      </c>
      <c r="CG84" s="89">
        <v>270937.5</v>
      </c>
      <c r="CH84" s="24">
        <f t="shared" si="224"/>
        <v>650250</v>
      </c>
    </row>
    <row r="85" spans="1:89" s="11" customFormat="1" ht="12" hidden="1" customHeight="1" x14ac:dyDescent="0.35">
      <c r="A85" s="9" t="s">
        <v>189</v>
      </c>
      <c r="B85" s="9" t="s">
        <v>189</v>
      </c>
      <c r="C85" s="25">
        <v>2</v>
      </c>
      <c r="D85" s="33" t="s">
        <v>159</v>
      </c>
      <c r="E85" s="27" t="s">
        <v>160</v>
      </c>
      <c r="F85" s="25" t="s">
        <v>182</v>
      </c>
      <c r="G85" s="27" t="s">
        <v>183</v>
      </c>
      <c r="H85" s="34" t="s">
        <v>187</v>
      </c>
      <c r="I85" s="27" t="s">
        <v>188</v>
      </c>
      <c r="J85" s="28">
        <v>2</v>
      </c>
      <c r="K85" s="32" t="s">
        <v>91</v>
      </c>
      <c r="L85" s="23" t="s">
        <v>10</v>
      </c>
      <c r="M85" s="24">
        <v>0</v>
      </c>
      <c r="N85" s="24">
        <v>0</v>
      </c>
      <c r="O85" s="24">
        <v>239192.47999999998</v>
      </c>
      <c r="P85" s="89">
        <v>118806.03</v>
      </c>
      <c r="Q85" s="89">
        <v>105309.22</v>
      </c>
      <c r="R85" s="89">
        <v>0</v>
      </c>
      <c r="S85" s="89">
        <f t="shared" si="176"/>
        <v>105309.22</v>
      </c>
      <c r="T85" s="93">
        <f t="shared" si="177"/>
        <v>0.88639625446620851</v>
      </c>
      <c r="U85" s="89">
        <f t="shared" si="178"/>
        <v>-13496.809999999998</v>
      </c>
      <c r="V85" s="93">
        <f t="shared" si="179"/>
        <v>-0.11360374553379149</v>
      </c>
      <c r="W85" s="89">
        <v>0</v>
      </c>
      <c r="X85" s="89">
        <v>16162.22</v>
      </c>
      <c r="Y85" s="89">
        <v>0</v>
      </c>
      <c r="Z85" s="89">
        <f t="shared" si="180"/>
        <v>16162.22</v>
      </c>
      <c r="AA85" s="93" t="str">
        <f t="shared" si="181"/>
        <v>nebija plānots</v>
      </c>
      <c r="AB85" s="89">
        <f t="shared" si="182"/>
        <v>16162.22</v>
      </c>
      <c r="AC85" s="93" t="str">
        <f t="shared" si="183"/>
        <v>nebija plānots</v>
      </c>
      <c r="AD85" s="89">
        <f t="shared" si="184"/>
        <v>118806.03</v>
      </c>
      <c r="AE85" s="89">
        <f t="shared" si="185"/>
        <v>121471.44</v>
      </c>
      <c r="AF85" s="89">
        <f t="shared" si="186"/>
        <v>0</v>
      </c>
      <c r="AG85" s="89">
        <f t="shared" si="187"/>
        <v>121471.44</v>
      </c>
      <c r="AH85" s="93">
        <f t="shared" si="188"/>
        <v>1.0224349723663015</v>
      </c>
      <c r="AI85" s="89">
        <f t="shared" si="189"/>
        <v>2665.4100000000035</v>
      </c>
      <c r="AJ85" s="93">
        <f t="shared" si="190"/>
        <v>2.2434972366301639E-2</v>
      </c>
      <c r="AK85" s="89">
        <v>86754.89</v>
      </c>
      <c r="AL85" s="89">
        <v>35673.18</v>
      </c>
      <c r="AM85" s="89">
        <v>0</v>
      </c>
      <c r="AN85" s="89">
        <f t="shared" si="191"/>
        <v>35673.18</v>
      </c>
      <c r="AO85" s="93">
        <f t="shared" si="192"/>
        <v>0.41119503465453072</v>
      </c>
      <c r="AP85" s="89">
        <f t="shared" si="193"/>
        <v>-51081.71</v>
      </c>
      <c r="AQ85" s="93">
        <f t="shared" si="194"/>
        <v>-0.58880496534546933</v>
      </c>
      <c r="AR85" s="89">
        <f t="shared" si="195"/>
        <v>205560.91999999998</v>
      </c>
      <c r="AS85" s="89">
        <f t="shared" si="196"/>
        <v>157144.62</v>
      </c>
      <c r="AT85" s="89">
        <f t="shared" si="197"/>
        <v>0</v>
      </c>
      <c r="AU85" s="89">
        <f t="shared" si="198"/>
        <v>157144.62</v>
      </c>
      <c r="AV85" s="93">
        <f t="shared" si="199"/>
        <v>0.7644673900077894</v>
      </c>
      <c r="AW85" s="89">
        <f t="shared" si="200"/>
        <v>-48416.299999999988</v>
      </c>
      <c r="AX85" s="93">
        <f t="shared" si="201"/>
        <v>-0.23553260999221054</v>
      </c>
      <c r="AY85" s="89">
        <v>0</v>
      </c>
      <c r="AZ85" s="89">
        <v>0</v>
      </c>
      <c r="BA85" s="89">
        <v>0</v>
      </c>
      <c r="BB85" s="89">
        <f t="shared" si="202"/>
        <v>0</v>
      </c>
      <c r="BC85" s="93" t="str">
        <f t="shared" si="203"/>
        <v>nebija plānots</v>
      </c>
      <c r="BD85" s="89">
        <f t="shared" si="204"/>
        <v>0</v>
      </c>
      <c r="BE85" s="93" t="str">
        <f t="shared" si="205"/>
        <v>nebija plānots</v>
      </c>
      <c r="BF85" s="89">
        <f t="shared" si="206"/>
        <v>205560.91999999998</v>
      </c>
      <c r="BG85" s="89">
        <f t="shared" si="207"/>
        <v>157144.62</v>
      </c>
      <c r="BH85" s="89">
        <f t="shared" si="208"/>
        <v>0</v>
      </c>
      <c r="BI85" s="89">
        <f t="shared" si="209"/>
        <v>157144.62</v>
      </c>
      <c r="BJ85" s="93">
        <f t="shared" si="210"/>
        <v>0.7644673900077894</v>
      </c>
      <c r="BK85" s="89">
        <f t="shared" si="211"/>
        <v>-48416.299999999988</v>
      </c>
      <c r="BL85" s="93">
        <f t="shared" si="212"/>
        <v>-0.23553260999221054</v>
      </c>
      <c r="BM85" s="89">
        <v>0</v>
      </c>
      <c r="BN85" s="89">
        <v>0</v>
      </c>
      <c r="BO85" s="89">
        <v>0</v>
      </c>
      <c r="BP85" s="89">
        <f t="shared" si="213"/>
        <v>0</v>
      </c>
      <c r="BQ85" s="93" t="str">
        <f t="shared" si="214"/>
        <v>nebija plānots</v>
      </c>
      <c r="BR85" s="89">
        <f t="shared" si="215"/>
        <v>0</v>
      </c>
      <c r="BS85" s="93" t="str">
        <f t="shared" si="216"/>
        <v>nebija plānots</v>
      </c>
      <c r="BT85" s="89">
        <f t="shared" si="217"/>
        <v>205560.91999999998</v>
      </c>
      <c r="BU85" s="89">
        <f t="shared" si="218"/>
        <v>157144.62</v>
      </c>
      <c r="BV85" s="89">
        <f t="shared" si="219"/>
        <v>0</v>
      </c>
      <c r="BW85" s="89">
        <f t="shared" si="220"/>
        <v>157144.62</v>
      </c>
      <c r="BX85" s="93">
        <f t="shared" si="221"/>
        <v>0.7644673900077894</v>
      </c>
      <c r="BY85" s="89">
        <f t="shared" si="222"/>
        <v>-48416.299999999988</v>
      </c>
      <c r="BZ85" s="93">
        <f t="shared" si="223"/>
        <v>-0.23553260999221054</v>
      </c>
      <c r="CA85" s="89">
        <v>637.5</v>
      </c>
      <c r="CB85" s="89">
        <v>95239.02</v>
      </c>
      <c r="CC85" s="89">
        <v>26754.89</v>
      </c>
      <c r="CD85" s="89">
        <v>91800</v>
      </c>
      <c r="CE85" s="89">
        <v>27250</v>
      </c>
      <c r="CF85" s="89">
        <v>0</v>
      </c>
      <c r="CG85" s="89">
        <v>61179.89</v>
      </c>
      <c r="CH85" s="24">
        <f t="shared" si="224"/>
        <v>508422.22000000003</v>
      </c>
      <c r="CJ85" s="10"/>
      <c r="CK85" s="10"/>
    </row>
    <row r="86" spans="1:89" s="12" customFormat="1" ht="12" hidden="1" customHeight="1" x14ac:dyDescent="0.25">
      <c r="A86" s="9" t="s">
        <v>190</v>
      </c>
      <c r="B86" s="9" t="s">
        <v>190</v>
      </c>
      <c r="C86" s="25">
        <v>2</v>
      </c>
      <c r="D86" s="33" t="s">
        <v>159</v>
      </c>
      <c r="E86" s="27" t="s">
        <v>160</v>
      </c>
      <c r="F86" s="25" t="s">
        <v>182</v>
      </c>
      <c r="G86" s="27" t="s">
        <v>183</v>
      </c>
      <c r="H86" s="34" t="s">
        <v>187</v>
      </c>
      <c r="I86" s="27" t="s">
        <v>188</v>
      </c>
      <c r="J86" s="28">
        <v>3</v>
      </c>
      <c r="K86" s="32" t="s">
        <v>91</v>
      </c>
      <c r="L86" s="23" t="s">
        <v>10</v>
      </c>
      <c r="M86" s="24">
        <v>0</v>
      </c>
      <c r="N86" s="24">
        <v>0</v>
      </c>
      <c r="O86" s="24">
        <v>21599.51</v>
      </c>
      <c r="P86" s="89">
        <v>0</v>
      </c>
      <c r="Q86" s="89">
        <v>0</v>
      </c>
      <c r="R86" s="89">
        <v>0</v>
      </c>
      <c r="S86" s="89">
        <f t="shared" si="176"/>
        <v>0</v>
      </c>
      <c r="T86" s="93" t="str">
        <f t="shared" si="177"/>
        <v>nebija plānots</v>
      </c>
      <c r="U86" s="89">
        <f t="shared" si="178"/>
        <v>0</v>
      </c>
      <c r="V86" s="93" t="str">
        <f t="shared" si="179"/>
        <v>nebija plānots</v>
      </c>
      <c r="W86" s="89">
        <v>0</v>
      </c>
      <c r="X86" s="89">
        <v>0</v>
      </c>
      <c r="Y86" s="89">
        <v>0</v>
      </c>
      <c r="Z86" s="89">
        <f t="shared" si="180"/>
        <v>0</v>
      </c>
      <c r="AA86" s="93" t="str">
        <f t="shared" si="181"/>
        <v>nebija plānots</v>
      </c>
      <c r="AB86" s="89">
        <f t="shared" si="182"/>
        <v>0</v>
      </c>
      <c r="AC86" s="93" t="str">
        <f t="shared" si="183"/>
        <v>nebija plānots</v>
      </c>
      <c r="AD86" s="89">
        <f t="shared" si="184"/>
        <v>0</v>
      </c>
      <c r="AE86" s="89">
        <f t="shared" si="185"/>
        <v>0</v>
      </c>
      <c r="AF86" s="89">
        <f t="shared" si="186"/>
        <v>0</v>
      </c>
      <c r="AG86" s="89">
        <f t="shared" si="187"/>
        <v>0</v>
      </c>
      <c r="AH86" s="93" t="str">
        <f t="shared" si="188"/>
        <v>nebija plānots</v>
      </c>
      <c r="AI86" s="89">
        <f t="shared" si="189"/>
        <v>0</v>
      </c>
      <c r="AJ86" s="93" t="str">
        <f t="shared" si="190"/>
        <v>nebija plānots</v>
      </c>
      <c r="AK86" s="89">
        <v>0</v>
      </c>
      <c r="AL86" s="89">
        <v>0</v>
      </c>
      <c r="AM86" s="89">
        <v>0</v>
      </c>
      <c r="AN86" s="89">
        <f t="shared" si="191"/>
        <v>0</v>
      </c>
      <c r="AO86" s="93" t="str">
        <f t="shared" si="192"/>
        <v>nebija plānots</v>
      </c>
      <c r="AP86" s="89">
        <f t="shared" si="193"/>
        <v>0</v>
      </c>
      <c r="AQ86" s="93" t="str">
        <f t="shared" si="194"/>
        <v>nebija plānots</v>
      </c>
      <c r="AR86" s="89">
        <f t="shared" si="195"/>
        <v>0</v>
      </c>
      <c r="AS86" s="89">
        <f t="shared" si="196"/>
        <v>0</v>
      </c>
      <c r="AT86" s="89">
        <f t="shared" si="197"/>
        <v>0</v>
      </c>
      <c r="AU86" s="89">
        <f t="shared" si="198"/>
        <v>0</v>
      </c>
      <c r="AV86" s="93" t="str">
        <f t="shared" si="199"/>
        <v>nebija plānots</v>
      </c>
      <c r="AW86" s="89">
        <f t="shared" si="200"/>
        <v>0</v>
      </c>
      <c r="AX86" s="93" t="str">
        <f t="shared" si="201"/>
        <v>nebija plānots</v>
      </c>
      <c r="AY86" s="89">
        <v>0</v>
      </c>
      <c r="AZ86" s="89">
        <v>0</v>
      </c>
      <c r="BA86" s="89">
        <v>0</v>
      </c>
      <c r="BB86" s="89">
        <f t="shared" si="202"/>
        <v>0</v>
      </c>
      <c r="BC86" s="93" t="str">
        <f t="shared" si="203"/>
        <v>nebija plānots</v>
      </c>
      <c r="BD86" s="89">
        <f t="shared" si="204"/>
        <v>0</v>
      </c>
      <c r="BE86" s="93" t="str">
        <f t="shared" si="205"/>
        <v>nebija plānots</v>
      </c>
      <c r="BF86" s="89">
        <f t="shared" si="206"/>
        <v>0</v>
      </c>
      <c r="BG86" s="89">
        <f t="shared" si="207"/>
        <v>0</v>
      </c>
      <c r="BH86" s="89">
        <f t="shared" si="208"/>
        <v>0</v>
      </c>
      <c r="BI86" s="89">
        <f t="shared" si="209"/>
        <v>0</v>
      </c>
      <c r="BJ86" s="93" t="str">
        <f t="shared" si="210"/>
        <v>nebija plānots</v>
      </c>
      <c r="BK86" s="89">
        <f t="shared" si="211"/>
        <v>0</v>
      </c>
      <c r="BL86" s="93" t="str">
        <f t="shared" si="212"/>
        <v>nebija plānots</v>
      </c>
      <c r="BM86" s="89">
        <v>80246.210000000006</v>
      </c>
      <c r="BN86" s="89">
        <v>80780.37</v>
      </c>
      <c r="BO86" s="89">
        <v>0</v>
      </c>
      <c r="BP86" s="89">
        <f t="shared" si="213"/>
        <v>80780.37</v>
      </c>
      <c r="BQ86" s="93">
        <f t="shared" si="214"/>
        <v>1.0066565137468797</v>
      </c>
      <c r="BR86" s="89">
        <f t="shared" si="215"/>
        <v>534.15999999998894</v>
      </c>
      <c r="BS86" s="93">
        <f t="shared" si="216"/>
        <v>6.6565137468796208E-3</v>
      </c>
      <c r="BT86" s="89">
        <f t="shared" si="217"/>
        <v>80246.210000000006</v>
      </c>
      <c r="BU86" s="89">
        <f t="shared" si="218"/>
        <v>80780.37</v>
      </c>
      <c r="BV86" s="89">
        <f t="shared" si="219"/>
        <v>0</v>
      </c>
      <c r="BW86" s="89">
        <f t="shared" si="220"/>
        <v>80780.37</v>
      </c>
      <c r="BX86" s="93">
        <f t="shared" si="221"/>
        <v>1.0066565137468797</v>
      </c>
      <c r="BY86" s="89">
        <f t="shared" si="222"/>
        <v>534.15999999998894</v>
      </c>
      <c r="BZ86" s="93">
        <f t="shared" si="223"/>
        <v>6.6565137468796208E-3</v>
      </c>
      <c r="CA86" s="89">
        <v>0</v>
      </c>
      <c r="CB86" s="89">
        <v>0</v>
      </c>
      <c r="CC86" s="89">
        <v>0</v>
      </c>
      <c r="CD86" s="89">
        <v>0</v>
      </c>
      <c r="CE86" s="89">
        <v>172125</v>
      </c>
      <c r="CF86" s="89">
        <v>0</v>
      </c>
      <c r="CG86" s="89">
        <v>0</v>
      </c>
      <c r="CH86" s="24">
        <f t="shared" si="224"/>
        <v>252371.21000000002</v>
      </c>
      <c r="CJ86" s="10"/>
      <c r="CK86" s="10"/>
    </row>
    <row r="87" spans="1:89" s="12" customFormat="1" ht="12" hidden="1" customHeight="1" x14ac:dyDescent="0.25">
      <c r="A87" s="9" t="s">
        <v>191</v>
      </c>
      <c r="B87" s="9" t="s">
        <v>191</v>
      </c>
      <c r="C87" s="25">
        <v>2</v>
      </c>
      <c r="D87" s="33" t="s">
        <v>159</v>
      </c>
      <c r="E87" s="27" t="s">
        <v>160</v>
      </c>
      <c r="F87" s="25" t="s">
        <v>182</v>
      </c>
      <c r="G87" s="27" t="s">
        <v>183</v>
      </c>
      <c r="H87" s="34" t="s">
        <v>187</v>
      </c>
      <c r="I87" s="27" t="s">
        <v>188</v>
      </c>
      <c r="J87" s="28">
        <v>4</v>
      </c>
      <c r="K87" s="32" t="s">
        <v>91</v>
      </c>
      <c r="L87" s="23" t="s">
        <v>10</v>
      </c>
      <c r="M87" s="24">
        <v>0</v>
      </c>
      <c r="N87" s="24">
        <v>0</v>
      </c>
      <c r="O87" s="24">
        <v>0</v>
      </c>
      <c r="P87" s="89">
        <v>0</v>
      </c>
      <c r="Q87" s="89">
        <v>0</v>
      </c>
      <c r="R87" s="89">
        <v>0</v>
      </c>
      <c r="S87" s="89">
        <f t="shared" si="176"/>
        <v>0</v>
      </c>
      <c r="T87" s="93" t="str">
        <f t="shared" si="177"/>
        <v>nebija plānots</v>
      </c>
      <c r="U87" s="89">
        <f t="shared" si="178"/>
        <v>0</v>
      </c>
      <c r="V87" s="93" t="str">
        <f t="shared" si="179"/>
        <v>nebija plānots</v>
      </c>
      <c r="W87" s="89">
        <v>0</v>
      </c>
      <c r="X87" s="89">
        <v>0</v>
      </c>
      <c r="Y87" s="89">
        <v>0</v>
      </c>
      <c r="Z87" s="89">
        <f t="shared" si="180"/>
        <v>0</v>
      </c>
      <c r="AA87" s="93" t="str">
        <f t="shared" si="181"/>
        <v>nebija plānots</v>
      </c>
      <c r="AB87" s="89">
        <f t="shared" si="182"/>
        <v>0</v>
      </c>
      <c r="AC87" s="93" t="str">
        <f t="shared" si="183"/>
        <v>nebija plānots</v>
      </c>
      <c r="AD87" s="89">
        <f t="shared" si="184"/>
        <v>0</v>
      </c>
      <c r="AE87" s="89">
        <f t="shared" si="185"/>
        <v>0</v>
      </c>
      <c r="AF87" s="89">
        <f t="shared" si="186"/>
        <v>0</v>
      </c>
      <c r="AG87" s="89">
        <f t="shared" si="187"/>
        <v>0</v>
      </c>
      <c r="AH87" s="93" t="str">
        <f t="shared" si="188"/>
        <v>nebija plānots</v>
      </c>
      <c r="AI87" s="89">
        <f t="shared" si="189"/>
        <v>0</v>
      </c>
      <c r="AJ87" s="93" t="str">
        <f t="shared" si="190"/>
        <v>nebija plānots</v>
      </c>
      <c r="AK87" s="89">
        <v>0</v>
      </c>
      <c r="AL87" s="89">
        <v>0</v>
      </c>
      <c r="AM87" s="89">
        <v>0</v>
      </c>
      <c r="AN87" s="89">
        <f t="shared" si="191"/>
        <v>0</v>
      </c>
      <c r="AO87" s="93" t="str">
        <f t="shared" si="192"/>
        <v>nebija plānots</v>
      </c>
      <c r="AP87" s="89">
        <f t="shared" si="193"/>
        <v>0</v>
      </c>
      <c r="AQ87" s="93" t="str">
        <f t="shared" si="194"/>
        <v>nebija plānots</v>
      </c>
      <c r="AR87" s="89">
        <f t="shared" si="195"/>
        <v>0</v>
      </c>
      <c r="AS87" s="89">
        <f t="shared" si="196"/>
        <v>0</v>
      </c>
      <c r="AT87" s="89">
        <f t="shared" si="197"/>
        <v>0</v>
      </c>
      <c r="AU87" s="89">
        <f t="shared" si="198"/>
        <v>0</v>
      </c>
      <c r="AV87" s="93" t="str">
        <f t="shared" si="199"/>
        <v>nebija plānots</v>
      </c>
      <c r="AW87" s="89">
        <f t="shared" si="200"/>
        <v>0</v>
      </c>
      <c r="AX87" s="93" t="str">
        <f t="shared" si="201"/>
        <v>nebija plānots</v>
      </c>
      <c r="AY87" s="89">
        <v>454161.9</v>
      </c>
      <c r="AZ87" s="89">
        <v>0</v>
      </c>
      <c r="BA87" s="89">
        <v>0</v>
      </c>
      <c r="BB87" s="89">
        <f t="shared" si="202"/>
        <v>0</v>
      </c>
      <c r="BC87" s="93">
        <f t="shared" si="203"/>
        <v>0</v>
      </c>
      <c r="BD87" s="89">
        <f t="shared" si="204"/>
        <v>-454161.9</v>
      </c>
      <c r="BE87" s="93">
        <f t="shared" si="205"/>
        <v>-1</v>
      </c>
      <c r="BF87" s="89">
        <f t="shared" si="206"/>
        <v>454161.9</v>
      </c>
      <c r="BG87" s="89">
        <f t="shared" si="207"/>
        <v>0</v>
      </c>
      <c r="BH87" s="89">
        <f t="shared" si="208"/>
        <v>0</v>
      </c>
      <c r="BI87" s="89">
        <f t="shared" si="209"/>
        <v>0</v>
      </c>
      <c r="BJ87" s="93">
        <f t="shared" si="210"/>
        <v>0</v>
      </c>
      <c r="BK87" s="89">
        <f t="shared" si="211"/>
        <v>-454161.9</v>
      </c>
      <c r="BL87" s="93">
        <f t="shared" si="212"/>
        <v>-1</v>
      </c>
      <c r="BM87" s="89">
        <v>0</v>
      </c>
      <c r="BN87" s="89">
        <v>7139</v>
      </c>
      <c r="BO87" s="89">
        <v>0</v>
      </c>
      <c r="BP87" s="89">
        <f t="shared" si="213"/>
        <v>7139</v>
      </c>
      <c r="BQ87" s="93" t="str">
        <f t="shared" si="214"/>
        <v>nebija plānots</v>
      </c>
      <c r="BR87" s="89">
        <f t="shared" si="215"/>
        <v>7139</v>
      </c>
      <c r="BS87" s="93" t="str">
        <f t="shared" si="216"/>
        <v>nebija plānots</v>
      </c>
      <c r="BT87" s="89">
        <f t="shared" si="217"/>
        <v>454161.9</v>
      </c>
      <c r="BU87" s="89">
        <f t="shared" si="218"/>
        <v>7139</v>
      </c>
      <c r="BV87" s="89">
        <f t="shared" si="219"/>
        <v>0</v>
      </c>
      <c r="BW87" s="89">
        <f t="shared" si="220"/>
        <v>7139</v>
      </c>
      <c r="BX87" s="93">
        <f t="shared" si="221"/>
        <v>1.5719064060635644E-2</v>
      </c>
      <c r="BY87" s="89">
        <f t="shared" si="222"/>
        <v>-447022.9</v>
      </c>
      <c r="BZ87" s="93">
        <f t="shared" si="223"/>
        <v>-0.98428093593936439</v>
      </c>
      <c r="CA87" s="89">
        <v>0</v>
      </c>
      <c r="CB87" s="89">
        <v>0</v>
      </c>
      <c r="CC87" s="89">
        <v>0</v>
      </c>
      <c r="CD87" s="89">
        <v>0</v>
      </c>
      <c r="CE87" s="89">
        <v>454161.9</v>
      </c>
      <c r="CF87" s="89">
        <v>0</v>
      </c>
      <c r="CG87" s="89">
        <v>0</v>
      </c>
      <c r="CH87" s="24">
        <f t="shared" si="224"/>
        <v>908323.8</v>
      </c>
      <c r="CJ87" s="10"/>
      <c r="CK87" s="10"/>
    </row>
    <row r="88" spans="1:89" ht="12" hidden="1" customHeight="1" x14ac:dyDescent="0.25">
      <c r="A88" s="9" t="s">
        <v>192</v>
      </c>
      <c r="B88" s="9" t="s">
        <v>192</v>
      </c>
      <c r="C88" s="25">
        <v>2</v>
      </c>
      <c r="D88" s="33" t="s">
        <v>159</v>
      </c>
      <c r="E88" s="27" t="s">
        <v>160</v>
      </c>
      <c r="F88" s="25" t="s">
        <v>182</v>
      </c>
      <c r="G88" s="27" t="s">
        <v>183</v>
      </c>
      <c r="H88" s="34" t="s">
        <v>193</v>
      </c>
      <c r="I88" s="27" t="s">
        <v>194</v>
      </c>
      <c r="J88" s="28">
        <v>1</v>
      </c>
      <c r="K88" s="32" t="s">
        <v>91</v>
      </c>
      <c r="L88" s="25" t="s">
        <v>10</v>
      </c>
      <c r="M88" s="24">
        <v>0</v>
      </c>
      <c r="N88" s="24">
        <v>1038171.2400000001</v>
      </c>
      <c r="O88" s="24">
        <v>400411.46</v>
      </c>
      <c r="P88" s="89">
        <v>0</v>
      </c>
      <c r="Q88" s="89">
        <v>0</v>
      </c>
      <c r="R88" s="89">
        <v>0</v>
      </c>
      <c r="S88" s="89">
        <f t="shared" si="176"/>
        <v>0</v>
      </c>
      <c r="T88" s="93" t="str">
        <f t="shared" si="177"/>
        <v>nebija plānots</v>
      </c>
      <c r="U88" s="89">
        <f t="shared" si="178"/>
        <v>0</v>
      </c>
      <c r="V88" s="93" t="str">
        <f t="shared" si="179"/>
        <v>nebija plānots</v>
      </c>
      <c r="W88" s="89">
        <v>0</v>
      </c>
      <c r="X88" s="89">
        <v>0</v>
      </c>
      <c r="Y88" s="89">
        <v>0</v>
      </c>
      <c r="Z88" s="89">
        <f t="shared" si="180"/>
        <v>0</v>
      </c>
      <c r="AA88" s="93" t="str">
        <f t="shared" si="181"/>
        <v>nebija plānots</v>
      </c>
      <c r="AB88" s="89">
        <f t="shared" si="182"/>
        <v>0</v>
      </c>
      <c r="AC88" s="93" t="str">
        <f t="shared" si="183"/>
        <v>nebija plānots</v>
      </c>
      <c r="AD88" s="89">
        <f t="shared" si="184"/>
        <v>0</v>
      </c>
      <c r="AE88" s="89">
        <f t="shared" si="185"/>
        <v>0</v>
      </c>
      <c r="AF88" s="89">
        <f t="shared" si="186"/>
        <v>0</v>
      </c>
      <c r="AG88" s="89">
        <f t="shared" si="187"/>
        <v>0</v>
      </c>
      <c r="AH88" s="93" t="str">
        <f t="shared" si="188"/>
        <v>nebija plānots</v>
      </c>
      <c r="AI88" s="89">
        <f t="shared" si="189"/>
        <v>0</v>
      </c>
      <c r="AJ88" s="93" t="str">
        <f t="shared" si="190"/>
        <v>nebija plānots</v>
      </c>
      <c r="AK88" s="89">
        <v>0</v>
      </c>
      <c r="AL88" s="89">
        <v>110460.93</v>
      </c>
      <c r="AM88" s="89">
        <v>0</v>
      </c>
      <c r="AN88" s="89">
        <f t="shared" si="191"/>
        <v>110460.93</v>
      </c>
      <c r="AO88" s="93" t="str">
        <f t="shared" si="192"/>
        <v>nebija plānots</v>
      </c>
      <c r="AP88" s="89">
        <f t="shared" si="193"/>
        <v>110460.93</v>
      </c>
      <c r="AQ88" s="93" t="str">
        <f t="shared" si="194"/>
        <v>nebija plānots</v>
      </c>
      <c r="AR88" s="89">
        <f t="shared" si="195"/>
        <v>0</v>
      </c>
      <c r="AS88" s="89">
        <f t="shared" si="196"/>
        <v>110460.93</v>
      </c>
      <c r="AT88" s="89">
        <f t="shared" si="197"/>
        <v>0</v>
      </c>
      <c r="AU88" s="89">
        <f t="shared" si="198"/>
        <v>110460.93</v>
      </c>
      <c r="AV88" s="93" t="str">
        <f t="shared" si="199"/>
        <v>nebija plānots</v>
      </c>
      <c r="AW88" s="89">
        <f t="shared" si="200"/>
        <v>110460.93</v>
      </c>
      <c r="AX88" s="93" t="str">
        <f t="shared" si="201"/>
        <v>nebija plānots</v>
      </c>
      <c r="AY88" s="89">
        <v>0</v>
      </c>
      <c r="AZ88" s="89">
        <v>0</v>
      </c>
      <c r="BA88" s="89">
        <v>0</v>
      </c>
      <c r="BB88" s="89">
        <f t="shared" si="202"/>
        <v>0</v>
      </c>
      <c r="BC88" s="93" t="str">
        <f t="shared" si="203"/>
        <v>nebija plānots</v>
      </c>
      <c r="BD88" s="89">
        <f t="shared" si="204"/>
        <v>0</v>
      </c>
      <c r="BE88" s="93" t="str">
        <f t="shared" si="205"/>
        <v>nebija plānots</v>
      </c>
      <c r="BF88" s="89">
        <f t="shared" si="206"/>
        <v>0</v>
      </c>
      <c r="BG88" s="89">
        <f t="shared" si="207"/>
        <v>110460.93</v>
      </c>
      <c r="BH88" s="89">
        <f t="shared" si="208"/>
        <v>0</v>
      </c>
      <c r="BI88" s="89">
        <f t="shared" si="209"/>
        <v>110460.93</v>
      </c>
      <c r="BJ88" s="93" t="str">
        <f t="shared" si="210"/>
        <v>nebija plānots</v>
      </c>
      <c r="BK88" s="89">
        <f t="shared" si="211"/>
        <v>110460.93</v>
      </c>
      <c r="BL88" s="93" t="str">
        <f t="shared" si="212"/>
        <v>nebija plānots</v>
      </c>
      <c r="BM88" s="89">
        <v>758504.77</v>
      </c>
      <c r="BN88" s="89">
        <v>1064007.44</v>
      </c>
      <c r="BO88" s="89">
        <v>0</v>
      </c>
      <c r="BP88" s="89">
        <f t="shared" si="213"/>
        <v>1064007.44</v>
      </c>
      <c r="BQ88" s="93">
        <f t="shared" si="214"/>
        <v>1.4027696094778679</v>
      </c>
      <c r="BR88" s="89">
        <f t="shared" si="215"/>
        <v>305502.66999999993</v>
      </c>
      <c r="BS88" s="93">
        <f t="shared" si="216"/>
        <v>0.40276960947786777</v>
      </c>
      <c r="BT88" s="89">
        <f t="shared" si="217"/>
        <v>758504.77</v>
      </c>
      <c r="BU88" s="89">
        <f t="shared" si="218"/>
        <v>1174468.3699999999</v>
      </c>
      <c r="BV88" s="89">
        <f t="shared" si="219"/>
        <v>0</v>
      </c>
      <c r="BW88" s="89">
        <f t="shared" si="220"/>
        <v>1174468.3699999999</v>
      </c>
      <c r="BX88" s="93">
        <f t="shared" si="221"/>
        <v>1.5483994517265856</v>
      </c>
      <c r="BY88" s="89">
        <f t="shared" si="222"/>
        <v>415963.59999999986</v>
      </c>
      <c r="BZ88" s="93">
        <f t="shared" si="223"/>
        <v>0.54839945172658555</v>
      </c>
      <c r="CA88" s="89">
        <v>247520.35</v>
      </c>
      <c r="CB88" s="89">
        <v>0</v>
      </c>
      <c r="CC88" s="89">
        <v>0</v>
      </c>
      <c r="CD88" s="89">
        <v>0</v>
      </c>
      <c r="CE88" s="89">
        <v>59658.6</v>
      </c>
      <c r="CF88" s="89">
        <v>0</v>
      </c>
      <c r="CG88" s="89">
        <v>59828.29</v>
      </c>
      <c r="CH88" s="24">
        <f t="shared" si="224"/>
        <v>1125512.01</v>
      </c>
      <c r="CJ88" s="10"/>
      <c r="CK88" s="10"/>
    </row>
    <row r="89" spans="1:89" ht="12" hidden="1" customHeight="1" x14ac:dyDescent="0.25">
      <c r="A89" s="9" t="s">
        <v>195</v>
      </c>
      <c r="B89" s="9" t="s">
        <v>195</v>
      </c>
      <c r="C89" s="25">
        <v>2</v>
      </c>
      <c r="D89" s="33" t="s">
        <v>159</v>
      </c>
      <c r="E89" s="27" t="s">
        <v>160</v>
      </c>
      <c r="F89" s="25" t="s">
        <v>182</v>
      </c>
      <c r="G89" s="27" t="s">
        <v>183</v>
      </c>
      <c r="H89" s="25" t="s">
        <v>196</v>
      </c>
      <c r="I89" s="27" t="s">
        <v>197</v>
      </c>
      <c r="J89" s="28">
        <v>1</v>
      </c>
      <c r="K89" s="29" t="s">
        <v>91</v>
      </c>
      <c r="L89" s="25" t="s">
        <v>10</v>
      </c>
      <c r="M89" s="24">
        <v>0</v>
      </c>
      <c r="N89" s="24">
        <v>1015058.72</v>
      </c>
      <c r="O89" s="24">
        <v>1080467.77</v>
      </c>
      <c r="P89" s="89">
        <v>0</v>
      </c>
      <c r="Q89" s="89">
        <v>0</v>
      </c>
      <c r="R89" s="89">
        <v>0</v>
      </c>
      <c r="S89" s="89">
        <f t="shared" si="176"/>
        <v>0</v>
      </c>
      <c r="T89" s="93" t="str">
        <f t="shared" si="177"/>
        <v>nebija plānots</v>
      </c>
      <c r="U89" s="89">
        <f t="shared" si="178"/>
        <v>0</v>
      </c>
      <c r="V89" s="93" t="str">
        <f t="shared" si="179"/>
        <v>nebija plānots</v>
      </c>
      <c r="W89" s="89">
        <v>36000</v>
      </c>
      <c r="X89" s="89">
        <v>0</v>
      </c>
      <c r="Y89" s="89">
        <v>0</v>
      </c>
      <c r="Z89" s="89">
        <f t="shared" si="180"/>
        <v>0</v>
      </c>
      <c r="AA89" s="93">
        <f t="shared" si="181"/>
        <v>0</v>
      </c>
      <c r="AB89" s="89">
        <f t="shared" si="182"/>
        <v>-36000</v>
      </c>
      <c r="AC89" s="93">
        <f t="shared" si="183"/>
        <v>-1</v>
      </c>
      <c r="AD89" s="89">
        <f t="shared" si="184"/>
        <v>36000</v>
      </c>
      <c r="AE89" s="89">
        <f t="shared" si="185"/>
        <v>0</v>
      </c>
      <c r="AF89" s="89">
        <f t="shared" si="186"/>
        <v>0</v>
      </c>
      <c r="AG89" s="89">
        <f t="shared" si="187"/>
        <v>0</v>
      </c>
      <c r="AH89" s="93">
        <f t="shared" si="188"/>
        <v>0</v>
      </c>
      <c r="AI89" s="89">
        <f t="shared" si="189"/>
        <v>-36000</v>
      </c>
      <c r="AJ89" s="93">
        <f t="shared" si="190"/>
        <v>-1</v>
      </c>
      <c r="AK89" s="89">
        <v>0</v>
      </c>
      <c r="AL89" s="89">
        <v>0</v>
      </c>
      <c r="AM89" s="89">
        <v>0</v>
      </c>
      <c r="AN89" s="89">
        <f t="shared" si="191"/>
        <v>0</v>
      </c>
      <c r="AO89" s="93" t="str">
        <f t="shared" si="192"/>
        <v>nebija plānots</v>
      </c>
      <c r="AP89" s="89">
        <f t="shared" si="193"/>
        <v>0</v>
      </c>
      <c r="AQ89" s="93" t="str">
        <f t="shared" si="194"/>
        <v>nebija plānots</v>
      </c>
      <c r="AR89" s="89">
        <f t="shared" si="195"/>
        <v>36000</v>
      </c>
      <c r="AS89" s="89">
        <f t="shared" si="196"/>
        <v>0</v>
      </c>
      <c r="AT89" s="89">
        <f t="shared" si="197"/>
        <v>0</v>
      </c>
      <c r="AU89" s="89">
        <f t="shared" si="198"/>
        <v>0</v>
      </c>
      <c r="AV89" s="93">
        <f t="shared" si="199"/>
        <v>0</v>
      </c>
      <c r="AW89" s="89">
        <f t="shared" si="200"/>
        <v>-36000</v>
      </c>
      <c r="AX89" s="93">
        <f t="shared" si="201"/>
        <v>-1</v>
      </c>
      <c r="AY89" s="89">
        <v>30600</v>
      </c>
      <c r="AZ89" s="89">
        <v>25000</v>
      </c>
      <c r="BA89" s="89">
        <v>0</v>
      </c>
      <c r="BB89" s="89">
        <f t="shared" si="202"/>
        <v>25000</v>
      </c>
      <c r="BC89" s="93">
        <f t="shared" si="203"/>
        <v>0.81699346405228757</v>
      </c>
      <c r="BD89" s="89">
        <f t="shared" si="204"/>
        <v>-5600</v>
      </c>
      <c r="BE89" s="93">
        <f t="shared" si="205"/>
        <v>-0.18300653594771241</v>
      </c>
      <c r="BF89" s="89">
        <f t="shared" si="206"/>
        <v>66600</v>
      </c>
      <c r="BG89" s="89">
        <f t="shared" si="207"/>
        <v>25000</v>
      </c>
      <c r="BH89" s="89">
        <f t="shared" si="208"/>
        <v>0</v>
      </c>
      <c r="BI89" s="89">
        <f t="shared" si="209"/>
        <v>25000</v>
      </c>
      <c r="BJ89" s="93">
        <f t="shared" si="210"/>
        <v>0.37537537537537535</v>
      </c>
      <c r="BK89" s="89">
        <f t="shared" si="211"/>
        <v>-41600</v>
      </c>
      <c r="BL89" s="93">
        <f t="shared" si="212"/>
        <v>-0.62462462462462465</v>
      </c>
      <c r="BM89" s="89">
        <v>207944.14</v>
      </c>
      <c r="BN89" s="89">
        <v>79844.570000000007</v>
      </c>
      <c r="BO89" s="89">
        <v>0</v>
      </c>
      <c r="BP89" s="89">
        <f t="shared" si="213"/>
        <v>79844.570000000007</v>
      </c>
      <c r="BQ89" s="93">
        <f t="shared" si="214"/>
        <v>0.38397124343104838</v>
      </c>
      <c r="BR89" s="89">
        <f t="shared" si="215"/>
        <v>-128099.57</v>
      </c>
      <c r="BS89" s="93">
        <f t="shared" si="216"/>
        <v>-0.61602875656895162</v>
      </c>
      <c r="BT89" s="89">
        <f t="shared" si="217"/>
        <v>274544.14</v>
      </c>
      <c r="BU89" s="89">
        <f t="shared" si="218"/>
        <v>104844.57</v>
      </c>
      <c r="BV89" s="89">
        <f t="shared" si="219"/>
        <v>0</v>
      </c>
      <c r="BW89" s="89">
        <f t="shared" si="220"/>
        <v>104844.57</v>
      </c>
      <c r="BX89" s="93">
        <f t="shared" si="221"/>
        <v>0.38188602386486925</v>
      </c>
      <c r="BY89" s="89">
        <f t="shared" si="222"/>
        <v>-169699.57</v>
      </c>
      <c r="BZ89" s="93">
        <f t="shared" si="223"/>
        <v>-0.61811397613513075</v>
      </c>
      <c r="CA89" s="89">
        <v>0</v>
      </c>
      <c r="CB89" s="89">
        <v>0</v>
      </c>
      <c r="CC89" s="89">
        <v>255000</v>
      </c>
      <c r="CD89" s="89">
        <v>290239.02000000019</v>
      </c>
      <c r="CE89" s="89">
        <v>220925.1</v>
      </c>
      <c r="CF89" s="89">
        <v>0</v>
      </c>
      <c r="CG89" s="89">
        <v>0</v>
      </c>
      <c r="CH89" s="24">
        <f t="shared" si="224"/>
        <v>1040708.2600000001</v>
      </c>
      <c r="CJ89" s="10"/>
      <c r="CK89" s="10"/>
    </row>
    <row r="90" spans="1:89" ht="12" hidden="1" customHeight="1" x14ac:dyDescent="0.25">
      <c r="A90" s="9" t="s">
        <v>198</v>
      </c>
      <c r="B90" s="9" t="s">
        <v>198</v>
      </c>
      <c r="C90" s="25">
        <v>2</v>
      </c>
      <c r="D90" s="33" t="s">
        <v>159</v>
      </c>
      <c r="E90" s="27" t="s">
        <v>160</v>
      </c>
      <c r="F90" s="25" t="s">
        <v>182</v>
      </c>
      <c r="G90" s="27" t="s">
        <v>183</v>
      </c>
      <c r="H90" s="25" t="s">
        <v>196</v>
      </c>
      <c r="I90" s="27" t="s">
        <v>197</v>
      </c>
      <c r="J90" s="28">
        <v>2</v>
      </c>
      <c r="K90" s="29" t="s">
        <v>91</v>
      </c>
      <c r="L90" s="25" t="s">
        <v>10</v>
      </c>
      <c r="M90" s="24">
        <v>0</v>
      </c>
      <c r="N90" s="24">
        <v>0</v>
      </c>
      <c r="O90" s="24">
        <v>0</v>
      </c>
      <c r="P90" s="89">
        <v>0</v>
      </c>
      <c r="Q90" s="89">
        <v>0</v>
      </c>
      <c r="R90" s="89">
        <v>0</v>
      </c>
      <c r="S90" s="89">
        <f t="shared" si="176"/>
        <v>0</v>
      </c>
      <c r="T90" s="93" t="str">
        <f t="shared" si="177"/>
        <v>nebija plānots</v>
      </c>
      <c r="U90" s="89">
        <f t="shared" si="178"/>
        <v>0</v>
      </c>
      <c r="V90" s="93" t="str">
        <f t="shared" si="179"/>
        <v>nebija plānots</v>
      </c>
      <c r="W90" s="89">
        <v>0</v>
      </c>
      <c r="X90" s="89">
        <v>0</v>
      </c>
      <c r="Y90" s="89">
        <v>0</v>
      </c>
      <c r="Z90" s="89">
        <f t="shared" si="180"/>
        <v>0</v>
      </c>
      <c r="AA90" s="93" t="str">
        <f t="shared" si="181"/>
        <v>nebija plānots</v>
      </c>
      <c r="AB90" s="89">
        <f t="shared" si="182"/>
        <v>0</v>
      </c>
      <c r="AC90" s="93" t="str">
        <f t="shared" si="183"/>
        <v>nebija plānots</v>
      </c>
      <c r="AD90" s="89">
        <f t="shared" si="184"/>
        <v>0</v>
      </c>
      <c r="AE90" s="89">
        <f t="shared" si="185"/>
        <v>0</v>
      </c>
      <c r="AF90" s="89">
        <f t="shared" si="186"/>
        <v>0</v>
      </c>
      <c r="AG90" s="89">
        <f t="shared" si="187"/>
        <v>0</v>
      </c>
      <c r="AH90" s="93" t="str">
        <f t="shared" si="188"/>
        <v>nebija plānots</v>
      </c>
      <c r="AI90" s="89">
        <f t="shared" si="189"/>
        <v>0</v>
      </c>
      <c r="AJ90" s="93" t="str">
        <f t="shared" si="190"/>
        <v>nebija plānots</v>
      </c>
      <c r="AK90" s="89">
        <v>0</v>
      </c>
      <c r="AL90" s="89">
        <v>0</v>
      </c>
      <c r="AM90" s="89">
        <v>0</v>
      </c>
      <c r="AN90" s="89">
        <f t="shared" si="191"/>
        <v>0</v>
      </c>
      <c r="AO90" s="93" t="str">
        <f t="shared" si="192"/>
        <v>nebija plānots</v>
      </c>
      <c r="AP90" s="89">
        <f t="shared" si="193"/>
        <v>0</v>
      </c>
      <c r="AQ90" s="93" t="str">
        <f t="shared" si="194"/>
        <v>nebija plānots</v>
      </c>
      <c r="AR90" s="89">
        <f t="shared" si="195"/>
        <v>0</v>
      </c>
      <c r="AS90" s="89">
        <f t="shared" si="196"/>
        <v>0</v>
      </c>
      <c r="AT90" s="89">
        <f t="shared" si="197"/>
        <v>0</v>
      </c>
      <c r="AU90" s="89">
        <f t="shared" si="198"/>
        <v>0</v>
      </c>
      <c r="AV90" s="93" t="str">
        <f t="shared" si="199"/>
        <v>nebija plānots</v>
      </c>
      <c r="AW90" s="89">
        <f t="shared" si="200"/>
        <v>0</v>
      </c>
      <c r="AX90" s="93" t="str">
        <f t="shared" si="201"/>
        <v>nebija plānots</v>
      </c>
      <c r="AY90" s="89">
        <v>0</v>
      </c>
      <c r="AZ90" s="89">
        <v>0</v>
      </c>
      <c r="BA90" s="89">
        <v>0</v>
      </c>
      <c r="BB90" s="89">
        <f t="shared" si="202"/>
        <v>0</v>
      </c>
      <c r="BC90" s="93" t="str">
        <f t="shared" si="203"/>
        <v>nebija plānots</v>
      </c>
      <c r="BD90" s="89">
        <f t="shared" si="204"/>
        <v>0</v>
      </c>
      <c r="BE90" s="93" t="str">
        <f t="shared" si="205"/>
        <v>nebija plānots</v>
      </c>
      <c r="BF90" s="89">
        <f t="shared" si="206"/>
        <v>0</v>
      </c>
      <c r="BG90" s="89">
        <f t="shared" si="207"/>
        <v>0</v>
      </c>
      <c r="BH90" s="89">
        <f t="shared" si="208"/>
        <v>0</v>
      </c>
      <c r="BI90" s="89">
        <f t="shared" si="209"/>
        <v>0</v>
      </c>
      <c r="BJ90" s="93" t="str">
        <f t="shared" si="210"/>
        <v>nebija plānots</v>
      </c>
      <c r="BK90" s="89">
        <f t="shared" si="211"/>
        <v>0</v>
      </c>
      <c r="BL90" s="93" t="str">
        <f t="shared" si="212"/>
        <v>nebija plānots</v>
      </c>
      <c r="BM90" s="89">
        <v>0</v>
      </c>
      <c r="BN90" s="89">
        <v>0</v>
      </c>
      <c r="BO90" s="89">
        <v>0</v>
      </c>
      <c r="BP90" s="89">
        <f t="shared" si="213"/>
        <v>0</v>
      </c>
      <c r="BQ90" s="93" t="str">
        <f t="shared" si="214"/>
        <v>nebija plānots</v>
      </c>
      <c r="BR90" s="89">
        <f t="shared" si="215"/>
        <v>0</v>
      </c>
      <c r="BS90" s="93" t="str">
        <f t="shared" si="216"/>
        <v>nebija plānots</v>
      </c>
      <c r="BT90" s="89">
        <f t="shared" si="217"/>
        <v>0</v>
      </c>
      <c r="BU90" s="89">
        <f t="shared" si="218"/>
        <v>0</v>
      </c>
      <c r="BV90" s="89">
        <f t="shared" si="219"/>
        <v>0</v>
      </c>
      <c r="BW90" s="89">
        <f t="shared" si="220"/>
        <v>0</v>
      </c>
      <c r="BX90" s="93" t="str">
        <f t="shared" si="221"/>
        <v>nebija plānots</v>
      </c>
      <c r="BY90" s="89">
        <f t="shared" si="222"/>
        <v>0</v>
      </c>
      <c r="BZ90" s="93" t="str">
        <f t="shared" si="223"/>
        <v>nebija plānots</v>
      </c>
      <c r="CA90" s="89">
        <v>0</v>
      </c>
      <c r="CB90" s="89">
        <v>0</v>
      </c>
      <c r="CC90" s="89">
        <v>0</v>
      </c>
      <c r="CD90" s="89">
        <v>0</v>
      </c>
      <c r="CE90" s="89">
        <v>105000</v>
      </c>
      <c r="CF90" s="89">
        <v>0</v>
      </c>
      <c r="CG90" s="89">
        <v>0</v>
      </c>
      <c r="CH90" s="24">
        <f t="shared" si="224"/>
        <v>105000</v>
      </c>
      <c r="CJ90" s="10"/>
      <c r="CK90" s="10"/>
    </row>
    <row r="91" spans="1:89" ht="12" hidden="1" customHeight="1" x14ac:dyDescent="0.25">
      <c r="A91" s="9" t="s">
        <v>199</v>
      </c>
      <c r="B91" s="9" t="s">
        <v>199</v>
      </c>
      <c r="C91" s="25">
        <v>2</v>
      </c>
      <c r="D91" s="33" t="s">
        <v>159</v>
      </c>
      <c r="E91" s="27" t="s">
        <v>160</v>
      </c>
      <c r="F91" s="25" t="s">
        <v>182</v>
      </c>
      <c r="G91" s="27" t="s">
        <v>183</v>
      </c>
      <c r="H91" s="34" t="s">
        <v>200</v>
      </c>
      <c r="I91" s="27" t="s">
        <v>201</v>
      </c>
      <c r="J91" s="28">
        <v>1</v>
      </c>
      <c r="K91" s="29" t="s">
        <v>91</v>
      </c>
      <c r="L91" s="25" t="s">
        <v>10</v>
      </c>
      <c r="M91" s="24">
        <v>0</v>
      </c>
      <c r="N91" s="24">
        <v>0</v>
      </c>
      <c r="O91" s="24">
        <v>15029</v>
      </c>
      <c r="P91" s="89">
        <v>37143</v>
      </c>
      <c r="Q91" s="89">
        <v>37143</v>
      </c>
      <c r="R91" s="89">
        <v>0</v>
      </c>
      <c r="S91" s="89">
        <f t="shared" si="176"/>
        <v>37143</v>
      </c>
      <c r="T91" s="93">
        <f t="shared" si="177"/>
        <v>1</v>
      </c>
      <c r="U91" s="89">
        <f t="shared" si="178"/>
        <v>0</v>
      </c>
      <c r="V91" s="93">
        <f t="shared" si="179"/>
        <v>0</v>
      </c>
      <c r="W91" s="89">
        <v>8700.1</v>
      </c>
      <c r="X91" s="89">
        <v>8700.1</v>
      </c>
      <c r="Y91" s="89">
        <v>0</v>
      </c>
      <c r="Z91" s="89">
        <f t="shared" si="180"/>
        <v>8700.1</v>
      </c>
      <c r="AA91" s="93">
        <f t="shared" si="181"/>
        <v>1</v>
      </c>
      <c r="AB91" s="89">
        <f t="shared" si="182"/>
        <v>0</v>
      </c>
      <c r="AC91" s="93">
        <f t="shared" si="183"/>
        <v>0</v>
      </c>
      <c r="AD91" s="89">
        <f t="shared" si="184"/>
        <v>45843.1</v>
      </c>
      <c r="AE91" s="89">
        <f t="shared" si="185"/>
        <v>45843.1</v>
      </c>
      <c r="AF91" s="89">
        <f t="shared" si="186"/>
        <v>0</v>
      </c>
      <c r="AG91" s="89">
        <f t="shared" si="187"/>
        <v>45843.1</v>
      </c>
      <c r="AH91" s="93">
        <f t="shared" si="188"/>
        <v>1</v>
      </c>
      <c r="AI91" s="89">
        <f t="shared" si="189"/>
        <v>0</v>
      </c>
      <c r="AJ91" s="93">
        <f t="shared" si="190"/>
        <v>0</v>
      </c>
      <c r="AK91" s="89">
        <v>0</v>
      </c>
      <c r="AL91" s="89">
        <v>0</v>
      </c>
      <c r="AM91" s="89">
        <v>0</v>
      </c>
      <c r="AN91" s="89">
        <f t="shared" si="191"/>
        <v>0</v>
      </c>
      <c r="AO91" s="93" t="str">
        <f t="shared" si="192"/>
        <v>nebija plānots</v>
      </c>
      <c r="AP91" s="89">
        <f t="shared" si="193"/>
        <v>0</v>
      </c>
      <c r="AQ91" s="93" t="str">
        <f t="shared" si="194"/>
        <v>nebija plānots</v>
      </c>
      <c r="AR91" s="89">
        <f t="shared" si="195"/>
        <v>45843.1</v>
      </c>
      <c r="AS91" s="89">
        <f t="shared" si="196"/>
        <v>45843.1</v>
      </c>
      <c r="AT91" s="89">
        <f t="shared" si="197"/>
        <v>0</v>
      </c>
      <c r="AU91" s="89">
        <f t="shared" si="198"/>
        <v>45843.1</v>
      </c>
      <c r="AV91" s="93">
        <f t="shared" si="199"/>
        <v>1</v>
      </c>
      <c r="AW91" s="89">
        <f t="shared" si="200"/>
        <v>0</v>
      </c>
      <c r="AX91" s="93">
        <f t="shared" si="201"/>
        <v>0</v>
      </c>
      <c r="AY91" s="89">
        <v>0</v>
      </c>
      <c r="AZ91" s="89">
        <v>0</v>
      </c>
      <c r="BA91" s="89">
        <v>0</v>
      </c>
      <c r="BB91" s="89">
        <f t="shared" si="202"/>
        <v>0</v>
      </c>
      <c r="BC91" s="93" t="str">
        <f t="shared" si="203"/>
        <v>nebija plānots</v>
      </c>
      <c r="BD91" s="89">
        <f t="shared" si="204"/>
        <v>0</v>
      </c>
      <c r="BE91" s="93" t="str">
        <f t="shared" si="205"/>
        <v>nebija plānots</v>
      </c>
      <c r="BF91" s="89">
        <f t="shared" si="206"/>
        <v>45843.1</v>
      </c>
      <c r="BG91" s="89">
        <f t="shared" si="207"/>
        <v>45843.1</v>
      </c>
      <c r="BH91" s="89">
        <f t="shared" si="208"/>
        <v>0</v>
      </c>
      <c r="BI91" s="89">
        <f t="shared" si="209"/>
        <v>45843.1</v>
      </c>
      <c r="BJ91" s="93">
        <f t="shared" si="210"/>
        <v>1</v>
      </c>
      <c r="BK91" s="89">
        <f t="shared" si="211"/>
        <v>0</v>
      </c>
      <c r="BL91" s="93">
        <f t="shared" si="212"/>
        <v>0</v>
      </c>
      <c r="BM91" s="89">
        <v>0</v>
      </c>
      <c r="BN91" s="89">
        <v>0</v>
      </c>
      <c r="BO91" s="89">
        <v>0</v>
      </c>
      <c r="BP91" s="89">
        <f t="shared" si="213"/>
        <v>0</v>
      </c>
      <c r="BQ91" s="93" t="str">
        <f t="shared" si="214"/>
        <v>nebija plānots</v>
      </c>
      <c r="BR91" s="89">
        <f t="shared" si="215"/>
        <v>0</v>
      </c>
      <c r="BS91" s="93" t="str">
        <f t="shared" si="216"/>
        <v>nebija plānots</v>
      </c>
      <c r="BT91" s="89">
        <f t="shared" si="217"/>
        <v>45843.1</v>
      </c>
      <c r="BU91" s="89">
        <f t="shared" si="218"/>
        <v>45843.1</v>
      </c>
      <c r="BV91" s="89">
        <f t="shared" si="219"/>
        <v>0</v>
      </c>
      <c r="BW91" s="89">
        <f t="shared" si="220"/>
        <v>45843.1</v>
      </c>
      <c r="BX91" s="93">
        <f t="shared" si="221"/>
        <v>1</v>
      </c>
      <c r="BY91" s="89">
        <f t="shared" si="222"/>
        <v>0</v>
      </c>
      <c r="BZ91" s="93">
        <f t="shared" si="223"/>
        <v>0</v>
      </c>
      <c r="CA91" s="89">
        <v>0</v>
      </c>
      <c r="CB91" s="89">
        <v>0</v>
      </c>
      <c r="CC91" s="89">
        <v>0</v>
      </c>
      <c r="CD91" s="89">
        <v>0</v>
      </c>
      <c r="CE91" s="89">
        <v>0</v>
      </c>
      <c r="CF91" s="89">
        <v>0</v>
      </c>
      <c r="CG91" s="89">
        <v>13939.35</v>
      </c>
      <c r="CH91" s="24">
        <f t="shared" si="224"/>
        <v>59782.45</v>
      </c>
      <c r="CJ91" s="10"/>
      <c r="CK91" s="10"/>
    </row>
    <row r="92" spans="1:89" ht="12" hidden="1" customHeight="1" x14ac:dyDescent="0.25">
      <c r="A92" s="9" t="s">
        <v>202</v>
      </c>
      <c r="B92" s="9" t="s">
        <v>202</v>
      </c>
      <c r="C92" s="25">
        <v>2</v>
      </c>
      <c r="D92" s="33" t="s">
        <v>159</v>
      </c>
      <c r="E92" s="27" t="s">
        <v>160</v>
      </c>
      <c r="F92" s="25" t="s">
        <v>182</v>
      </c>
      <c r="G92" s="27" t="s">
        <v>183</v>
      </c>
      <c r="H92" s="34" t="s">
        <v>200</v>
      </c>
      <c r="I92" s="27" t="s">
        <v>201</v>
      </c>
      <c r="J92" s="28">
        <v>2</v>
      </c>
      <c r="K92" s="29" t="s">
        <v>91</v>
      </c>
      <c r="L92" s="25" t="s">
        <v>10</v>
      </c>
      <c r="M92" s="24">
        <v>0</v>
      </c>
      <c r="N92" s="24">
        <v>1167177.9200000002</v>
      </c>
      <c r="O92" s="24">
        <v>491875.35</v>
      </c>
      <c r="P92" s="89">
        <v>31470.03</v>
      </c>
      <c r="Q92" s="89">
        <v>31470.03</v>
      </c>
      <c r="R92" s="89">
        <v>0</v>
      </c>
      <c r="S92" s="89">
        <f t="shared" si="176"/>
        <v>31470.03</v>
      </c>
      <c r="T92" s="93">
        <f t="shared" si="177"/>
        <v>1</v>
      </c>
      <c r="U92" s="89">
        <f t="shared" si="178"/>
        <v>0</v>
      </c>
      <c r="V92" s="93">
        <f t="shared" si="179"/>
        <v>0</v>
      </c>
      <c r="W92" s="89">
        <v>13200</v>
      </c>
      <c r="X92" s="89">
        <v>0</v>
      </c>
      <c r="Y92" s="89">
        <v>0</v>
      </c>
      <c r="Z92" s="89">
        <f t="shared" si="180"/>
        <v>0</v>
      </c>
      <c r="AA92" s="93">
        <f t="shared" si="181"/>
        <v>0</v>
      </c>
      <c r="AB92" s="89">
        <f t="shared" si="182"/>
        <v>-13200</v>
      </c>
      <c r="AC92" s="93">
        <f t="shared" si="183"/>
        <v>-1</v>
      </c>
      <c r="AD92" s="89">
        <f t="shared" si="184"/>
        <v>44670.03</v>
      </c>
      <c r="AE92" s="89">
        <f t="shared" si="185"/>
        <v>31470.03</v>
      </c>
      <c r="AF92" s="89">
        <f t="shared" si="186"/>
        <v>0</v>
      </c>
      <c r="AG92" s="89">
        <f t="shared" si="187"/>
        <v>31470.03</v>
      </c>
      <c r="AH92" s="93">
        <f t="shared" si="188"/>
        <v>0.7044998626595953</v>
      </c>
      <c r="AI92" s="89">
        <f t="shared" si="189"/>
        <v>-13200</v>
      </c>
      <c r="AJ92" s="93">
        <f t="shared" si="190"/>
        <v>-0.29550013734040476</v>
      </c>
      <c r="AK92" s="89">
        <v>48171.57</v>
      </c>
      <c r="AL92" s="89">
        <v>0</v>
      </c>
      <c r="AM92" s="89">
        <v>0</v>
      </c>
      <c r="AN92" s="89">
        <f t="shared" si="191"/>
        <v>0</v>
      </c>
      <c r="AO92" s="93">
        <f t="shared" si="192"/>
        <v>0</v>
      </c>
      <c r="AP92" s="89">
        <f t="shared" si="193"/>
        <v>-48171.57</v>
      </c>
      <c r="AQ92" s="93">
        <f t="shared" si="194"/>
        <v>-1</v>
      </c>
      <c r="AR92" s="89">
        <f t="shared" si="195"/>
        <v>92841.600000000006</v>
      </c>
      <c r="AS92" s="89">
        <f t="shared" si="196"/>
        <v>31470.03</v>
      </c>
      <c r="AT92" s="89">
        <f t="shared" si="197"/>
        <v>0</v>
      </c>
      <c r="AU92" s="89">
        <f t="shared" si="198"/>
        <v>31470.03</v>
      </c>
      <c r="AV92" s="93">
        <f t="shared" si="199"/>
        <v>0.33896475286940336</v>
      </c>
      <c r="AW92" s="89">
        <f t="shared" si="200"/>
        <v>-61371.570000000007</v>
      </c>
      <c r="AX92" s="93">
        <f t="shared" si="201"/>
        <v>-0.66103524713059669</v>
      </c>
      <c r="AY92" s="89">
        <v>14091.7</v>
      </c>
      <c r="AZ92" s="89">
        <v>0</v>
      </c>
      <c r="BA92" s="89">
        <v>0</v>
      </c>
      <c r="BB92" s="89">
        <f t="shared" si="202"/>
        <v>0</v>
      </c>
      <c r="BC92" s="93">
        <f t="shared" si="203"/>
        <v>0</v>
      </c>
      <c r="BD92" s="89">
        <f t="shared" si="204"/>
        <v>-14091.7</v>
      </c>
      <c r="BE92" s="93">
        <f t="shared" si="205"/>
        <v>-1</v>
      </c>
      <c r="BF92" s="89">
        <f t="shared" si="206"/>
        <v>106933.3</v>
      </c>
      <c r="BG92" s="89">
        <f t="shared" si="207"/>
        <v>31470.03</v>
      </c>
      <c r="BH92" s="89">
        <f t="shared" si="208"/>
        <v>0</v>
      </c>
      <c r="BI92" s="89">
        <f t="shared" si="209"/>
        <v>31470.03</v>
      </c>
      <c r="BJ92" s="93">
        <f t="shared" si="210"/>
        <v>0.29429588350869185</v>
      </c>
      <c r="BK92" s="89">
        <f t="shared" si="211"/>
        <v>-75463.27</v>
      </c>
      <c r="BL92" s="93">
        <f t="shared" si="212"/>
        <v>-0.70570411649130815</v>
      </c>
      <c r="BM92" s="89">
        <v>0</v>
      </c>
      <c r="BN92" s="89">
        <v>0</v>
      </c>
      <c r="BO92" s="89">
        <v>0</v>
      </c>
      <c r="BP92" s="89">
        <f t="shared" si="213"/>
        <v>0</v>
      </c>
      <c r="BQ92" s="93" t="str">
        <f t="shared" si="214"/>
        <v>nebija plānots</v>
      </c>
      <c r="BR92" s="89">
        <f t="shared" si="215"/>
        <v>0</v>
      </c>
      <c r="BS92" s="93" t="str">
        <f t="shared" si="216"/>
        <v>nebija plānots</v>
      </c>
      <c r="BT92" s="89">
        <f t="shared" si="217"/>
        <v>106933.3</v>
      </c>
      <c r="BU92" s="89">
        <f t="shared" si="218"/>
        <v>31470.03</v>
      </c>
      <c r="BV92" s="89">
        <f t="shared" si="219"/>
        <v>0</v>
      </c>
      <c r="BW92" s="89">
        <f t="shared" si="220"/>
        <v>31470.03</v>
      </c>
      <c r="BX92" s="93">
        <f t="shared" si="221"/>
        <v>0.29429588350869185</v>
      </c>
      <c r="BY92" s="89">
        <f t="shared" si="222"/>
        <v>-75463.27</v>
      </c>
      <c r="BZ92" s="93">
        <f t="shared" si="223"/>
        <v>-0.70570411649130815</v>
      </c>
      <c r="CA92" s="89">
        <v>0</v>
      </c>
      <c r="CB92" s="89">
        <v>0</v>
      </c>
      <c r="CC92" s="89">
        <v>0</v>
      </c>
      <c r="CD92" s="89">
        <v>0</v>
      </c>
      <c r="CE92" s="89">
        <v>0</v>
      </c>
      <c r="CF92" s="89">
        <v>0</v>
      </c>
      <c r="CG92" s="89">
        <v>2830.85</v>
      </c>
      <c r="CH92" s="24">
        <f t="shared" si="224"/>
        <v>109764.15000000001</v>
      </c>
      <c r="CJ92" s="10"/>
      <c r="CK92" s="10"/>
    </row>
    <row r="93" spans="1:89" ht="12" hidden="1" customHeight="1" x14ac:dyDescent="0.25">
      <c r="A93" s="9" t="s">
        <v>203</v>
      </c>
      <c r="B93" s="9" t="s">
        <v>203</v>
      </c>
      <c r="C93" s="25">
        <v>2</v>
      </c>
      <c r="D93" s="33" t="s">
        <v>159</v>
      </c>
      <c r="E93" s="27" t="s">
        <v>160</v>
      </c>
      <c r="F93" s="25" t="s">
        <v>182</v>
      </c>
      <c r="G93" s="27" t="s">
        <v>183</v>
      </c>
      <c r="H93" s="34" t="s">
        <v>200</v>
      </c>
      <c r="I93" s="27" t="s">
        <v>201</v>
      </c>
      <c r="J93" s="28">
        <v>3</v>
      </c>
      <c r="K93" s="29" t="s">
        <v>91</v>
      </c>
      <c r="L93" s="25" t="s">
        <v>10</v>
      </c>
      <c r="M93" s="24">
        <v>0</v>
      </c>
      <c r="N93" s="24">
        <v>279153.59999999998</v>
      </c>
      <c r="O93" s="24">
        <v>105605.5</v>
      </c>
      <c r="P93" s="89">
        <v>7008.4</v>
      </c>
      <c r="Q93" s="89">
        <v>7008.4</v>
      </c>
      <c r="R93" s="89">
        <v>0</v>
      </c>
      <c r="S93" s="89">
        <f t="shared" si="176"/>
        <v>7008.4</v>
      </c>
      <c r="T93" s="93">
        <f t="shared" si="177"/>
        <v>1</v>
      </c>
      <c r="U93" s="89">
        <f t="shared" si="178"/>
        <v>0</v>
      </c>
      <c r="V93" s="93">
        <f t="shared" si="179"/>
        <v>0</v>
      </c>
      <c r="W93" s="89">
        <v>0</v>
      </c>
      <c r="X93" s="89">
        <v>8653.4</v>
      </c>
      <c r="Y93" s="89">
        <v>0</v>
      </c>
      <c r="Z93" s="89">
        <f t="shared" si="180"/>
        <v>8653.4</v>
      </c>
      <c r="AA93" s="93" t="str">
        <f t="shared" si="181"/>
        <v>nebija plānots</v>
      </c>
      <c r="AB93" s="89">
        <f t="shared" si="182"/>
        <v>8653.4</v>
      </c>
      <c r="AC93" s="93" t="str">
        <f t="shared" si="183"/>
        <v>nebija plānots</v>
      </c>
      <c r="AD93" s="89">
        <f t="shared" si="184"/>
        <v>7008.4</v>
      </c>
      <c r="AE93" s="89">
        <f t="shared" si="185"/>
        <v>15661.8</v>
      </c>
      <c r="AF93" s="89">
        <f t="shared" si="186"/>
        <v>0</v>
      </c>
      <c r="AG93" s="89">
        <f t="shared" si="187"/>
        <v>15661.8</v>
      </c>
      <c r="AH93" s="93">
        <f t="shared" si="188"/>
        <v>2.2347183379944067</v>
      </c>
      <c r="AI93" s="89">
        <f t="shared" si="189"/>
        <v>8653.4</v>
      </c>
      <c r="AJ93" s="93">
        <f t="shared" si="190"/>
        <v>1.2347183379944067</v>
      </c>
      <c r="AK93" s="89">
        <v>8653.4</v>
      </c>
      <c r="AL93" s="89">
        <v>0</v>
      </c>
      <c r="AM93" s="89">
        <v>0</v>
      </c>
      <c r="AN93" s="89">
        <f t="shared" si="191"/>
        <v>0</v>
      </c>
      <c r="AO93" s="93">
        <f t="shared" si="192"/>
        <v>0</v>
      </c>
      <c r="AP93" s="89">
        <f t="shared" si="193"/>
        <v>-8653.4</v>
      </c>
      <c r="AQ93" s="93">
        <f t="shared" si="194"/>
        <v>-1</v>
      </c>
      <c r="AR93" s="89">
        <f t="shared" si="195"/>
        <v>15661.8</v>
      </c>
      <c r="AS93" s="89">
        <f t="shared" si="196"/>
        <v>15661.8</v>
      </c>
      <c r="AT93" s="89">
        <f t="shared" si="197"/>
        <v>0</v>
      </c>
      <c r="AU93" s="89">
        <f t="shared" si="198"/>
        <v>15661.8</v>
      </c>
      <c r="AV93" s="93">
        <f t="shared" si="199"/>
        <v>1</v>
      </c>
      <c r="AW93" s="89">
        <f t="shared" si="200"/>
        <v>0</v>
      </c>
      <c r="AX93" s="93">
        <f t="shared" si="201"/>
        <v>0</v>
      </c>
      <c r="AY93" s="89">
        <v>7766</v>
      </c>
      <c r="AZ93" s="89">
        <v>0</v>
      </c>
      <c r="BA93" s="89">
        <v>0</v>
      </c>
      <c r="BB93" s="89">
        <f t="shared" si="202"/>
        <v>0</v>
      </c>
      <c r="BC93" s="93">
        <f t="shared" si="203"/>
        <v>0</v>
      </c>
      <c r="BD93" s="89">
        <f t="shared" si="204"/>
        <v>-7766</v>
      </c>
      <c r="BE93" s="93">
        <f t="shared" si="205"/>
        <v>-1</v>
      </c>
      <c r="BF93" s="89">
        <f t="shared" si="206"/>
        <v>23427.8</v>
      </c>
      <c r="BG93" s="89">
        <f t="shared" si="207"/>
        <v>15661.8</v>
      </c>
      <c r="BH93" s="89">
        <f t="shared" si="208"/>
        <v>0</v>
      </c>
      <c r="BI93" s="89">
        <f t="shared" si="209"/>
        <v>15661.8</v>
      </c>
      <c r="BJ93" s="93">
        <f t="shared" si="210"/>
        <v>0.66851347544370365</v>
      </c>
      <c r="BK93" s="89">
        <f t="shared" si="211"/>
        <v>-7766</v>
      </c>
      <c r="BL93" s="93">
        <f t="shared" si="212"/>
        <v>-0.3314865245562964</v>
      </c>
      <c r="BM93" s="89">
        <v>0</v>
      </c>
      <c r="BN93" s="89">
        <v>0</v>
      </c>
      <c r="BO93" s="89">
        <v>0</v>
      </c>
      <c r="BP93" s="89">
        <f t="shared" si="213"/>
        <v>0</v>
      </c>
      <c r="BQ93" s="93" t="str">
        <f t="shared" si="214"/>
        <v>nebija plānots</v>
      </c>
      <c r="BR93" s="89">
        <f t="shared" si="215"/>
        <v>0</v>
      </c>
      <c r="BS93" s="93" t="str">
        <f t="shared" si="216"/>
        <v>nebija plānots</v>
      </c>
      <c r="BT93" s="89">
        <f t="shared" si="217"/>
        <v>23427.8</v>
      </c>
      <c r="BU93" s="89">
        <f t="shared" si="218"/>
        <v>15661.8</v>
      </c>
      <c r="BV93" s="89">
        <f t="shared" si="219"/>
        <v>0</v>
      </c>
      <c r="BW93" s="89">
        <f t="shared" si="220"/>
        <v>15661.8</v>
      </c>
      <c r="BX93" s="93">
        <f t="shared" si="221"/>
        <v>0.66851347544370365</v>
      </c>
      <c r="BY93" s="89">
        <f t="shared" si="222"/>
        <v>-7766</v>
      </c>
      <c r="BZ93" s="93">
        <f t="shared" si="223"/>
        <v>-0.3314865245562964</v>
      </c>
      <c r="CA93" s="89">
        <v>0</v>
      </c>
      <c r="CB93" s="89">
        <v>0</v>
      </c>
      <c r="CC93" s="89">
        <v>0</v>
      </c>
      <c r="CD93" s="89">
        <v>0</v>
      </c>
      <c r="CE93" s="89">
        <v>0</v>
      </c>
      <c r="CF93" s="89">
        <v>0</v>
      </c>
      <c r="CG93" s="89">
        <v>0</v>
      </c>
      <c r="CH93" s="24">
        <f t="shared" si="224"/>
        <v>23427.8</v>
      </c>
      <c r="CJ93" s="10"/>
      <c r="CK93" s="10"/>
    </row>
    <row r="94" spans="1:89" ht="12" hidden="1" customHeight="1" x14ac:dyDescent="0.25">
      <c r="A94" s="9" t="s">
        <v>204</v>
      </c>
      <c r="B94" s="9" t="s">
        <v>204</v>
      </c>
      <c r="C94" s="25">
        <v>2</v>
      </c>
      <c r="D94" s="33" t="s">
        <v>159</v>
      </c>
      <c r="E94" s="27" t="s">
        <v>160</v>
      </c>
      <c r="F94" s="25" t="s">
        <v>182</v>
      </c>
      <c r="G94" s="27" t="s">
        <v>183</v>
      </c>
      <c r="H94" s="34" t="s">
        <v>200</v>
      </c>
      <c r="I94" s="27" t="s">
        <v>201</v>
      </c>
      <c r="J94" s="28">
        <v>4</v>
      </c>
      <c r="K94" s="29" t="s">
        <v>91</v>
      </c>
      <c r="L94" s="25" t="s">
        <v>10</v>
      </c>
      <c r="M94" s="24">
        <v>0</v>
      </c>
      <c r="N94" s="24">
        <v>306569.07</v>
      </c>
      <c r="O94" s="24">
        <v>1556669.81</v>
      </c>
      <c r="P94" s="89">
        <v>47779.8</v>
      </c>
      <c r="Q94" s="89">
        <v>55831.850000000006</v>
      </c>
      <c r="R94" s="89">
        <v>0</v>
      </c>
      <c r="S94" s="89">
        <f t="shared" si="176"/>
        <v>55831.850000000006</v>
      </c>
      <c r="T94" s="93">
        <f t="shared" si="177"/>
        <v>1.168524146187301</v>
      </c>
      <c r="U94" s="89">
        <f t="shared" si="178"/>
        <v>8052.0500000000029</v>
      </c>
      <c r="V94" s="93">
        <f t="shared" si="179"/>
        <v>0.16852414618730097</v>
      </c>
      <c r="W94" s="89">
        <v>0</v>
      </c>
      <c r="X94" s="89">
        <v>23845.95</v>
      </c>
      <c r="Y94" s="89">
        <v>0</v>
      </c>
      <c r="Z94" s="89">
        <f t="shared" si="180"/>
        <v>23845.95</v>
      </c>
      <c r="AA94" s="93" t="str">
        <f t="shared" si="181"/>
        <v>nebija plānots</v>
      </c>
      <c r="AB94" s="89">
        <f t="shared" si="182"/>
        <v>23845.95</v>
      </c>
      <c r="AC94" s="93" t="str">
        <f t="shared" si="183"/>
        <v>nebija plānots</v>
      </c>
      <c r="AD94" s="89">
        <f t="shared" si="184"/>
        <v>47779.8</v>
      </c>
      <c r="AE94" s="89">
        <f t="shared" si="185"/>
        <v>79677.8</v>
      </c>
      <c r="AF94" s="89">
        <f t="shared" si="186"/>
        <v>0</v>
      </c>
      <c r="AG94" s="89">
        <f t="shared" si="187"/>
        <v>79677.8</v>
      </c>
      <c r="AH94" s="93">
        <f t="shared" si="188"/>
        <v>1.667604301399336</v>
      </c>
      <c r="AI94" s="89">
        <f t="shared" si="189"/>
        <v>31898</v>
      </c>
      <c r="AJ94" s="93">
        <f t="shared" si="190"/>
        <v>0.66760430139933613</v>
      </c>
      <c r="AK94" s="89">
        <v>48351.65</v>
      </c>
      <c r="AL94" s="89">
        <v>25982.980000000003</v>
      </c>
      <c r="AM94" s="89">
        <v>0</v>
      </c>
      <c r="AN94" s="89">
        <f t="shared" si="191"/>
        <v>25982.980000000003</v>
      </c>
      <c r="AO94" s="93">
        <f t="shared" si="192"/>
        <v>0.53737524986220742</v>
      </c>
      <c r="AP94" s="89">
        <f t="shared" si="193"/>
        <v>-22368.67</v>
      </c>
      <c r="AQ94" s="93">
        <f t="shared" si="194"/>
        <v>-0.46262475013779258</v>
      </c>
      <c r="AR94" s="89">
        <f t="shared" si="195"/>
        <v>96131.450000000012</v>
      </c>
      <c r="AS94" s="89">
        <f t="shared" si="196"/>
        <v>105660.78</v>
      </c>
      <c r="AT94" s="89">
        <f t="shared" si="197"/>
        <v>0</v>
      </c>
      <c r="AU94" s="89">
        <f t="shared" si="198"/>
        <v>105660.78</v>
      </c>
      <c r="AV94" s="93">
        <f t="shared" si="199"/>
        <v>1.099128120921925</v>
      </c>
      <c r="AW94" s="89">
        <f t="shared" si="200"/>
        <v>9529.3299999999872</v>
      </c>
      <c r="AX94" s="93">
        <f t="shared" si="201"/>
        <v>9.9128120921924995E-2</v>
      </c>
      <c r="AY94" s="89">
        <v>61858.9</v>
      </c>
      <c r="AZ94" s="89">
        <v>9054.5</v>
      </c>
      <c r="BA94" s="89">
        <v>0</v>
      </c>
      <c r="BB94" s="89">
        <f t="shared" si="202"/>
        <v>9054.5</v>
      </c>
      <c r="BC94" s="93">
        <f t="shared" si="203"/>
        <v>0.14637344020019755</v>
      </c>
      <c r="BD94" s="89">
        <f t="shared" si="204"/>
        <v>-52804.4</v>
      </c>
      <c r="BE94" s="93">
        <f t="shared" si="205"/>
        <v>-0.85362655979980251</v>
      </c>
      <c r="BF94" s="89">
        <f t="shared" si="206"/>
        <v>157990.35</v>
      </c>
      <c r="BG94" s="89">
        <f t="shared" si="207"/>
        <v>114715.28</v>
      </c>
      <c r="BH94" s="89">
        <f t="shared" si="208"/>
        <v>0</v>
      </c>
      <c r="BI94" s="89">
        <f t="shared" si="209"/>
        <v>114715.28</v>
      </c>
      <c r="BJ94" s="93">
        <f t="shared" si="210"/>
        <v>0.72609042261125434</v>
      </c>
      <c r="BK94" s="89">
        <f t="shared" si="211"/>
        <v>-43275.070000000007</v>
      </c>
      <c r="BL94" s="93">
        <f t="shared" si="212"/>
        <v>-0.27390957738874561</v>
      </c>
      <c r="BM94" s="89">
        <v>10019.799999999999</v>
      </c>
      <c r="BN94" s="89">
        <v>0</v>
      </c>
      <c r="BO94" s="89">
        <v>0</v>
      </c>
      <c r="BP94" s="89">
        <f t="shared" si="213"/>
        <v>0</v>
      </c>
      <c r="BQ94" s="93">
        <f t="shared" si="214"/>
        <v>0</v>
      </c>
      <c r="BR94" s="89">
        <f t="shared" si="215"/>
        <v>-10019.799999999999</v>
      </c>
      <c r="BS94" s="93">
        <f t="shared" si="216"/>
        <v>-1</v>
      </c>
      <c r="BT94" s="89">
        <f t="shared" si="217"/>
        <v>168010.15</v>
      </c>
      <c r="BU94" s="89">
        <f t="shared" si="218"/>
        <v>114715.28</v>
      </c>
      <c r="BV94" s="89">
        <f t="shared" si="219"/>
        <v>0</v>
      </c>
      <c r="BW94" s="89">
        <f t="shared" si="220"/>
        <v>114715.28</v>
      </c>
      <c r="BX94" s="93">
        <f t="shared" si="221"/>
        <v>0.68278779585638127</v>
      </c>
      <c r="BY94" s="89">
        <f t="shared" si="222"/>
        <v>-53294.869999999995</v>
      </c>
      <c r="BZ94" s="93">
        <f t="shared" si="223"/>
        <v>-0.31721220414361867</v>
      </c>
      <c r="CA94" s="89">
        <v>0</v>
      </c>
      <c r="CB94" s="89">
        <v>0</v>
      </c>
      <c r="CC94" s="89">
        <v>11441</v>
      </c>
      <c r="CD94" s="89">
        <v>23845.95</v>
      </c>
      <c r="CE94" s="89">
        <v>9605</v>
      </c>
      <c r="CF94" s="89">
        <v>0</v>
      </c>
      <c r="CG94" s="89">
        <v>10191.85</v>
      </c>
      <c r="CH94" s="24">
        <f t="shared" si="224"/>
        <v>223093.95</v>
      </c>
      <c r="CJ94" s="10"/>
      <c r="CK94" s="10"/>
    </row>
    <row r="95" spans="1:89" ht="12" hidden="1" customHeight="1" x14ac:dyDescent="0.25">
      <c r="A95" s="9" t="s">
        <v>205</v>
      </c>
      <c r="B95" s="9" t="s">
        <v>205</v>
      </c>
      <c r="C95" s="25">
        <v>2</v>
      </c>
      <c r="D95" s="33" t="s">
        <v>159</v>
      </c>
      <c r="E95" s="27" t="s">
        <v>160</v>
      </c>
      <c r="F95" s="25" t="s">
        <v>182</v>
      </c>
      <c r="G95" s="27" t="s">
        <v>183</v>
      </c>
      <c r="H95" s="34" t="s">
        <v>200</v>
      </c>
      <c r="I95" s="27" t="s">
        <v>201</v>
      </c>
      <c r="J95" s="28">
        <v>5</v>
      </c>
      <c r="K95" s="29" t="s">
        <v>91</v>
      </c>
      <c r="L95" s="25" t="s">
        <v>10</v>
      </c>
      <c r="M95" s="24">
        <v>0</v>
      </c>
      <c r="N95" s="24">
        <v>0</v>
      </c>
      <c r="O95" s="24">
        <v>189327.4</v>
      </c>
      <c r="P95" s="89">
        <v>158929.67000000001</v>
      </c>
      <c r="Q95" s="89">
        <v>274044.37000000011</v>
      </c>
      <c r="R95" s="89">
        <v>0</v>
      </c>
      <c r="S95" s="89">
        <f t="shared" si="176"/>
        <v>274044.37000000011</v>
      </c>
      <c r="T95" s="93">
        <f t="shared" si="177"/>
        <v>1.7243122067767465</v>
      </c>
      <c r="U95" s="89">
        <f t="shared" si="178"/>
        <v>115114.7000000001</v>
      </c>
      <c r="V95" s="93">
        <f t="shared" si="179"/>
        <v>0.72431220677674657</v>
      </c>
      <c r="W95" s="89">
        <v>18824.95</v>
      </c>
      <c r="X95" s="89">
        <v>417513.04000000004</v>
      </c>
      <c r="Y95" s="89">
        <v>0</v>
      </c>
      <c r="Z95" s="89">
        <f t="shared" si="180"/>
        <v>417513.04000000004</v>
      </c>
      <c r="AA95" s="93">
        <f t="shared" si="181"/>
        <v>22.178706450747548</v>
      </c>
      <c r="AB95" s="89">
        <f t="shared" si="182"/>
        <v>398688.09</v>
      </c>
      <c r="AC95" s="93">
        <f t="shared" si="183"/>
        <v>21.178706450747544</v>
      </c>
      <c r="AD95" s="89">
        <f t="shared" si="184"/>
        <v>177754.62000000002</v>
      </c>
      <c r="AE95" s="89">
        <f t="shared" si="185"/>
        <v>691557.41000000015</v>
      </c>
      <c r="AF95" s="89">
        <f t="shared" si="186"/>
        <v>0</v>
      </c>
      <c r="AG95" s="89">
        <f t="shared" si="187"/>
        <v>691557.41000000015</v>
      </c>
      <c r="AH95" s="93">
        <f t="shared" si="188"/>
        <v>3.8905172197493378</v>
      </c>
      <c r="AI95" s="89">
        <f t="shared" si="189"/>
        <v>513802.79000000015</v>
      </c>
      <c r="AJ95" s="93">
        <f t="shared" si="190"/>
        <v>2.8905172197493383</v>
      </c>
      <c r="AK95" s="89">
        <v>85300.4</v>
      </c>
      <c r="AL95" s="89">
        <v>404882.74000000011</v>
      </c>
      <c r="AM95" s="89">
        <v>0</v>
      </c>
      <c r="AN95" s="89">
        <f t="shared" si="191"/>
        <v>404882.74000000011</v>
      </c>
      <c r="AO95" s="93">
        <f t="shared" si="192"/>
        <v>4.746551481587427</v>
      </c>
      <c r="AP95" s="89">
        <f t="shared" si="193"/>
        <v>319582.34000000008</v>
      </c>
      <c r="AQ95" s="93">
        <f t="shared" si="194"/>
        <v>3.7465514815874266</v>
      </c>
      <c r="AR95" s="89">
        <f t="shared" si="195"/>
        <v>263055.02</v>
      </c>
      <c r="AS95" s="89">
        <f t="shared" si="196"/>
        <v>1096440.1500000004</v>
      </c>
      <c r="AT95" s="89">
        <f t="shared" si="197"/>
        <v>0</v>
      </c>
      <c r="AU95" s="89">
        <f t="shared" si="198"/>
        <v>1096440.1500000004</v>
      </c>
      <c r="AV95" s="93">
        <f t="shared" si="199"/>
        <v>4.16810198109886</v>
      </c>
      <c r="AW95" s="89">
        <f t="shared" si="200"/>
        <v>833385.13000000035</v>
      </c>
      <c r="AX95" s="93">
        <f t="shared" si="201"/>
        <v>3.1681019810988604</v>
      </c>
      <c r="AY95" s="89">
        <v>3757.6</v>
      </c>
      <c r="AZ95" s="89">
        <v>276491.56999999995</v>
      </c>
      <c r="BA95" s="89">
        <v>0</v>
      </c>
      <c r="BB95" s="89">
        <f t="shared" si="202"/>
        <v>276491.56999999995</v>
      </c>
      <c r="BC95" s="93">
        <f t="shared" si="203"/>
        <v>73.581959229295279</v>
      </c>
      <c r="BD95" s="89">
        <f t="shared" si="204"/>
        <v>272733.96999999997</v>
      </c>
      <c r="BE95" s="93">
        <f t="shared" si="205"/>
        <v>72.581959229295293</v>
      </c>
      <c r="BF95" s="89">
        <f t="shared" si="206"/>
        <v>266812.62</v>
      </c>
      <c r="BG95" s="89">
        <f t="shared" si="207"/>
        <v>1372931.7200000002</v>
      </c>
      <c r="BH95" s="89">
        <f t="shared" si="208"/>
        <v>0</v>
      </c>
      <c r="BI95" s="89">
        <f t="shared" si="209"/>
        <v>1372931.7200000002</v>
      </c>
      <c r="BJ95" s="93">
        <f t="shared" si="210"/>
        <v>5.1456775920119533</v>
      </c>
      <c r="BK95" s="89">
        <f t="shared" si="211"/>
        <v>1106119.1000000001</v>
      </c>
      <c r="BL95" s="93">
        <f t="shared" si="212"/>
        <v>4.1456775920119524</v>
      </c>
      <c r="BM95" s="89">
        <v>18558.97</v>
      </c>
      <c r="BN95" s="89">
        <v>240987.27999999994</v>
      </c>
      <c r="BO95" s="89">
        <v>0</v>
      </c>
      <c r="BP95" s="89">
        <f t="shared" si="213"/>
        <v>240987.27999999994</v>
      </c>
      <c r="BQ95" s="93">
        <f t="shared" si="214"/>
        <v>12.984949056978913</v>
      </c>
      <c r="BR95" s="89">
        <f t="shared" si="215"/>
        <v>222428.30999999994</v>
      </c>
      <c r="BS95" s="93">
        <f t="shared" si="216"/>
        <v>11.984949056978913</v>
      </c>
      <c r="BT95" s="89">
        <f t="shared" si="217"/>
        <v>285371.58999999997</v>
      </c>
      <c r="BU95" s="89">
        <f t="shared" si="218"/>
        <v>1613919.0000000002</v>
      </c>
      <c r="BV95" s="89">
        <f t="shared" si="219"/>
        <v>0</v>
      </c>
      <c r="BW95" s="89">
        <f t="shared" si="220"/>
        <v>1613919.0000000002</v>
      </c>
      <c r="BX95" s="93">
        <f t="shared" si="221"/>
        <v>5.6554999045279892</v>
      </c>
      <c r="BY95" s="89">
        <f t="shared" si="222"/>
        <v>1328547.4100000001</v>
      </c>
      <c r="BZ95" s="93">
        <f t="shared" si="223"/>
        <v>4.6554999045279883</v>
      </c>
      <c r="CA95" s="89">
        <v>52242.48</v>
      </c>
      <c r="CB95" s="89">
        <v>163509.79</v>
      </c>
      <c r="CC95" s="89">
        <v>144557.75</v>
      </c>
      <c r="CD95" s="89">
        <v>1030207.3064999999</v>
      </c>
      <c r="CE95" s="89">
        <v>155835</v>
      </c>
      <c r="CF95" s="89">
        <v>122189.7</v>
      </c>
      <c r="CG95" s="89">
        <v>91307.63</v>
      </c>
      <c r="CH95" s="24">
        <f t="shared" si="224"/>
        <v>2045221.2464999999</v>
      </c>
      <c r="CJ95" s="10"/>
      <c r="CK95" s="10"/>
    </row>
    <row r="96" spans="1:89" ht="12" hidden="1" customHeight="1" x14ac:dyDescent="0.25">
      <c r="A96" s="9" t="s">
        <v>206</v>
      </c>
      <c r="B96" s="9" t="s">
        <v>206</v>
      </c>
      <c r="C96" s="25">
        <v>2</v>
      </c>
      <c r="D96" s="33" t="s">
        <v>159</v>
      </c>
      <c r="E96" s="27" t="s">
        <v>160</v>
      </c>
      <c r="F96" s="25" t="s">
        <v>182</v>
      </c>
      <c r="G96" s="27" t="s">
        <v>183</v>
      </c>
      <c r="H96" s="34" t="s">
        <v>207</v>
      </c>
      <c r="I96" s="27" t="s">
        <v>208</v>
      </c>
      <c r="J96" s="28" t="s">
        <v>21</v>
      </c>
      <c r="K96" s="29" t="s">
        <v>91</v>
      </c>
      <c r="L96" s="25" t="s">
        <v>10</v>
      </c>
      <c r="M96" s="24">
        <v>0</v>
      </c>
      <c r="N96" s="24">
        <v>257722.59000000003</v>
      </c>
      <c r="O96" s="24">
        <v>1544724.8800000001</v>
      </c>
      <c r="P96" s="89">
        <v>24275.7</v>
      </c>
      <c r="Q96" s="89">
        <v>24275.7</v>
      </c>
      <c r="R96" s="89">
        <v>0</v>
      </c>
      <c r="S96" s="89">
        <f t="shared" si="176"/>
        <v>24275.7</v>
      </c>
      <c r="T96" s="93">
        <f t="shared" si="177"/>
        <v>1</v>
      </c>
      <c r="U96" s="89">
        <f t="shared" si="178"/>
        <v>0</v>
      </c>
      <c r="V96" s="93">
        <f t="shared" si="179"/>
        <v>0</v>
      </c>
      <c r="W96" s="89">
        <v>0</v>
      </c>
      <c r="X96" s="89">
        <v>0</v>
      </c>
      <c r="Y96" s="89">
        <v>0</v>
      </c>
      <c r="Z96" s="89">
        <f t="shared" si="180"/>
        <v>0</v>
      </c>
      <c r="AA96" s="93" t="str">
        <f t="shared" si="181"/>
        <v>nebija plānots</v>
      </c>
      <c r="AB96" s="89">
        <f t="shared" si="182"/>
        <v>0</v>
      </c>
      <c r="AC96" s="93" t="str">
        <f t="shared" si="183"/>
        <v>nebija plānots</v>
      </c>
      <c r="AD96" s="89">
        <f t="shared" si="184"/>
        <v>24275.7</v>
      </c>
      <c r="AE96" s="89">
        <f t="shared" si="185"/>
        <v>24275.7</v>
      </c>
      <c r="AF96" s="89">
        <f t="shared" si="186"/>
        <v>0</v>
      </c>
      <c r="AG96" s="89">
        <f t="shared" si="187"/>
        <v>24275.7</v>
      </c>
      <c r="AH96" s="93">
        <f t="shared" si="188"/>
        <v>1</v>
      </c>
      <c r="AI96" s="89">
        <f t="shared" si="189"/>
        <v>0</v>
      </c>
      <c r="AJ96" s="93">
        <f t="shared" si="190"/>
        <v>0</v>
      </c>
      <c r="AK96" s="89">
        <v>0</v>
      </c>
      <c r="AL96" s="89">
        <v>0</v>
      </c>
      <c r="AM96" s="89">
        <v>0</v>
      </c>
      <c r="AN96" s="89">
        <f t="shared" si="191"/>
        <v>0</v>
      </c>
      <c r="AO96" s="93" t="str">
        <f t="shared" si="192"/>
        <v>nebija plānots</v>
      </c>
      <c r="AP96" s="89">
        <f t="shared" si="193"/>
        <v>0</v>
      </c>
      <c r="AQ96" s="93" t="str">
        <f t="shared" si="194"/>
        <v>nebija plānots</v>
      </c>
      <c r="AR96" s="89">
        <f t="shared" si="195"/>
        <v>24275.7</v>
      </c>
      <c r="AS96" s="89">
        <f t="shared" si="196"/>
        <v>24275.7</v>
      </c>
      <c r="AT96" s="89">
        <f t="shared" si="197"/>
        <v>0</v>
      </c>
      <c r="AU96" s="89">
        <f t="shared" si="198"/>
        <v>24275.7</v>
      </c>
      <c r="AV96" s="93">
        <f t="shared" si="199"/>
        <v>1</v>
      </c>
      <c r="AW96" s="89">
        <f t="shared" si="200"/>
        <v>0</v>
      </c>
      <c r="AX96" s="93">
        <f t="shared" si="201"/>
        <v>0</v>
      </c>
      <c r="AY96" s="89">
        <v>52568.77</v>
      </c>
      <c r="AZ96" s="89">
        <v>60877.22</v>
      </c>
      <c r="BA96" s="89">
        <v>0</v>
      </c>
      <c r="BB96" s="89">
        <f t="shared" si="202"/>
        <v>60877.22</v>
      </c>
      <c r="BC96" s="93">
        <f t="shared" si="203"/>
        <v>1.1580491611274146</v>
      </c>
      <c r="BD96" s="89">
        <f t="shared" si="204"/>
        <v>8308.4500000000044</v>
      </c>
      <c r="BE96" s="93">
        <f t="shared" si="205"/>
        <v>0.15804916112741471</v>
      </c>
      <c r="BF96" s="89">
        <f t="shared" si="206"/>
        <v>76844.47</v>
      </c>
      <c r="BG96" s="89">
        <f t="shared" si="207"/>
        <v>85152.92</v>
      </c>
      <c r="BH96" s="89">
        <f t="shared" si="208"/>
        <v>0</v>
      </c>
      <c r="BI96" s="89">
        <f t="shared" si="209"/>
        <v>85152.92</v>
      </c>
      <c r="BJ96" s="93">
        <f t="shared" si="210"/>
        <v>1.1081203370912702</v>
      </c>
      <c r="BK96" s="89">
        <f t="shared" si="211"/>
        <v>8308.4499999999971</v>
      </c>
      <c r="BL96" s="93">
        <f t="shared" si="212"/>
        <v>0.10812033709127016</v>
      </c>
      <c r="BM96" s="89">
        <v>126428.4</v>
      </c>
      <c r="BN96" s="89">
        <v>126428.4</v>
      </c>
      <c r="BO96" s="89">
        <v>0</v>
      </c>
      <c r="BP96" s="89">
        <f t="shared" si="213"/>
        <v>126428.4</v>
      </c>
      <c r="BQ96" s="93">
        <f t="shared" si="214"/>
        <v>1</v>
      </c>
      <c r="BR96" s="89">
        <f t="shared" si="215"/>
        <v>0</v>
      </c>
      <c r="BS96" s="93">
        <f t="shared" si="216"/>
        <v>0</v>
      </c>
      <c r="BT96" s="89">
        <f t="shared" si="217"/>
        <v>203272.87</v>
      </c>
      <c r="BU96" s="89">
        <f t="shared" si="218"/>
        <v>211581.32</v>
      </c>
      <c r="BV96" s="89">
        <f t="shared" si="219"/>
        <v>0</v>
      </c>
      <c r="BW96" s="89">
        <f t="shared" si="220"/>
        <v>211581.32</v>
      </c>
      <c r="BX96" s="93">
        <f t="shared" si="221"/>
        <v>1.0408733836443596</v>
      </c>
      <c r="BY96" s="89">
        <f t="shared" si="222"/>
        <v>8308.4500000000116</v>
      </c>
      <c r="BZ96" s="93">
        <f t="shared" si="223"/>
        <v>4.0873383644359482E-2</v>
      </c>
      <c r="CA96" s="89">
        <v>0</v>
      </c>
      <c r="CB96" s="89">
        <v>105137.53</v>
      </c>
      <c r="CC96" s="89">
        <v>91965.600000000049</v>
      </c>
      <c r="CD96" s="89">
        <v>0</v>
      </c>
      <c r="CE96" s="89">
        <v>0</v>
      </c>
      <c r="CF96" s="89">
        <v>0</v>
      </c>
      <c r="CG96" s="89">
        <v>0</v>
      </c>
      <c r="CH96" s="24">
        <f t="shared" si="224"/>
        <v>400376.00000000006</v>
      </c>
      <c r="CJ96" s="10"/>
      <c r="CK96" s="10"/>
    </row>
    <row r="97" spans="1:89" ht="12" hidden="1" customHeight="1" x14ac:dyDescent="0.25">
      <c r="A97" s="9" t="s">
        <v>209</v>
      </c>
      <c r="B97" s="9" t="s">
        <v>209</v>
      </c>
      <c r="C97" s="25">
        <v>2</v>
      </c>
      <c r="D97" s="33" t="s">
        <v>210</v>
      </c>
      <c r="E97" s="27" t="s">
        <v>211</v>
      </c>
      <c r="F97" s="25" t="s">
        <v>212</v>
      </c>
      <c r="G97" s="27" t="s">
        <v>213</v>
      </c>
      <c r="H97" s="34" t="s">
        <v>214</v>
      </c>
      <c r="I97" s="27" t="s">
        <v>215</v>
      </c>
      <c r="J97" s="28">
        <v>1</v>
      </c>
      <c r="K97" s="36" t="s">
        <v>103</v>
      </c>
      <c r="L97" s="25" t="s">
        <v>10</v>
      </c>
      <c r="M97" s="24">
        <v>0</v>
      </c>
      <c r="N97" s="24">
        <v>0</v>
      </c>
      <c r="O97" s="24">
        <v>7896573.75</v>
      </c>
      <c r="P97" s="89">
        <v>901951.17</v>
      </c>
      <c r="Q97" s="89">
        <v>1189253.1400000001</v>
      </c>
      <c r="R97" s="89">
        <v>0</v>
      </c>
      <c r="S97" s="89">
        <f t="shared" si="176"/>
        <v>1189253.1400000001</v>
      </c>
      <c r="T97" s="93">
        <f t="shared" si="177"/>
        <v>1.3185338403629989</v>
      </c>
      <c r="U97" s="89">
        <f t="shared" si="178"/>
        <v>287301.97000000009</v>
      </c>
      <c r="V97" s="93">
        <f t="shared" si="179"/>
        <v>0.31853384036299887</v>
      </c>
      <c r="W97" s="89">
        <v>524076.42</v>
      </c>
      <c r="X97" s="89">
        <v>649915.71</v>
      </c>
      <c r="Y97" s="89">
        <v>0</v>
      </c>
      <c r="Z97" s="89">
        <f t="shared" si="180"/>
        <v>649915.71</v>
      </c>
      <c r="AA97" s="93">
        <f t="shared" si="181"/>
        <v>1.2401162983062661</v>
      </c>
      <c r="AB97" s="89">
        <f t="shared" si="182"/>
        <v>125839.28999999998</v>
      </c>
      <c r="AC97" s="93">
        <f t="shared" si="183"/>
        <v>0.24011629830626607</v>
      </c>
      <c r="AD97" s="89">
        <f t="shared" si="184"/>
        <v>1426027.59</v>
      </c>
      <c r="AE97" s="89">
        <f t="shared" si="185"/>
        <v>1839168.85</v>
      </c>
      <c r="AF97" s="89">
        <f t="shared" si="186"/>
        <v>0</v>
      </c>
      <c r="AG97" s="89">
        <f t="shared" si="187"/>
        <v>1839168.85</v>
      </c>
      <c r="AH97" s="93">
        <f t="shared" si="188"/>
        <v>1.2897147733305776</v>
      </c>
      <c r="AI97" s="89">
        <f t="shared" si="189"/>
        <v>413141.26</v>
      </c>
      <c r="AJ97" s="93">
        <f t="shared" si="190"/>
        <v>0.28971477333057771</v>
      </c>
      <c r="AK97" s="89">
        <v>0</v>
      </c>
      <c r="AL97" s="89">
        <v>0</v>
      </c>
      <c r="AM97" s="89">
        <v>0</v>
      </c>
      <c r="AN97" s="89">
        <f t="shared" si="191"/>
        <v>0</v>
      </c>
      <c r="AO97" s="93" t="str">
        <f t="shared" si="192"/>
        <v>nebija plānots</v>
      </c>
      <c r="AP97" s="89">
        <f t="shared" si="193"/>
        <v>0</v>
      </c>
      <c r="AQ97" s="93" t="str">
        <f t="shared" si="194"/>
        <v>nebija plānots</v>
      </c>
      <c r="AR97" s="89">
        <f t="shared" si="195"/>
        <v>1426027.59</v>
      </c>
      <c r="AS97" s="89">
        <f t="shared" si="196"/>
        <v>1839168.85</v>
      </c>
      <c r="AT97" s="89">
        <f t="shared" si="197"/>
        <v>0</v>
      </c>
      <c r="AU97" s="89">
        <f t="shared" si="198"/>
        <v>1839168.85</v>
      </c>
      <c r="AV97" s="93">
        <f t="shared" si="199"/>
        <v>1.2897147733305776</v>
      </c>
      <c r="AW97" s="89">
        <f t="shared" si="200"/>
        <v>413141.26</v>
      </c>
      <c r="AX97" s="93">
        <f t="shared" si="201"/>
        <v>0.28971477333057771</v>
      </c>
      <c r="AY97" s="89">
        <v>0</v>
      </c>
      <c r="AZ97" s="89">
        <v>2970</v>
      </c>
      <c r="BA97" s="89">
        <v>0</v>
      </c>
      <c r="BB97" s="89">
        <f t="shared" si="202"/>
        <v>2970</v>
      </c>
      <c r="BC97" s="93" t="str">
        <f t="shared" si="203"/>
        <v>nebija plānots</v>
      </c>
      <c r="BD97" s="89">
        <f t="shared" si="204"/>
        <v>2970</v>
      </c>
      <c r="BE97" s="93" t="str">
        <f t="shared" si="205"/>
        <v>nebija plānots</v>
      </c>
      <c r="BF97" s="89">
        <f t="shared" si="206"/>
        <v>1426027.59</v>
      </c>
      <c r="BG97" s="89">
        <f t="shared" si="207"/>
        <v>1842138.85</v>
      </c>
      <c r="BH97" s="89">
        <f t="shared" si="208"/>
        <v>0</v>
      </c>
      <c r="BI97" s="89">
        <f t="shared" si="209"/>
        <v>1842138.85</v>
      </c>
      <c r="BJ97" s="93">
        <f t="shared" si="210"/>
        <v>1.2917974819827995</v>
      </c>
      <c r="BK97" s="89">
        <f t="shared" si="211"/>
        <v>416111.26</v>
      </c>
      <c r="BL97" s="93">
        <f t="shared" si="212"/>
        <v>0.29179748198279948</v>
      </c>
      <c r="BM97" s="89">
        <v>388800.64</v>
      </c>
      <c r="BN97" s="89">
        <v>0</v>
      </c>
      <c r="BO97" s="89">
        <v>0</v>
      </c>
      <c r="BP97" s="89">
        <f t="shared" si="213"/>
        <v>0</v>
      </c>
      <c r="BQ97" s="93">
        <f t="shared" si="214"/>
        <v>0</v>
      </c>
      <c r="BR97" s="89">
        <f t="shared" si="215"/>
        <v>-388800.64</v>
      </c>
      <c r="BS97" s="93">
        <f t="shared" si="216"/>
        <v>-1</v>
      </c>
      <c r="BT97" s="89">
        <f t="shared" si="217"/>
        <v>1814828.23</v>
      </c>
      <c r="BU97" s="89">
        <f t="shared" si="218"/>
        <v>1842138.85</v>
      </c>
      <c r="BV97" s="89">
        <f t="shared" si="219"/>
        <v>0</v>
      </c>
      <c r="BW97" s="89">
        <f t="shared" si="220"/>
        <v>1842138.85</v>
      </c>
      <c r="BX97" s="93">
        <f t="shared" si="221"/>
        <v>1.0150485977397432</v>
      </c>
      <c r="BY97" s="89">
        <f t="shared" si="222"/>
        <v>27310.620000000112</v>
      </c>
      <c r="BZ97" s="93">
        <f t="shared" si="223"/>
        <v>1.5048597739743179E-2</v>
      </c>
      <c r="CA97" s="89">
        <v>0</v>
      </c>
      <c r="CB97" s="89">
        <v>0</v>
      </c>
      <c r="CC97" s="89">
        <v>0</v>
      </c>
      <c r="CD97" s="89">
        <v>307913.54000000015</v>
      </c>
      <c r="CE97" s="89">
        <v>821459.24999999977</v>
      </c>
      <c r="CF97" s="89">
        <v>0</v>
      </c>
      <c r="CG97" s="89">
        <v>0</v>
      </c>
      <c r="CH97" s="24">
        <f t="shared" si="224"/>
        <v>2944201.0199999996</v>
      </c>
      <c r="CJ97" s="10"/>
      <c r="CK97" s="10"/>
    </row>
    <row r="98" spans="1:89" ht="12" hidden="1" customHeight="1" x14ac:dyDescent="0.25">
      <c r="A98" s="9" t="s">
        <v>216</v>
      </c>
      <c r="B98" s="9" t="s">
        <v>216</v>
      </c>
      <c r="C98" s="25">
        <v>2</v>
      </c>
      <c r="D98" s="33" t="s">
        <v>210</v>
      </c>
      <c r="E98" s="27" t="s">
        <v>211</v>
      </c>
      <c r="F98" s="25" t="s">
        <v>212</v>
      </c>
      <c r="G98" s="27" t="s">
        <v>213</v>
      </c>
      <c r="H98" s="34" t="s">
        <v>214</v>
      </c>
      <c r="I98" s="27" t="s">
        <v>215</v>
      </c>
      <c r="J98" s="28">
        <v>2</v>
      </c>
      <c r="K98" s="36" t="s">
        <v>103</v>
      </c>
      <c r="L98" s="25" t="s">
        <v>10</v>
      </c>
      <c r="M98" s="24">
        <v>0</v>
      </c>
      <c r="N98" s="24">
        <v>0</v>
      </c>
      <c r="O98" s="24">
        <v>0</v>
      </c>
      <c r="P98" s="89">
        <v>0</v>
      </c>
      <c r="Q98" s="89">
        <v>0</v>
      </c>
      <c r="R98" s="89">
        <v>0</v>
      </c>
      <c r="S98" s="89">
        <f t="shared" si="176"/>
        <v>0</v>
      </c>
      <c r="T98" s="93" t="str">
        <f t="shared" si="177"/>
        <v>nebija plānots</v>
      </c>
      <c r="U98" s="89">
        <f t="shared" si="178"/>
        <v>0</v>
      </c>
      <c r="V98" s="93" t="str">
        <f t="shared" si="179"/>
        <v>nebija plānots</v>
      </c>
      <c r="W98" s="89">
        <v>0</v>
      </c>
      <c r="X98" s="89">
        <v>0</v>
      </c>
      <c r="Y98" s="89">
        <v>0</v>
      </c>
      <c r="Z98" s="89">
        <f t="shared" si="180"/>
        <v>0</v>
      </c>
      <c r="AA98" s="93" t="str">
        <f t="shared" si="181"/>
        <v>nebija plānots</v>
      </c>
      <c r="AB98" s="89">
        <f t="shared" si="182"/>
        <v>0</v>
      </c>
      <c r="AC98" s="93" t="str">
        <f t="shared" si="183"/>
        <v>nebija plānots</v>
      </c>
      <c r="AD98" s="89">
        <f t="shared" si="184"/>
        <v>0</v>
      </c>
      <c r="AE98" s="89">
        <f t="shared" si="185"/>
        <v>0</v>
      </c>
      <c r="AF98" s="89">
        <f t="shared" si="186"/>
        <v>0</v>
      </c>
      <c r="AG98" s="89">
        <f t="shared" si="187"/>
        <v>0</v>
      </c>
      <c r="AH98" s="93" t="str">
        <f t="shared" si="188"/>
        <v>nebija plānots</v>
      </c>
      <c r="AI98" s="89">
        <f t="shared" si="189"/>
        <v>0</v>
      </c>
      <c r="AJ98" s="93" t="str">
        <f t="shared" si="190"/>
        <v>nebija plānots</v>
      </c>
      <c r="AK98" s="89">
        <v>0</v>
      </c>
      <c r="AL98" s="89">
        <v>0</v>
      </c>
      <c r="AM98" s="89">
        <v>0</v>
      </c>
      <c r="AN98" s="89">
        <f t="shared" si="191"/>
        <v>0</v>
      </c>
      <c r="AO98" s="93" t="str">
        <f t="shared" si="192"/>
        <v>nebija plānots</v>
      </c>
      <c r="AP98" s="89">
        <f t="shared" si="193"/>
        <v>0</v>
      </c>
      <c r="AQ98" s="93" t="str">
        <f t="shared" si="194"/>
        <v>nebija plānots</v>
      </c>
      <c r="AR98" s="89">
        <f t="shared" si="195"/>
        <v>0</v>
      </c>
      <c r="AS98" s="89">
        <f t="shared" si="196"/>
        <v>0</v>
      </c>
      <c r="AT98" s="89">
        <f t="shared" si="197"/>
        <v>0</v>
      </c>
      <c r="AU98" s="89">
        <f t="shared" si="198"/>
        <v>0</v>
      </c>
      <c r="AV98" s="93" t="str">
        <f t="shared" si="199"/>
        <v>nebija plānots</v>
      </c>
      <c r="AW98" s="89">
        <f t="shared" si="200"/>
        <v>0</v>
      </c>
      <c r="AX98" s="93" t="str">
        <f t="shared" si="201"/>
        <v>nebija plānots</v>
      </c>
      <c r="AY98" s="89">
        <v>0</v>
      </c>
      <c r="AZ98" s="89">
        <v>0</v>
      </c>
      <c r="BA98" s="89">
        <v>0</v>
      </c>
      <c r="BB98" s="89">
        <f t="shared" si="202"/>
        <v>0</v>
      </c>
      <c r="BC98" s="93" t="str">
        <f t="shared" si="203"/>
        <v>nebija plānots</v>
      </c>
      <c r="BD98" s="89">
        <f t="shared" si="204"/>
        <v>0</v>
      </c>
      <c r="BE98" s="93" t="str">
        <f t="shared" si="205"/>
        <v>nebija plānots</v>
      </c>
      <c r="BF98" s="89">
        <f t="shared" si="206"/>
        <v>0</v>
      </c>
      <c r="BG98" s="89">
        <f t="shared" si="207"/>
        <v>0</v>
      </c>
      <c r="BH98" s="89">
        <f t="shared" si="208"/>
        <v>0</v>
      </c>
      <c r="BI98" s="89">
        <f t="shared" si="209"/>
        <v>0</v>
      </c>
      <c r="BJ98" s="93" t="str">
        <f t="shared" si="210"/>
        <v>nebija plānots</v>
      </c>
      <c r="BK98" s="89">
        <f t="shared" si="211"/>
        <v>0</v>
      </c>
      <c r="BL98" s="93" t="str">
        <f t="shared" si="212"/>
        <v>nebija plānots</v>
      </c>
      <c r="BM98" s="89">
        <v>0</v>
      </c>
      <c r="BN98" s="89">
        <v>0</v>
      </c>
      <c r="BO98" s="89">
        <v>0</v>
      </c>
      <c r="BP98" s="89">
        <f t="shared" si="213"/>
        <v>0</v>
      </c>
      <c r="BQ98" s="93" t="str">
        <f t="shared" si="214"/>
        <v>nebija plānots</v>
      </c>
      <c r="BR98" s="89">
        <f t="shared" si="215"/>
        <v>0</v>
      </c>
      <c r="BS98" s="93" t="str">
        <f t="shared" si="216"/>
        <v>nebija plānots</v>
      </c>
      <c r="BT98" s="89">
        <f t="shared" si="217"/>
        <v>0</v>
      </c>
      <c r="BU98" s="89">
        <f t="shared" si="218"/>
        <v>0</v>
      </c>
      <c r="BV98" s="89">
        <f t="shared" si="219"/>
        <v>0</v>
      </c>
      <c r="BW98" s="89">
        <f t="shared" si="220"/>
        <v>0</v>
      </c>
      <c r="BX98" s="93" t="str">
        <f t="shared" si="221"/>
        <v>nebija plānots</v>
      </c>
      <c r="BY98" s="89">
        <f t="shared" si="222"/>
        <v>0</v>
      </c>
      <c r="BZ98" s="93" t="str">
        <f t="shared" si="223"/>
        <v>nebija plānots</v>
      </c>
      <c r="CA98" s="89">
        <v>0</v>
      </c>
      <c r="CB98" s="89">
        <v>0</v>
      </c>
      <c r="CC98" s="89">
        <v>0</v>
      </c>
      <c r="CD98" s="89">
        <v>0</v>
      </c>
      <c r="CE98" s="89">
        <v>0</v>
      </c>
      <c r="CF98" s="89">
        <v>0</v>
      </c>
      <c r="CG98" s="89">
        <v>0</v>
      </c>
      <c r="CH98" s="24">
        <f t="shared" si="224"/>
        <v>0</v>
      </c>
      <c r="CJ98" s="10"/>
      <c r="CK98" s="10"/>
    </row>
    <row r="99" spans="1:89" ht="12" hidden="1" customHeight="1" x14ac:dyDescent="0.25">
      <c r="A99" s="9" t="s">
        <v>217</v>
      </c>
      <c r="B99" s="9" t="s">
        <v>217</v>
      </c>
      <c r="C99" s="25">
        <v>2</v>
      </c>
      <c r="D99" s="33" t="s">
        <v>210</v>
      </c>
      <c r="E99" s="27" t="s">
        <v>211</v>
      </c>
      <c r="F99" s="25" t="s">
        <v>212</v>
      </c>
      <c r="G99" s="27" t="s">
        <v>213</v>
      </c>
      <c r="H99" s="34" t="s">
        <v>214</v>
      </c>
      <c r="I99" s="27" t="s">
        <v>215</v>
      </c>
      <c r="J99" s="28">
        <v>3</v>
      </c>
      <c r="K99" s="36" t="s">
        <v>103</v>
      </c>
      <c r="L99" s="25" t="s">
        <v>10</v>
      </c>
      <c r="M99" s="24">
        <v>0</v>
      </c>
      <c r="N99" s="24">
        <v>0</v>
      </c>
      <c r="O99" s="24">
        <v>0</v>
      </c>
      <c r="P99" s="89">
        <v>0</v>
      </c>
      <c r="Q99" s="89">
        <v>0</v>
      </c>
      <c r="R99" s="89">
        <v>0</v>
      </c>
      <c r="S99" s="89">
        <f t="shared" si="176"/>
        <v>0</v>
      </c>
      <c r="T99" s="93" t="str">
        <f t="shared" si="177"/>
        <v>nebija plānots</v>
      </c>
      <c r="U99" s="89">
        <f t="shared" si="178"/>
        <v>0</v>
      </c>
      <c r="V99" s="93" t="str">
        <f t="shared" si="179"/>
        <v>nebija plānots</v>
      </c>
      <c r="W99" s="89">
        <v>0</v>
      </c>
      <c r="X99" s="89">
        <v>0</v>
      </c>
      <c r="Y99" s="89">
        <v>0</v>
      </c>
      <c r="Z99" s="89">
        <f t="shared" si="180"/>
        <v>0</v>
      </c>
      <c r="AA99" s="93" t="str">
        <f t="shared" si="181"/>
        <v>nebija plānots</v>
      </c>
      <c r="AB99" s="89">
        <f t="shared" si="182"/>
        <v>0</v>
      </c>
      <c r="AC99" s="93" t="str">
        <f t="shared" si="183"/>
        <v>nebija plānots</v>
      </c>
      <c r="AD99" s="89">
        <f t="shared" si="184"/>
        <v>0</v>
      </c>
      <c r="AE99" s="89">
        <f t="shared" si="185"/>
        <v>0</v>
      </c>
      <c r="AF99" s="89">
        <f t="shared" si="186"/>
        <v>0</v>
      </c>
      <c r="AG99" s="89">
        <f t="shared" si="187"/>
        <v>0</v>
      </c>
      <c r="AH99" s="93" t="str">
        <f t="shared" si="188"/>
        <v>nebija plānots</v>
      </c>
      <c r="AI99" s="89">
        <f t="shared" si="189"/>
        <v>0</v>
      </c>
      <c r="AJ99" s="93" t="str">
        <f t="shared" si="190"/>
        <v>nebija plānots</v>
      </c>
      <c r="AK99" s="89">
        <v>0</v>
      </c>
      <c r="AL99" s="89">
        <v>0</v>
      </c>
      <c r="AM99" s="89">
        <v>0</v>
      </c>
      <c r="AN99" s="89">
        <f t="shared" si="191"/>
        <v>0</v>
      </c>
      <c r="AO99" s="93" t="str">
        <f t="shared" si="192"/>
        <v>nebija plānots</v>
      </c>
      <c r="AP99" s="89">
        <f t="shared" si="193"/>
        <v>0</v>
      </c>
      <c r="AQ99" s="93" t="str">
        <f t="shared" si="194"/>
        <v>nebija plānots</v>
      </c>
      <c r="AR99" s="89">
        <f t="shared" si="195"/>
        <v>0</v>
      </c>
      <c r="AS99" s="89">
        <f t="shared" si="196"/>
        <v>0</v>
      </c>
      <c r="AT99" s="89">
        <f t="shared" si="197"/>
        <v>0</v>
      </c>
      <c r="AU99" s="89">
        <f t="shared" si="198"/>
        <v>0</v>
      </c>
      <c r="AV99" s="93" t="str">
        <f t="shared" si="199"/>
        <v>nebija plānots</v>
      </c>
      <c r="AW99" s="89">
        <f t="shared" si="200"/>
        <v>0</v>
      </c>
      <c r="AX99" s="93" t="str">
        <f t="shared" si="201"/>
        <v>nebija plānots</v>
      </c>
      <c r="AY99" s="89">
        <v>0</v>
      </c>
      <c r="AZ99" s="89">
        <v>0</v>
      </c>
      <c r="BA99" s="89">
        <v>0</v>
      </c>
      <c r="BB99" s="89">
        <f t="shared" si="202"/>
        <v>0</v>
      </c>
      <c r="BC99" s="93" t="str">
        <f t="shared" si="203"/>
        <v>nebija plānots</v>
      </c>
      <c r="BD99" s="89">
        <f t="shared" si="204"/>
        <v>0</v>
      </c>
      <c r="BE99" s="93" t="str">
        <f t="shared" si="205"/>
        <v>nebija plānots</v>
      </c>
      <c r="BF99" s="89">
        <f t="shared" si="206"/>
        <v>0</v>
      </c>
      <c r="BG99" s="89">
        <f t="shared" si="207"/>
        <v>0</v>
      </c>
      <c r="BH99" s="89">
        <f t="shared" si="208"/>
        <v>0</v>
      </c>
      <c r="BI99" s="89">
        <f t="shared" si="209"/>
        <v>0</v>
      </c>
      <c r="BJ99" s="93" t="str">
        <f t="shared" si="210"/>
        <v>nebija plānots</v>
      </c>
      <c r="BK99" s="89">
        <f t="shared" si="211"/>
        <v>0</v>
      </c>
      <c r="BL99" s="93" t="str">
        <f t="shared" si="212"/>
        <v>nebija plānots</v>
      </c>
      <c r="BM99" s="89">
        <v>0</v>
      </c>
      <c r="BN99" s="89">
        <v>0</v>
      </c>
      <c r="BO99" s="89">
        <v>0</v>
      </c>
      <c r="BP99" s="89">
        <f t="shared" si="213"/>
        <v>0</v>
      </c>
      <c r="BQ99" s="93" t="str">
        <f t="shared" si="214"/>
        <v>nebija plānots</v>
      </c>
      <c r="BR99" s="89">
        <f t="shared" si="215"/>
        <v>0</v>
      </c>
      <c r="BS99" s="93" t="str">
        <f t="shared" si="216"/>
        <v>nebija plānots</v>
      </c>
      <c r="BT99" s="89">
        <f t="shared" si="217"/>
        <v>0</v>
      </c>
      <c r="BU99" s="89">
        <f t="shared" si="218"/>
        <v>0</v>
      </c>
      <c r="BV99" s="89">
        <f t="shared" si="219"/>
        <v>0</v>
      </c>
      <c r="BW99" s="89">
        <f t="shared" si="220"/>
        <v>0</v>
      </c>
      <c r="BX99" s="93" t="str">
        <f t="shared" si="221"/>
        <v>nebija plānots</v>
      </c>
      <c r="BY99" s="89">
        <f t="shared" si="222"/>
        <v>0</v>
      </c>
      <c r="BZ99" s="93" t="str">
        <f t="shared" si="223"/>
        <v>nebija plānots</v>
      </c>
      <c r="CA99" s="89">
        <v>0</v>
      </c>
      <c r="CB99" s="89">
        <v>0</v>
      </c>
      <c r="CC99" s="89">
        <v>0</v>
      </c>
      <c r="CD99" s="89">
        <v>0</v>
      </c>
      <c r="CE99" s="89">
        <v>0</v>
      </c>
      <c r="CF99" s="89">
        <v>0</v>
      </c>
      <c r="CG99" s="89">
        <v>0</v>
      </c>
      <c r="CH99" s="24">
        <f t="shared" si="224"/>
        <v>0</v>
      </c>
      <c r="CJ99" s="10"/>
      <c r="CK99" s="10"/>
    </row>
    <row r="100" spans="1:89" ht="12" hidden="1" customHeight="1" x14ac:dyDescent="0.25">
      <c r="A100" s="9" t="s">
        <v>218</v>
      </c>
      <c r="B100" s="9" t="s">
        <v>218</v>
      </c>
      <c r="C100" s="25">
        <v>2</v>
      </c>
      <c r="D100" s="33" t="s">
        <v>210</v>
      </c>
      <c r="E100" s="27" t="s">
        <v>211</v>
      </c>
      <c r="F100" s="25" t="s">
        <v>212</v>
      </c>
      <c r="G100" s="27" t="s">
        <v>213</v>
      </c>
      <c r="H100" s="34" t="s">
        <v>219</v>
      </c>
      <c r="I100" s="27" t="s">
        <v>220</v>
      </c>
      <c r="J100" s="28" t="s">
        <v>21</v>
      </c>
      <c r="K100" s="36" t="s">
        <v>103</v>
      </c>
      <c r="L100" s="25" t="s">
        <v>10</v>
      </c>
      <c r="M100" s="24">
        <v>0</v>
      </c>
      <c r="N100" s="24">
        <v>0</v>
      </c>
      <c r="O100" s="24">
        <v>1530732.79</v>
      </c>
      <c r="P100" s="89">
        <v>0</v>
      </c>
      <c r="Q100" s="89">
        <v>0</v>
      </c>
      <c r="R100" s="89">
        <v>0</v>
      </c>
      <c r="S100" s="89">
        <f t="shared" si="176"/>
        <v>0</v>
      </c>
      <c r="T100" s="93" t="str">
        <f t="shared" si="177"/>
        <v>nebija plānots</v>
      </c>
      <c r="U100" s="89">
        <f t="shared" si="178"/>
        <v>0</v>
      </c>
      <c r="V100" s="93" t="str">
        <f t="shared" si="179"/>
        <v>nebija plānots</v>
      </c>
      <c r="W100" s="89">
        <v>0</v>
      </c>
      <c r="X100" s="89">
        <v>0</v>
      </c>
      <c r="Y100" s="89">
        <v>0</v>
      </c>
      <c r="Z100" s="89">
        <f t="shared" si="180"/>
        <v>0</v>
      </c>
      <c r="AA100" s="93" t="str">
        <f t="shared" si="181"/>
        <v>nebija plānots</v>
      </c>
      <c r="AB100" s="89">
        <f t="shared" si="182"/>
        <v>0</v>
      </c>
      <c r="AC100" s="93" t="str">
        <f t="shared" si="183"/>
        <v>nebija plānots</v>
      </c>
      <c r="AD100" s="89">
        <f t="shared" si="184"/>
        <v>0</v>
      </c>
      <c r="AE100" s="89">
        <f t="shared" si="185"/>
        <v>0</v>
      </c>
      <c r="AF100" s="89">
        <f t="shared" si="186"/>
        <v>0</v>
      </c>
      <c r="AG100" s="89">
        <f t="shared" si="187"/>
        <v>0</v>
      </c>
      <c r="AH100" s="93" t="str">
        <f t="shared" si="188"/>
        <v>nebija plānots</v>
      </c>
      <c r="AI100" s="89">
        <f t="shared" si="189"/>
        <v>0</v>
      </c>
      <c r="AJ100" s="93" t="str">
        <f t="shared" si="190"/>
        <v>nebija plānots</v>
      </c>
      <c r="AK100" s="89">
        <v>0</v>
      </c>
      <c r="AL100" s="89">
        <v>0</v>
      </c>
      <c r="AM100" s="89">
        <v>0</v>
      </c>
      <c r="AN100" s="89">
        <f t="shared" si="191"/>
        <v>0</v>
      </c>
      <c r="AO100" s="93" t="str">
        <f t="shared" si="192"/>
        <v>nebija plānots</v>
      </c>
      <c r="AP100" s="89">
        <f t="shared" si="193"/>
        <v>0</v>
      </c>
      <c r="AQ100" s="93" t="str">
        <f t="shared" si="194"/>
        <v>nebija plānots</v>
      </c>
      <c r="AR100" s="89">
        <f t="shared" si="195"/>
        <v>0</v>
      </c>
      <c r="AS100" s="89">
        <f t="shared" si="196"/>
        <v>0</v>
      </c>
      <c r="AT100" s="89">
        <f t="shared" si="197"/>
        <v>0</v>
      </c>
      <c r="AU100" s="89">
        <f t="shared" si="198"/>
        <v>0</v>
      </c>
      <c r="AV100" s="93" t="str">
        <f t="shared" si="199"/>
        <v>nebija plānots</v>
      </c>
      <c r="AW100" s="89">
        <f t="shared" si="200"/>
        <v>0</v>
      </c>
      <c r="AX100" s="93" t="str">
        <f t="shared" si="201"/>
        <v>nebija plānots</v>
      </c>
      <c r="AY100" s="89">
        <v>0</v>
      </c>
      <c r="AZ100" s="89">
        <v>0</v>
      </c>
      <c r="BA100" s="89">
        <v>0</v>
      </c>
      <c r="BB100" s="89">
        <f t="shared" si="202"/>
        <v>0</v>
      </c>
      <c r="BC100" s="93" t="str">
        <f t="shared" si="203"/>
        <v>nebija plānots</v>
      </c>
      <c r="BD100" s="89">
        <f t="shared" si="204"/>
        <v>0</v>
      </c>
      <c r="BE100" s="93" t="str">
        <f t="shared" si="205"/>
        <v>nebija plānots</v>
      </c>
      <c r="BF100" s="89">
        <f t="shared" si="206"/>
        <v>0</v>
      </c>
      <c r="BG100" s="89">
        <f t="shared" si="207"/>
        <v>0</v>
      </c>
      <c r="BH100" s="89">
        <f t="shared" si="208"/>
        <v>0</v>
      </c>
      <c r="BI100" s="89">
        <f t="shared" si="209"/>
        <v>0</v>
      </c>
      <c r="BJ100" s="93" t="str">
        <f t="shared" si="210"/>
        <v>nebija plānots</v>
      </c>
      <c r="BK100" s="89">
        <f t="shared" si="211"/>
        <v>0</v>
      </c>
      <c r="BL100" s="93" t="str">
        <f t="shared" si="212"/>
        <v>nebija plānots</v>
      </c>
      <c r="BM100" s="89">
        <v>0</v>
      </c>
      <c r="BN100" s="89">
        <v>0</v>
      </c>
      <c r="BO100" s="89">
        <v>0</v>
      </c>
      <c r="BP100" s="89">
        <f t="shared" si="213"/>
        <v>0</v>
      </c>
      <c r="BQ100" s="93" t="str">
        <f t="shared" si="214"/>
        <v>nebija plānots</v>
      </c>
      <c r="BR100" s="89">
        <f t="shared" si="215"/>
        <v>0</v>
      </c>
      <c r="BS100" s="93" t="str">
        <f t="shared" si="216"/>
        <v>nebija plānots</v>
      </c>
      <c r="BT100" s="89">
        <f t="shared" si="217"/>
        <v>0</v>
      </c>
      <c r="BU100" s="89">
        <f t="shared" si="218"/>
        <v>0</v>
      </c>
      <c r="BV100" s="89">
        <f t="shared" si="219"/>
        <v>0</v>
      </c>
      <c r="BW100" s="89">
        <f t="shared" si="220"/>
        <v>0</v>
      </c>
      <c r="BX100" s="93" t="str">
        <f t="shared" si="221"/>
        <v>nebija plānots</v>
      </c>
      <c r="BY100" s="89">
        <f t="shared" si="222"/>
        <v>0</v>
      </c>
      <c r="BZ100" s="93" t="str">
        <f t="shared" si="223"/>
        <v>nebija plānots</v>
      </c>
      <c r="CA100" s="89">
        <v>1147500</v>
      </c>
      <c r="CB100" s="89">
        <v>0</v>
      </c>
      <c r="CC100" s="89">
        <v>0</v>
      </c>
      <c r="CD100" s="89">
        <v>0</v>
      </c>
      <c r="CE100" s="89">
        <v>2758014.41</v>
      </c>
      <c r="CF100" s="89">
        <v>0</v>
      </c>
      <c r="CG100" s="89">
        <v>0</v>
      </c>
      <c r="CH100" s="24">
        <f t="shared" si="224"/>
        <v>3905514.41</v>
      </c>
      <c r="CJ100" s="10"/>
      <c r="CK100" s="10"/>
    </row>
    <row r="101" spans="1:89" ht="12" hidden="1" customHeight="1" x14ac:dyDescent="0.25">
      <c r="A101" s="9" t="s">
        <v>218</v>
      </c>
      <c r="B101" s="9" t="s">
        <v>665</v>
      </c>
      <c r="C101" s="25">
        <v>2</v>
      </c>
      <c r="D101" s="33" t="s">
        <v>210</v>
      </c>
      <c r="E101" s="27" t="s">
        <v>211</v>
      </c>
      <c r="F101" s="25" t="s">
        <v>212</v>
      </c>
      <c r="G101" s="27" t="s">
        <v>213</v>
      </c>
      <c r="H101" s="34" t="s">
        <v>650</v>
      </c>
      <c r="I101" s="27" t="s">
        <v>651</v>
      </c>
      <c r="J101" s="28" t="s">
        <v>21</v>
      </c>
      <c r="K101" s="36" t="s">
        <v>103</v>
      </c>
      <c r="L101" s="25" t="s">
        <v>10</v>
      </c>
      <c r="M101" s="24">
        <v>0</v>
      </c>
      <c r="N101" s="24">
        <v>0</v>
      </c>
      <c r="O101" s="24">
        <v>0</v>
      </c>
      <c r="P101" s="89">
        <v>0</v>
      </c>
      <c r="Q101" s="89">
        <v>0</v>
      </c>
      <c r="R101" s="89">
        <v>0</v>
      </c>
      <c r="S101" s="89">
        <f t="shared" si="176"/>
        <v>0</v>
      </c>
      <c r="T101" s="93" t="str">
        <f t="shared" si="177"/>
        <v>nebija plānots</v>
      </c>
      <c r="U101" s="89">
        <f t="shared" si="178"/>
        <v>0</v>
      </c>
      <c r="V101" s="93" t="str">
        <f t="shared" si="179"/>
        <v>nebija plānots</v>
      </c>
      <c r="W101" s="89">
        <v>0</v>
      </c>
      <c r="X101" s="89">
        <v>0</v>
      </c>
      <c r="Y101" s="89">
        <v>0</v>
      </c>
      <c r="Z101" s="89">
        <f t="shared" si="180"/>
        <v>0</v>
      </c>
      <c r="AA101" s="93" t="str">
        <f t="shared" si="181"/>
        <v>nebija plānots</v>
      </c>
      <c r="AB101" s="89">
        <f t="shared" si="182"/>
        <v>0</v>
      </c>
      <c r="AC101" s="93" t="str">
        <f t="shared" si="183"/>
        <v>nebija plānots</v>
      </c>
      <c r="AD101" s="89">
        <f t="shared" si="184"/>
        <v>0</v>
      </c>
      <c r="AE101" s="89">
        <f t="shared" si="185"/>
        <v>0</v>
      </c>
      <c r="AF101" s="89">
        <f t="shared" si="186"/>
        <v>0</v>
      </c>
      <c r="AG101" s="89">
        <f t="shared" si="187"/>
        <v>0</v>
      </c>
      <c r="AH101" s="93" t="str">
        <f t="shared" si="188"/>
        <v>nebija plānots</v>
      </c>
      <c r="AI101" s="89">
        <f t="shared" si="189"/>
        <v>0</v>
      </c>
      <c r="AJ101" s="93" t="str">
        <f t="shared" si="190"/>
        <v>nebija plānots</v>
      </c>
      <c r="AK101" s="89">
        <v>0</v>
      </c>
      <c r="AL101" s="89">
        <v>0</v>
      </c>
      <c r="AM101" s="89">
        <v>0</v>
      </c>
      <c r="AN101" s="89">
        <f t="shared" si="191"/>
        <v>0</v>
      </c>
      <c r="AO101" s="93" t="str">
        <f t="shared" si="192"/>
        <v>nebija plānots</v>
      </c>
      <c r="AP101" s="89">
        <f t="shared" si="193"/>
        <v>0</v>
      </c>
      <c r="AQ101" s="93" t="str">
        <f t="shared" si="194"/>
        <v>nebija plānots</v>
      </c>
      <c r="AR101" s="89">
        <f t="shared" si="195"/>
        <v>0</v>
      </c>
      <c r="AS101" s="89">
        <f t="shared" si="196"/>
        <v>0</v>
      </c>
      <c r="AT101" s="89">
        <f t="shared" si="197"/>
        <v>0</v>
      </c>
      <c r="AU101" s="89">
        <f t="shared" si="198"/>
        <v>0</v>
      </c>
      <c r="AV101" s="93" t="str">
        <f t="shared" si="199"/>
        <v>nebija plānots</v>
      </c>
      <c r="AW101" s="89">
        <f t="shared" si="200"/>
        <v>0</v>
      </c>
      <c r="AX101" s="93" t="str">
        <f t="shared" si="201"/>
        <v>nebija plānots</v>
      </c>
      <c r="AY101" s="89">
        <v>0</v>
      </c>
      <c r="AZ101" s="89">
        <v>0</v>
      </c>
      <c r="BA101" s="89">
        <v>0</v>
      </c>
      <c r="BB101" s="89">
        <f t="shared" si="202"/>
        <v>0</v>
      </c>
      <c r="BC101" s="93" t="str">
        <f t="shared" si="203"/>
        <v>nebija plānots</v>
      </c>
      <c r="BD101" s="89">
        <f t="shared" si="204"/>
        <v>0</v>
      </c>
      <c r="BE101" s="93" t="str">
        <f t="shared" si="205"/>
        <v>nebija plānots</v>
      </c>
      <c r="BF101" s="89">
        <f t="shared" si="206"/>
        <v>0</v>
      </c>
      <c r="BG101" s="89">
        <f t="shared" si="207"/>
        <v>0</v>
      </c>
      <c r="BH101" s="89">
        <f t="shared" si="208"/>
        <v>0</v>
      </c>
      <c r="BI101" s="89">
        <f t="shared" si="209"/>
        <v>0</v>
      </c>
      <c r="BJ101" s="93" t="str">
        <f t="shared" si="210"/>
        <v>nebija plānots</v>
      </c>
      <c r="BK101" s="89">
        <f t="shared" si="211"/>
        <v>0</v>
      </c>
      <c r="BL101" s="93" t="str">
        <f t="shared" si="212"/>
        <v>nebija plānots</v>
      </c>
      <c r="BM101" s="89">
        <v>0</v>
      </c>
      <c r="BN101" s="89">
        <v>0</v>
      </c>
      <c r="BO101" s="89">
        <v>0</v>
      </c>
      <c r="BP101" s="89">
        <f t="shared" si="213"/>
        <v>0</v>
      </c>
      <c r="BQ101" s="93" t="str">
        <f t="shared" si="214"/>
        <v>nebija plānots</v>
      </c>
      <c r="BR101" s="89">
        <f t="shared" si="215"/>
        <v>0</v>
      </c>
      <c r="BS101" s="93" t="str">
        <f t="shared" si="216"/>
        <v>nebija plānots</v>
      </c>
      <c r="BT101" s="89">
        <f t="shared" si="217"/>
        <v>0</v>
      </c>
      <c r="BU101" s="89">
        <f t="shared" si="218"/>
        <v>0</v>
      </c>
      <c r="BV101" s="89">
        <f t="shared" si="219"/>
        <v>0</v>
      </c>
      <c r="BW101" s="89">
        <f t="shared" si="220"/>
        <v>0</v>
      </c>
      <c r="BX101" s="93" t="str">
        <f t="shared" si="221"/>
        <v>nebija plānots</v>
      </c>
      <c r="BY101" s="89">
        <f t="shared" si="222"/>
        <v>0</v>
      </c>
      <c r="BZ101" s="93" t="str">
        <f t="shared" si="223"/>
        <v>nebija plānots</v>
      </c>
      <c r="CA101" s="89">
        <v>0</v>
      </c>
      <c r="CB101" s="89">
        <v>0</v>
      </c>
      <c r="CC101" s="89">
        <v>0</v>
      </c>
      <c r="CD101" s="89">
        <v>0</v>
      </c>
      <c r="CE101" s="89">
        <v>142594</v>
      </c>
      <c r="CF101" s="89">
        <v>142594</v>
      </c>
      <c r="CG101" s="89">
        <v>142594</v>
      </c>
      <c r="CH101" s="24">
        <f t="shared" si="224"/>
        <v>427782</v>
      </c>
      <c r="CJ101" s="10"/>
      <c r="CK101" s="10"/>
    </row>
    <row r="102" spans="1:89" ht="12" hidden="1" customHeight="1" x14ac:dyDescent="0.25">
      <c r="A102" s="9" t="s">
        <v>221</v>
      </c>
      <c r="B102" s="9" t="s">
        <v>221</v>
      </c>
      <c r="C102" s="25">
        <v>2</v>
      </c>
      <c r="D102" s="33" t="s">
        <v>222</v>
      </c>
      <c r="E102" s="27" t="s">
        <v>223</v>
      </c>
      <c r="F102" s="25" t="s">
        <v>224</v>
      </c>
      <c r="G102" s="27" t="s">
        <v>225</v>
      </c>
      <c r="H102" s="28" t="s">
        <v>226</v>
      </c>
      <c r="I102" s="27" t="s">
        <v>227</v>
      </c>
      <c r="J102" s="28">
        <v>1</v>
      </c>
      <c r="K102" s="36" t="s">
        <v>103</v>
      </c>
      <c r="L102" s="25" t="s">
        <v>11</v>
      </c>
      <c r="M102" s="24">
        <v>0</v>
      </c>
      <c r="N102" s="24">
        <v>12539835.15</v>
      </c>
      <c r="O102" s="24">
        <v>0</v>
      </c>
      <c r="P102" s="89">
        <v>0</v>
      </c>
      <c r="Q102" s="89">
        <v>0</v>
      </c>
      <c r="R102" s="89">
        <v>0</v>
      </c>
      <c r="S102" s="89">
        <f t="shared" si="176"/>
        <v>0</v>
      </c>
      <c r="T102" s="93" t="str">
        <f t="shared" si="177"/>
        <v>nebija plānots</v>
      </c>
      <c r="U102" s="89">
        <f t="shared" si="178"/>
        <v>0</v>
      </c>
      <c r="V102" s="93" t="str">
        <f t="shared" si="179"/>
        <v>nebija plānots</v>
      </c>
      <c r="W102" s="89">
        <v>0</v>
      </c>
      <c r="X102" s="89">
        <v>0</v>
      </c>
      <c r="Y102" s="89">
        <v>0</v>
      </c>
      <c r="Z102" s="89">
        <f t="shared" si="180"/>
        <v>0</v>
      </c>
      <c r="AA102" s="93" t="str">
        <f t="shared" si="181"/>
        <v>nebija plānots</v>
      </c>
      <c r="AB102" s="89">
        <f t="shared" si="182"/>
        <v>0</v>
      </c>
      <c r="AC102" s="93" t="str">
        <f t="shared" si="183"/>
        <v>nebija plānots</v>
      </c>
      <c r="AD102" s="89">
        <f t="shared" si="184"/>
        <v>0</v>
      </c>
      <c r="AE102" s="89">
        <f t="shared" si="185"/>
        <v>0</v>
      </c>
      <c r="AF102" s="89">
        <f t="shared" si="186"/>
        <v>0</v>
      </c>
      <c r="AG102" s="89">
        <f t="shared" si="187"/>
        <v>0</v>
      </c>
      <c r="AH102" s="93" t="str">
        <f t="shared" si="188"/>
        <v>nebija plānots</v>
      </c>
      <c r="AI102" s="89">
        <f t="shared" si="189"/>
        <v>0</v>
      </c>
      <c r="AJ102" s="93" t="str">
        <f t="shared" si="190"/>
        <v>nebija plānots</v>
      </c>
      <c r="AK102" s="89">
        <v>0</v>
      </c>
      <c r="AL102" s="89">
        <v>0</v>
      </c>
      <c r="AM102" s="89">
        <v>0</v>
      </c>
      <c r="AN102" s="89">
        <f t="shared" si="191"/>
        <v>0</v>
      </c>
      <c r="AO102" s="93" t="str">
        <f t="shared" si="192"/>
        <v>nebija plānots</v>
      </c>
      <c r="AP102" s="89">
        <f t="shared" si="193"/>
        <v>0</v>
      </c>
      <c r="AQ102" s="93" t="str">
        <f t="shared" si="194"/>
        <v>nebija plānots</v>
      </c>
      <c r="AR102" s="89">
        <f t="shared" si="195"/>
        <v>0</v>
      </c>
      <c r="AS102" s="89">
        <f t="shared" si="196"/>
        <v>0</v>
      </c>
      <c r="AT102" s="89">
        <f t="shared" si="197"/>
        <v>0</v>
      </c>
      <c r="AU102" s="89">
        <f t="shared" si="198"/>
        <v>0</v>
      </c>
      <c r="AV102" s="93" t="str">
        <f t="shared" si="199"/>
        <v>nebija plānots</v>
      </c>
      <c r="AW102" s="89">
        <f t="shared" si="200"/>
        <v>0</v>
      </c>
      <c r="AX102" s="93" t="str">
        <f t="shared" si="201"/>
        <v>nebija plānots</v>
      </c>
      <c r="AY102" s="89">
        <v>0</v>
      </c>
      <c r="AZ102" s="89">
        <v>0</v>
      </c>
      <c r="BA102" s="89">
        <v>0</v>
      </c>
      <c r="BB102" s="89">
        <f t="shared" si="202"/>
        <v>0</v>
      </c>
      <c r="BC102" s="93" t="str">
        <f t="shared" si="203"/>
        <v>nebija plānots</v>
      </c>
      <c r="BD102" s="89">
        <f t="shared" si="204"/>
        <v>0</v>
      </c>
      <c r="BE102" s="93" t="str">
        <f t="shared" si="205"/>
        <v>nebija plānots</v>
      </c>
      <c r="BF102" s="89">
        <f t="shared" si="206"/>
        <v>0</v>
      </c>
      <c r="BG102" s="89">
        <f t="shared" si="207"/>
        <v>0</v>
      </c>
      <c r="BH102" s="89">
        <f t="shared" si="208"/>
        <v>0</v>
      </c>
      <c r="BI102" s="89">
        <f t="shared" si="209"/>
        <v>0</v>
      </c>
      <c r="BJ102" s="93" t="str">
        <f t="shared" si="210"/>
        <v>nebija plānots</v>
      </c>
      <c r="BK102" s="89">
        <f t="shared" si="211"/>
        <v>0</v>
      </c>
      <c r="BL102" s="93" t="str">
        <f t="shared" si="212"/>
        <v>nebija plānots</v>
      </c>
      <c r="BM102" s="89">
        <v>0</v>
      </c>
      <c r="BN102" s="89">
        <v>0</v>
      </c>
      <c r="BO102" s="89">
        <v>0</v>
      </c>
      <c r="BP102" s="89">
        <f t="shared" si="213"/>
        <v>0</v>
      </c>
      <c r="BQ102" s="93" t="str">
        <f t="shared" si="214"/>
        <v>nebija plānots</v>
      </c>
      <c r="BR102" s="89">
        <f t="shared" si="215"/>
        <v>0</v>
      </c>
      <c r="BS102" s="93" t="str">
        <f t="shared" si="216"/>
        <v>nebija plānots</v>
      </c>
      <c r="BT102" s="89">
        <f t="shared" si="217"/>
        <v>0</v>
      </c>
      <c r="BU102" s="89">
        <f t="shared" si="218"/>
        <v>0</v>
      </c>
      <c r="BV102" s="89">
        <f t="shared" si="219"/>
        <v>0</v>
      </c>
      <c r="BW102" s="89">
        <f t="shared" si="220"/>
        <v>0</v>
      </c>
      <c r="BX102" s="93" t="str">
        <f t="shared" si="221"/>
        <v>nebija plānots</v>
      </c>
      <c r="BY102" s="89">
        <f t="shared" si="222"/>
        <v>0</v>
      </c>
      <c r="BZ102" s="93" t="str">
        <f t="shared" si="223"/>
        <v>nebija plānots</v>
      </c>
      <c r="CA102" s="89">
        <v>0</v>
      </c>
      <c r="CB102" s="89">
        <v>0</v>
      </c>
      <c r="CC102" s="89">
        <v>0</v>
      </c>
      <c r="CD102" s="89">
        <v>0</v>
      </c>
      <c r="CE102" s="89">
        <v>0</v>
      </c>
      <c r="CF102" s="89">
        <v>0</v>
      </c>
      <c r="CG102" s="89">
        <v>0</v>
      </c>
      <c r="CH102" s="24">
        <f t="shared" si="224"/>
        <v>0</v>
      </c>
      <c r="CJ102" s="10"/>
      <c r="CK102" s="10"/>
    </row>
    <row r="103" spans="1:89" ht="12" hidden="1" customHeight="1" x14ac:dyDescent="0.25">
      <c r="A103" s="9" t="s">
        <v>228</v>
      </c>
      <c r="B103" s="9" t="s">
        <v>228</v>
      </c>
      <c r="C103" s="25">
        <v>2</v>
      </c>
      <c r="D103" s="33" t="s">
        <v>222</v>
      </c>
      <c r="E103" s="27" t="s">
        <v>223</v>
      </c>
      <c r="F103" s="25" t="s">
        <v>224</v>
      </c>
      <c r="G103" s="27" t="s">
        <v>225</v>
      </c>
      <c r="H103" s="28" t="s">
        <v>226</v>
      </c>
      <c r="I103" s="27" t="s">
        <v>227</v>
      </c>
      <c r="J103" s="28">
        <v>2</v>
      </c>
      <c r="K103" s="36" t="s">
        <v>103</v>
      </c>
      <c r="L103" s="25" t="s">
        <v>11</v>
      </c>
      <c r="M103" s="24">
        <v>0</v>
      </c>
      <c r="N103" s="24">
        <v>0</v>
      </c>
      <c r="O103" s="24">
        <v>49223712.140000001</v>
      </c>
      <c r="P103" s="89">
        <v>0</v>
      </c>
      <c r="Q103" s="89">
        <v>0</v>
      </c>
      <c r="R103" s="89">
        <v>0</v>
      </c>
      <c r="S103" s="89">
        <f t="shared" si="176"/>
        <v>0</v>
      </c>
      <c r="T103" s="93" t="str">
        <f t="shared" si="177"/>
        <v>nebija plānots</v>
      </c>
      <c r="U103" s="89">
        <f t="shared" si="178"/>
        <v>0</v>
      </c>
      <c r="V103" s="93" t="str">
        <f t="shared" si="179"/>
        <v>nebija plānots</v>
      </c>
      <c r="W103" s="89">
        <v>0</v>
      </c>
      <c r="X103" s="89">
        <v>0</v>
      </c>
      <c r="Y103" s="89">
        <v>0</v>
      </c>
      <c r="Z103" s="89">
        <f t="shared" si="180"/>
        <v>0</v>
      </c>
      <c r="AA103" s="93" t="str">
        <f t="shared" si="181"/>
        <v>nebija plānots</v>
      </c>
      <c r="AB103" s="89">
        <f t="shared" si="182"/>
        <v>0</v>
      </c>
      <c r="AC103" s="93" t="str">
        <f t="shared" si="183"/>
        <v>nebija plānots</v>
      </c>
      <c r="AD103" s="89">
        <f t="shared" si="184"/>
        <v>0</v>
      </c>
      <c r="AE103" s="89">
        <f t="shared" si="185"/>
        <v>0</v>
      </c>
      <c r="AF103" s="89">
        <f t="shared" si="186"/>
        <v>0</v>
      </c>
      <c r="AG103" s="89">
        <f t="shared" si="187"/>
        <v>0</v>
      </c>
      <c r="AH103" s="93" t="str">
        <f t="shared" si="188"/>
        <v>nebija plānots</v>
      </c>
      <c r="AI103" s="89">
        <f t="shared" si="189"/>
        <v>0</v>
      </c>
      <c r="AJ103" s="93" t="str">
        <f t="shared" si="190"/>
        <v>nebija plānots</v>
      </c>
      <c r="AK103" s="89">
        <v>0</v>
      </c>
      <c r="AL103" s="89">
        <v>0</v>
      </c>
      <c r="AM103" s="89">
        <v>0</v>
      </c>
      <c r="AN103" s="89">
        <f t="shared" si="191"/>
        <v>0</v>
      </c>
      <c r="AO103" s="93" t="str">
        <f t="shared" si="192"/>
        <v>nebija plānots</v>
      </c>
      <c r="AP103" s="89">
        <f t="shared" si="193"/>
        <v>0</v>
      </c>
      <c r="AQ103" s="93" t="str">
        <f t="shared" si="194"/>
        <v>nebija plānots</v>
      </c>
      <c r="AR103" s="89">
        <f t="shared" si="195"/>
        <v>0</v>
      </c>
      <c r="AS103" s="89">
        <f t="shared" si="196"/>
        <v>0</v>
      </c>
      <c r="AT103" s="89">
        <f t="shared" si="197"/>
        <v>0</v>
      </c>
      <c r="AU103" s="89">
        <f t="shared" si="198"/>
        <v>0</v>
      </c>
      <c r="AV103" s="93" t="str">
        <f t="shared" si="199"/>
        <v>nebija plānots</v>
      </c>
      <c r="AW103" s="89">
        <f t="shared" si="200"/>
        <v>0</v>
      </c>
      <c r="AX103" s="93" t="str">
        <f t="shared" si="201"/>
        <v>nebija plānots</v>
      </c>
      <c r="AY103" s="89">
        <v>0</v>
      </c>
      <c r="AZ103" s="89">
        <v>0</v>
      </c>
      <c r="BA103" s="89">
        <v>0</v>
      </c>
      <c r="BB103" s="89">
        <f t="shared" si="202"/>
        <v>0</v>
      </c>
      <c r="BC103" s="93" t="str">
        <f t="shared" si="203"/>
        <v>nebija plānots</v>
      </c>
      <c r="BD103" s="89">
        <f t="shared" si="204"/>
        <v>0</v>
      </c>
      <c r="BE103" s="93" t="str">
        <f t="shared" si="205"/>
        <v>nebija plānots</v>
      </c>
      <c r="BF103" s="89">
        <f t="shared" si="206"/>
        <v>0</v>
      </c>
      <c r="BG103" s="89">
        <f t="shared" si="207"/>
        <v>0</v>
      </c>
      <c r="BH103" s="89">
        <f t="shared" si="208"/>
        <v>0</v>
      </c>
      <c r="BI103" s="89">
        <f t="shared" si="209"/>
        <v>0</v>
      </c>
      <c r="BJ103" s="93" t="str">
        <f t="shared" si="210"/>
        <v>nebija plānots</v>
      </c>
      <c r="BK103" s="89">
        <f t="shared" si="211"/>
        <v>0</v>
      </c>
      <c r="BL103" s="93" t="str">
        <f t="shared" si="212"/>
        <v>nebija plānots</v>
      </c>
      <c r="BM103" s="89">
        <v>0</v>
      </c>
      <c r="BN103" s="89">
        <v>0</v>
      </c>
      <c r="BO103" s="89">
        <v>0</v>
      </c>
      <c r="BP103" s="89">
        <f t="shared" si="213"/>
        <v>0</v>
      </c>
      <c r="BQ103" s="93" t="str">
        <f t="shared" si="214"/>
        <v>nebija plānots</v>
      </c>
      <c r="BR103" s="89">
        <f t="shared" si="215"/>
        <v>0</v>
      </c>
      <c r="BS103" s="93" t="str">
        <f t="shared" si="216"/>
        <v>nebija plānots</v>
      </c>
      <c r="BT103" s="89">
        <f t="shared" si="217"/>
        <v>0</v>
      </c>
      <c r="BU103" s="89">
        <f t="shared" si="218"/>
        <v>0</v>
      </c>
      <c r="BV103" s="89">
        <f t="shared" si="219"/>
        <v>0</v>
      </c>
      <c r="BW103" s="89">
        <f t="shared" si="220"/>
        <v>0</v>
      </c>
      <c r="BX103" s="93" t="str">
        <f t="shared" si="221"/>
        <v>nebija plānots</v>
      </c>
      <c r="BY103" s="89">
        <f t="shared" si="222"/>
        <v>0</v>
      </c>
      <c r="BZ103" s="93" t="str">
        <f t="shared" si="223"/>
        <v>nebija plānots</v>
      </c>
      <c r="CA103" s="89">
        <v>0</v>
      </c>
      <c r="CB103" s="89">
        <v>0</v>
      </c>
      <c r="CC103" s="89">
        <v>0</v>
      </c>
      <c r="CD103" s="89">
        <v>3091561.21</v>
      </c>
      <c r="CE103" s="89">
        <v>0</v>
      </c>
      <c r="CF103" s="89">
        <v>0</v>
      </c>
      <c r="CG103" s="89">
        <v>1664686.8200000024</v>
      </c>
      <c r="CH103" s="24">
        <f t="shared" si="224"/>
        <v>4756248.0300000021</v>
      </c>
      <c r="CJ103" s="10"/>
      <c r="CK103" s="10"/>
    </row>
    <row r="104" spans="1:89" ht="12" customHeight="1" x14ac:dyDescent="0.25">
      <c r="A104" s="9" t="s">
        <v>62</v>
      </c>
      <c r="B104" s="9" t="s">
        <v>661</v>
      </c>
      <c r="C104" s="25">
        <v>1</v>
      </c>
      <c r="D104" s="26" t="s">
        <v>53</v>
      </c>
      <c r="E104" s="27" t="s">
        <v>54</v>
      </c>
      <c r="F104" s="25" t="s">
        <v>649</v>
      </c>
      <c r="G104" s="27" t="s">
        <v>63</v>
      </c>
      <c r="H104" s="30" t="s">
        <v>64</v>
      </c>
      <c r="I104" s="27" t="s">
        <v>63</v>
      </c>
      <c r="J104" s="28" t="s">
        <v>21</v>
      </c>
      <c r="K104" s="29" t="s">
        <v>59</v>
      </c>
      <c r="L104" s="25" t="s">
        <v>10</v>
      </c>
      <c r="M104" s="24">
        <v>42994222.299999997</v>
      </c>
      <c r="N104" s="24">
        <v>30471264.609999999</v>
      </c>
      <c r="O104" s="24">
        <v>39205761.579999998</v>
      </c>
      <c r="P104" s="89">
        <v>0</v>
      </c>
      <c r="Q104" s="89">
        <v>12694964.310000001</v>
      </c>
      <c r="R104" s="89">
        <v>0</v>
      </c>
      <c r="S104" s="89">
        <f t="shared" si="176"/>
        <v>12694964.310000001</v>
      </c>
      <c r="T104" s="93" t="str">
        <f t="shared" si="177"/>
        <v>nebija plānots</v>
      </c>
      <c r="U104" s="89">
        <f t="shared" si="178"/>
        <v>12694964.310000001</v>
      </c>
      <c r="V104" s="93" t="str">
        <f t="shared" si="179"/>
        <v>nebija plānots</v>
      </c>
      <c r="W104" s="89">
        <v>14172033.33</v>
      </c>
      <c r="X104" s="89">
        <v>0</v>
      </c>
      <c r="Y104" s="89">
        <v>0</v>
      </c>
      <c r="Z104" s="89">
        <f t="shared" si="180"/>
        <v>0</v>
      </c>
      <c r="AA104" s="93">
        <f t="shared" si="181"/>
        <v>0</v>
      </c>
      <c r="AB104" s="89">
        <f t="shared" si="182"/>
        <v>-14172033.33</v>
      </c>
      <c r="AC104" s="93">
        <f t="shared" si="183"/>
        <v>-1</v>
      </c>
      <c r="AD104" s="89">
        <f t="shared" si="184"/>
        <v>14172033.33</v>
      </c>
      <c r="AE104" s="89">
        <f t="shared" si="185"/>
        <v>12694964.310000001</v>
      </c>
      <c r="AF104" s="89">
        <f t="shared" si="186"/>
        <v>0</v>
      </c>
      <c r="AG104" s="89">
        <f t="shared" si="187"/>
        <v>12694964.310000001</v>
      </c>
      <c r="AH104" s="93">
        <f t="shared" si="188"/>
        <v>0.89577578703027227</v>
      </c>
      <c r="AI104" s="89">
        <f t="shared" si="189"/>
        <v>-1477069.0199999996</v>
      </c>
      <c r="AJ104" s="93">
        <f t="shared" si="190"/>
        <v>-0.10422421296972773</v>
      </c>
      <c r="AK104" s="89">
        <v>0</v>
      </c>
      <c r="AL104" s="89">
        <v>0</v>
      </c>
      <c r="AM104" s="89">
        <v>0</v>
      </c>
      <c r="AN104" s="89">
        <f t="shared" si="191"/>
        <v>0</v>
      </c>
      <c r="AO104" s="93" t="str">
        <f t="shared" si="192"/>
        <v>nebija plānots</v>
      </c>
      <c r="AP104" s="89">
        <f t="shared" si="193"/>
        <v>0</v>
      </c>
      <c r="AQ104" s="93" t="str">
        <f t="shared" si="194"/>
        <v>nebija plānots</v>
      </c>
      <c r="AR104" s="89">
        <f t="shared" si="195"/>
        <v>14172033.33</v>
      </c>
      <c r="AS104" s="89">
        <f t="shared" si="196"/>
        <v>12694964.310000001</v>
      </c>
      <c r="AT104" s="89">
        <f t="shared" si="197"/>
        <v>0</v>
      </c>
      <c r="AU104" s="89">
        <f t="shared" si="198"/>
        <v>12694964.310000001</v>
      </c>
      <c r="AV104" s="93">
        <f t="shared" si="199"/>
        <v>0.89577578703027227</v>
      </c>
      <c r="AW104" s="89">
        <f t="shared" si="200"/>
        <v>-1477069.0199999996</v>
      </c>
      <c r="AX104" s="93">
        <f t="shared" si="201"/>
        <v>-0.10422421296972773</v>
      </c>
      <c r="AY104" s="89">
        <v>0</v>
      </c>
      <c r="AZ104" s="89">
        <v>0</v>
      </c>
      <c r="BA104" s="89">
        <v>0</v>
      </c>
      <c r="BB104" s="89">
        <f t="shared" si="202"/>
        <v>0</v>
      </c>
      <c r="BC104" s="93" t="str">
        <f t="shared" si="203"/>
        <v>nebija plānots</v>
      </c>
      <c r="BD104" s="89">
        <f t="shared" si="204"/>
        <v>0</v>
      </c>
      <c r="BE104" s="93" t="str">
        <f t="shared" si="205"/>
        <v>nebija plānots</v>
      </c>
      <c r="BF104" s="89">
        <f t="shared" si="206"/>
        <v>14172033.33</v>
      </c>
      <c r="BG104" s="89">
        <f t="shared" si="207"/>
        <v>12694964.310000001</v>
      </c>
      <c r="BH104" s="89">
        <f t="shared" si="208"/>
        <v>0</v>
      </c>
      <c r="BI104" s="89">
        <f t="shared" si="209"/>
        <v>12694964.310000001</v>
      </c>
      <c r="BJ104" s="93">
        <f t="shared" si="210"/>
        <v>0.89577578703027227</v>
      </c>
      <c r="BK104" s="89">
        <f t="shared" si="211"/>
        <v>-1477069.0199999996</v>
      </c>
      <c r="BL104" s="93">
        <f t="shared" si="212"/>
        <v>-0.10422421296972773</v>
      </c>
      <c r="BM104" s="89">
        <v>7225000</v>
      </c>
      <c r="BN104" s="89">
        <v>1349777.91</v>
      </c>
      <c r="BO104" s="89">
        <v>0</v>
      </c>
      <c r="BP104" s="89">
        <f t="shared" si="213"/>
        <v>1349777.91</v>
      </c>
      <c r="BQ104" s="93">
        <f t="shared" si="214"/>
        <v>0.18682047197231832</v>
      </c>
      <c r="BR104" s="89">
        <f t="shared" si="215"/>
        <v>-5875222.0899999999</v>
      </c>
      <c r="BS104" s="93">
        <f t="shared" si="216"/>
        <v>-0.81317952802768168</v>
      </c>
      <c r="BT104" s="89">
        <f t="shared" si="217"/>
        <v>21397033.329999998</v>
      </c>
      <c r="BU104" s="89">
        <f t="shared" si="218"/>
        <v>14044742.220000001</v>
      </c>
      <c r="BV104" s="89">
        <f t="shared" si="219"/>
        <v>0</v>
      </c>
      <c r="BW104" s="89">
        <f t="shared" si="220"/>
        <v>14044742.220000001</v>
      </c>
      <c r="BX104" s="93">
        <f t="shared" si="221"/>
        <v>0.65638736003221443</v>
      </c>
      <c r="BY104" s="89">
        <f t="shared" si="222"/>
        <v>-7352291.1099999975</v>
      </c>
      <c r="BZ104" s="93">
        <f t="shared" si="223"/>
        <v>-0.34361263996778557</v>
      </c>
      <c r="CA104" s="89">
        <v>0</v>
      </c>
      <c r="CB104" s="89">
        <v>0</v>
      </c>
      <c r="CC104" s="89">
        <v>0</v>
      </c>
      <c r="CD104" s="89">
        <v>0</v>
      </c>
      <c r="CE104" s="89">
        <v>14450000</v>
      </c>
      <c r="CF104" s="89">
        <v>0</v>
      </c>
      <c r="CG104" s="89">
        <v>0</v>
      </c>
      <c r="CH104" s="24">
        <f t="shared" si="224"/>
        <v>35847033.329999998</v>
      </c>
      <c r="CJ104" s="10"/>
      <c r="CK104" s="10"/>
    </row>
    <row r="105" spans="1:89" ht="12" customHeight="1" x14ac:dyDescent="0.25">
      <c r="A105" s="9" t="s">
        <v>372</v>
      </c>
      <c r="B105" s="9" t="s">
        <v>372</v>
      </c>
      <c r="C105" s="25">
        <v>4</v>
      </c>
      <c r="D105" s="33" t="s">
        <v>349</v>
      </c>
      <c r="E105" s="27" t="s">
        <v>350</v>
      </c>
      <c r="F105" s="33" t="s">
        <v>351</v>
      </c>
      <c r="G105" s="27" t="s">
        <v>352</v>
      </c>
      <c r="H105" s="34" t="s">
        <v>373</v>
      </c>
      <c r="I105" s="27" t="s">
        <v>374</v>
      </c>
      <c r="J105" s="28" t="s">
        <v>21</v>
      </c>
      <c r="K105" s="32" t="s">
        <v>91</v>
      </c>
      <c r="L105" s="25" t="s">
        <v>10</v>
      </c>
      <c r="M105" s="24">
        <v>0</v>
      </c>
      <c r="N105" s="24">
        <v>489734.09</v>
      </c>
      <c r="O105" s="24">
        <v>10131964.98</v>
      </c>
      <c r="P105" s="89">
        <v>2185816.31</v>
      </c>
      <c r="Q105" s="89">
        <v>2768995.53</v>
      </c>
      <c r="R105" s="89">
        <v>0</v>
      </c>
      <c r="S105" s="89">
        <f t="shared" si="176"/>
        <v>2768995.53</v>
      </c>
      <c r="T105" s="93">
        <f t="shared" si="177"/>
        <v>1.2668015685178962</v>
      </c>
      <c r="U105" s="89">
        <f t="shared" si="178"/>
        <v>583179.21999999974</v>
      </c>
      <c r="V105" s="93">
        <f t="shared" si="179"/>
        <v>0.26680156851789605</v>
      </c>
      <c r="W105" s="89">
        <v>520679.22</v>
      </c>
      <c r="X105" s="89">
        <v>0</v>
      </c>
      <c r="Y105" s="89">
        <v>0</v>
      </c>
      <c r="Z105" s="89">
        <f t="shared" si="180"/>
        <v>0</v>
      </c>
      <c r="AA105" s="93">
        <f t="shared" si="181"/>
        <v>0</v>
      </c>
      <c r="AB105" s="89">
        <f t="shared" si="182"/>
        <v>-520679.22</v>
      </c>
      <c r="AC105" s="93">
        <f t="shared" si="183"/>
        <v>-1</v>
      </c>
      <c r="AD105" s="89">
        <f t="shared" si="184"/>
        <v>2706495.5300000003</v>
      </c>
      <c r="AE105" s="89">
        <f t="shared" si="185"/>
        <v>2768995.53</v>
      </c>
      <c r="AF105" s="89">
        <f t="shared" si="186"/>
        <v>0</v>
      </c>
      <c r="AG105" s="89">
        <f t="shared" si="187"/>
        <v>2768995.53</v>
      </c>
      <c r="AH105" s="93">
        <f t="shared" si="188"/>
        <v>1.0230925930995347</v>
      </c>
      <c r="AI105" s="89">
        <f t="shared" si="189"/>
        <v>62499.999999999534</v>
      </c>
      <c r="AJ105" s="93">
        <f t="shared" si="190"/>
        <v>2.3092593099534705E-2</v>
      </c>
      <c r="AK105" s="89">
        <v>2659614.67</v>
      </c>
      <c r="AL105" s="89">
        <v>654965.68000000005</v>
      </c>
      <c r="AM105" s="89">
        <v>0</v>
      </c>
      <c r="AN105" s="89">
        <f t="shared" si="191"/>
        <v>654965.68000000005</v>
      </c>
      <c r="AO105" s="93">
        <f t="shared" si="192"/>
        <v>0.24626337318255206</v>
      </c>
      <c r="AP105" s="89">
        <f t="shared" si="193"/>
        <v>-2004648.9899999998</v>
      </c>
      <c r="AQ105" s="93">
        <f t="shared" si="194"/>
        <v>-0.75373662681744791</v>
      </c>
      <c r="AR105" s="89">
        <f t="shared" si="195"/>
        <v>5366110.2</v>
      </c>
      <c r="AS105" s="89">
        <f t="shared" si="196"/>
        <v>3423961.21</v>
      </c>
      <c r="AT105" s="89">
        <f t="shared" si="197"/>
        <v>0</v>
      </c>
      <c r="AU105" s="89">
        <f t="shared" si="198"/>
        <v>3423961.21</v>
      </c>
      <c r="AV105" s="93">
        <f t="shared" si="199"/>
        <v>0.6380713556721217</v>
      </c>
      <c r="AW105" s="89">
        <f t="shared" si="200"/>
        <v>-1942148.9900000002</v>
      </c>
      <c r="AX105" s="93">
        <f t="shared" si="201"/>
        <v>-0.36192864432787836</v>
      </c>
      <c r="AY105" s="89">
        <v>1770045.3599999996</v>
      </c>
      <c r="AZ105" s="89">
        <v>0</v>
      </c>
      <c r="BA105" s="89">
        <v>1800000</v>
      </c>
      <c r="BB105" s="89">
        <f t="shared" si="202"/>
        <v>-1800000</v>
      </c>
      <c r="BC105" s="93">
        <f t="shared" si="203"/>
        <v>-1.0169230917336494</v>
      </c>
      <c r="BD105" s="89">
        <f t="shared" si="204"/>
        <v>-3570045.3599999994</v>
      </c>
      <c r="BE105" s="93">
        <f t="shared" si="205"/>
        <v>-2.0169230917336494</v>
      </c>
      <c r="BF105" s="89">
        <f t="shared" si="206"/>
        <v>7136155.5599999996</v>
      </c>
      <c r="BG105" s="89">
        <f t="shared" si="207"/>
        <v>3423961.21</v>
      </c>
      <c r="BH105" s="89">
        <f t="shared" si="208"/>
        <v>1800000</v>
      </c>
      <c r="BI105" s="89">
        <f t="shared" si="209"/>
        <v>1623961.21</v>
      </c>
      <c r="BJ105" s="93">
        <f t="shared" si="210"/>
        <v>0.22756807868689455</v>
      </c>
      <c r="BK105" s="89">
        <f t="shared" si="211"/>
        <v>-5512194.3499999996</v>
      </c>
      <c r="BL105" s="93">
        <f t="shared" si="212"/>
        <v>-0.77243192131310545</v>
      </c>
      <c r="BM105" s="89">
        <v>0</v>
      </c>
      <c r="BN105" s="89">
        <v>1250000</v>
      </c>
      <c r="BO105" s="89">
        <v>0</v>
      </c>
      <c r="BP105" s="89">
        <f t="shared" si="213"/>
        <v>1250000</v>
      </c>
      <c r="BQ105" s="93" t="str">
        <f t="shared" si="214"/>
        <v>nebija plānots</v>
      </c>
      <c r="BR105" s="89">
        <f t="shared" si="215"/>
        <v>1250000</v>
      </c>
      <c r="BS105" s="93" t="str">
        <f t="shared" si="216"/>
        <v>nebija plānots</v>
      </c>
      <c r="BT105" s="89">
        <f t="shared" si="217"/>
        <v>7136155.5599999996</v>
      </c>
      <c r="BU105" s="89">
        <f t="shared" si="218"/>
        <v>4673961.21</v>
      </c>
      <c r="BV105" s="89">
        <f t="shared" si="219"/>
        <v>1800000</v>
      </c>
      <c r="BW105" s="89">
        <f t="shared" si="220"/>
        <v>2873961.21</v>
      </c>
      <c r="BX105" s="93">
        <f t="shared" si="221"/>
        <v>0.40273242165701895</v>
      </c>
      <c r="BY105" s="89">
        <f t="shared" si="222"/>
        <v>-4262194.3499999996</v>
      </c>
      <c r="BZ105" s="93">
        <f t="shared" si="223"/>
        <v>-0.59726757834298105</v>
      </c>
      <c r="CA105" s="89">
        <v>1620000</v>
      </c>
      <c r="CB105" s="89">
        <v>979624.35</v>
      </c>
      <c r="CC105" s="89">
        <v>28997.33</v>
      </c>
      <c r="CD105" s="89">
        <v>1103660.45</v>
      </c>
      <c r="CE105" s="89">
        <v>2122426.21</v>
      </c>
      <c r="CF105" s="89">
        <v>485675</v>
      </c>
      <c r="CG105" s="89">
        <v>0</v>
      </c>
      <c r="CH105" s="24">
        <f t="shared" si="224"/>
        <v>13476538.899999999</v>
      </c>
      <c r="CJ105" s="10"/>
      <c r="CK105" s="10"/>
    </row>
    <row r="106" spans="1:89" ht="12" hidden="1" customHeight="1" x14ac:dyDescent="0.25">
      <c r="A106" s="9" t="s">
        <v>237</v>
      </c>
      <c r="B106" s="9" t="s">
        <v>237</v>
      </c>
      <c r="C106" s="25">
        <v>2</v>
      </c>
      <c r="D106" s="33" t="s">
        <v>238</v>
      </c>
      <c r="E106" s="27" t="s">
        <v>682</v>
      </c>
      <c r="F106" s="25" t="s">
        <v>239</v>
      </c>
      <c r="G106" s="27" t="s">
        <v>648</v>
      </c>
      <c r="H106" s="28" t="s">
        <v>240</v>
      </c>
      <c r="I106" s="27" t="s">
        <v>140</v>
      </c>
      <c r="J106" s="28" t="s">
        <v>21</v>
      </c>
      <c r="K106" s="36" t="s">
        <v>120</v>
      </c>
      <c r="L106" s="25" t="s">
        <v>10</v>
      </c>
      <c r="M106" s="24">
        <v>0</v>
      </c>
      <c r="N106" s="24">
        <v>0</v>
      </c>
      <c r="O106" s="24">
        <v>0</v>
      </c>
      <c r="P106" s="89">
        <v>0</v>
      </c>
      <c r="Q106" s="89">
        <v>0</v>
      </c>
      <c r="R106" s="89">
        <v>0</v>
      </c>
      <c r="S106" s="89">
        <f t="shared" si="176"/>
        <v>0</v>
      </c>
      <c r="T106" s="93" t="str">
        <f t="shared" si="177"/>
        <v>nebija plānots</v>
      </c>
      <c r="U106" s="89">
        <f t="shared" si="178"/>
        <v>0</v>
      </c>
      <c r="V106" s="93" t="str">
        <f t="shared" si="179"/>
        <v>nebija plānots</v>
      </c>
      <c r="W106" s="89">
        <v>0</v>
      </c>
      <c r="X106" s="89">
        <v>0</v>
      </c>
      <c r="Y106" s="89">
        <v>0</v>
      </c>
      <c r="Z106" s="89">
        <f t="shared" si="180"/>
        <v>0</v>
      </c>
      <c r="AA106" s="93" t="str">
        <f t="shared" si="181"/>
        <v>nebija plānots</v>
      </c>
      <c r="AB106" s="89">
        <f t="shared" si="182"/>
        <v>0</v>
      </c>
      <c r="AC106" s="93" t="str">
        <f t="shared" si="183"/>
        <v>nebija plānots</v>
      </c>
      <c r="AD106" s="89">
        <f t="shared" si="184"/>
        <v>0</v>
      </c>
      <c r="AE106" s="89">
        <f t="shared" si="185"/>
        <v>0</v>
      </c>
      <c r="AF106" s="89">
        <f t="shared" si="186"/>
        <v>0</v>
      </c>
      <c r="AG106" s="89">
        <f t="shared" si="187"/>
        <v>0</v>
      </c>
      <c r="AH106" s="93" t="str">
        <f t="shared" si="188"/>
        <v>nebija plānots</v>
      </c>
      <c r="AI106" s="89">
        <f t="shared" si="189"/>
        <v>0</v>
      </c>
      <c r="AJ106" s="93" t="str">
        <f t="shared" si="190"/>
        <v>nebija plānots</v>
      </c>
      <c r="AK106" s="89">
        <v>0</v>
      </c>
      <c r="AL106" s="89">
        <v>0</v>
      </c>
      <c r="AM106" s="89">
        <v>0</v>
      </c>
      <c r="AN106" s="89">
        <f t="shared" si="191"/>
        <v>0</v>
      </c>
      <c r="AO106" s="93" t="str">
        <f t="shared" si="192"/>
        <v>nebija plānots</v>
      </c>
      <c r="AP106" s="89">
        <f t="shared" si="193"/>
        <v>0</v>
      </c>
      <c r="AQ106" s="93" t="str">
        <f t="shared" si="194"/>
        <v>nebija plānots</v>
      </c>
      <c r="AR106" s="89">
        <f t="shared" si="195"/>
        <v>0</v>
      </c>
      <c r="AS106" s="89">
        <f t="shared" si="196"/>
        <v>0</v>
      </c>
      <c r="AT106" s="89">
        <f t="shared" si="197"/>
        <v>0</v>
      </c>
      <c r="AU106" s="89">
        <f t="shared" si="198"/>
        <v>0</v>
      </c>
      <c r="AV106" s="93" t="str">
        <f t="shared" si="199"/>
        <v>nebija plānots</v>
      </c>
      <c r="AW106" s="89">
        <f t="shared" si="200"/>
        <v>0</v>
      </c>
      <c r="AX106" s="93" t="str">
        <f t="shared" si="201"/>
        <v>nebija plānots</v>
      </c>
      <c r="AY106" s="89">
        <v>0</v>
      </c>
      <c r="AZ106" s="89">
        <v>0</v>
      </c>
      <c r="BA106" s="89">
        <v>0</v>
      </c>
      <c r="BB106" s="89">
        <f t="shared" si="202"/>
        <v>0</v>
      </c>
      <c r="BC106" s="93" t="str">
        <f t="shared" si="203"/>
        <v>nebija plānots</v>
      </c>
      <c r="BD106" s="89">
        <f t="shared" si="204"/>
        <v>0</v>
      </c>
      <c r="BE106" s="93" t="str">
        <f t="shared" si="205"/>
        <v>nebija plānots</v>
      </c>
      <c r="BF106" s="89">
        <f t="shared" si="206"/>
        <v>0</v>
      </c>
      <c r="BG106" s="89">
        <f t="shared" si="207"/>
        <v>0</v>
      </c>
      <c r="BH106" s="89">
        <f t="shared" si="208"/>
        <v>0</v>
      </c>
      <c r="BI106" s="89">
        <f t="shared" si="209"/>
        <v>0</v>
      </c>
      <c r="BJ106" s="93" t="str">
        <f t="shared" si="210"/>
        <v>nebija plānots</v>
      </c>
      <c r="BK106" s="89">
        <f t="shared" si="211"/>
        <v>0</v>
      </c>
      <c r="BL106" s="93" t="str">
        <f t="shared" si="212"/>
        <v>nebija plānots</v>
      </c>
      <c r="BM106" s="89">
        <v>0</v>
      </c>
      <c r="BN106" s="89">
        <v>0</v>
      </c>
      <c r="BO106" s="89">
        <v>0</v>
      </c>
      <c r="BP106" s="89">
        <f t="shared" si="213"/>
        <v>0</v>
      </c>
      <c r="BQ106" s="93" t="str">
        <f t="shared" si="214"/>
        <v>nebija plānots</v>
      </c>
      <c r="BR106" s="89">
        <f t="shared" si="215"/>
        <v>0</v>
      </c>
      <c r="BS106" s="93" t="str">
        <f t="shared" si="216"/>
        <v>nebija plānots</v>
      </c>
      <c r="BT106" s="89">
        <f t="shared" si="217"/>
        <v>0</v>
      </c>
      <c r="BU106" s="89">
        <f t="shared" si="218"/>
        <v>0</v>
      </c>
      <c r="BV106" s="89">
        <f t="shared" si="219"/>
        <v>0</v>
      </c>
      <c r="BW106" s="89">
        <f t="shared" si="220"/>
        <v>0</v>
      </c>
      <c r="BX106" s="93" t="str">
        <f t="shared" si="221"/>
        <v>nebija plānots</v>
      </c>
      <c r="BY106" s="89">
        <f t="shared" si="222"/>
        <v>0</v>
      </c>
      <c r="BZ106" s="93" t="str">
        <f t="shared" si="223"/>
        <v>nebija plānots</v>
      </c>
      <c r="CA106" s="89">
        <v>0</v>
      </c>
      <c r="CB106" s="89">
        <v>0</v>
      </c>
      <c r="CC106" s="89">
        <v>0</v>
      </c>
      <c r="CD106" s="89">
        <v>0</v>
      </c>
      <c r="CE106" s="89">
        <v>0</v>
      </c>
      <c r="CF106" s="89">
        <v>0</v>
      </c>
      <c r="CG106" s="89">
        <v>0</v>
      </c>
      <c r="CH106" s="24">
        <f t="shared" si="224"/>
        <v>0</v>
      </c>
      <c r="CJ106" s="10"/>
      <c r="CK106" s="10"/>
    </row>
    <row r="107" spans="1:89" ht="12" hidden="1" customHeight="1" x14ac:dyDescent="0.25">
      <c r="A107" s="9" t="s">
        <v>241</v>
      </c>
      <c r="B107" s="9" t="s">
        <v>241</v>
      </c>
      <c r="C107" s="25">
        <v>2</v>
      </c>
      <c r="D107" s="33" t="s">
        <v>238</v>
      </c>
      <c r="E107" s="27" t="s">
        <v>682</v>
      </c>
      <c r="F107" s="25" t="s">
        <v>239</v>
      </c>
      <c r="G107" s="27" t="s">
        <v>648</v>
      </c>
      <c r="H107" s="28" t="s">
        <v>242</v>
      </c>
      <c r="I107" s="27" t="s">
        <v>243</v>
      </c>
      <c r="J107" s="28" t="s">
        <v>21</v>
      </c>
      <c r="K107" s="36" t="s">
        <v>120</v>
      </c>
      <c r="L107" s="25" t="s">
        <v>10</v>
      </c>
      <c r="M107" s="24">
        <v>0</v>
      </c>
      <c r="N107" s="24">
        <v>0</v>
      </c>
      <c r="O107" s="24">
        <v>0</v>
      </c>
      <c r="P107" s="89">
        <v>0</v>
      </c>
      <c r="Q107" s="89">
        <v>0</v>
      </c>
      <c r="R107" s="89">
        <v>0</v>
      </c>
      <c r="S107" s="89">
        <f t="shared" ref="S107:S138" si="225">Q107-R107</f>
        <v>0</v>
      </c>
      <c r="T107" s="93" t="str">
        <f t="shared" ref="T107:T138" si="226">IFERROR(S107/P107,"nebija plānots")</f>
        <v>nebija plānots</v>
      </c>
      <c r="U107" s="89">
        <f t="shared" ref="U107:U138" si="227">S107-P107</f>
        <v>0</v>
      </c>
      <c r="V107" s="93" t="str">
        <f t="shared" ref="V107:V138" si="228">IFERROR(U107/P107,"nebija plānots")</f>
        <v>nebija plānots</v>
      </c>
      <c r="W107" s="89">
        <v>0</v>
      </c>
      <c r="X107" s="89">
        <v>0</v>
      </c>
      <c r="Y107" s="89">
        <v>0</v>
      </c>
      <c r="Z107" s="89">
        <f t="shared" ref="Z107:Z138" si="229">X107-Y107</f>
        <v>0</v>
      </c>
      <c r="AA107" s="93" t="str">
        <f t="shared" ref="AA107:AA138" si="230">IFERROR(Z107/W107,"nebija plānots")</f>
        <v>nebija plānots</v>
      </c>
      <c r="AB107" s="89">
        <f t="shared" ref="AB107:AB138" si="231">Z107-W107</f>
        <v>0</v>
      </c>
      <c r="AC107" s="93" t="str">
        <f t="shared" ref="AC107:AC138" si="232">IFERROR(AB107/W107,"nebija plānots")</f>
        <v>nebija plānots</v>
      </c>
      <c r="AD107" s="89">
        <f t="shared" ref="AD107:AD138" si="233">P107+W107</f>
        <v>0</v>
      </c>
      <c r="AE107" s="89">
        <f t="shared" ref="AE107:AE138" si="234">Q107+X107</f>
        <v>0</v>
      </c>
      <c r="AF107" s="89">
        <f t="shared" ref="AF107:AF138" si="235">R107+Y107</f>
        <v>0</v>
      </c>
      <c r="AG107" s="89">
        <f t="shared" ref="AG107:AG138" si="236">S107+Z107</f>
        <v>0</v>
      </c>
      <c r="AH107" s="93" t="str">
        <f t="shared" ref="AH107:AH138" si="237">IFERROR(AG107/AD107,"nebija plānots")</f>
        <v>nebija plānots</v>
      </c>
      <c r="AI107" s="89">
        <f t="shared" ref="AI107:AI138" si="238">AG107-AD107</f>
        <v>0</v>
      </c>
      <c r="AJ107" s="93" t="str">
        <f t="shared" ref="AJ107:AJ138" si="239">IFERROR(AI107/AD107,"nebija plānots")</f>
        <v>nebija plānots</v>
      </c>
      <c r="AK107" s="89">
        <v>0</v>
      </c>
      <c r="AL107" s="89">
        <v>0</v>
      </c>
      <c r="AM107" s="89">
        <v>0</v>
      </c>
      <c r="AN107" s="89">
        <f t="shared" ref="AN107:AN138" si="240">AL107-AM107</f>
        <v>0</v>
      </c>
      <c r="AO107" s="93" t="str">
        <f t="shared" ref="AO107:AO138" si="241">IFERROR(AN107/AK107,"nebija plānots")</f>
        <v>nebija plānots</v>
      </c>
      <c r="AP107" s="89">
        <f t="shared" ref="AP107:AP138" si="242">AN107-AK107</f>
        <v>0</v>
      </c>
      <c r="AQ107" s="93" t="str">
        <f t="shared" ref="AQ107:AQ138" si="243">IFERROR(AP107/AK107,"nebija plānots")</f>
        <v>nebija plānots</v>
      </c>
      <c r="AR107" s="89">
        <f t="shared" ref="AR107:AR138" si="244">AD107+AK107</f>
        <v>0</v>
      </c>
      <c r="AS107" s="89">
        <f t="shared" ref="AS107:AS138" si="245">AE107+AL107</f>
        <v>0</v>
      </c>
      <c r="AT107" s="89">
        <f t="shared" ref="AT107:AT138" si="246">AF107+AM107</f>
        <v>0</v>
      </c>
      <c r="AU107" s="89">
        <f t="shared" ref="AU107:AU138" si="247">AG107+AN107</f>
        <v>0</v>
      </c>
      <c r="AV107" s="93" t="str">
        <f t="shared" ref="AV107:AV138" si="248">IFERROR(AU107/AR107,"nebija plānots")</f>
        <v>nebija plānots</v>
      </c>
      <c r="AW107" s="89">
        <f t="shared" ref="AW107:AW138" si="249">AU107-AR107</f>
        <v>0</v>
      </c>
      <c r="AX107" s="93" t="str">
        <f t="shared" ref="AX107:AX138" si="250">IFERROR(AW107/AR107,"nebija plānots")</f>
        <v>nebija plānots</v>
      </c>
      <c r="AY107" s="89">
        <v>0</v>
      </c>
      <c r="AZ107" s="89">
        <v>0</v>
      </c>
      <c r="BA107" s="89">
        <v>0</v>
      </c>
      <c r="BB107" s="89">
        <f t="shared" ref="BB107:BB138" si="251">AZ107-BA107</f>
        <v>0</v>
      </c>
      <c r="BC107" s="93" t="str">
        <f t="shared" ref="BC107:BC138" si="252">IFERROR(BB107/AY107,"nebija plānots")</f>
        <v>nebija plānots</v>
      </c>
      <c r="BD107" s="89">
        <f t="shared" ref="BD107:BD138" si="253">BB107-AY107</f>
        <v>0</v>
      </c>
      <c r="BE107" s="93" t="str">
        <f t="shared" ref="BE107:BE138" si="254">IFERROR(BD107/AY107,"nebija plānots")</f>
        <v>nebija plānots</v>
      </c>
      <c r="BF107" s="89">
        <f t="shared" ref="BF107:BF138" si="255">AR107+AY107</f>
        <v>0</v>
      </c>
      <c r="BG107" s="89">
        <f t="shared" ref="BG107:BG138" si="256">AS107+AZ107</f>
        <v>0</v>
      </c>
      <c r="BH107" s="89">
        <f t="shared" ref="BH107:BH138" si="257">AT107+BA107</f>
        <v>0</v>
      </c>
      <c r="BI107" s="89">
        <f t="shared" ref="BI107:BI138" si="258">AU107+BB107</f>
        <v>0</v>
      </c>
      <c r="BJ107" s="93" t="str">
        <f t="shared" ref="BJ107:BJ138" si="259">IFERROR(BI107/BF107,"nebija plānots")</f>
        <v>nebija plānots</v>
      </c>
      <c r="BK107" s="89">
        <f t="shared" ref="BK107:BK138" si="260">BI107-BF107</f>
        <v>0</v>
      </c>
      <c r="BL107" s="93" t="str">
        <f t="shared" ref="BL107:BL138" si="261">IFERROR(BK107/BF107,"nebija plānots")</f>
        <v>nebija plānots</v>
      </c>
      <c r="BM107" s="89">
        <v>0</v>
      </c>
      <c r="BN107" s="89">
        <v>0</v>
      </c>
      <c r="BO107" s="89">
        <v>0</v>
      </c>
      <c r="BP107" s="89">
        <f t="shared" ref="BP107:BP138" si="262">BN107-BO107</f>
        <v>0</v>
      </c>
      <c r="BQ107" s="93" t="str">
        <f t="shared" ref="BQ107:BQ138" si="263">IFERROR(BP107/BM107,"nebija plānots")</f>
        <v>nebija plānots</v>
      </c>
      <c r="BR107" s="89">
        <f t="shared" ref="BR107:BR138" si="264">BP107-BM107</f>
        <v>0</v>
      </c>
      <c r="BS107" s="93" t="str">
        <f t="shared" ref="BS107:BS138" si="265">IFERROR(BR107/BM107,"nebija plānots")</f>
        <v>nebija plānots</v>
      </c>
      <c r="BT107" s="89">
        <f t="shared" ref="BT107:BT138" si="266">BF107+BM107</f>
        <v>0</v>
      </c>
      <c r="BU107" s="89">
        <f t="shared" ref="BU107:BU138" si="267">BG107+BN107</f>
        <v>0</v>
      </c>
      <c r="BV107" s="89">
        <f t="shared" ref="BV107:BV138" si="268">BH107+BO107</f>
        <v>0</v>
      </c>
      <c r="BW107" s="89">
        <f t="shared" ref="BW107:BW138" si="269">BI107+BP107</f>
        <v>0</v>
      </c>
      <c r="BX107" s="93" t="str">
        <f t="shared" ref="BX107:BX138" si="270">IFERROR(BW107/BT107,"nebija plānots")</f>
        <v>nebija plānots</v>
      </c>
      <c r="BY107" s="89">
        <f t="shared" ref="BY107:BY138" si="271">BW107-BT107</f>
        <v>0</v>
      </c>
      <c r="BZ107" s="93" t="str">
        <f t="shared" ref="BZ107:BZ138" si="272">IFERROR(BY107/BT107,"nebija plānots")</f>
        <v>nebija plānots</v>
      </c>
      <c r="CA107" s="89">
        <v>0</v>
      </c>
      <c r="CB107" s="89">
        <v>0</v>
      </c>
      <c r="CC107" s="89">
        <v>0</v>
      </c>
      <c r="CD107" s="89">
        <v>0</v>
      </c>
      <c r="CE107" s="89">
        <v>1464425</v>
      </c>
      <c r="CF107" s="89">
        <v>0</v>
      </c>
      <c r="CG107" s="89">
        <v>0</v>
      </c>
      <c r="CH107" s="24">
        <f t="shared" ref="CH107:CH138" si="273">P107+W107+AK107+AY107+BM107+CA107+CB107+CC107+CD107+CE107+CF107+CG107</f>
        <v>1464425</v>
      </c>
      <c r="CJ107" s="10"/>
      <c r="CK107" s="10"/>
    </row>
    <row r="108" spans="1:89" ht="12" hidden="1" customHeight="1" x14ac:dyDescent="0.25">
      <c r="A108" s="9" t="s">
        <v>244</v>
      </c>
      <c r="B108" s="9" t="s">
        <v>666</v>
      </c>
      <c r="C108" s="25">
        <v>3</v>
      </c>
      <c r="D108" s="33" t="s">
        <v>245</v>
      </c>
      <c r="E108" s="27" t="s">
        <v>246</v>
      </c>
      <c r="F108" s="25" t="s">
        <v>247</v>
      </c>
      <c r="G108" s="27" t="s">
        <v>248</v>
      </c>
      <c r="H108" s="34" t="s">
        <v>249</v>
      </c>
      <c r="I108" s="27" t="s">
        <v>250</v>
      </c>
      <c r="J108" s="28" t="s">
        <v>21</v>
      </c>
      <c r="K108" s="36" t="s">
        <v>103</v>
      </c>
      <c r="L108" s="25" t="s">
        <v>11</v>
      </c>
      <c r="M108" s="24">
        <v>0</v>
      </c>
      <c r="N108" s="24">
        <v>0</v>
      </c>
      <c r="O108" s="24">
        <v>0</v>
      </c>
      <c r="P108" s="89">
        <v>0</v>
      </c>
      <c r="Q108" s="89">
        <v>0</v>
      </c>
      <c r="R108" s="89">
        <v>0</v>
      </c>
      <c r="S108" s="89">
        <f t="shared" si="225"/>
        <v>0</v>
      </c>
      <c r="T108" s="93" t="str">
        <f t="shared" si="226"/>
        <v>nebija plānots</v>
      </c>
      <c r="U108" s="89">
        <f t="shared" si="227"/>
        <v>0</v>
      </c>
      <c r="V108" s="93" t="str">
        <f t="shared" si="228"/>
        <v>nebija plānots</v>
      </c>
      <c r="W108" s="89">
        <v>0</v>
      </c>
      <c r="X108" s="89">
        <v>0</v>
      </c>
      <c r="Y108" s="89">
        <v>0</v>
      </c>
      <c r="Z108" s="89">
        <f t="shared" si="229"/>
        <v>0</v>
      </c>
      <c r="AA108" s="93" t="str">
        <f t="shared" si="230"/>
        <v>nebija plānots</v>
      </c>
      <c r="AB108" s="89">
        <f t="shared" si="231"/>
        <v>0</v>
      </c>
      <c r="AC108" s="93" t="str">
        <f t="shared" si="232"/>
        <v>nebija plānots</v>
      </c>
      <c r="AD108" s="89">
        <f t="shared" si="233"/>
        <v>0</v>
      </c>
      <c r="AE108" s="89">
        <f t="shared" si="234"/>
        <v>0</v>
      </c>
      <c r="AF108" s="89">
        <f t="shared" si="235"/>
        <v>0</v>
      </c>
      <c r="AG108" s="89">
        <f t="shared" si="236"/>
        <v>0</v>
      </c>
      <c r="AH108" s="93" t="str">
        <f t="shared" si="237"/>
        <v>nebija plānots</v>
      </c>
      <c r="AI108" s="89">
        <f t="shared" si="238"/>
        <v>0</v>
      </c>
      <c r="AJ108" s="93" t="str">
        <f t="shared" si="239"/>
        <v>nebija plānots</v>
      </c>
      <c r="AK108" s="89">
        <v>0</v>
      </c>
      <c r="AL108" s="89">
        <v>0</v>
      </c>
      <c r="AM108" s="89">
        <v>0</v>
      </c>
      <c r="AN108" s="89">
        <f t="shared" si="240"/>
        <v>0</v>
      </c>
      <c r="AO108" s="93" t="str">
        <f t="shared" si="241"/>
        <v>nebija plānots</v>
      </c>
      <c r="AP108" s="89">
        <f t="shared" si="242"/>
        <v>0</v>
      </c>
      <c r="AQ108" s="93" t="str">
        <f t="shared" si="243"/>
        <v>nebija plānots</v>
      </c>
      <c r="AR108" s="89">
        <f t="shared" si="244"/>
        <v>0</v>
      </c>
      <c r="AS108" s="89">
        <f t="shared" si="245"/>
        <v>0</v>
      </c>
      <c r="AT108" s="89">
        <f t="shared" si="246"/>
        <v>0</v>
      </c>
      <c r="AU108" s="89">
        <f t="shared" si="247"/>
        <v>0</v>
      </c>
      <c r="AV108" s="93" t="str">
        <f t="shared" si="248"/>
        <v>nebija plānots</v>
      </c>
      <c r="AW108" s="89">
        <f t="shared" si="249"/>
        <v>0</v>
      </c>
      <c r="AX108" s="93" t="str">
        <f t="shared" si="250"/>
        <v>nebija plānots</v>
      </c>
      <c r="AY108" s="89">
        <v>0</v>
      </c>
      <c r="AZ108" s="89">
        <v>0</v>
      </c>
      <c r="BA108" s="89">
        <v>0</v>
      </c>
      <c r="BB108" s="89">
        <f t="shared" si="251"/>
        <v>0</v>
      </c>
      <c r="BC108" s="93" t="str">
        <f t="shared" si="252"/>
        <v>nebija plānots</v>
      </c>
      <c r="BD108" s="89">
        <f t="shared" si="253"/>
        <v>0</v>
      </c>
      <c r="BE108" s="93" t="str">
        <f t="shared" si="254"/>
        <v>nebija plānots</v>
      </c>
      <c r="BF108" s="89">
        <f t="shared" si="255"/>
        <v>0</v>
      </c>
      <c r="BG108" s="89">
        <f t="shared" si="256"/>
        <v>0</v>
      </c>
      <c r="BH108" s="89">
        <f t="shared" si="257"/>
        <v>0</v>
      </c>
      <c r="BI108" s="89">
        <f t="shared" si="258"/>
        <v>0</v>
      </c>
      <c r="BJ108" s="93" t="str">
        <f t="shared" si="259"/>
        <v>nebija plānots</v>
      </c>
      <c r="BK108" s="89">
        <f t="shared" si="260"/>
        <v>0</v>
      </c>
      <c r="BL108" s="93" t="str">
        <f t="shared" si="261"/>
        <v>nebija plānots</v>
      </c>
      <c r="BM108" s="89">
        <v>0</v>
      </c>
      <c r="BN108" s="89">
        <v>0</v>
      </c>
      <c r="BO108" s="89">
        <v>0</v>
      </c>
      <c r="BP108" s="89">
        <f t="shared" si="262"/>
        <v>0</v>
      </c>
      <c r="BQ108" s="93" t="str">
        <f t="shared" si="263"/>
        <v>nebija plānots</v>
      </c>
      <c r="BR108" s="89">
        <f t="shared" si="264"/>
        <v>0</v>
      </c>
      <c r="BS108" s="93" t="str">
        <f t="shared" si="265"/>
        <v>nebija plānots</v>
      </c>
      <c r="BT108" s="89">
        <f t="shared" si="266"/>
        <v>0</v>
      </c>
      <c r="BU108" s="89">
        <f t="shared" si="267"/>
        <v>0</v>
      </c>
      <c r="BV108" s="89">
        <f t="shared" si="268"/>
        <v>0</v>
      </c>
      <c r="BW108" s="89">
        <f t="shared" si="269"/>
        <v>0</v>
      </c>
      <c r="BX108" s="93" t="str">
        <f t="shared" si="270"/>
        <v>nebija plānots</v>
      </c>
      <c r="BY108" s="89">
        <f t="shared" si="271"/>
        <v>0</v>
      </c>
      <c r="BZ108" s="93" t="str">
        <f t="shared" si="272"/>
        <v>nebija plānots</v>
      </c>
      <c r="CA108" s="89">
        <v>546120</v>
      </c>
      <c r="CB108" s="89">
        <v>0</v>
      </c>
      <c r="CC108" s="89">
        <v>0</v>
      </c>
      <c r="CD108" s="89">
        <v>0</v>
      </c>
      <c r="CE108" s="89">
        <v>893232</v>
      </c>
      <c r="CF108" s="89">
        <v>0</v>
      </c>
      <c r="CG108" s="89">
        <v>0</v>
      </c>
      <c r="CH108" s="24">
        <f t="shared" si="273"/>
        <v>1439352</v>
      </c>
      <c r="CJ108" s="10"/>
      <c r="CK108" s="10"/>
    </row>
    <row r="109" spans="1:89" ht="12" hidden="1" customHeight="1" x14ac:dyDescent="0.25">
      <c r="A109" s="9" t="s">
        <v>251</v>
      </c>
      <c r="B109" s="9" t="s">
        <v>251</v>
      </c>
      <c r="C109" s="25">
        <v>3</v>
      </c>
      <c r="D109" s="33" t="s">
        <v>245</v>
      </c>
      <c r="E109" s="27" t="s">
        <v>246</v>
      </c>
      <c r="F109" s="25" t="s">
        <v>247</v>
      </c>
      <c r="G109" s="27" t="s">
        <v>248</v>
      </c>
      <c r="H109" s="35" t="s">
        <v>252</v>
      </c>
      <c r="I109" s="27" t="s">
        <v>253</v>
      </c>
      <c r="J109" s="28">
        <v>1</v>
      </c>
      <c r="K109" s="36" t="s">
        <v>103</v>
      </c>
      <c r="L109" s="25" t="s">
        <v>11</v>
      </c>
      <c r="M109" s="24">
        <v>0</v>
      </c>
      <c r="N109" s="24">
        <v>0</v>
      </c>
      <c r="O109" s="24">
        <v>692718.81</v>
      </c>
      <c r="P109" s="89">
        <v>0</v>
      </c>
      <c r="Q109" s="89">
        <v>0</v>
      </c>
      <c r="R109" s="89">
        <v>0</v>
      </c>
      <c r="S109" s="89">
        <f t="shared" si="225"/>
        <v>0</v>
      </c>
      <c r="T109" s="93" t="str">
        <f t="shared" si="226"/>
        <v>nebija plānots</v>
      </c>
      <c r="U109" s="89">
        <f t="shared" si="227"/>
        <v>0</v>
      </c>
      <c r="V109" s="93" t="str">
        <f t="shared" si="228"/>
        <v>nebija plānots</v>
      </c>
      <c r="W109" s="89">
        <v>0</v>
      </c>
      <c r="X109" s="89">
        <v>0</v>
      </c>
      <c r="Y109" s="89">
        <v>0</v>
      </c>
      <c r="Z109" s="89">
        <f t="shared" si="229"/>
        <v>0</v>
      </c>
      <c r="AA109" s="93" t="str">
        <f t="shared" si="230"/>
        <v>nebija plānots</v>
      </c>
      <c r="AB109" s="89">
        <f t="shared" si="231"/>
        <v>0</v>
      </c>
      <c r="AC109" s="93" t="str">
        <f t="shared" si="232"/>
        <v>nebija plānots</v>
      </c>
      <c r="AD109" s="89">
        <f t="shared" si="233"/>
        <v>0</v>
      </c>
      <c r="AE109" s="89">
        <f t="shared" si="234"/>
        <v>0</v>
      </c>
      <c r="AF109" s="89">
        <f t="shared" si="235"/>
        <v>0</v>
      </c>
      <c r="AG109" s="89">
        <f t="shared" si="236"/>
        <v>0</v>
      </c>
      <c r="AH109" s="93" t="str">
        <f t="shared" si="237"/>
        <v>nebija plānots</v>
      </c>
      <c r="AI109" s="89">
        <f t="shared" si="238"/>
        <v>0</v>
      </c>
      <c r="AJ109" s="93" t="str">
        <f t="shared" si="239"/>
        <v>nebija plānots</v>
      </c>
      <c r="AK109" s="89">
        <v>0</v>
      </c>
      <c r="AL109" s="89">
        <v>391338.17</v>
      </c>
      <c r="AM109" s="89">
        <v>0</v>
      </c>
      <c r="AN109" s="89">
        <f t="shared" si="240"/>
        <v>391338.17</v>
      </c>
      <c r="AO109" s="93" t="str">
        <f t="shared" si="241"/>
        <v>nebija plānots</v>
      </c>
      <c r="AP109" s="89">
        <f t="shared" si="242"/>
        <v>391338.17</v>
      </c>
      <c r="AQ109" s="93" t="str">
        <f t="shared" si="243"/>
        <v>nebija plānots</v>
      </c>
      <c r="AR109" s="89">
        <f t="shared" si="244"/>
        <v>0</v>
      </c>
      <c r="AS109" s="89">
        <f t="shared" si="245"/>
        <v>391338.17</v>
      </c>
      <c r="AT109" s="89">
        <f t="shared" si="246"/>
        <v>0</v>
      </c>
      <c r="AU109" s="89">
        <f t="shared" si="247"/>
        <v>391338.17</v>
      </c>
      <c r="AV109" s="93" t="str">
        <f t="shared" si="248"/>
        <v>nebija plānots</v>
      </c>
      <c r="AW109" s="89">
        <f t="shared" si="249"/>
        <v>391338.17</v>
      </c>
      <c r="AX109" s="93" t="str">
        <f t="shared" si="250"/>
        <v>nebija plānots</v>
      </c>
      <c r="AY109" s="89">
        <v>433500</v>
      </c>
      <c r="AZ109" s="89">
        <v>0</v>
      </c>
      <c r="BA109" s="89">
        <v>0</v>
      </c>
      <c r="BB109" s="89">
        <f t="shared" si="251"/>
        <v>0</v>
      </c>
      <c r="BC109" s="93">
        <f t="shared" si="252"/>
        <v>0</v>
      </c>
      <c r="BD109" s="89">
        <f t="shared" si="253"/>
        <v>-433500</v>
      </c>
      <c r="BE109" s="93">
        <f t="shared" si="254"/>
        <v>-1</v>
      </c>
      <c r="BF109" s="89">
        <f t="shared" si="255"/>
        <v>433500</v>
      </c>
      <c r="BG109" s="89">
        <f t="shared" si="256"/>
        <v>391338.17</v>
      </c>
      <c r="BH109" s="89">
        <f t="shared" si="257"/>
        <v>0</v>
      </c>
      <c r="BI109" s="89">
        <f t="shared" si="258"/>
        <v>391338.17</v>
      </c>
      <c r="BJ109" s="93">
        <f t="shared" si="259"/>
        <v>0.9027408765859285</v>
      </c>
      <c r="BK109" s="89">
        <f t="shared" si="260"/>
        <v>-42161.830000000016</v>
      </c>
      <c r="BL109" s="93">
        <f t="shared" si="261"/>
        <v>-9.7259123414071544E-2</v>
      </c>
      <c r="BM109" s="89">
        <v>0</v>
      </c>
      <c r="BN109" s="89">
        <v>0</v>
      </c>
      <c r="BO109" s="89">
        <v>0</v>
      </c>
      <c r="BP109" s="89">
        <f t="shared" si="262"/>
        <v>0</v>
      </c>
      <c r="BQ109" s="93" t="str">
        <f t="shared" si="263"/>
        <v>nebija plānots</v>
      </c>
      <c r="BR109" s="89">
        <f t="shared" si="264"/>
        <v>0</v>
      </c>
      <c r="BS109" s="93" t="str">
        <f t="shared" si="265"/>
        <v>nebija plānots</v>
      </c>
      <c r="BT109" s="89">
        <f t="shared" si="266"/>
        <v>433500</v>
      </c>
      <c r="BU109" s="89">
        <f t="shared" si="267"/>
        <v>391338.17</v>
      </c>
      <c r="BV109" s="89">
        <f t="shared" si="268"/>
        <v>0</v>
      </c>
      <c r="BW109" s="89">
        <f t="shared" si="269"/>
        <v>391338.17</v>
      </c>
      <c r="BX109" s="93">
        <f t="shared" si="270"/>
        <v>0.9027408765859285</v>
      </c>
      <c r="BY109" s="89">
        <f t="shared" si="271"/>
        <v>-42161.830000000016</v>
      </c>
      <c r="BZ109" s="93">
        <f t="shared" si="272"/>
        <v>-9.7259123414071544E-2</v>
      </c>
      <c r="CA109" s="89">
        <v>0</v>
      </c>
      <c r="CB109" s="89">
        <v>0</v>
      </c>
      <c r="CC109" s="89">
        <v>0</v>
      </c>
      <c r="CD109" s="89">
        <v>0</v>
      </c>
      <c r="CE109" s="89">
        <v>1083750</v>
      </c>
      <c r="CF109" s="89">
        <v>504635</v>
      </c>
      <c r="CG109" s="89">
        <v>0</v>
      </c>
      <c r="CH109" s="24">
        <f t="shared" si="273"/>
        <v>2021885</v>
      </c>
      <c r="CJ109" s="10"/>
      <c r="CK109" s="10"/>
    </row>
    <row r="110" spans="1:89" ht="12" hidden="1" customHeight="1" x14ac:dyDescent="0.25">
      <c r="A110" s="9" t="s">
        <v>254</v>
      </c>
      <c r="B110" s="9" t="s">
        <v>254</v>
      </c>
      <c r="C110" s="25">
        <v>3</v>
      </c>
      <c r="D110" s="33" t="s">
        <v>245</v>
      </c>
      <c r="E110" s="27" t="s">
        <v>246</v>
      </c>
      <c r="F110" s="25" t="s">
        <v>247</v>
      </c>
      <c r="G110" s="27" t="s">
        <v>248</v>
      </c>
      <c r="H110" s="35" t="s">
        <v>255</v>
      </c>
      <c r="I110" s="27" t="s">
        <v>256</v>
      </c>
      <c r="J110" s="28">
        <v>1</v>
      </c>
      <c r="K110" s="36" t="s">
        <v>103</v>
      </c>
      <c r="L110" s="25" t="s">
        <v>11</v>
      </c>
      <c r="M110" s="24">
        <v>0</v>
      </c>
      <c r="N110" s="24">
        <f>12868561.14+11570408.56</f>
        <v>24438969.700000003</v>
      </c>
      <c r="O110" s="24">
        <v>7346540.2399999993</v>
      </c>
      <c r="P110" s="89">
        <v>124678</v>
      </c>
      <c r="Q110" s="89">
        <v>124678</v>
      </c>
      <c r="R110" s="89">
        <v>0</v>
      </c>
      <c r="S110" s="89">
        <f t="shared" si="225"/>
        <v>124678</v>
      </c>
      <c r="T110" s="93">
        <f t="shared" si="226"/>
        <v>1</v>
      </c>
      <c r="U110" s="89">
        <f t="shared" si="227"/>
        <v>0</v>
      </c>
      <c r="V110" s="93">
        <f t="shared" si="228"/>
        <v>0</v>
      </c>
      <c r="W110" s="89">
        <v>617854.88</v>
      </c>
      <c r="X110" s="89">
        <v>1317500.26</v>
      </c>
      <c r="Y110" s="89">
        <v>0</v>
      </c>
      <c r="Z110" s="89">
        <f t="shared" si="229"/>
        <v>1317500.26</v>
      </c>
      <c r="AA110" s="93">
        <f t="shared" si="230"/>
        <v>2.1323781726867641</v>
      </c>
      <c r="AB110" s="89">
        <f t="shared" si="231"/>
        <v>699645.38</v>
      </c>
      <c r="AC110" s="93">
        <f t="shared" si="232"/>
        <v>1.1323781726867643</v>
      </c>
      <c r="AD110" s="89">
        <f t="shared" si="233"/>
        <v>742532.88</v>
      </c>
      <c r="AE110" s="89">
        <f t="shared" si="234"/>
        <v>1442178.26</v>
      </c>
      <c r="AF110" s="89">
        <f t="shared" si="235"/>
        <v>0</v>
      </c>
      <c r="AG110" s="89">
        <f t="shared" si="236"/>
        <v>1442178.26</v>
      </c>
      <c r="AH110" s="93">
        <f t="shared" si="237"/>
        <v>1.9422416149437045</v>
      </c>
      <c r="AI110" s="89">
        <f t="shared" si="238"/>
        <v>699645.38</v>
      </c>
      <c r="AJ110" s="93">
        <f t="shared" si="239"/>
        <v>0.94224161494370462</v>
      </c>
      <c r="AK110" s="89">
        <v>0</v>
      </c>
      <c r="AL110" s="89">
        <v>1188719.5900000001</v>
      </c>
      <c r="AM110" s="89">
        <v>0</v>
      </c>
      <c r="AN110" s="89">
        <f t="shared" si="240"/>
        <v>1188719.5900000001</v>
      </c>
      <c r="AO110" s="93" t="str">
        <f t="shared" si="241"/>
        <v>nebija plānots</v>
      </c>
      <c r="AP110" s="89">
        <f t="shared" si="242"/>
        <v>1188719.5900000001</v>
      </c>
      <c r="AQ110" s="93" t="str">
        <f t="shared" si="243"/>
        <v>nebija plānots</v>
      </c>
      <c r="AR110" s="89">
        <f t="shared" si="244"/>
        <v>742532.88</v>
      </c>
      <c r="AS110" s="89">
        <f t="shared" si="245"/>
        <v>2630897.85</v>
      </c>
      <c r="AT110" s="89">
        <f t="shared" si="246"/>
        <v>0</v>
      </c>
      <c r="AU110" s="89">
        <f t="shared" si="247"/>
        <v>2630897.85</v>
      </c>
      <c r="AV110" s="93">
        <f t="shared" si="248"/>
        <v>3.5431398674224366</v>
      </c>
      <c r="AW110" s="89">
        <f t="shared" si="249"/>
        <v>1888364.9700000002</v>
      </c>
      <c r="AX110" s="93">
        <f t="shared" si="250"/>
        <v>2.543139867422437</v>
      </c>
      <c r="AY110" s="89">
        <v>1317500.26</v>
      </c>
      <c r="AZ110" s="89">
        <v>0</v>
      </c>
      <c r="BA110" s="89">
        <v>0</v>
      </c>
      <c r="BB110" s="89">
        <f t="shared" si="251"/>
        <v>0</v>
      </c>
      <c r="BC110" s="93">
        <f t="shared" si="252"/>
        <v>0</v>
      </c>
      <c r="BD110" s="89">
        <f t="shared" si="253"/>
        <v>-1317500.26</v>
      </c>
      <c r="BE110" s="93">
        <f t="shared" si="254"/>
        <v>-1</v>
      </c>
      <c r="BF110" s="89">
        <f t="shared" si="255"/>
        <v>2060033.1400000001</v>
      </c>
      <c r="BG110" s="89">
        <f t="shared" si="256"/>
        <v>2630897.85</v>
      </c>
      <c r="BH110" s="89">
        <f t="shared" si="257"/>
        <v>0</v>
      </c>
      <c r="BI110" s="89">
        <f t="shared" si="258"/>
        <v>2630897.85</v>
      </c>
      <c r="BJ110" s="93">
        <f t="shared" si="259"/>
        <v>1.2771143332189305</v>
      </c>
      <c r="BK110" s="89">
        <f t="shared" si="260"/>
        <v>570864.71</v>
      </c>
      <c r="BL110" s="93">
        <f t="shared" si="261"/>
        <v>0.27711433321893059</v>
      </c>
      <c r="BM110" s="89">
        <v>803356.37</v>
      </c>
      <c r="BN110" s="89">
        <v>0</v>
      </c>
      <c r="BO110" s="89">
        <v>0</v>
      </c>
      <c r="BP110" s="89">
        <f t="shared" si="262"/>
        <v>0</v>
      </c>
      <c r="BQ110" s="93">
        <f t="shared" si="263"/>
        <v>0</v>
      </c>
      <c r="BR110" s="89">
        <f t="shared" si="264"/>
        <v>-803356.37</v>
      </c>
      <c r="BS110" s="93">
        <f t="shared" si="265"/>
        <v>-1</v>
      </c>
      <c r="BT110" s="89">
        <f t="shared" si="266"/>
        <v>2863389.5100000002</v>
      </c>
      <c r="BU110" s="89">
        <f t="shared" si="267"/>
        <v>2630897.85</v>
      </c>
      <c r="BV110" s="89">
        <f t="shared" si="268"/>
        <v>0</v>
      </c>
      <c r="BW110" s="89">
        <f t="shared" si="269"/>
        <v>2630897.85</v>
      </c>
      <c r="BX110" s="93">
        <f t="shared" si="270"/>
        <v>0.91880543698716</v>
      </c>
      <c r="BY110" s="89">
        <f t="shared" si="271"/>
        <v>-232491.66000000015</v>
      </c>
      <c r="BZ110" s="93">
        <f t="shared" si="272"/>
        <v>-8.1194563012840032E-2</v>
      </c>
      <c r="CA110" s="89">
        <v>808160.96</v>
      </c>
      <c r="CB110" s="89">
        <v>0</v>
      </c>
      <c r="CC110" s="89">
        <v>2017770.45</v>
      </c>
      <c r="CD110" s="89">
        <v>0</v>
      </c>
      <c r="CE110" s="89">
        <v>2023862.98</v>
      </c>
      <c r="CF110" s="89">
        <v>0</v>
      </c>
      <c r="CG110" s="89">
        <v>0</v>
      </c>
      <c r="CH110" s="24">
        <f t="shared" si="273"/>
        <v>7713183.9000000004</v>
      </c>
      <c r="CJ110" s="10"/>
      <c r="CK110" s="10"/>
    </row>
    <row r="111" spans="1:89" ht="12" hidden="1" customHeight="1" x14ac:dyDescent="0.25">
      <c r="A111" s="9" t="s">
        <v>257</v>
      </c>
      <c r="B111" s="9" t="s">
        <v>257</v>
      </c>
      <c r="C111" s="25">
        <v>3</v>
      </c>
      <c r="D111" s="33" t="s">
        <v>245</v>
      </c>
      <c r="E111" s="27" t="s">
        <v>246</v>
      </c>
      <c r="F111" s="25" t="s">
        <v>247</v>
      </c>
      <c r="G111" s="27" t="s">
        <v>248</v>
      </c>
      <c r="H111" s="35" t="s">
        <v>258</v>
      </c>
      <c r="I111" s="27" t="s">
        <v>259</v>
      </c>
      <c r="J111" s="28" t="s">
        <v>21</v>
      </c>
      <c r="K111" s="36" t="s">
        <v>103</v>
      </c>
      <c r="L111" s="25" t="s">
        <v>11</v>
      </c>
      <c r="M111" s="24">
        <v>0</v>
      </c>
      <c r="N111" s="24">
        <v>12000000</v>
      </c>
      <c r="O111" s="24">
        <v>30624395.010000002</v>
      </c>
      <c r="P111" s="89">
        <v>0</v>
      </c>
      <c r="Q111" s="89">
        <v>0</v>
      </c>
      <c r="R111" s="89">
        <v>0</v>
      </c>
      <c r="S111" s="89">
        <f t="shared" si="225"/>
        <v>0</v>
      </c>
      <c r="T111" s="93" t="str">
        <f t="shared" si="226"/>
        <v>nebija plānots</v>
      </c>
      <c r="U111" s="89">
        <f t="shared" si="227"/>
        <v>0</v>
      </c>
      <c r="V111" s="93" t="str">
        <f t="shared" si="228"/>
        <v>nebija plānots</v>
      </c>
      <c r="W111" s="89">
        <v>0</v>
      </c>
      <c r="X111" s="89">
        <v>0</v>
      </c>
      <c r="Y111" s="89">
        <v>0</v>
      </c>
      <c r="Z111" s="89">
        <f t="shared" si="229"/>
        <v>0</v>
      </c>
      <c r="AA111" s="93" t="str">
        <f t="shared" si="230"/>
        <v>nebija plānots</v>
      </c>
      <c r="AB111" s="89">
        <f t="shared" si="231"/>
        <v>0</v>
      </c>
      <c r="AC111" s="93" t="str">
        <f t="shared" si="232"/>
        <v>nebija plānots</v>
      </c>
      <c r="AD111" s="89">
        <f t="shared" si="233"/>
        <v>0</v>
      </c>
      <c r="AE111" s="89">
        <f t="shared" si="234"/>
        <v>0</v>
      </c>
      <c r="AF111" s="89">
        <f t="shared" si="235"/>
        <v>0</v>
      </c>
      <c r="AG111" s="89">
        <f t="shared" si="236"/>
        <v>0</v>
      </c>
      <c r="AH111" s="93" t="str">
        <f t="shared" si="237"/>
        <v>nebija plānots</v>
      </c>
      <c r="AI111" s="89">
        <f t="shared" si="238"/>
        <v>0</v>
      </c>
      <c r="AJ111" s="93" t="str">
        <f t="shared" si="239"/>
        <v>nebija plānots</v>
      </c>
      <c r="AK111" s="89">
        <v>0</v>
      </c>
      <c r="AL111" s="89">
        <v>0</v>
      </c>
      <c r="AM111" s="89">
        <v>0</v>
      </c>
      <c r="AN111" s="89">
        <f t="shared" si="240"/>
        <v>0</v>
      </c>
      <c r="AO111" s="93" t="str">
        <f t="shared" si="241"/>
        <v>nebija plānots</v>
      </c>
      <c r="AP111" s="89">
        <f t="shared" si="242"/>
        <v>0</v>
      </c>
      <c r="AQ111" s="93" t="str">
        <f t="shared" si="243"/>
        <v>nebija plānots</v>
      </c>
      <c r="AR111" s="89">
        <f t="shared" si="244"/>
        <v>0</v>
      </c>
      <c r="AS111" s="89">
        <f t="shared" si="245"/>
        <v>0</v>
      </c>
      <c r="AT111" s="89">
        <f t="shared" si="246"/>
        <v>0</v>
      </c>
      <c r="AU111" s="89">
        <f t="shared" si="247"/>
        <v>0</v>
      </c>
      <c r="AV111" s="93" t="str">
        <f t="shared" si="248"/>
        <v>nebija plānots</v>
      </c>
      <c r="AW111" s="89">
        <f t="shared" si="249"/>
        <v>0</v>
      </c>
      <c r="AX111" s="93" t="str">
        <f t="shared" si="250"/>
        <v>nebija plānots</v>
      </c>
      <c r="AY111" s="89">
        <v>0</v>
      </c>
      <c r="AZ111" s="89">
        <v>0</v>
      </c>
      <c r="BA111" s="89">
        <v>0</v>
      </c>
      <c r="BB111" s="89">
        <f t="shared" si="251"/>
        <v>0</v>
      </c>
      <c r="BC111" s="93" t="str">
        <f t="shared" si="252"/>
        <v>nebija plānots</v>
      </c>
      <c r="BD111" s="89">
        <f t="shared" si="253"/>
        <v>0</v>
      </c>
      <c r="BE111" s="93" t="str">
        <f t="shared" si="254"/>
        <v>nebija plānots</v>
      </c>
      <c r="BF111" s="89">
        <f t="shared" si="255"/>
        <v>0</v>
      </c>
      <c r="BG111" s="89">
        <f t="shared" si="256"/>
        <v>0</v>
      </c>
      <c r="BH111" s="89">
        <f t="shared" si="257"/>
        <v>0</v>
      </c>
      <c r="BI111" s="89">
        <f t="shared" si="258"/>
        <v>0</v>
      </c>
      <c r="BJ111" s="93" t="str">
        <f t="shared" si="259"/>
        <v>nebija plānots</v>
      </c>
      <c r="BK111" s="89">
        <f t="shared" si="260"/>
        <v>0</v>
      </c>
      <c r="BL111" s="93" t="str">
        <f t="shared" si="261"/>
        <v>nebija plānots</v>
      </c>
      <c r="BM111" s="89">
        <v>0</v>
      </c>
      <c r="BN111" s="89">
        <v>0</v>
      </c>
      <c r="BO111" s="89">
        <v>0</v>
      </c>
      <c r="BP111" s="89">
        <f t="shared" si="262"/>
        <v>0</v>
      </c>
      <c r="BQ111" s="93" t="str">
        <f t="shared" si="263"/>
        <v>nebija plānots</v>
      </c>
      <c r="BR111" s="89">
        <f t="shared" si="264"/>
        <v>0</v>
      </c>
      <c r="BS111" s="93" t="str">
        <f t="shared" si="265"/>
        <v>nebija plānots</v>
      </c>
      <c r="BT111" s="89">
        <f t="shared" si="266"/>
        <v>0</v>
      </c>
      <c r="BU111" s="89">
        <f t="shared" si="267"/>
        <v>0</v>
      </c>
      <c r="BV111" s="89">
        <f t="shared" si="268"/>
        <v>0</v>
      </c>
      <c r="BW111" s="89">
        <f t="shared" si="269"/>
        <v>0</v>
      </c>
      <c r="BX111" s="93" t="str">
        <f t="shared" si="270"/>
        <v>nebija plānots</v>
      </c>
      <c r="BY111" s="89">
        <f t="shared" si="271"/>
        <v>0</v>
      </c>
      <c r="BZ111" s="93" t="str">
        <f t="shared" si="272"/>
        <v>nebija plānots</v>
      </c>
      <c r="CA111" s="89">
        <v>0</v>
      </c>
      <c r="CB111" s="89">
        <v>3837739.63</v>
      </c>
      <c r="CC111" s="89">
        <v>0</v>
      </c>
      <c r="CD111" s="89">
        <v>0</v>
      </c>
      <c r="CE111" s="89">
        <v>0</v>
      </c>
      <c r="CF111" s="89">
        <v>0</v>
      </c>
      <c r="CG111" s="89">
        <v>0</v>
      </c>
      <c r="CH111" s="24">
        <f t="shared" si="273"/>
        <v>3837739.63</v>
      </c>
      <c r="CJ111" s="10"/>
      <c r="CK111" s="10"/>
    </row>
    <row r="112" spans="1:89" ht="12" hidden="1" customHeight="1" x14ac:dyDescent="0.25">
      <c r="A112" s="9" t="s">
        <v>260</v>
      </c>
      <c r="B112" s="9" t="s">
        <v>260</v>
      </c>
      <c r="C112" s="25">
        <v>3</v>
      </c>
      <c r="D112" s="33" t="s">
        <v>245</v>
      </c>
      <c r="E112" s="27" t="s">
        <v>246</v>
      </c>
      <c r="F112" s="25" t="s">
        <v>247</v>
      </c>
      <c r="G112" s="27" t="s">
        <v>248</v>
      </c>
      <c r="H112" s="35" t="s">
        <v>261</v>
      </c>
      <c r="I112" s="27" t="s">
        <v>262</v>
      </c>
      <c r="J112" s="28" t="s">
        <v>21</v>
      </c>
      <c r="K112" s="36" t="s">
        <v>103</v>
      </c>
      <c r="L112" s="25" t="s">
        <v>11</v>
      </c>
      <c r="M112" s="24">
        <v>0</v>
      </c>
      <c r="N112" s="24">
        <v>0</v>
      </c>
      <c r="O112" s="24">
        <v>0</v>
      </c>
      <c r="P112" s="89">
        <v>0</v>
      </c>
      <c r="Q112" s="89">
        <v>0</v>
      </c>
      <c r="R112" s="89">
        <v>0</v>
      </c>
      <c r="S112" s="89">
        <f t="shared" si="225"/>
        <v>0</v>
      </c>
      <c r="T112" s="93" t="str">
        <f t="shared" si="226"/>
        <v>nebija plānots</v>
      </c>
      <c r="U112" s="89">
        <f t="shared" si="227"/>
        <v>0</v>
      </c>
      <c r="V112" s="93" t="str">
        <f t="shared" si="228"/>
        <v>nebija plānots</v>
      </c>
      <c r="W112" s="89">
        <v>0</v>
      </c>
      <c r="X112" s="89">
        <v>0</v>
      </c>
      <c r="Y112" s="89">
        <v>0</v>
      </c>
      <c r="Z112" s="89">
        <f t="shared" si="229"/>
        <v>0</v>
      </c>
      <c r="AA112" s="93" t="str">
        <f t="shared" si="230"/>
        <v>nebija plānots</v>
      </c>
      <c r="AB112" s="89">
        <f t="shared" si="231"/>
        <v>0</v>
      </c>
      <c r="AC112" s="93" t="str">
        <f t="shared" si="232"/>
        <v>nebija plānots</v>
      </c>
      <c r="AD112" s="89">
        <f t="shared" si="233"/>
        <v>0</v>
      </c>
      <c r="AE112" s="89">
        <f t="shared" si="234"/>
        <v>0</v>
      </c>
      <c r="AF112" s="89">
        <f t="shared" si="235"/>
        <v>0</v>
      </c>
      <c r="AG112" s="89">
        <f t="shared" si="236"/>
        <v>0</v>
      </c>
      <c r="AH112" s="93" t="str">
        <f t="shared" si="237"/>
        <v>nebija plānots</v>
      </c>
      <c r="AI112" s="89">
        <f t="shared" si="238"/>
        <v>0</v>
      </c>
      <c r="AJ112" s="93" t="str">
        <f t="shared" si="239"/>
        <v>nebija plānots</v>
      </c>
      <c r="AK112" s="89">
        <v>0</v>
      </c>
      <c r="AL112" s="89">
        <v>0</v>
      </c>
      <c r="AM112" s="89">
        <v>0</v>
      </c>
      <c r="AN112" s="89">
        <f t="shared" si="240"/>
        <v>0</v>
      </c>
      <c r="AO112" s="93" t="str">
        <f t="shared" si="241"/>
        <v>nebija plānots</v>
      </c>
      <c r="AP112" s="89">
        <f t="shared" si="242"/>
        <v>0</v>
      </c>
      <c r="AQ112" s="93" t="str">
        <f t="shared" si="243"/>
        <v>nebija plānots</v>
      </c>
      <c r="AR112" s="89">
        <f t="shared" si="244"/>
        <v>0</v>
      </c>
      <c r="AS112" s="89">
        <f t="shared" si="245"/>
        <v>0</v>
      </c>
      <c r="AT112" s="89">
        <f t="shared" si="246"/>
        <v>0</v>
      </c>
      <c r="AU112" s="89">
        <f t="shared" si="247"/>
        <v>0</v>
      </c>
      <c r="AV112" s="93" t="str">
        <f t="shared" si="248"/>
        <v>nebija plānots</v>
      </c>
      <c r="AW112" s="89">
        <f t="shared" si="249"/>
        <v>0</v>
      </c>
      <c r="AX112" s="93" t="str">
        <f t="shared" si="250"/>
        <v>nebija plānots</v>
      </c>
      <c r="AY112" s="89">
        <v>0</v>
      </c>
      <c r="AZ112" s="89">
        <v>0</v>
      </c>
      <c r="BA112" s="89">
        <v>0</v>
      </c>
      <c r="BB112" s="89">
        <f t="shared" si="251"/>
        <v>0</v>
      </c>
      <c r="BC112" s="93" t="str">
        <f t="shared" si="252"/>
        <v>nebija plānots</v>
      </c>
      <c r="BD112" s="89">
        <f t="shared" si="253"/>
        <v>0</v>
      </c>
      <c r="BE112" s="93" t="str">
        <f t="shared" si="254"/>
        <v>nebija plānots</v>
      </c>
      <c r="BF112" s="89">
        <f t="shared" si="255"/>
        <v>0</v>
      </c>
      <c r="BG112" s="89">
        <f t="shared" si="256"/>
        <v>0</v>
      </c>
      <c r="BH112" s="89">
        <f t="shared" si="257"/>
        <v>0</v>
      </c>
      <c r="BI112" s="89">
        <f t="shared" si="258"/>
        <v>0</v>
      </c>
      <c r="BJ112" s="93" t="str">
        <f t="shared" si="259"/>
        <v>nebija plānots</v>
      </c>
      <c r="BK112" s="89">
        <f t="shared" si="260"/>
        <v>0</v>
      </c>
      <c r="BL112" s="93" t="str">
        <f t="shared" si="261"/>
        <v>nebija plānots</v>
      </c>
      <c r="BM112" s="89">
        <v>0</v>
      </c>
      <c r="BN112" s="89">
        <v>528620.38</v>
      </c>
      <c r="BO112" s="89">
        <v>0</v>
      </c>
      <c r="BP112" s="89">
        <f t="shared" si="262"/>
        <v>528620.38</v>
      </c>
      <c r="BQ112" s="93" t="str">
        <f t="shared" si="263"/>
        <v>nebija plānots</v>
      </c>
      <c r="BR112" s="89">
        <f t="shared" si="264"/>
        <v>528620.38</v>
      </c>
      <c r="BS112" s="93" t="str">
        <f t="shared" si="265"/>
        <v>nebija plānots</v>
      </c>
      <c r="BT112" s="89">
        <f t="shared" si="266"/>
        <v>0</v>
      </c>
      <c r="BU112" s="89">
        <f t="shared" si="267"/>
        <v>528620.38</v>
      </c>
      <c r="BV112" s="89">
        <f t="shared" si="268"/>
        <v>0</v>
      </c>
      <c r="BW112" s="89">
        <f t="shared" si="269"/>
        <v>528620.38</v>
      </c>
      <c r="BX112" s="93" t="str">
        <f t="shared" si="270"/>
        <v>nebija plānots</v>
      </c>
      <c r="BY112" s="89">
        <f t="shared" si="271"/>
        <v>528620.38</v>
      </c>
      <c r="BZ112" s="93" t="str">
        <f t="shared" si="272"/>
        <v>nebija plānots</v>
      </c>
      <c r="CA112" s="89">
        <v>0</v>
      </c>
      <c r="CB112" s="89">
        <v>0</v>
      </c>
      <c r="CC112" s="89">
        <v>0</v>
      </c>
      <c r="CD112" s="89">
        <v>0</v>
      </c>
      <c r="CE112" s="89">
        <v>1295250</v>
      </c>
      <c r="CF112" s="89">
        <v>0</v>
      </c>
      <c r="CG112" s="89">
        <v>0</v>
      </c>
      <c r="CH112" s="24">
        <f t="shared" si="273"/>
        <v>1295250</v>
      </c>
      <c r="CJ112" s="10"/>
      <c r="CK112" s="10"/>
    </row>
    <row r="113" spans="1:89" ht="12" hidden="1" customHeight="1" x14ac:dyDescent="0.25">
      <c r="A113" s="9" t="s">
        <v>263</v>
      </c>
      <c r="B113" s="9" t="s">
        <v>667</v>
      </c>
      <c r="C113" s="25">
        <v>3</v>
      </c>
      <c r="D113" s="33" t="s">
        <v>245</v>
      </c>
      <c r="E113" s="27" t="s">
        <v>246</v>
      </c>
      <c r="F113" s="25" t="s">
        <v>247</v>
      </c>
      <c r="G113" s="27" t="s">
        <v>248</v>
      </c>
      <c r="H113" s="35" t="s">
        <v>264</v>
      </c>
      <c r="I113" s="27" t="s">
        <v>265</v>
      </c>
      <c r="J113" s="28" t="s">
        <v>21</v>
      </c>
      <c r="K113" s="36" t="s">
        <v>103</v>
      </c>
      <c r="L113" s="25" t="s">
        <v>11</v>
      </c>
      <c r="M113" s="24">
        <v>0</v>
      </c>
      <c r="N113" s="24">
        <v>0</v>
      </c>
      <c r="O113" s="24">
        <v>570000</v>
      </c>
      <c r="P113" s="89">
        <v>484500</v>
      </c>
      <c r="Q113" s="89">
        <v>484500</v>
      </c>
      <c r="R113" s="89">
        <v>0</v>
      </c>
      <c r="S113" s="89">
        <f t="shared" si="225"/>
        <v>484500</v>
      </c>
      <c r="T113" s="93">
        <f t="shared" si="226"/>
        <v>1</v>
      </c>
      <c r="U113" s="89">
        <f t="shared" si="227"/>
        <v>0</v>
      </c>
      <c r="V113" s="93">
        <f t="shared" si="228"/>
        <v>0</v>
      </c>
      <c r="W113" s="89">
        <v>0</v>
      </c>
      <c r="X113" s="89">
        <v>0</v>
      </c>
      <c r="Y113" s="89">
        <v>0</v>
      </c>
      <c r="Z113" s="89">
        <f t="shared" si="229"/>
        <v>0</v>
      </c>
      <c r="AA113" s="93" t="str">
        <f t="shared" si="230"/>
        <v>nebija plānots</v>
      </c>
      <c r="AB113" s="89">
        <f t="shared" si="231"/>
        <v>0</v>
      </c>
      <c r="AC113" s="93" t="str">
        <f t="shared" si="232"/>
        <v>nebija plānots</v>
      </c>
      <c r="AD113" s="89">
        <f t="shared" si="233"/>
        <v>484500</v>
      </c>
      <c r="AE113" s="89">
        <f t="shared" si="234"/>
        <v>484500</v>
      </c>
      <c r="AF113" s="89">
        <f t="shared" si="235"/>
        <v>0</v>
      </c>
      <c r="AG113" s="89">
        <f t="shared" si="236"/>
        <v>484500</v>
      </c>
      <c r="AH113" s="93">
        <f t="shared" si="237"/>
        <v>1</v>
      </c>
      <c r="AI113" s="89">
        <f t="shared" si="238"/>
        <v>0</v>
      </c>
      <c r="AJ113" s="93">
        <f t="shared" si="239"/>
        <v>0</v>
      </c>
      <c r="AK113" s="89">
        <v>0</v>
      </c>
      <c r="AL113" s="89">
        <v>0</v>
      </c>
      <c r="AM113" s="89">
        <v>0</v>
      </c>
      <c r="AN113" s="89">
        <f t="shared" si="240"/>
        <v>0</v>
      </c>
      <c r="AO113" s="93" t="str">
        <f t="shared" si="241"/>
        <v>nebija plānots</v>
      </c>
      <c r="AP113" s="89">
        <f t="shared" si="242"/>
        <v>0</v>
      </c>
      <c r="AQ113" s="93" t="str">
        <f t="shared" si="243"/>
        <v>nebija plānots</v>
      </c>
      <c r="AR113" s="89">
        <f t="shared" si="244"/>
        <v>484500</v>
      </c>
      <c r="AS113" s="89">
        <f t="shared" si="245"/>
        <v>484500</v>
      </c>
      <c r="AT113" s="89">
        <f t="shared" si="246"/>
        <v>0</v>
      </c>
      <c r="AU113" s="89">
        <f t="shared" si="247"/>
        <v>484500</v>
      </c>
      <c r="AV113" s="93">
        <f t="shared" si="248"/>
        <v>1</v>
      </c>
      <c r="AW113" s="89">
        <f t="shared" si="249"/>
        <v>0</v>
      </c>
      <c r="AX113" s="93">
        <f t="shared" si="250"/>
        <v>0</v>
      </c>
      <c r="AY113" s="89">
        <v>341053.31</v>
      </c>
      <c r="AZ113" s="89">
        <v>0</v>
      </c>
      <c r="BA113" s="89">
        <v>0</v>
      </c>
      <c r="BB113" s="89">
        <f t="shared" si="251"/>
        <v>0</v>
      </c>
      <c r="BC113" s="93">
        <f t="shared" si="252"/>
        <v>0</v>
      </c>
      <c r="BD113" s="89">
        <f t="shared" si="253"/>
        <v>-341053.31</v>
      </c>
      <c r="BE113" s="93">
        <f t="shared" si="254"/>
        <v>-1</v>
      </c>
      <c r="BF113" s="89">
        <f t="shared" si="255"/>
        <v>825553.31</v>
      </c>
      <c r="BG113" s="89">
        <f t="shared" si="256"/>
        <v>484500</v>
      </c>
      <c r="BH113" s="89">
        <f t="shared" si="257"/>
        <v>0</v>
      </c>
      <c r="BI113" s="89">
        <f t="shared" si="258"/>
        <v>484500</v>
      </c>
      <c r="BJ113" s="93">
        <f t="shared" si="259"/>
        <v>0.58687911989596409</v>
      </c>
      <c r="BK113" s="89">
        <f t="shared" si="260"/>
        <v>-341053.31000000006</v>
      </c>
      <c r="BL113" s="93">
        <f t="shared" si="261"/>
        <v>-0.41312088010403597</v>
      </c>
      <c r="BM113" s="89">
        <v>915868.99</v>
      </c>
      <c r="BN113" s="89">
        <v>0</v>
      </c>
      <c r="BO113" s="89">
        <v>0</v>
      </c>
      <c r="BP113" s="89">
        <f t="shared" si="262"/>
        <v>0</v>
      </c>
      <c r="BQ113" s="93">
        <f t="shared" si="263"/>
        <v>0</v>
      </c>
      <c r="BR113" s="89">
        <f t="shared" si="264"/>
        <v>-915868.99</v>
      </c>
      <c r="BS113" s="93">
        <f t="shared" si="265"/>
        <v>-1</v>
      </c>
      <c r="BT113" s="89">
        <f t="shared" si="266"/>
        <v>1741422.3</v>
      </c>
      <c r="BU113" s="89">
        <f t="shared" si="267"/>
        <v>484500</v>
      </c>
      <c r="BV113" s="89">
        <f t="shared" si="268"/>
        <v>0</v>
      </c>
      <c r="BW113" s="89">
        <f t="shared" si="269"/>
        <v>484500</v>
      </c>
      <c r="BX113" s="93">
        <f t="shared" si="270"/>
        <v>0.27822085429823656</v>
      </c>
      <c r="BY113" s="89">
        <f t="shared" si="271"/>
        <v>-1256922.3</v>
      </c>
      <c r="BZ113" s="93">
        <f t="shared" si="272"/>
        <v>-0.72177914570176349</v>
      </c>
      <c r="CA113" s="89">
        <v>609718.96</v>
      </c>
      <c r="CB113" s="89">
        <v>0</v>
      </c>
      <c r="CC113" s="89">
        <v>159086.85</v>
      </c>
      <c r="CD113" s="89">
        <v>267750</v>
      </c>
      <c r="CE113" s="89">
        <v>0</v>
      </c>
      <c r="CF113" s="89">
        <v>0</v>
      </c>
      <c r="CG113" s="89">
        <v>416500</v>
      </c>
      <c r="CH113" s="24">
        <f t="shared" si="273"/>
        <v>3194478.11</v>
      </c>
      <c r="CJ113" s="10"/>
      <c r="CK113" s="10"/>
    </row>
    <row r="114" spans="1:89" ht="12" hidden="1" customHeight="1" x14ac:dyDescent="0.25">
      <c r="A114" s="9" t="s">
        <v>266</v>
      </c>
      <c r="B114" s="9" t="s">
        <v>266</v>
      </c>
      <c r="C114" s="25">
        <v>3</v>
      </c>
      <c r="D114" s="33" t="s">
        <v>245</v>
      </c>
      <c r="E114" s="27" t="s">
        <v>246</v>
      </c>
      <c r="F114" s="25" t="s">
        <v>247</v>
      </c>
      <c r="G114" s="27" t="s">
        <v>248</v>
      </c>
      <c r="H114" s="35" t="s">
        <v>267</v>
      </c>
      <c r="I114" s="27" t="s">
        <v>268</v>
      </c>
      <c r="J114" s="28" t="s">
        <v>21</v>
      </c>
      <c r="K114" s="36" t="s">
        <v>103</v>
      </c>
      <c r="L114" s="25" t="s">
        <v>11</v>
      </c>
      <c r="M114" s="24">
        <v>0</v>
      </c>
      <c r="N114" s="24">
        <v>0</v>
      </c>
      <c r="O114" s="24">
        <v>0</v>
      </c>
      <c r="P114" s="89">
        <v>0</v>
      </c>
      <c r="Q114" s="89">
        <v>0</v>
      </c>
      <c r="R114" s="89">
        <v>0</v>
      </c>
      <c r="S114" s="89">
        <f t="shared" si="225"/>
        <v>0</v>
      </c>
      <c r="T114" s="93" t="str">
        <f t="shared" si="226"/>
        <v>nebija plānots</v>
      </c>
      <c r="U114" s="89">
        <f t="shared" si="227"/>
        <v>0</v>
      </c>
      <c r="V114" s="93" t="str">
        <f t="shared" si="228"/>
        <v>nebija plānots</v>
      </c>
      <c r="W114" s="89">
        <v>0</v>
      </c>
      <c r="X114" s="89">
        <v>0</v>
      </c>
      <c r="Y114" s="89">
        <v>0</v>
      </c>
      <c r="Z114" s="89">
        <f t="shared" si="229"/>
        <v>0</v>
      </c>
      <c r="AA114" s="93" t="str">
        <f t="shared" si="230"/>
        <v>nebija plānots</v>
      </c>
      <c r="AB114" s="89">
        <f t="shared" si="231"/>
        <v>0</v>
      </c>
      <c r="AC114" s="93" t="str">
        <f t="shared" si="232"/>
        <v>nebija plānots</v>
      </c>
      <c r="AD114" s="89">
        <f t="shared" si="233"/>
        <v>0</v>
      </c>
      <c r="AE114" s="89">
        <f t="shared" si="234"/>
        <v>0</v>
      </c>
      <c r="AF114" s="89">
        <f t="shared" si="235"/>
        <v>0</v>
      </c>
      <c r="AG114" s="89">
        <f t="shared" si="236"/>
        <v>0</v>
      </c>
      <c r="AH114" s="93" t="str">
        <f t="shared" si="237"/>
        <v>nebija plānots</v>
      </c>
      <c r="AI114" s="89">
        <f t="shared" si="238"/>
        <v>0</v>
      </c>
      <c r="AJ114" s="93" t="str">
        <f t="shared" si="239"/>
        <v>nebija plānots</v>
      </c>
      <c r="AK114" s="89">
        <v>0</v>
      </c>
      <c r="AL114" s="89">
        <v>0</v>
      </c>
      <c r="AM114" s="89">
        <v>0</v>
      </c>
      <c r="AN114" s="89">
        <f t="shared" si="240"/>
        <v>0</v>
      </c>
      <c r="AO114" s="93" t="str">
        <f t="shared" si="241"/>
        <v>nebija plānots</v>
      </c>
      <c r="AP114" s="89">
        <f t="shared" si="242"/>
        <v>0</v>
      </c>
      <c r="AQ114" s="93" t="str">
        <f t="shared" si="243"/>
        <v>nebija plānots</v>
      </c>
      <c r="AR114" s="89">
        <f t="shared" si="244"/>
        <v>0</v>
      </c>
      <c r="AS114" s="89">
        <f t="shared" si="245"/>
        <v>0</v>
      </c>
      <c r="AT114" s="89">
        <f t="shared" si="246"/>
        <v>0</v>
      </c>
      <c r="AU114" s="89">
        <f t="shared" si="247"/>
        <v>0</v>
      </c>
      <c r="AV114" s="93" t="str">
        <f t="shared" si="248"/>
        <v>nebija plānots</v>
      </c>
      <c r="AW114" s="89">
        <f t="shared" si="249"/>
        <v>0</v>
      </c>
      <c r="AX114" s="93" t="str">
        <f t="shared" si="250"/>
        <v>nebija plānots</v>
      </c>
      <c r="AY114" s="89">
        <v>0</v>
      </c>
      <c r="AZ114" s="89">
        <v>0</v>
      </c>
      <c r="BA114" s="89">
        <v>0</v>
      </c>
      <c r="BB114" s="89">
        <f t="shared" si="251"/>
        <v>0</v>
      </c>
      <c r="BC114" s="93" t="str">
        <f t="shared" si="252"/>
        <v>nebija plānots</v>
      </c>
      <c r="BD114" s="89">
        <f t="shared" si="253"/>
        <v>0</v>
      </c>
      <c r="BE114" s="93" t="str">
        <f t="shared" si="254"/>
        <v>nebija plānots</v>
      </c>
      <c r="BF114" s="89">
        <f t="shared" si="255"/>
        <v>0</v>
      </c>
      <c r="BG114" s="89">
        <f t="shared" si="256"/>
        <v>0</v>
      </c>
      <c r="BH114" s="89">
        <f t="shared" si="257"/>
        <v>0</v>
      </c>
      <c r="BI114" s="89">
        <f t="shared" si="258"/>
        <v>0</v>
      </c>
      <c r="BJ114" s="93" t="str">
        <f t="shared" si="259"/>
        <v>nebija plānots</v>
      </c>
      <c r="BK114" s="89">
        <f t="shared" si="260"/>
        <v>0</v>
      </c>
      <c r="BL114" s="93" t="str">
        <f t="shared" si="261"/>
        <v>nebija plānots</v>
      </c>
      <c r="BM114" s="89">
        <v>0</v>
      </c>
      <c r="BN114" s="89">
        <v>0</v>
      </c>
      <c r="BO114" s="89">
        <v>0</v>
      </c>
      <c r="BP114" s="89">
        <f t="shared" si="262"/>
        <v>0</v>
      </c>
      <c r="BQ114" s="93" t="str">
        <f t="shared" si="263"/>
        <v>nebija plānots</v>
      </c>
      <c r="BR114" s="89">
        <f t="shared" si="264"/>
        <v>0</v>
      </c>
      <c r="BS114" s="93" t="str">
        <f t="shared" si="265"/>
        <v>nebija plānots</v>
      </c>
      <c r="BT114" s="89">
        <f t="shared" si="266"/>
        <v>0</v>
      </c>
      <c r="BU114" s="89">
        <f t="shared" si="267"/>
        <v>0</v>
      </c>
      <c r="BV114" s="89">
        <f t="shared" si="268"/>
        <v>0</v>
      </c>
      <c r="BW114" s="89">
        <f t="shared" si="269"/>
        <v>0</v>
      </c>
      <c r="BX114" s="93" t="str">
        <f t="shared" si="270"/>
        <v>nebija plānots</v>
      </c>
      <c r="BY114" s="89">
        <f t="shared" si="271"/>
        <v>0</v>
      </c>
      <c r="BZ114" s="93" t="str">
        <f t="shared" si="272"/>
        <v>nebija plānots</v>
      </c>
      <c r="CA114" s="89">
        <v>0</v>
      </c>
      <c r="CB114" s="89">
        <v>0</v>
      </c>
      <c r="CC114" s="89">
        <v>0</v>
      </c>
      <c r="CD114" s="89">
        <v>0</v>
      </c>
      <c r="CE114" s="89">
        <v>0</v>
      </c>
      <c r="CF114" s="89">
        <v>0</v>
      </c>
      <c r="CG114" s="89">
        <v>0</v>
      </c>
      <c r="CH114" s="24">
        <f t="shared" si="273"/>
        <v>0</v>
      </c>
      <c r="CJ114" s="10"/>
      <c r="CK114" s="10"/>
    </row>
    <row r="115" spans="1:89" ht="12" hidden="1" customHeight="1" x14ac:dyDescent="0.25">
      <c r="A115" s="9" t="s">
        <v>269</v>
      </c>
      <c r="B115" s="9" t="s">
        <v>269</v>
      </c>
      <c r="C115" s="25">
        <v>3</v>
      </c>
      <c r="D115" s="33" t="s">
        <v>245</v>
      </c>
      <c r="E115" s="27" t="s">
        <v>246</v>
      </c>
      <c r="F115" s="25" t="s">
        <v>247</v>
      </c>
      <c r="G115" s="27" t="s">
        <v>248</v>
      </c>
      <c r="H115" s="35" t="s">
        <v>270</v>
      </c>
      <c r="I115" s="27" t="s">
        <v>271</v>
      </c>
      <c r="J115" s="28" t="s">
        <v>21</v>
      </c>
      <c r="K115" s="36" t="s">
        <v>272</v>
      </c>
      <c r="L115" s="25" t="s">
        <v>11</v>
      </c>
      <c r="M115" s="24">
        <v>0</v>
      </c>
      <c r="N115" s="24">
        <v>0</v>
      </c>
      <c r="O115" s="24">
        <v>1098772.3399999999</v>
      </c>
      <c r="P115" s="89">
        <v>8968.61</v>
      </c>
      <c r="Q115" s="89">
        <v>15768.61</v>
      </c>
      <c r="R115" s="89">
        <v>0</v>
      </c>
      <c r="S115" s="89">
        <f t="shared" si="225"/>
        <v>15768.61</v>
      </c>
      <c r="T115" s="93">
        <f t="shared" si="226"/>
        <v>1.7581999886270001</v>
      </c>
      <c r="U115" s="89">
        <f t="shared" si="227"/>
        <v>6800</v>
      </c>
      <c r="V115" s="93">
        <f t="shared" si="228"/>
        <v>0.75819998862700011</v>
      </c>
      <c r="W115" s="89">
        <v>352216.72</v>
      </c>
      <c r="X115" s="89">
        <v>0</v>
      </c>
      <c r="Y115" s="89">
        <v>0</v>
      </c>
      <c r="Z115" s="89">
        <f t="shared" si="229"/>
        <v>0</v>
      </c>
      <c r="AA115" s="93">
        <f t="shared" si="230"/>
        <v>0</v>
      </c>
      <c r="AB115" s="89">
        <f t="shared" si="231"/>
        <v>-352216.72</v>
      </c>
      <c r="AC115" s="93">
        <f t="shared" si="232"/>
        <v>-1</v>
      </c>
      <c r="AD115" s="89">
        <f t="shared" si="233"/>
        <v>361185.32999999996</v>
      </c>
      <c r="AE115" s="89">
        <f t="shared" si="234"/>
        <v>15768.61</v>
      </c>
      <c r="AF115" s="89">
        <f t="shared" si="235"/>
        <v>0</v>
      </c>
      <c r="AG115" s="89">
        <f t="shared" si="236"/>
        <v>15768.61</v>
      </c>
      <c r="AH115" s="93">
        <f t="shared" si="237"/>
        <v>4.3657947015732897E-2</v>
      </c>
      <c r="AI115" s="89">
        <f t="shared" si="238"/>
        <v>-345416.72</v>
      </c>
      <c r="AJ115" s="93">
        <f t="shared" si="239"/>
        <v>-0.95634205298426711</v>
      </c>
      <c r="AK115" s="89">
        <v>0</v>
      </c>
      <c r="AL115" s="89">
        <v>325558.45</v>
      </c>
      <c r="AM115" s="89">
        <v>0</v>
      </c>
      <c r="AN115" s="89">
        <f t="shared" si="240"/>
        <v>325558.45</v>
      </c>
      <c r="AO115" s="93" t="str">
        <f t="shared" si="241"/>
        <v>nebija plānots</v>
      </c>
      <c r="AP115" s="89">
        <f t="shared" si="242"/>
        <v>325558.45</v>
      </c>
      <c r="AQ115" s="93" t="str">
        <f t="shared" si="243"/>
        <v>nebija plānots</v>
      </c>
      <c r="AR115" s="89">
        <f t="shared" si="244"/>
        <v>361185.32999999996</v>
      </c>
      <c r="AS115" s="89">
        <f t="shared" si="245"/>
        <v>341327.06</v>
      </c>
      <c r="AT115" s="89">
        <f t="shared" si="246"/>
        <v>0</v>
      </c>
      <c r="AU115" s="89">
        <f t="shared" si="247"/>
        <v>341327.06</v>
      </c>
      <c r="AV115" s="93">
        <f t="shared" si="248"/>
        <v>0.94501916786044449</v>
      </c>
      <c r="AW115" s="89">
        <f t="shared" si="249"/>
        <v>-19858.26999999996</v>
      </c>
      <c r="AX115" s="93">
        <f t="shared" si="250"/>
        <v>-5.4980832139555506E-2</v>
      </c>
      <c r="AY115" s="89">
        <v>0</v>
      </c>
      <c r="AZ115" s="89">
        <v>35705.53</v>
      </c>
      <c r="BA115" s="89">
        <v>0</v>
      </c>
      <c r="BB115" s="89">
        <f t="shared" si="251"/>
        <v>35705.53</v>
      </c>
      <c r="BC115" s="93" t="str">
        <f t="shared" si="252"/>
        <v>nebija plānots</v>
      </c>
      <c r="BD115" s="89">
        <f t="shared" si="253"/>
        <v>35705.53</v>
      </c>
      <c r="BE115" s="93" t="str">
        <f t="shared" si="254"/>
        <v>nebija plānots</v>
      </c>
      <c r="BF115" s="89">
        <f t="shared" si="255"/>
        <v>361185.32999999996</v>
      </c>
      <c r="BG115" s="89">
        <f t="shared" si="256"/>
        <v>377032.58999999997</v>
      </c>
      <c r="BH115" s="89">
        <f t="shared" si="257"/>
        <v>0</v>
      </c>
      <c r="BI115" s="89">
        <f t="shared" si="258"/>
        <v>377032.58999999997</v>
      </c>
      <c r="BJ115" s="93">
        <f t="shared" si="259"/>
        <v>1.0438757022606648</v>
      </c>
      <c r="BK115" s="89">
        <f t="shared" si="260"/>
        <v>15847.260000000009</v>
      </c>
      <c r="BL115" s="93">
        <f t="shared" si="261"/>
        <v>4.3875702260664937E-2</v>
      </c>
      <c r="BM115" s="89">
        <v>0</v>
      </c>
      <c r="BN115" s="89">
        <v>0</v>
      </c>
      <c r="BO115" s="89">
        <v>0</v>
      </c>
      <c r="BP115" s="89">
        <f t="shared" si="262"/>
        <v>0</v>
      </c>
      <c r="BQ115" s="93" t="str">
        <f t="shared" si="263"/>
        <v>nebija plānots</v>
      </c>
      <c r="BR115" s="89">
        <f t="shared" si="264"/>
        <v>0</v>
      </c>
      <c r="BS115" s="93" t="str">
        <f t="shared" si="265"/>
        <v>nebija plānots</v>
      </c>
      <c r="BT115" s="89">
        <f t="shared" si="266"/>
        <v>361185.32999999996</v>
      </c>
      <c r="BU115" s="89">
        <f t="shared" si="267"/>
        <v>377032.58999999997</v>
      </c>
      <c r="BV115" s="89">
        <f t="shared" si="268"/>
        <v>0</v>
      </c>
      <c r="BW115" s="89">
        <f t="shared" si="269"/>
        <v>377032.58999999997</v>
      </c>
      <c r="BX115" s="93">
        <f t="shared" si="270"/>
        <v>1.0438757022606648</v>
      </c>
      <c r="BY115" s="89">
        <f t="shared" si="271"/>
        <v>15847.260000000009</v>
      </c>
      <c r="BZ115" s="93">
        <f t="shared" si="272"/>
        <v>4.3875702260664937E-2</v>
      </c>
      <c r="CA115" s="89">
        <v>0</v>
      </c>
      <c r="CB115" s="89">
        <v>0</v>
      </c>
      <c r="CC115" s="89">
        <v>26987.5</v>
      </c>
      <c r="CD115" s="89">
        <v>0</v>
      </c>
      <c r="CE115" s="89">
        <v>0</v>
      </c>
      <c r="CF115" s="89">
        <v>0</v>
      </c>
      <c r="CG115" s="89">
        <v>122400</v>
      </c>
      <c r="CH115" s="24">
        <f t="shared" si="273"/>
        <v>510572.82999999996</v>
      </c>
      <c r="CJ115" s="10"/>
      <c r="CK115" s="10"/>
    </row>
    <row r="116" spans="1:89" ht="12" hidden="1" customHeight="1" x14ac:dyDescent="0.25">
      <c r="A116" s="9" t="s">
        <v>273</v>
      </c>
      <c r="B116" s="9" t="s">
        <v>273</v>
      </c>
      <c r="C116" s="25">
        <v>3</v>
      </c>
      <c r="D116" s="33" t="s">
        <v>245</v>
      </c>
      <c r="E116" s="27" t="s">
        <v>246</v>
      </c>
      <c r="F116" s="25" t="s">
        <v>274</v>
      </c>
      <c r="G116" s="27" t="s">
        <v>275</v>
      </c>
      <c r="H116" s="38" t="s">
        <v>276</v>
      </c>
      <c r="I116" s="27" t="s">
        <v>277</v>
      </c>
      <c r="J116" s="28" t="s">
        <v>21</v>
      </c>
      <c r="K116" s="36" t="s">
        <v>103</v>
      </c>
      <c r="L116" s="25" t="s">
        <v>10</v>
      </c>
      <c r="M116" s="24">
        <v>0</v>
      </c>
      <c r="N116" s="24">
        <v>0</v>
      </c>
      <c r="O116" s="24">
        <v>0</v>
      </c>
      <c r="P116" s="89">
        <v>0</v>
      </c>
      <c r="Q116" s="89">
        <v>0</v>
      </c>
      <c r="R116" s="89">
        <v>0</v>
      </c>
      <c r="S116" s="89">
        <f t="shared" si="225"/>
        <v>0</v>
      </c>
      <c r="T116" s="93" t="str">
        <f t="shared" si="226"/>
        <v>nebija plānots</v>
      </c>
      <c r="U116" s="89">
        <f t="shared" si="227"/>
        <v>0</v>
      </c>
      <c r="V116" s="93" t="str">
        <f t="shared" si="228"/>
        <v>nebija plānots</v>
      </c>
      <c r="W116" s="89">
        <v>0</v>
      </c>
      <c r="X116" s="89">
        <v>0</v>
      </c>
      <c r="Y116" s="89">
        <v>0</v>
      </c>
      <c r="Z116" s="89">
        <f t="shared" si="229"/>
        <v>0</v>
      </c>
      <c r="AA116" s="93" t="str">
        <f t="shared" si="230"/>
        <v>nebija plānots</v>
      </c>
      <c r="AB116" s="89">
        <f t="shared" si="231"/>
        <v>0</v>
      </c>
      <c r="AC116" s="93" t="str">
        <f t="shared" si="232"/>
        <v>nebija plānots</v>
      </c>
      <c r="AD116" s="89">
        <f t="shared" si="233"/>
        <v>0</v>
      </c>
      <c r="AE116" s="89">
        <f t="shared" si="234"/>
        <v>0</v>
      </c>
      <c r="AF116" s="89">
        <f t="shared" si="235"/>
        <v>0</v>
      </c>
      <c r="AG116" s="89">
        <f t="shared" si="236"/>
        <v>0</v>
      </c>
      <c r="AH116" s="93" t="str">
        <f t="shared" si="237"/>
        <v>nebija plānots</v>
      </c>
      <c r="AI116" s="89">
        <f t="shared" si="238"/>
        <v>0</v>
      </c>
      <c r="AJ116" s="93" t="str">
        <f t="shared" si="239"/>
        <v>nebija plānots</v>
      </c>
      <c r="AK116" s="89">
        <v>0</v>
      </c>
      <c r="AL116" s="89">
        <v>0</v>
      </c>
      <c r="AM116" s="89">
        <v>0</v>
      </c>
      <c r="AN116" s="89">
        <f t="shared" si="240"/>
        <v>0</v>
      </c>
      <c r="AO116" s="93" t="str">
        <f t="shared" si="241"/>
        <v>nebija plānots</v>
      </c>
      <c r="AP116" s="89">
        <f t="shared" si="242"/>
        <v>0</v>
      </c>
      <c r="AQ116" s="93" t="str">
        <f t="shared" si="243"/>
        <v>nebija plānots</v>
      </c>
      <c r="AR116" s="89">
        <f t="shared" si="244"/>
        <v>0</v>
      </c>
      <c r="AS116" s="89">
        <f t="shared" si="245"/>
        <v>0</v>
      </c>
      <c r="AT116" s="89">
        <f t="shared" si="246"/>
        <v>0</v>
      </c>
      <c r="AU116" s="89">
        <f t="shared" si="247"/>
        <v>0</v>
      </c>
      <c r="AV116" s="93" t="str">
        <f t="shared" si="248"/>
        <v>nebija plānots</v>
      </c>
      <c r="AW116" s="89">
        <f t="shared" si="249"/>
        <v>0</v>
      </c>
      <c r="AX116" s="93" t="str">
        <f t="shared" si="250"/>
        <v>nebija plānots</v>
      </c>
      <c r="AY116" s="89">
        <v>0</v>
      </c>
      <c r="AZ116" s="89">
        <v>0</v>
      </c>
      <c r="BA116" s="89">
        <v>0</v>
      </c>
      <c r="BB116" s="89">
        <f t="shared" si="251"/>
        <v>0</v>
      </c>
      <c r="BC116" s="93" t="str">
        <f t="shared" si="252"/>
        <v>nebija plānots</v>
      </c>
      <c r="BD116" s="89">
        <f t="shared" si="253"/>
        <v>0</v>
      </c>
      <c r="BE116" s="93" t="str">
        <f t="shared" si="254"/>
        <v>nebija plānots</v>
      </c>
      <c r="BF116" s="89">
        <f t="shared" si="255"/>
        <v>0</v>
      </c>
      <c r="BG116" s="89">
        <f t="shared" si="256"/>
        <v>0</v>
      </c>
      <c r="BH116" s="89">
        <f t="shared" si="257"/>
        <v>0</v>
      </c>
      <c r="BI116" s="89">
        <f t="shared" si="258"/>
        <v>0</v>
      </c>
      <c r="BJ116" s="93" t="str">
        <f t="shared" si="259"/>
        <v>nebija plānots</v>
      </c>
      <c r="BK116" s="89">
        <f t="shared" si="260"/>
        <v>0</v>
      </c>
      <c r="BL116" s="93" t="str">
        <f t="shared" si="261"/>
        <v>nebija plānots</v>
      </c>
      <c r="BM116" s="89">
        <v>1250026.06</v>
      </c>
      <c r="BN116" s="89">
        <v>0</v>
      </c>
      <c r="BO116" s="89">
        <v>0</v>
      </c>
      <c r="BP116" s="89">
        <f t="shared" si="262"/>
        <v>0</v>
      </c>
      <c r="BQ116" s="93">
        <f t="shared" si="263"/>
        <v>0</v>
      </c>
      <c r="BR116" s="89">
        <f t="shared" si="264"/>
        <v>-1250026.06</v>
      </c>
      <c r="BS116" s="93">
        <f t="shared" si="265"/>
        <v>-1</v>
      </c>
      <c r="BT116" s="89">
        <f t="shared" si="266"/>
        <v>1250026.06</v>
      </c>
      <c r="BU116" s="89">
        <f t="shared" si="267"/>
        <v>0</v>
      </c>
      <c r="BV116" s="89">
        <f t="shared" si="268"/>
        <v>0</v>
      </c>
      <c r="BW116" s="89">
        <f t="shared" si="269"/>
        <v>0</v>
      </c>
      <c r="BX116" s="93">
        <f t="shared" si="270"/>
        <v>0</v>
      </c>
      <c r="BY116" s="89">
        <f t="shared" si="271"/>
        <v>-1250026.06</v>
      </c>
      <c r="BZ116" s="93">
        <f t="shared" si="272"/>
        <v>-1</v>
      </c>
      <c r="CA116" s="89">
        <v>5851.26</v>
      </c>
      <c r="CB116" s="89">
        <v>358328.29</v>
      </c>
      <c r="CC116" s="89">
        <v>5851.26</v>
      </c>
      <c r="CD116" s="89">
        <v>5851.26</v>
      </c>
      <c r="CE116" s="89">
        <v>5851.26</v>
      </c>
      <c r="CF116" s="89">
        <v>5851.26</v>
      </c>
      <c r="CG116" s="89">
        <v>5851.26</v>
      </c>
      <c r="CH116" s="24">
        <f t="shared" si="273"/>
        <v>1643461.9100000001</v>
      </c>
      <c r="CJ116" s="10"/>
      <c r="CK116" s="10"/>
    </row>
    <row r="117" spans="1:89" ht="12" hidden="1" customHeight="1" x14ac:dyDescent="0.25">
      <c r="A117" s="9" t="s">
        <v>278</v>
      </c>
      <c r="B117" s="9" t="s">
        <v>278</v>
      </c>
      <c r="C117" s="25">
        <v>3</v>
      </c>
      <c r="D117" s="33" t="s">
        <v>245</v>
      </c>
      <c r="E117" s="27" t="s">
        <v>246</v>
      </c>
      <c r="F117" s="25" t="s">
        <v>274</v>
      </c>
      <c r="G117" s="27" t="s">
        <v>275</v>
      </c>
      <c r="H117" s="38" t="s">
        <v>279</v>
      </c>
      <c r="I117" s="27" t="s">
        <v>280</v>
      </c>
      <c r="J117" s="28" t="s">
        <v>21</v>
      </c>
      <c r="K117" s="36" t="s">
        <v>103</v>
      </c>
      <c r="L117" s="25" t="s">
        <v>10</v>
      </c>
      <c r="M117" s="24">
        <v>0</v>
      </c>
      <c r="N117" s="24">
        <v>0</v>
      </c>
      <c r="O117" s="24">
        <v>0</v>
      </c>
      <c r="P117" s="89">
        <v>0</v>
      </c>
      <c r="Q117" s="89">
        <v>0</v>
      </c>
      <c r="R117" s="89">
        <v>0</v>
      </c>
      <c r="S117" s="89">
        <f t="shared" si="225"/>
        <v>0</v>
      </c>
      <c r="T117" s="93" t="str">
        <f t="shared" si="226"/>
        <v>nebija plānots</v>
      </c>
      <c r="U117" s="89">
        <f t="shared" si="227"/>
        <v>0</v>
      </c>
      <c r="V117" s="93" t="str">
        <f t="shared" si="228"/>
        <v>nebija plānots</v>
      </c>
      <c r="W117" s="89">
        <v>0</v>
      </c>
      <c r="X117" s="89">
        <v>0</v>
      </c>
      <c r="Y117" s="89">
        <v>0</v>
      </c>
      <c r="Z117" s="89">
        <f t="shared" si="229"/>
        <v>0</v>
      </c>
      <c r="AA117" s="93" t="str">
        <f t="shared" si="230"/>
        <v>nebija plānots</v>
      </c>
      <c r="AB117" s="89">
        <f t="shared" si="231"/>
        <v>0</v>
      </c>
      <c r="AC117" s="93" t="str">
        <f t="shared" si="232"/>
        <v>nebija plānots</v>
      </c>
      <c r="AD117" s="89">
        <f t="shared" si="233"/>
        <v>0</v>
      </c>
      <c r="AE117" s="89">
        <f t="shared" si="234"/>
        <v>0</v>
      </c>
      <c r="AF117" s="89">
        <f t="shared" si="235"/>
        <v>0</v>
      </c>
      <c r="AG117" s="89">
        <f t="shared" si="236"/>
        <v>0</v>
      </c>
      <c r="AH117" s="93" t="str">
        <f t="shared" si="237"/>
        <v>nebija plānots</v>
      </c>
      <c r="AI117" s="89">
        <f t="shared" si="238"/>
        <v>0</v>
      </c>
      <c r="AJ117" s="93" t="str">
        <f t="shared" si="239"/>
        <v>nebija plānots</v>
      </c>
      <c r="AK117" s="89">
        <v>0</v>
      </c>
      <c r="AL117" s="89">
        <v>0</v>
      </c>
      <c r="AM117" s="89">
        <v>0</v>
      </c>
      <c r="AN117" s="89">
        <f t="shared" si="240"/>
        <v>0</v>
      </c>
      <c r="AO117" s="93" t="str">
        <f t="shared" si="241"/>
        <v>nebija plānots</v>
      </c>
      <c r="AP117" s="89">
        <f t="shared" si="242"/>
        <v>0</v>
      </c>
      <c r="AQ117" s="93" t="str">
        <f t="shared" si="243"/>
        <v>nebija plānots</v>
      </c>
      <c r="AR117" s="89">
        <f t="shared" si="244"/>
        <v>0</v>
      </c>
      <c r="AS117" s="89">
        <f t="shared" si="245"/>
        <v>0</v>
      </c>
      <c r="AT117" s="89">
        <f t="shared" si="246"/>
        <v>0</v>
      </c>
      <c r="AU117" s="89">
        <f t="shared" si="247"/>
        <v>0</v>
      </c>
      <c r="AV117" s="93" t="str">
        <f t="shared" si="248"/>
        <v>nebija plānots</v>
      </c>
      <c r="AW117" s="89">
        <f t="shared" si="249"/>
        <v>0</v>
      </c>
      <c r="AX117" s="93" t="str">
        <f t="shared" si="250"/>
        <v>nebija plānots</v>
      </c>
      <c r="AY117" s="89">
        <v>0</v>
      </c>
      <c r="AZ117" s="89">
        <v>0</v>
      </c>
      <c r="BA117" s="89">
        <v>0</v>
      </c>
      <c r="BB117" s="89">
        <f t="shared" si="251"/>
        <v>0</v>
      </c>
      <c r="BC117" s="93" t="str">
        <f t="shared" si="252"/>
        <v>nebija plānots</v>
      </c>
      <c r="BD117" s="89">
        <f t="shared" si="253"/>
        <v>0</v>
      </c>
      <c r="BE117" s="93" t="str">
        <f t="shared" si="254"/>
        <v>nebija plānots</v>
      </c>
      <c r="BF117" s="89">
        <f t="shared" si="255"/>
        <v>0</v>
      </c>
      <c r="BG117" s="89">
        <f t="shared" si="256"/>
        <v>0</v>
      </c>
      <c r="BH117" s="89">
        <f t="shared" si="257"/>
        <v>0</v>
      </c>
      <c r="BI117" s="89">
        <f t="shared" si="258"/>
        <v>0</v>
      </c>
      <c r="BJ117" s="93" t="str">
        <f t="shared" si="259"/>
        <v>nebija plānots</v>
      </c>
      <c r="BK117" s="89">
        <f t="shared" si="260"/>
        <v>0</v>
      </c>
      <c r="BL117" s="93" t="str">
        <f t="shared" si="261"/>
        <v>nebija plānots</v>
      </c>
      <c r="BM117" s="89">
        <v>0</v>
      </c>
      <c r="BN117" s="89">
        <v>0</v>
      </c>
      <c r="BO117" s="89">
        <v>0</v>
      </c>
      <c r="BP117" s="89">
        <f t="shared" si="262"/>
        <v>0</v>
      </c>
      <c r="BQ117" s="93" t="str">
        <f t="shared" si="263"/>
        <v>nebija plānots</v>
      </c>
      <c r="BR117" s="89">
        <f t="shared" si="264"/>
        <v>0</v>
      </c>
      <c r="BS117" s="93" t="str">
        <f t="shared" si="265"/>
        <v>nebija plānots</v>
      </c>
      <c r="BT117" s="89">
        <f t="shared" si="266"/>
        <v>0</v>
      </c>
      <c r="BU117" s="89">
        <f t="shared" si="267"/>
        <v>0</v>
      </c>
      <c r="BV117" s="89">
        <f t="shared" si="268"/>
        <v>0</v>
      </c>
      <c r="BW117" s="89">
        <f t="shared" si="269"/>
        <v>0</v>
      </c>
      <c r="BX117" s="93" t="str">
        <f t="shared" si="270"/>
        <v>nebija plānots</v>
      </c>
      <c r="BY117" s="89">
        <f t="shared" si="271"/>
        <v>0</v>
      </c>
      <c r="BZ117" s="93" t="str">
        <f t="shared" si="272"/>
        <v>nebija plānots</v>
      </c>
      <c r="CA117" s="89">
        <v>0</v>
      </c>
      <c r="CB117" s="89">
        <v>150000</v>
      </c>
      <c r="CC117" s="89">
        <v>0</v>
      </c>
      <c r="CD117" s="89">
        <v>0</v>
      </c>
      <c r="CE117" s="89">
        <v>0</v>
      </c>
      <c r="CF117" s="89">
        <v>0</v>
      </c>
      <c r="CG117" s="89">
        <v>0</v>
      </c>
      <c r="CH117" s="24">
        <f t="shared" si="273"/>
        <v>150000</v>
      </c>
      <c r="CJ117" s="10"/>
      <c r="CK117" s="10"/>
    </row>
    <row r="118" spans="1:89" ht="12" hidden="1" customHeight="1" x14ac:dyDescent="0.25">
      <c r="A118" s="9" t="s">
        <v>281</v>
      </c>
      <c r="B118" s="9" t="s">
        <v>281</v>
      </c>
      <c r="C118" s="25">
        <v>3</v>
      </c>
      <c r="D118" s="33" t="s">
        <v>245</v>
      </c>
      <c r="E118" s="27" t="s">
        <v>246</v>
      </c>
      <c r="F118" s="25" t="s">
        <v>274</v>
      </c>
      <c r="G118" s="27" t="s">
        <v>275</v>
      </c>
      <c r="H118" s="38" t="s">
        <v>282</v>
      </c>
      <c r="I118" s="27" t="s">
        <v>283</v>
      </c>
      <c r="J118" s="28" t="s">
        <v>21</v>
      </c>
      <c r="K118" s="36" t="s">
        <v>91</v>
      </c>
      <c r="L118" s="25" t="s">
        <v>10</v>
      </c>
      <c r="M118" s="24">
        <v>0</v>
      </c>
      <c r="N118" s="24">
        <v>0</v>
      </c>
      <c r="O118" s="24">
        <v>0</v>
      </c>
      <c r="P118" s="89">
        <v>0</v>
      </c>
      <c r="Q118" s="89">
        <v>0</v>
      </c>
      <c r="R118" s="89">
        <v>0</v>
      </c>
      <c r="S118" s="89">
        <f t="shared" si="225"/>
        <v>0</v>
      </c>
      <c r="T118" s="93" t="str">
        <f t="shared" si="226"/>
        <v>nebija plānots</v>
      </c>
      <c r="U118" s="89">
        <f t="shared" si="227"/>
        <v>0</v>
      </c>
      <c r="V118" s="93" t="str">
        <f t="shared" si="228"/>
        <v>nebija plānots</v>
      </c>
      <c r="W118" s="89">
        <v>0</v>
      </c>
      <c r="X118" s="89">
        <v>0</v>
      </c>
      <c r="Y118" s="89">
        <v>0</v>
      </c>
      <c r="Z118" s="89">
        <f t="shared" si="229"/>
        <v>0</v>
      </c>
      <c r="AA118" s="93" t="str">
        <f t="shared" si="230"/>
        <v>nebija plānots</v>
      </c>
      <c r="AB118" s="89">
        <f t="shared" si="231"/>
        <v>0</v>
      </c>
      <c r="AC118" s="93" t="str">
        <f t="shared" si="232"/>
        <v>nebija plānots</v>
      </c>
      <c r="AD118" s="89">
        <f t="shared" si="233"/>
        <v>0</v>
      </c>
      <c r="AE118" s="89">
        <f t="shared" si="234"/>
        <v>0</v>
      </c>
      <c r="AF118" s="89">
        <f t="shared" si="235"/>
        <v>0</v>
      </c>
      <c r="AG118" s="89">
        <f t="shared" si="236"/>
        <v>0</v>
      </c>
      <c r="AH118" s="93" t="str">
        <f t="shared" si="237"/>
        <v>nebija plānots</v>
      </c>
      <c r="AI118" s="89">
        <f t="shared" si="238"/>
        <v>0</v>
      </c>
      <c r="AJ118" s="93" t="str">
        <f t="shared" si="239"/>
        <v>nebija plānots</v>
      </c>
      <c r="AK118" s="89">
        <v>0</v>
      </c>
      <c r="AL118" s="89">
        <v>0</v>
      </c>
      <c r="AM118" s="89">
        <v>0</v>
      </c>
      <c r="AN118" s="89">
        <f t="shared" si="240"/>
        <v>0</v>
      </c>
      <c r="AO118" s="93" t="str">
        <f t="shared" si="241"/>
        <v>nebija plānots</v>
      </c>
      <c r="AP118" s="89">
        <f t="shared" si="242"/>
        <v>0</v>
      </c>
      <c r="AQ118" s="93" t="str">
        <f t="shared" si="243"/>
        <v>nebija plānots</v>
      </c>
      <c r="AR118" s="89">
        <f t="shared" si="244"/>
        <v>0</v>
      </c>
      <c r="AS118" s="89">
        <f t="shared" si="245"/>
        <v>0</v>
      </c>
      <c r="AT118" s="89">
        <f t="shared" si="246"/>
        <v>0</v>
      </c>
      <c r="AU118" s="89">
        <f t="shared" si="247"/>
        <v>0</v>
      </c>
      <c r="AV118" s="93" t="str">
        <f t="shared" si="248"/>
        <v>nebija plānots</v>
      </c>
      <c r="AW118" s="89">
        <f t="shared" si="249"/>
        <v>0</v>
      </c>
      <c r="AX118" s="93" t="str">
        <f t="shared" si="250"/>
        <v>nebija plānots</v>
      </c>
      <c r="AY118" s="89">
        <v>0</v>
      </c>
      <c r="AZ118" s="89">
        <v>0</v>
      </c>
      <c r="BA118" s="89">
        <v>0</v>
      </c>
      <c r="BB118" s="89">
        <f t="shared" si="251"/>
        <v>0</v>
      </c>
      <c r="BC118" s="93" t="str">
        <f t="shared" si="252"/>
        <v>nebija plānots</v>
      </c>
      <c r="BD118" s="89">
        <f t="shared" si="253"/>
        <v>0</v>
      </c>
      <c r="BE118" s="93" t="str">
        <f t="shared" si="254"/>
        <v>nebija plānots</v>
      </c>
      <c r="BF118" s="89">
        <f t="shared" si="255"/>
        <v>0</v>
      </c>
      <c r="BG118" s="89">
        <f t="shared" si="256"/>
        <v>0</v>
      </c>
      <c r="BH118" s="89">
        <f t="shared" si="257"/>
        <v>0</v>
      </c>
      <c r="BI118" s="89">
        <f t="shared" si="258"/>
        <v>0</v>
      </c>
      <c r="BJ118" s="93" t="str">
        <f t="shared" si="259"/>
        <v>nebija plānots</v>
      </c>
      <c r="BK118" s="89">
        <f t="shared" si="260"/>
        <v>0</v>
      </c>
      <c r="BL118" s="93" t="str">
        <f t="shared" si="261"/>
        <v>nebija plānots</v>
      </c>
      <c r="BM118" s="89">
        <v>0</v>
      </c>
      <c r="BN118" s="89">
        <v>0</v>
      </c>
      <c r="BO118" s="89">
        <v>0</v>
      </c>
      <c r="BP118" s="89">
        <f t="shared" si="262"/>
        <v>0</v>
      </c>
      <c r="BQ118" s="93" t="str">
        <f t="shared" si="263"/>
        <v>nebija plānots</v>
      </c>
      <c r="BR118" s="89">
        <f t="shared" si="264"/>
        <v>0</v>
      </c>
      <c r="BS118" s="93" t="str">
        <f t="shared" si="265"/>
        <v>nebija plānots</v>
      </c>
      <c r="BT118" s="89">
        <f t="shared" si="266"/>
        <v>0</v>
      </c>
      <c r="BU118" s="89">
        <f t="shared" si="267"/>
        <v>0</v>
      </c>
      <c r="BV118" s="89">
        <f t="shared" si="268"/>
        <v>0</v>
      </c>
      <c r="BW118" s="89">
        <f t="shared" si="269"/>
        <v>0</v>
      </c>
      <c r="BX118" s="93" t="str">
        <f t="shared" si="270"/>
        <v>nebija plānots</v>
      </c>
      <c r="BY118" s="89">
        <f t="shared" si="271"/>
        <v>0</v>
      </c>
      <c r="BZ118" s="93" t="str">
        <f t="shared" si="272"/>
        <v>nebija plānots</v>
      </c>
      <c r="CA118" s="89">
        <v>1311293.6499999999</v>
      </c>
      <c r="CB118" s="89">
        <v>0</v>
      </c>
      <c r="CC118" s="89">
        <v>514675</v>
      </c>
      <c r="CD118" s="89">
        <v>0</v>
      </c>
      <c r="CE118" s="89">
        <v>381142.46666666702</v>
      </c>
      <c r="CF118" s="89">
        <v>457638</v>
      </c>
      <c r="CG118" s="89">
        <v>795428.65</v>
      </c>
      <c r="CH118" s="24">
        <f t="shared" si="273"/>
        <v>3460177.7666666671</v>
      </c>
      <c r="CJ118" s="10"/>
      <c r="CK118" s="10"/>
    </row>
    <row r="119" spans="1:89" ht="12" hidden="1" customHeight="1" x14ac:dyDescent="0.25">
      <c r="A119" s="9" t="s">
        <v>284</v>
      </c>
      <c r="B119" s="9" t="s">
        <v>284</v>
      </c>
      <c r="C119" s="25">
        <v>3</v>
      </c>
      <c r="D119" s="33" t="s">
        <v>245</v>
      </c>
      <c r="E119" s="27" t="s">
        <v>246</v>
      </c>
      <c r="F119" s="25" t="s">
        <v>274</v>
      </c>
      <c r="G119" s="27" t="s">
        <v>275</v>
      </c>
      <c r="H119" s="38" t="s">
        <v>285</v>
      </c>
      <c r="I119" s="27" t="s">
        <v>286</v>
      </c>
      <c r="J119" s="28" t="s">
        <v>21</v>
      </c>
      <c r="K119" s="36" t="s">
        <v>91</v>
      </c>
      <c r="L119" s="25" t="s">
        <v>10</v>
      </c>
      <c r="M119" s="24">
        <v>0</v>
      </c>
      <c r="N119" s="24">
        <v>0</v>
      </c>
      <c r="O119" s="24">
        <v>0</v>
      </c>
      <c r="P119" s="89">
        <v>0</v>
      </c>
      <c r="Q119" s="89">
        <v>0</v>
      </c>
      <c r="R119" s="89">
        <v>0</v>
      </c>
      <c r="S119" s="89">
        <f t="shared" si="225"/>
        <v>0</v>
      </c>
      <c r="T119" s="93" t="str">
        <f t="shared" si="226"/>
        <v>nebija plānots</v>
      </c>
      <c r="U119" s="89">
        <f t="shared" si="227"/>
        <v>0</v>
      </c>
      <c r="V119" s="93" t="str">
        <f t="shared" si="228"/>
        <v>nebija plānots</v>
      </c>
      <c r="W119" s="89">
        <v>0</v>
      </c>
      <c r="X119" s="89">
        <v>0</v>
      </c>
      <c r="Y119" s="89">
        <v>0</v>
      </c>
      <c r="Z119" s="89">
        <f t="shared" si="229"/>
        <v>0</v>
      </c>
      <c r="AA119" s="93" t="str">
        <f t="shared" si="230"/>
        <v>nebija plānots</v>
      </c>
      <c r="AB119" s="89">
        <f t="shared" si="231"/>
        <v>0</v>
      </c>
      <c r="AC119" s="93" t="str">
        <f t="shared" si="232"/>
        <v>nebija plānots</v>
      </c>
      <c r="AD119" s="89">
        <f t="shared" si="233"/>
        <v>0</v>
      </c>
      <c r="AE119" s="89">
        <f t="shared" si="234"/>
        <v>0</v>
      </c>
      <c r="AF119" s="89">
        <f t="shared" si="235"/>
        <v>0</v>
      </c>
      <c r="AG119" s="89">
        <f t="shared" si="236"/>
        <v>0</v>
      </c>
      <c r="AH119" s="93" t="str">
        <f t="shared" si="237"/>
        <v>nebija plānots</v>
      </c>
      <c r="AI119" s="89">
        <f t="shared" si="238"/>
        <v>0</v>
      </c>
      <c r="AJ119" s="93" t="str">
        <f t="shared" si="239"/>
        <v>nebija plānots</v>
      </c>
      <c r="AK119" s="89">
        <v>0</v>
      </c>
      <c r="AL119" s="89">
        <v>0</v>
      </c>
      <c r="AM119" s="89">
        <v>0</v>
      </c>
      <c r="AN119" s="89">
        <f t="shared" si="240"/>
        <v>0</v>
      </c>
      <c r="AO119" s="93" t="str">
        <f t="shared" si="241"/>
        <v>nebija plānots</v>
      </c>
      <c r="AP119" s="89">
        <f t="shared" si="242"/>
        <v>0</v>
      </c>
      <c r="AQ119" s="93" t="str">
        <f t="shared" si="243"/>
        <v>nebija plānots</v>
      </c>
      <c r="AR119" s="89">
        <f t="shared" si="244"/>
        <v>0</v>
      </c>
      <c r="AS119" s="89">
        <f t="shared" si="245"/>
        <v>0</v>
      </c>
      <c r="AT119" s="89">
        <f t="shared" si="246"/>
        <v>0</v>
      </c>
      <c r="AU119" s="89">
        <f t="shared" si="247"/>
        <v>0</v>
      </c>
      <c r="AV119" s="93" t="str">
        <f t="shared" si="248"/>
        <v>nebija plānots</v>
      </c>
      <c r="AW119" s="89">
        <f t="shared" si="249"/>
        <v>0</v>
      </c>
      <c r="AX119" s="93" t="str">
        <f t="shared" si="250"/>
        <v>nebija plānots</v>
      </c>
      <c r="AY119" s="89">
        <v>0</v>
      </c>
      <c r="AZ119" s="89">
        <v>0</v>
      </c>
      <c r="BA119" s="89">
        <v>0</v>
      </c>
      <c r="BB119" s="89">
        <f t="shared" si="251"/>
        <v>0</v>
      </c>
      <c r="BC119" s="93" t="str">
        <f t="shared" si="252"/>
        <v>nebija plānots</v>
      </c>
      <c r="BD119" s="89">
        <f t="shared" si="253"/>
        <v>0</v>
      </c>
      <c r="BE119" s="93" t="str">
        <f t="shared" si="254"/>
        <v>nebija plānots</v>
      </c>
      <c r="BF119" s="89">
        <f t="shared" si="255"/>
        <v>0</v>
      </c>
      <c r="BG119" s="89">
        <f t="shared" si="256"/>
        <v>0</v>
      </c>
      <c r="BH119" s="89">
        <f t="shared" si="257"/>
        <v>0</v>
      </c>
      <c r="BI119" s="89">
        <f t="shared" si="258"/>
        <v>0</v>
      </c>
      <c r="BJ119" s="93" t="str">
        <f t="shared" si="259"/>
        <v>nebija plānots</v>
      </c>
      <c r="BK119" s="89">
        <f t="shared" si="260"/>
        <v>0</v>
      </c>
      <c r="BL119" s="93" t="str">
        <f t="shared" si="261"/>
        <v>nebija plānots</v>
      </c>
      <c r="BM119" s="89">
        <v>0</v>
      </c>
      <c r="BN119" s="89">
        <v>0</v>
      </c>
      <c r="BO119" s="89">
        <v>0</v>
      </c>
      <c r="BP119" s="89">
        <f t="shared" si="262"/>
        <v>0</v>
      </c>
      <c r="BQ119" s="93" t="str">
        <f t="shared" si="263"/>
        <v>nebija plānots</v>
      </c>
      <c r="BR119" s="89">
        <f t="shared" si="264"/>
        <v>0</v>
      </c>
      <c r="BS119" s="93" t="str">
        <f t="shared" si="265"/>
        <v>nebija plānots</v>
      </c>
      <c r="BT119" s="89">
        <f t="shared" si="266"/>
        <v>0</v>
      </c>
      <c r="BU119" s="89">
        <f t="shared" si="267"/>
        <v>0</v>
      </c>
      <c r="BV119" s="89">
        <f t="shared" si="268"/>
        <v>0</v>
      </c>
      <c r="BW119" s="89">
        <f t="shared" si="269"/>
        <v>0</v>
      </c>
      <c r="BX119" s="93" t="str">
        <f t="shared" si="270"/>
        <v>nebija plānots</v>
      </c>
      <c r="BY119" s="89">
        <f t="shared" si="271"/>
        <v>0</v>
      </c>
      <c r="BZ119" s="93" t="str">
        <f t="shared" si="272"/>
        <v>nebija plānots</v>
      </c>
      <c r="CA119" s="89">
        <v>0</v>
      </c>
      <c r="CB119" s="89">
        <v>1593750</v>
      </c>
      <c r="CC119" s="89">
        <v>0</v>
      </c>
      <c r="CD119" s="89">
        <v>0</v>
      </c>
      <c r="CE119" s="89">
        <v>2422500</v>
      </c>
      <c r="CF119" s="89">
        <v>0</v>
      </c>
      <c r="CG119" s="89">
        <v>0</v>
      </c>
      <c r="CH119" s="24">
        <f t="shared" si="273"/>
        <v>4016250</v>
      </c>
      <c r="CJ119" s="10"/>
      <c r="CK119" s="10"/>
    </row>
    <row r="120" spans="1:89" ht="12" hidden="1" customHeight="1" x14ac:dyDescent="0.25">
      <c r="A120" s="9" t="s">
        <v>287</v>
      </c>
      <c r="B120" s="9" t="s">
        <v>287</v>
      </c>
      <c r="C120" s="25">
        <v>3</v>
      </c>
      <c r="D120" s="33" t="s">
        <v>245</v>
      </c>
      <c r="E120" s="27" t="s">
        <v>246</v>
      </c>
      <c r="F120" s="25" t="s">
        <v>274</v>
      </c>
      <c r="G120" s="27" t="s">
        <v>275</v>
      </c>
      <c r="H120" s="38" t="s">
        <v>288</v>
      </c>
      <c r="I120" s="27" t="s">
        <v>289</v>
      </c>
      <c r="J120" s="28" t="s">
        <v>21</v>
      </c>
      <c r="K120" s="36" t="s">
        <v>155</v>
      </c>
      <c r="L120" s="25" t="s">
        <v>10</v>
      </c>
      <c r="M120" s="24">
        <v>0</v>
      </c>
      <c r="N120" s="24">
        <v>0</v>
      </c>
      <c r="O120" s="24">
        <v>4471825.29</v>
      </c>
      <c r="P120" s="89">
        <v>0</v>
      </c>
      <c r="Q120" s="89">
        <v>0</v>
      </c>
      <c r="R120" s="89">
        <v>0</v>
      </c>
      <c r="S120" s="89">
        <f t="shared" si="225"/>
        <v>0</v>
      </c>
      <c r="T120" s="93" t="str">
        <f t="shared" si="226"/>
        <v>nebija plānots</v>
      </c>
      <c r="U120" s="89">
        <f t="shared" si="227"/>
        <v>0</v>
      </c>
      <c r="V120" s="93" t="str">
        <f t="shared" si="228"/>
        <v>nebija plānots</v>
      </c>
      <c r="W120" s="89">
        <v>0</v>
      </c>
      <c r="X120" s="89">
        <v>0</v>
      </c>
      <c r="Y120" s="89">
        <v>0</v>
      </c>
      <c r="Z120" s="89">
        <f t="shared" si="229"/>
        <v>0</v>
      </c>
      <c r="AA120" s="93" t="str">
        <f t="shared" si="230"/>
        <v>nebija plānots</v>
      </c>
      <c r="AB120" s="89">
        <f t="shared" si="231"/>
        <v>0</v>
      </c>
      <c r="AC120" s="93" t="str">
        <f t="shared" si="232"/>
        <v>nebija plānots</v>
      </c>
      <c r="AD120" s="89">
        <f t="shared" si="233"/>
        <v>0</v>
      </c>
      <c r="AE120" s="89">
        <f t="shared" si="234"/>
        <v>0</v>
      </c>
      <c r="AF120" s="89">
        <f t="shared" si="235"/>
        <v>0</v>
      </c>
      <c r="AG120" s="89">
        <f t="shared" si="236"/>
        <v>0</v>
      </c>
      <c r="AH120" s="93" t="str">
        <f t="shared" si="237"/>
        <v>nebija plānots</v>
      </c>
      <c r="AI120" s="89">
        <f t="shared" si="238"/>
        <v>0</v>
      </c>
      <c r="AJ120" s="93" t="str">
        <f t="shared" si="239"/>
        <v>nebija plānots</v>
      </c>
      <c r="AK120" s="89">
        <v>0</v>
      </c>
      <c r="AL120" s="89">
        <v>0</v>
      </c>
      <c r="AM120" s="89">
        <v>0</v>
      </c>
      <c r="AN120" s="89">
        <f t="shared" si="240"/>
        <v>0</v>
      </c>
      <c r="AO120" s="93" t="str">
        <f t="shared" si="241"/>
        <v>nebija plānots</v>
      </c>
      <c r="AP120" s="89">
        <f t="shared" si="242"/>
        <v>0</v>
      </c>
      <c r="AQ120" s="93" t="str">
        <f t="shared" si="243"/>
        <v>nebija plānots</v>
      </c>
      <c r="AR120" s="89">
        <f t="shared" si="244"/>
        <v>0</v>
      </c>
      <c r="AS120" s="89">
        <f t="shared" si="245"/>
        <v>0</v>
      </c>
      <c r="AT120" s="89">
        <f t="shared" si="246"/>
        <v>0</v>
      </c>
      <c r="AU120" s="89">
        <f t="shared" si="247"/>
        <v>0</v>
      </c>
      <c r="AV120" s="93" t="str">
        <f t="shared" si="248"/>
        <v>nebija plānots</v>
      </c>
      <c r="AW120" s="89">
        <f t="shared" si="249"/>
        <v>0</v>
      </c>
      <c r="AX120" s="93" t="str">
        <f t="shared" si="250"/>
        <v>nebija plānots</v>
      </c>
      <c r="AY120" s="89">
        <v>818752.88</v>
      </c>
      <c r="AZ120" s="89">
        <v>0</v>
      </c>
      <c r="BA120" s="89">
        <v>0</v>
      </c>
      <c r="BB120" s="89">
        <f t="shared" si="251"/>
        <v>0</v>
      </c>
      <c r="BC120" s="93">
        <f t="shared" si="252"/>
        <v>0</v>
      </c>
      <c r="BD120" s="89">
        <f t="shared" si="253"/>
        <v>-818752.88</v>
      </c>
      <c r="BE120" s="93">
        <f t="shared" si="254"/>
        <v>-1</v>
      </c>
      <c r="BF120" s="89">
        <f t="shared" si="255"/>
        <v>818752.88</v>
      </c>
      <c r="BG120" s="89">
        <f t="shared" si="256"/>
        <v>0</v>
      </c>
      <c r="BH120" s="89">
        <f t="shared" si="257"/>
        <v>0</v>
      </c>
      <c r="BI120" s="89">
        <f t="shared" si="258"/>
        <v>0</v>
      </c>
      <c r="BJ120" s="93">
        <f t="shared" si="259"/>
        <v>0</v>
      </c>
      <c r="BK120" s="89">
        <f t="shared" si="260"/>
        <v>-818752.88</v>
      </c>
      <c r="BL120" s="93">
        <f t="shared" si="261"/>
        <v>-1</v>
      </c>
      <c r="BM120" s="89">
        <v>0</v>
      </c>
      <c r="BN120" s="89">
        <v>0</v>
      </c>
      <c r="BO120" s="89">
        <v>0</v>
      </c>
      <c r="BP120" s="89">
        <f t="shared" si="262"/>
        <v>0</v>
      </c>
      <c r="BQ120" s="93" t="str">
        <f t="shared" si="263"/>
        <v>nebija plānots</v>
      </c>
      <c r="BR120" s="89">
        <f t="shared" si="264"/>
        <v>0</v>
      </c>
      <c r="BS120" s="93" t="str">
        <f t="shared" si="265"/>
        <v>nebija plānots</v>
      </c>
      <c r="BT120" s="89">
        <f t="shared" si="266"/>
        <v>818752.88</v>
      </c>
      <c r="BU120" s="89">
        <f t="shared" si="267"/>
        <v>0</v>
      </c>
      <c r="BV120" s="89">
        <f t="shared" si="268"/>
        <v>0</v>
      </c>
      <c r="BW120" s="89">
        <f t="shared" si="269"/>
        <v>0</v>
      </c>
      <c r="BX120" s="93">
        <f t="shared" si="270"/>
        <v>0</v>
      </c>
      <c r="BY120" s="89">
        <f t="shared" si="271"/>
        <v>-818752.88</v>
      </c>
      <c r="BZ120" s="93">
        <f t="shared" si="272"/>
        <v>-1</v>
      </c>
      <c r="CA120" s="89">
        <v>0</v>
      </c>
      <c r="CB120" s="89">
        <v>1952343.85</v>
      </c>
      <c r="CC120" s="89">
        <v>0</v>
      </c>
      <c r="CD120" s="89">
        <v>0</v>
      </c>
      <c r="CE120" s="89">
        <v>2209231.21</v>
      </c>
      <c r="CF120" s="89">
        <v>0</v>
      </c>
      <c r="CG120" s="89">
        <v>1451170.11</v>
      </c>
      <c r="CH120" s="24">
        <f t="shared" si="273"/>
        <v>6431498.0499999998</v>
      </c>
      <c r="CJ120" s="10"/>
      <c r="CK120" s="10"/>
    </row>
    <row r="121" spans="1:89" ht="12" hidden="1" customHeight="1" x14ac:dyDescent="0.25">
      <c r="A121" s="9" t="s">
        <v>290</v>
      </c>
      <c r="B121" s="9" t="s">
        <v>668</v>
      </c>
      <c r="C121" s="25">
        <v>3</v>
      </c>
      <c r="D121" s="33" t="s">
        <v>291</v>
      </c>
      <c r="E121" s="27" t="s">
        <v>681</v>
      </c>
      <c r="F121" s="25" t="s">
        <v>292</v>
      </c>
      <c r="G121" s="27" t="s">
        <v>293</v>
      </c>
      <c r="H121" s="38" t="s">
        <v>294</v>
      </c>
      <c r="I121" s="27" t="s">
        <v>295</v>
      </c>
      <c r="J121" s="28">
        <v>1</v>
      </c>
      <c r="K121" s="36" t="s">
        <v>103</v>
      </c>
      <c r="L121" s="25" t="s">
        <v>11</v>
      </c>
      <c r="M121" s="24">
        <v>0</v>
      </c>
      <c r="N121" s="24">
        <v>0</v>
      </c>
      <c r="O121" s="24">
        <v>0</v>
      </c>
      <c r="P121" s="89">
        <v>0</v>
      </c>
      <c r="Q121" s="89">
        <v>0</v>
      </c>
      <c r="R121" s="89">
        <v>0</v>
      </c>
      <c r="S121" s="89">
        <f t="shared" si="225"/>
        <v>0</v>
      </c>
      <c r="T121" s="93" t="str">
        <f t="shared" si="226"/>
        <v>nebija plānots</v>
      </c>
      <c r="U121" s="89">
        <f t="shared" si="227"/>
        <v>0</v>
      </c>
      <c r="V121" s="93" t="str">
        <f t="shared" si="228"/>
        <v>nebija plānots</v>
      </c>
      <c r="W121" s="89">
        <v>0</v>
      </c>
      <c r="X121" s="89">
        <v>0</v>
      </c>
      <c r="Y121" s="89">
        <v>0</v>
      </c>
      <c r="Z121" s="89">
        <f t="shared" si="229"/>
        <v>0</v>
      </c>
      <c r="AA121" s="93" t="str">
        <f t="shared" si="230"/>
        <v>nebija plānots</v>
      </c>
      <c r="AB121" s="89">
        <f t="shared" si="231"/>
        <v>0</v>
      </c>
      <c r="AC121" s="93" t="str">
        <f t="shared" si="232"/>
        <v>nebija plānots</v>
      </c>
      <c r="AD121" s="89">
        <f t="shared" si="233"/>
        <v>0</v>
      </c>
      <c r="AE121" s="89">
        <f t="shared" si="234"/>
        <v>0</v>
      </c>
      <c r="AF121" s="89">
        <f t="shared" si="235"/>
        <v>0</v>
      </c>
      <c r="AG121" s="89">
        <f t="shared" si="236"/>
        <v>0</v>
      </c>
      <c r="AH121" s="93" t="str">
        <f t="shared" si="237"/>
        <v>nebija plānots</v>
      </c>
      <c r="AI121" s="89">
        <f t="shared" si="238"/>
        <v>0</v>
      </c>
      <c r="AJ121" s="93" t="str">
        <f t="shared" si="239"/>
        <v>nebija plānots</v>
      </c>
      <c r="AK121" s="89">
        <v>0</v>
      </c>
      <c r="AL121" s="89">
        <v>0</v>
      </c>
      <c r="AM121" s="89">
        <v>0</v>
      </c>
      <c r="AN121" s="89">
        <f t="shared" si="240"/>
        <v>0</v>
      </c>
      <c r="AO121" s="93" t="str">
        <f t="shared" si="241"/>
        <v>nebija plānots</v>
      </c>
      <c r="AP121" s="89">
        <f t="shared" si="242"/>
        <v>0</v>
      </c>
      <c r="AQ121" s="93" t="str">
        <f t="shared" si="243"/>
        <v>nebija plānots</v>
      </c>
      <c r="AR121" s="89">
        <f t="shared" si="244"/>
        <v>0</v>
      </c>
      <c r="AS121" s="89">
        <f t="shared" si="245"/>
        <v>0</v>
      </c>
      <c r="AT121" s="89">
        <f t="shared" si="246"/>
        <v>0</v>
      </c>
      <c r="AU121" s="89">
        <f t="shared" si="247"/>
        <v>0</v>
      </c>
      <c r="AV121" s="93" t="str">
        <f t="shared" si="248"/>
        <v>nebija plānots</v>
      </c>
      <c r="AW121" s="89">
        <f t="shared" si="249"/>
        <v>0</v>
      </c>
      <c r="AX121" s="93" t="str">
        <f t="shared" si="250"/>
        <v>nebija plānots</v>
      </c>
      <c r="AY121" s="89">
        <v>0</v>
      </c>
      <c r="AZ121" s="89">
        <v>0</v>
      </c>
      <c r="BA121" s="89">
        <v>0</v>
      </c>
      <c r="BB121" s="89">
        <f t="shared" si="251"/>
        <v>0</v>
      </c>
      <c r="BC121" s="93" t="str">
        <f t="shared" si="252"/>
        <v>nebija plānots</v>
      </c>
      <c r="BD121" s="89">
        <f t="shared" si="253"/>
        <v>0</v>
      </c>
      <c r="BE121" s="93" t="str">
        <f t="shared" si="254"/>
        <v>nebija plānots</v>
      </c>
      <c r="BF121" s="89">
        <f t="shared" si="255"/>
        <v>0</v>
      </c>
      <c r="BG121" s="89">
        <f t="shared" si="256"/>
        <v>0</v>
      </c>
      <c r="BH121" s="89">
        <f t="shared" si="257"/>
        <v>0</v>
      </c>
      <c r="BI121" s="89">
        <f t="shared" si="258"/>
        <v>0</v>
      </c>
      <c r="BJ121" s="93" t="str">
        <f t="shared" si="259"/>
        <v>nebija plānots</v>
      </c>
      <c r="BK121" s="89">
        <f t="shared" si="260"/>
        <v>0</v>
      </c>
      <c r="BL121" s="93" t="str">
        <f t="shared" si="261"/>
        <v>nebija plānots</v>
      </c>
      <c r="BM121" s="89">
        <v>0</v>
      </c>
      <c r="BN121" s="89">
        <v>0</v>
      </c>
      <c r="BO121" s="89">
        <v>0</v>
      </c>
      <c r="BP121" s="89">
        <f t="shared" si="262"/>
        <v>0</v>
      </c>
      <c r="BQ121" s="93" t="str">
        <f t="shared" si="263"/>
        <v>nebija plānots</v>
      </c>
      <c r="BR121" s="89">
        <f t="shared" si="264"/>
        <v>0</v>
      </c>
      <c r="BS121" s="93" t="str">
        <f t="shared" si="265"/>
        <v>nebija plānots</v>
      </c>
      <c r="BT121" s="89">
        <f t="shared" si="266"/>
        <v>0</v>
      </c>
      <c r="BU121" s="89">
        <f t="shared" si="267"/>
        <v>0</v>
      </c>
      <c r="BV121" s="89">
        <f t="shared" si="268"/>
        <v>0</v>
      </c>
      <c r="BW121" s="89">
        <f t="shared" si="269"/>
        <v>0</v>
      </c>
      <c r="BX121" s="93" t="str">
        <f t="shared" si="270"/>
        <v>nebija plānots</v>
      </c>
      <c r="BY121" s="89">
        <f t="shared" si="271"/>
        <v>0</v>
      </c>
      <c r="BZ121" s="93" t="str">
        <f t="shared" si="272"/>
        <v>nebija plānots</v>
      </c>
      <c r="CA121" s="89">
        <v>0</v>
      </c>
      <c r="CB121" s="89">
        <v>0</v>
      </c>
      <c r="CC121" s="89">
        <v>0</v>
      </c>
      <c r="CD121" s="89">
        <v>0</v>
      </c>
      <c r="CE121" s="89">
        <v>0</v>
      </c>
      <c r="CF121" s="89">
        <v>0</v>
      </c>
      <c r="CG121" s="89">
        <v>13875000</v>
      </c>
      <c r="CH121" s="24">
        <f t="shared" si="273"/>
        <v>13875000</v>
      </c>
      <c r="CJ121" s="10"/>
      <c r="CK121" s="10"/>
    </row>
    <row r="122" spans="1:89" ht="12" hidden="1" customHeight="1" x14ac:dyDescent="0.25">
      <c r="A122" s="9" t="s">
        <v>296</v>
      </c>
      <c r="B122" s="9" t="s">
        <v>296</v>
      </c>
      <c r="C122" s="25">
        <v>3</v>
      </c>
      <c r="D122" s="33" t="s">
        <v>291</v>
      </c>
      <c r="E122" s="27" t="s">
        <v>681</v>
      </c>
      <c r="F122" s="25" t="s">
        <v>292</v>
      </c>
      <c r="G122" s="27" t="s">
        <v>293</v>
      </c>
      <c r="H122" s="38" t="s">
        <v>297</v>
      </c>
      <c r="I122" s="27" t="s">
        <v>298</v>
      </c>
      <c r="J122" s="28" t="s">
        <v>21</v>
      </c>
      <c r="K122" s="36" t="s">
        <v>103</v>
      </c>
      <c r="L122" s="25" t="s">
        <v>11</v>
      </c>
      <c r="M122" s="24">
        <v>0</v>
      </c>
      <c r="N122" s="24">
        <v>0</v>
      </c>
      <c r="O122" s="24">
        <v>0</v>
      </c>
      <c r="P122" s="89">
        <v>0</v>
      </c>
      <c r="Q122" s="89">
        <v>0</v>
      </c>
      <c r="R122" s="89">
        <v>0</v>
      </c>
      <c r="S122" s="89">
        <f t="shared" si="225"/>
        <v>0</v>
      </c>
      <c r="T122" s="93" t="str">
        <f t="shared" si="226"/>
        <v>nebija plānots</v>
      </c>
      <c r="U122" s="89">
        <f t="shared" si="227"/>
        <v>0</v>
      </c>
      <c r="V122" s="93" t="str">
        <f t="shared" si="228"/>
        <v>nebija plānots</v>
      </c>
      <c r="W122" s="89">
        <v>0</v>
      </c>
      <c r="X122" s="89">
        <v>0</v>
      </c>
      <c r="Y122" s="89">
        <v>0</v>
      </c>
      <c r="Z122" s="89">
        <f t="shared" si="229"/>
        <v>0</v>
      </c>
      <c r="AA122" s="93" t="str">
        <f t="shared" si="230"/>
        <v>nebija plānots</v>
      </c>
      <c r="AB122" s="89">
        <f t="shared" si="231"/>
        <v>0</v>
      </c>
      <c r="AC122" s="93" t="str">
        <f t="shared" si="232"/>
        <v>nebija plānots</v>
      </c>
      <c r="AD122" s="89">
        <f t="shared" si="233"/>
        <v>0</v>
      </c>
      <c r="AE122" s="89">
        <f t="shared" si="234"/>
        <v>0</v>
      </c>
      <c r="AF122" s="89">
        <f t="shared" si="235"/>
        <v>0</v>
      </c>
      <c r="AG122" s="89">
        <f t="shared" si="236"/>
        <v>0</v>
      </c>
      <c r="AH122" s="93" t="str">
        <f t="shared" si="237"/>
        <v>nebija plānots</v>
      </c>
      <c r="AI122" s="89">
        <f t="shared" si="238"/>
        <v>0</v>
      </c>
      <c r="AJ122" s="93" t="str">
        <f t="shared" si="239"/>
        <v>nebija plānots</v>
      </c>
      <c r="AK122" s="89">
        <v>0</v>
      </c>
      <c r="AL122" s="89">
        <v>0</v>
      </c>
      <c r="AM122" s="89">
        <v>0</v>
      </c>
      <c r="AN122" s="89">
        <f t="shared" si="240"/>
        <v>0</v>
      </c>
      <c r="AO122" s="93" t="str">
        <f t="shared" si="241"/>
        <v>nebija plānots</v>
      </c>
      <c r="AP122" s="89">
        <f t="shared" si="242"/>
        <v>0</v>
      </c>
      <c r="AQ122" s="93" t="str">
        <f t="shared" si="243"/>
        <v>nebija plānots</v>
      </c>
      <c r="AR122" s="89">
        <f t="shared" si="244"/>
        <v>0</v>
      </c>
      <c r="AS122" s="89">
        <f t="shared" si="245"/>
        <v>0</v>
      </c>
      <c r="AT122" s="89">
        <f t="shared" si="246"/>
        <v>0</v>
      </c>
      <c r="AU122" s="89">
        <f t="shared" si="247"/>
        <v>0</v>
      </c>
      <c r="AV122" s="93" t="str">
        <f t="shared" si="248"/>
        <v>nebija plānots</v>
      </c>
      <c r="AW122" s="89">
        <f t="shared" si="249"/>
        <v>0</v>
      </c>
      <c r="AX122" s="93" t="str">
        <f t="shared" si="250"/>
        <v>nebija plānots</v>
      </c>
      <c r="AY122" s="89">
        <v>0</v>
      </c>
      <c r="AZ122" s="89">
        <v>0</v>
      </c>
      <c r="BA122" s="89">
        <v>0</v>
      </c>
      <c r="BB122" s="89">
        <f t="shared" si="251"/>
        <v>0</v>
      </c>
      <c r="BC122" s="93" t="str">
        <f t="shared" si="252"/>
        <v>nebija plānots</v>
      </c>
      <c r="BD122" s="89">
        <f t="shared" si="253"/>
        <v>0</v>
      </c>
      <c r="BE122" s="93" t="str">
        <f t="shared" si="254"/>
        <v>nebija plānots</v>
      </c>
      <c r="BF122" s="89">
        <f t="shared" si="255"/>
        <v>0</v>
      </c>
      <c r="BG122" s="89">
        <f t="shared" si="256"/>
        <v>0</v>
      </c>
      <c r="BH122" s="89">
        <f t="shared" si="257"/>
        <v>0</v>
      </c>
      <c r="BI122" s="89">
        <f t="shared" si="258"/>
        <v>0</v>
      </c>
      <c r="BJ122" s="93" t="str">
        <f t="shared" si="259"/>
        <v>nebija plānots</v>
      </c>
      <c r="BK122" s="89">
        <f t="shared" si="260"/>
        <v>0</v>
      </c>
      <c r="BL122" s="93" t="str">
        <f t="shared" si="261"/>
        <v>nebija plānots</v>
      </c>
      <c r="BM122" s="89">
        <v>0</v>
      </c>
      <c r="BN122" s="89">
        <v>0</v>
      </c>
      <c r="BO122" s="89">
        <v>0</v>
      </c>
      <c r="BP122" s="89">
        <f t="shared" si="262"/>
        <v>0</v>
      </c>
      <c r="BQ122" s="93" t="str">
        <f t="shared" si="263"/>
        <v>nebija plānots</v>
      </c>
      <c r="BR122" s="89">
        <f t="shared" si="264"/>
        <v>0</v>
      </c>
      <c r="BS122" s="93" t="str">
        <f t="shared" si="265"/>
        <v>nebija plānots</v>
      </c>
      <c r="BT122" s="89">
        <f t="shared" si="266"/>
        <v>0</v>
      </c>
      <c r="BU122" s="89">
        <f t="shared" si="267"/>
        <v>0</v>
      </c>
      <c r="BV122" s="89">
        <f t="shared" si="268"/>
        <v>0</v>
      </c>
      <c r="BW122" s="89">
        <f t="shared" si="269"/>
        <v>0</v>
      </c>
      <c r="BX122" s="93" t="str">
        <f t="shared" si="270"/>
        <v>nebija plānots</v>
      </c>
      <c r="BY122" s="89">
        <f t="shared" si="271"/>
        <v>0</v>
      </c>
      <c r="BZ122" s="93" t="str">
        <f t="shared" si="272"/>
        <v>nebija plānots</v>
      </c>
      <c r="CA122" s="89">
        <v>0</v>
      </c>
      <c r="CB122" s="89">
        <v>0</v>
      </c>
      <c r="CC122" s="89">
        <v>0</v>
      </c>
      <c r="CD122" s="89">
        <v>2132509</v>
      </c>
      <c r="CE122" s="89">
        <v>0</v>
      </c>
      <c r="CF122" s="89">
        <v>0</v>
      </c>
      <c r="CG122" s="89">
        <v>0</v>
      </c>
      <c r="CH122" s="24">
        <f t="shared" si="273"/>
        <v>2132509</v>
      </c>
      <c r="CJ122" s="10"/>
      <c r="CK122" s="10"/>
    </row>
    <row r="123" spans="1:89" ht="12" customHeight="1" x14ac:dyDescent="0.25">
      <c r="A123" s="9" t="s">
        <v>232</v>
      </c>
      <c r="B123" s="9" t="s">
        <v>232</v>
      </c>
      <c r="C123" s="25">
        <v>2</v>
      </c>
      <c r="D123" s="33" t="s">
        <v>233</v>
      </c>
      <c r="E123" s="27" t="s">
        <v>223</v>
      </c>
      <c r="F123" s="25" t="s">
        <v>234</v>
      </c>
      <c r="G123" s="27" t="s">
        <v>235</v>
      </c>
      <c r="H123" s="28" t="s">
        <v>236</v>
      </c>
      <c r="I123" s="27" t="s">
        <v>657</v>
      </c>
      <c r="J123" s="28" t="s">
        <v>21</v>
      </c>
      <c r="K123" s="36" t="s">
        <v>59</v>
      </c>
      <c r="L123" s="25" t="s">
        <v>10</v>
      </c>
      <c r="M123" s="24">
        <v>0</v>
      </c>
      <c r="N123" s="24">
        <v>0</v>
      </c>
      <c r="O123" s="24">
        <v>0</v>
      </c>
      <c r="P123" s="89">
        <v>0</v>
      </c>
      <c r="Q123" s="89">
        <v>30088.36</v>
      </c>
      <c r="R123" s="89">
        <v>0</v>
      </c>
      <c r="S123" s="89">
        <f t="shared" si="225"/>
        <v>30088.36</v>
      </c>
      <c r="T123" s="93" t="str">
        <f t="shared" si="226"/>
        <v>nebija plānots</v>
      </c>
      <c r="U123" s="89">
        <f t="shared" si="227"/>
        <v>30088.36</v>
      </c>
      <c r="V123" s="93" t="str">
        <f t="shared" si="228"/>
        <v>nebija plānots</v>
      </c>
      <c r="W123" s="89">
        <v>30088.36</v>
      </c>
      <c r="X123" s="89">
        <v>0</v>
      </c>
      <c r="Y123" s="89">
        <v>0</v>
      </c>
      <c r="Z123" s="89">
        <f t="shared" si="229"/>
        <v>0</v>
      </c>
      <c r="AA123" s="93">
        <f t="shared" si="230"/>
        <v>0</v>
      </c>
      <c r="AB123" s="89">
        <f t="shared" si="231"/>
        <v>-30088.36</v>
      </c>
      <c r="AC123" s="93">
        <f t="shared" si="232"/>
        <v>-1</v>
      </c>
      <c r="AD123" s="89">
        <f t="shared" si="233"/>
        <v>30088.36</v>
      </c>
      <c r="AE123" s="89">
        <f t="shared" si="234"/>
        <v>30088.36</v>
      </c>
      <c r="AF123" s="89">
        <f t="shared" si="235"/>
        <v>0</v>
      </c>
      <c r="AG123" s="89">
        <f t="shared" si="236"/>
        <v>30088.36</v>
      </c>
      <c r="AH123" s="93">
        <f t="shared" si="237"/>
        <v>1</v>
      </c>
      <c r="AI123" s="89">
        <f t="shared" si="238"/>
        <v>0</v>
      </c>
      <c r="AJ123" s="93">
        <f t="shared" si="239"/>
        <v>0</v>
      </c>
      <c r="AK123" s="89">
        <v>0</v>
      </c>
      <c r="AL123" s="89">
        <v>0</v>
      </c>
      <c r="AM123" s="89">
        <v>0</v>
      </c>
      <c r="AN123" s="89">
        <f t="shared" si="240"/>
        <v>0</v>
      </c>
      <c r="AO123" s="93" t="str">
        <f t="shared" si="241"/>
        <v>nebija plānots</v>
      </c>
      <c r="AP123" s="89">
        <f t="shared" si="242"/>
        <v>0</v>
      </c>
      <c r="AQ123" s="93" t="str">
        <f t="shared" si="243"/>
        <v>nebija plānots</v>
      </c>
      <c r="AR123" s="89">
        <f t="shared" si="244"/>
        <v>30088.36</v>
      </c>
      <c r="AS123" s="89">
        <f t="shared" si="245"/>
        <v>30088.36</v>
      </c>
      <c r="AT123" s="89">
        <f t="shared" si="246"/>
        <v>0</v>
      </c>
      <c r="AU123" s="89">
        <f t="shared" si="247"/>
        <v>30088.36</v>
      </c>
      <c r="AV123" s="93">
        <f t="shared" si="248"/>
        <v>1</v>
      </c>
      <c r="AW123" s="89">
        <f t="shared" si="249"/>
        <v>0</v>
      </c>
      <c r="AX123" s="93">
        <f t="shared" si="250"/>
        <v>0</v>
      </c>
      <c r="AY123" s="89">
        <v>0</v>
      </c>
      <c r="AZ123" s="89">
        <v>0</v>
      </c>
      <c r="BA123" s="89">
        <v>0</v>
      </c>
      <c r="BB123" s="89">
        <f t="shared" si="251"/>
        <v>0</v>
      </c>
      <c r="BC123" s="93" t="str">
        <f t="shared" si="252"/>
        <v>nebija plānots</v>
      </c>
      <c r="BD123" s="89">
        <f t="shared" si="253"/>
        <v>0</v>
      </c>
      <c r="BE123" s="93" t="str">
        <f t="shared" si="254"/>
        <v>nebija plānots</v>
      </c>
      <c r="BF123" s="89">
        <f t="shared" si="255"/>
        <v>30088.36</v>
      </c>
      <c r="BG123" s="89">
        <f t="shared" si="256"/>
        <v>30088.36</v>
      </c>
      <c r="BH123" s="89">
        <f t="shared" si="257"/>
        <v>0</v>
      </c>
      <c r="BI123" s="89">
        <f t="shared" si="258"/>
        <v>30088.36</v>
      </c>
      <c r="BJ123" s="93">
        <f t="shared" si="259"/>
        <v>1</v>
      </c>
      <c r="BK123" s="89">
        <f t="shared" si="260"/>
        <v>0</v>
      </c>
      <c r="BL123" s="93">
        <f t="shared" si="261"/>
        <v>0</v>
      </c>
      <c r="BM123" s="89">
        <v>4143711.03</v>
      </c>
      <c r="BN123" s="89">
        <v>0</v>
      </c>
      <c r="BO123" s="89">
        <v>0</v>
      </c>
      <c r="BP123" s="89">
        <f t="shared" si="262"/>
        <v>0</v>
      </c>
      <c r="BQ123" s="93">
        <f t="shared" si="263"/>
        <v>0</v>
      </c>
      <c r="BR123" s="89">
        <f t="shared" si="264"/>
        <v>-4143711.03</v>
      </c>
      <c r="BS123" s="93">
        <f t="shared" si="265"/>
        <v>-1</v>
      </c>
      <c r="BT123" s="89">
        <f t="shared" si="266"/>
        <v>4173799.3899999997</v>
      </c>
      <c r="BU123" s="89">
        <f t="shared" si="267"/>
        <v>30088.36</v>
      </c>
      <c r="BV123" s="89">
        <f t="shared" si="268"/>
        <v>0</v>
      </c>
      <c r="BW123" s="89">
        <f t="shared" si="269"/>
        <v>30088.36</v>
      </c>
      <c r="BX123" s="93">
        <f t="shared" si="270"/>
        <v>7.2088658769965466E-3</v>
      </c>
      <c r="BY123" s="89">
        <f t="shared" si="271"/>
        <v>-4143711.03</v>
      </c>
      <c r="BZ123" s="93">
        <f t="shared" si="272"/>
        <v>-0.99279113412300346</v>
      </c>
      <c r="CA123" s="89">
        <v>0</v>
      </c>
      <c r="CB123" s="89">
        <v>0</v>
      </c>
      <c r="CC123" s="89">
        <v>0</v>
      </c>
      <c r="CD123" s="89">
        <v>3234672</v>
      </c>
      <c r="CE123" s="89">
        <v>0</v>
      </c>
      <c r="CF123" s="89">
        <v>0</v>
      </c>
      <c r="CG123" s="89">
        <v>0</v>
      </c>
      <c r="CH123" s="24">
        <f t="shared" si="273"/>
        <v>7408471.3899999997</v>
      </c>
      <c r="CJ123" s="10"/>
      <c r="CK123" s="10"/>
    </row>
    <row r="124" spans="1:89" ht="12" hidden="1" customHeight="1" x14ac:dyDescent="0.25">
      <c r="A124" s="9" t="s">
        <v>307</v>
      </c>
      <c r="B124" s="9" t="s">
        <v>307</v>
      </c>
      <c r="C124" s="25">
        <v>4</v>
      </c>
      <c r="D124" s="33" t="s">
        <v>300</v>
      </c>
      <c r="E124" s="27" t="s">
        <v>301</v>
      </c>
      <c r="F124" s="25" t="s">
        <v>302</v>
      </c>
      <c r="G124" s="27" t="s">
        <v>303</v>
      </c>
      <c r="H124" s="25" t="s">
        <v>304</v>
      </c>
      <c r="I124" s="27" t="s">
        <v>305</v>
      </c>
      <c r="J124" s="28">
        <v>2</v>
      </c>
      <c r="K124" s="29" t="s">
        <v>306</v>
      </c>
      <c r="L124" s="25" t="s">
        <v>10</v>
      </c>
      <c r="M124" s="24">
        <v>0</v>
      </c>
      <c r="N124" s="24">
        <v>0</v>
      </c>
      <c r="O124" s="24">
        <v>4969890.1000000006</v>
      </c>
      <c r="P124" s="89">
        <v>456816.79000000004</v>
      </c>
      <c r="Q124" s="89">
        <v>989653.03</v>
      </c>
      <c r="R124" s="89">
        <v>0</v>
      </c>
      <c r="S124" s="89">
        <f t="shared" si="225"/>
        <v>989653.03</v>
      </c>
      <c r="T124" s="93">
        <f t="shared" si="226"/>
        <v>2.1664112433345544</v>
      </c>
      <c r="U124" s="89">
        <f t="shared" si="227"/>
        <v>532836.24</v>
      </c>
      <c r="V124" s="93">
        <f t="shared" si="228"/>
        <v>1.1664112433345541</v>
      </c>
      <c r="W124" s="89">
        <v>454553.1599999998</v>
      </c>
      <c r="X124" s="89">
        <v>44378.27</v>
      </c>
      <c r="Y124" s="89">
        <v>0</v>
      </c>
      <c r="Z124" s="89">
        <f t="shared" si="229"/>
        <v>44378.27</v>
      </c>
      <c r="AA124" s="93">
        <f t="shared" si="230"/>
        <v>9.763053896710347E-2</v>
      </c>
      <c r="AB124" s="89">
        <f t="shared" si="231"/>
        <v>-410174.88999999978</v>
      </c>
      <c r="AC124" s="93">
        <f t="shared" si="232"/>
        <v>-0.9023694610328965</v>
      </c>
      <c r="AD124" s="89">
        <f t="shared" si="233"/>
        <v>911369.94999999984</v>
      </c>
      <c r="AE124" s="89">
        <f t="shared" si="234"/>
        <v>1034031.3</v>
      </c>
      <c r="AF124" s="89">
        <f t="shared" si="235"/>
        <v>0</v>
      </c>
      <c r="AG124" s="89">
        <f t="shared" si="236"/>
        <v>1034031.3</v>
      </c>
      <c r="AH124" s="93">
        <f t="shared" si="237"/>
        <v>1.1345900750842182</v>
      </c>
      <c r="AI124" s="89">
        <f t="shared" si="238"/>
        <v>122661.35000000021</v>
      </c>
      <c r="AJ124" s="93">
        <f t="shared" si="239"/>
        <v>0.13459007508421825</v>
      </c>
      <c r="AK124" s="89">
        <v>169936.63</v>
      </c>
      <c r="AL124" s="89">
        <v>335129.67</v>
      </c>
      <c r="AM124" s="89">
        <v>0</v>
      </c>
      <c r="AN124" s="89">
        <f t="shared" si="240"/>
        <v>335129.67</v>
      </c>
      <c r="AO124" s="93">
        <f t="shared" si="241"/>
        <v>1.9720861241040262</v>
      </c>
      <c r="AP124" s="89">
        <f t="shared" si="242"/>
        <v>165193.03999999998</v>
      </c>
      <c r="AQ124" s="93">
        <f t="shared" si="243"/>
        <v>0.97208612410402617</v>
      </c>
      <c r="AR124" s="89">
        <f t="shared" si="244"/>
        <v>1081306.5799999998</v>
      </c>
      <c r="AS124" s="89">
        <f t="shared" si="245"/>
        <v>1369160.97</v>
      </c>
      <c r="AT124" s="89">
        <f t="shared" si="246"/>
        <v>0</v>
      </c>
      <c r="AU124" s="89">
        <f t="shared" si="247"/>
        <v>1369160.97</v>
      </c>
      <c r="AV124" s="93">
        <f t="shared" si="248"/>
        <v>1.2662097829831021</v>
      </c>
      <c r="AW124" s="89">
        <f t="shared" si="249"/>
        <v>287854.39000000013</v>
      </c>
      <c r="AX124" s="93">
        <f t="shared" si="250"/>
        <v>0.26620978298310194</v>
      </c>
      <c r="AY124" s="89">
        <v>189203.94</v>
      </c>
      <c r="AZ124" s="89">
        <v>22540.61</v>
      </c>
      <c r="BA124" s="89">
        <v>0</v>
      </c>
      <c r="BB124" s="89">
        <f t="shared" si="251"/>
        <v>22540.61</v>
      </c>
      <c r="BC124" s="93">
        <f t="shared" si="252"/>
        <v>0.11913393558294823</v>
      </c>
      <c r="BD124" s="89">
        <f t="shared" si="253"/>
        <v>-166663.33000000002</v>
      </c>
      <c r="BE124" s="93">
        <f t="shared" si="254"/>
        <v>-0.88086606441705184</v>
      </c>
      <c r="BF124" s="89">
        <f t="shared" si="255"/>
        <v>1270510.5199999998</v>
      </c>
      <c r="BG124" s="89">
        <f t="shared" si="256"/>
        <v>1391701.58</v>
      </c>
      <c r="BH124" s="89">
        <f t="shared" si="257"/>
        <v>0</v>
      </c>
      <c r="BI124" s="89">
        <f t="shared" si="258"/>
        <v>1391701.58</v>
      </c>
      <c r="BJ124" s="93">
        <f t="shared" si="259"/>
        <v>1.0953876871479979</v>
      </c>
      <c r="BK124" s="89">
        <f t="shared" si="260"/>
        <v>121191.06000000029</v>
      </c>
      <c r="BL124" s="93">
        <f t="shared" si="261"/>
        <v>9.5387687147998043E-2</v>
      </c>
      <c r="BM124" s="89">
        <v>34726.550000000003</v>
      </c>
      <c r="BN124" s="89">
        <v>33292.550000000003</v>
      </c>
      <c r="BO124" s="89">
        <v>0</v>
      </c>
      <c r="BP124" s="89">
        <f t="shared" si="262"/>
        <v>33292.550000000003</v>
      </c>
      <c r="BQ124" s="93">
        <f t="shared" si="263"/>
        <v>0.95870594689077948</v>
      </c>
      <c r="BR124" s="89">
        <f t="shared" si="264"/>
        <v>-1434</v>
      </c>
      <c r="BS124" s="93">
        <f t="shared" si="265"/>
        <v>-4.1294053109220463E-2</v>
      </c>
      <c r="BT124" s="89">
        <f t="shared" si="266"/>
        <v>1305237.0699999998</v>
      </c>
      <c r="BU124" s="89">
        <f t="shared" si="267"/>
        <v>1424994.1300000001</v>
      </c>
      <c r="BV124" s="89">
        <f t="shared" si="268"/>
        <v>0</v>
      </c>
      <c r="BW124" s="89">
        <f t="shared" si="269"/>
        <v>1424994.1300000001</v>
      </c>
      <c r="BX124" s="93">
        <f t="shared" si="270"/>
        <v>1.0917511942868741</v>
      </c>
      <c r="BY124" s="89">
        <f t="shared" si="271"/>
        <v>119757.06000000029</v>
      </c>
      <c r="BZ124" s="93">
        <f t="shared" si="272"/>
        <v>9.1751194286874116E-2</v>
      </c>
      <c r="CA124" s="89">
        <v>175961.77</v>
      </c>
      <c r="CB124" s="89">
        <v>199876.87000000002</v>
      </c>
      <c r="CC124" s="89">
        <v>264969.40999999997</v>
      </c>
      <c r="CD124" s="89">
        <v>197881.7</v>
      </c>
      <c r="CE124" s="89">
        <v>344278.65</v>
      </c>
      <c r="CF124" s="89">
        <v>79477.66</v>
      </c>
      <c r="CG124" s="89">
        <v>119076.16</v>
      </c>
      <c r="CH124" s="24">
        <f t="shared" si="273"/>
        <v>2686759.29</v>
      </c>
      <c r="CJ124" s="10"/>
      <c r="CK124" s="10"/>
    </row>
    <row r="125" spans="1:89" ht="12" hidden="1" customHeight="1" x14ac:dyDescent="0.25">
      <c r="A125" s="9" t="s">
        <v>308</v>
      </c>
      <c r="B125" s="9" t="s">
        <v>308</v>
      </c>
      <c r="C125" s="25">
        <v>4</v>
      </c>
      <c r="D125" s="33" t="s">
        <v>300</v>
      </c>
      <c r="E125" s="27" t="s">
        <v>301</v>
      </c>
      <c r="F125" s="25" t="s">
        <v>302</v>
      </c>
      <c r="G125" s="27" t="s">
        <v>303</v>
      </c>
      <c r="H125" s="25" t="s">
        <v>304</v>
      </c>
      <c r="I125" s="27" t="s">
        <v>305</v>
      </c>
      <c r="J125" s="28">
        <v>3</v>
      </c>
      <c r="K125" s="29" t="s">
        <v>306</v>
      </c>
      <c r="L125" s="25" t="s">
        <v>10</v>
      </c>
      <c r="M125" s="24">
        <v>0</v>
      </c>
      <c r="N125" s="24">
        <v>0</v>
      </c>
      <c r="O125" s="24">
        <v>724828.66</v>
      </c>
      <c r="P125" s="89">
        <v>242200.93</v>
      </c>
      <c r="Q125" s="89">
        <v>242200.93</v>
      </c>
      <c r="R125" s="89">
        <v>0</v>
      </c>
      <c r="S125" s="89">
        <f t="shared" si="225"/>
        <v>242200.93</v>
      </c>
      <c r="T125" s="93">
        <f t="shared" si="226"/>
        <v>1</v>
      </c>
      <c r="U125" s="89">
        <f t="shared" si="227"/>
        <v>0</v>
      </c>
      <c r="V125" s="93">
        <f t="shared" si="228"/>
        <v>0</v>
      </c>
      <c r="W125" s="89">
        <v>102030.61</v>
      </c>
      <c r="X125" s="89">
        <v>151747.28</v>
      </c>
      <c r="Y125" s="89">
        <v>0</v>
      </c>
      <c r="Z125" s="89">
        <f t="shared" si="229"/>
        <v>151747.28</v>
      </c>
      <c r="AA125" s="93">
        <f t="shared" si="230"/>
        <v>1.4872721039303793</v>
      </c>
      <c r="AB125" s="89">
        <f t="shared" si="231"/>
        <v>49716.67</v>
      </c>
      <c r="AC125" s="93">
        <f t="shared" si="232"/>
        <v>0.48727210393037929</v>
      </c>
      <c r="AD125" s="89">
        <f t="shared" si="233"/>
        <v>344231.54</v>
      </c>
      <c r="AE125" s="89">
        <f t="shared" si="234"/>
        <v>393948.20999999996</v>
      </c>
      <c r="AF125" s="89">
        <f t="shared" si="235"/>
        <v>0</v>
      </c>
      <c r="AG125" s="89">
        <f t="shared" si="236"/>
        <v>393948.20999999996</v>
      </c>
      <c r="AH125" s="93">
        <f t="shared" si="237"/>
        <v>1.1444279916941951</v>
      </c>
      <c r="AI125" s="89">
        <f t="shared" si="238"/>
        <v>49716.669999999984</v>
      </c>
      <c r="AJ125" s="93">
        <f t="shared" si="239"/>
        <v>0.1444279916941951</v>
      </c>
      <c r="AK125" s="89">
        <v>104390.88</v>
      </c>
      <c r="AL125" s="89">
        <v>0</v>
      </c>
      <c r="AM125" s="89">
        <v>0</v>
      </c>
      <c r="AN125" s="89">
        <f t="shared" si="240"/>
        <v>0</v>
      </c>
      <c r="AO125" s="93">
        <f t="shared" si="241"/>
        <v>0</v>
      </c>
      <c r="AP125" s="89">
        <f t="shared" si="242"/>
        <v>-104390.88</v>
      </c>
      <c r="AQ125" s="93">
        <f t="shared" si="243"/>
        <v>-1</v>
      </c>
      <c r="AR125" s="89">
        <f t="shared" si="244"/>
        <v>448622.42</v>
      </c>
      <c r="AS125" s="89">
        <f t="shared" si="245"/>
        <v>393948.20999999996</v>
      </c>
      <c r="AT125" s="89">
        <f t="shared" si="246"/>
        <v>0</v>
      </c>
      <c r="AU125" s="89">
        <f t="shared" si="247"/>
        <v>393948.20999999996</v>
      </c>
      <c r="AV125" s="93">
        <f t="shared" si="248"/>
        <v>0.87812867221392987</v>
      </c>
      <c r="AW125" s="89">
        <f t="shared" si="249"/>
        <v>-54674.210000000021</v>
      </c>
      <c r="AX125" s="93">
        <f t="shared" si="250"/>
        <v>-0.12187132778607013</v>
      </c>
      <c r="AY125" s="89">
        <v>0</v>
      </c>
      <c r="AZ125" s="89">
        <v>484645.39</v>
      </c>
      <c r="BA125" s="89">
        <v>0</v>
      </c>
      <c r="BB125" s="89">
        <f t="shared" si="251"/>
        <v>484645.39</v>
      </c>
      <c r="BC125" s="93" t="str">
        <f t="shared" si="252"/>
        <v>nebija plānots</v>
      </c>
      <c r="BD125" s="89">
        <f t="shared" si="253"/>
        <v>484645.39</v>
      </c>
      <c r="BE125" s="93" t="str">
        <f t="shared" si="254"/>
        <v>nebija plānots</v>
      </c>
      <c r="BF125" s="89">
        <f t="shared" si="255"/>
        <v>448622.42</v>
      </c>
      <c r="BG125" s="89">
        <f t="shared" si="256"/>
        <v>878593.6</v>
      </c>
      <c r="BH125" s="89">
        <f t="shared" si="257"/>
        <v>0</v>
      </c>
      <c r="BI125" s="89">
        <f t="shared" si="258"/>
        <v>878593.6</v>
      </c>
      <c r="BJ125" s="93">
        <f t="shared" si="259"/>
        <v>1.958425528532435</v>
      </c>
      <c r="BK125" s="89">
        <f t="shared" si="260"/>
        <v>429971.18</v>
      </c>
      <c r="BL125" s="93">
        <f t="shared" si="261"/>
        <v>0.9584255285324349</v>
      </c>
      <c r="BM125" s="89">
        <v>313744.13</v>
      </c>
      <c r="BN125" s="89">
        <v>0</v>
      </c>
      <c r="BO125" s="89">
        <v>0</v>
      </c>
      <c r="BP125" s="89">
        <f t="shared" si="262"/>
        <v>0</v>
      </c>
      <c r="BQ125" s="93">
        <f t="shared" si="263"/>
        <v>0</v>
      </c>
      <c r="BR125" s="89">
        <f t="shared" si="264"/>
        <v>-313744.13</v>
      </c>
      <c r="BS125" s="93">
        <f t="shared" si="265"/>
        <v>-1</v>
      </c>
      <c r="BT125" s="89">
        <f t="shared" si="266"/>
        <v>762366.55</v>
      </c>
      <c r="BU125" s="89">
        <f t="shared" si="267"/>
        <v>878593.6</v>
      </c>
      <c r="BV125" s="89">
        <f t="shared" si="268"/>
        <v>0</v>
      </c>
      <c r="BW125" s="89">
        <f t="shared" si="269"/>
        <v>878593.6</v>
      </c>
      <c r="BX125" s="93">
        <f t="shared" si="270"/>
        <v>1.1524556002621047</v>
      </c>
      <c r="BY125" s="89">
        <f t="shared" si="271"/>
        <v>116227.04999999993</v>
      </c>
      <c r="BZ125" s="93">
        <f t="shared" si="272"/>
        <v>0.15245560026210478</v>
      </c>
      <c r="CA125" s="89">
        <v>204000</v>
      </c>
      <c r="CB125" s="89">
        <v>0</v>
      </c>
      <c r="CC125" s="89">
        <v>633249.22</v>
      </c>
      <c r="CD125" s="89">
        <v>136040.82</v>
      </c>
      <c r="CE125" s="89">
        <v>0</v>
      </c>
      <c r="CF125" s="89">
        <v>786686.4</v>
      </c>
      <c r="CG125" s="89">
        <v>0</v>
      </c>
      <c r="CH125" s="24">
        <f t="shared" si="273"/>
        <v>2522342.9900000002</v>
      </c>
      <c r="CJ125" s="10"/>
      <c r="CK125" s="10"/>
    </row>
    <row r="126" spans="1:89" ht="12" hidden="1" customHeight="1" x14ac:dyDescent="0.25">
      <c r="A126" s="9" t="s">
        <v>309</v>
      </c>
      <c r="B126" s="9" t="s">
        <v>309</v>
      </c>
      <c r="C126" s="25">
        <v>4</v>
      </c>
      <c r="D126" s="33" t="s">
        <v>300</v>
      </c>
      <c r="E126" s="27" t="s">
        <v>301</v>
      </c>
      <c r="F126" s="25" t="s">
        <v>302</v>
      </c>
      <c r="G126" s="27" t="s">
        <v>303</v>
      </c>
      <c r="H126" s="25" t="s">
        <v>304</v>
      </c>
      <c r="I126" s="27" t="s">
        <v>305</v>
      </c>
      <c r="J126" s="28">
        <v>4</v>
      </c>
      <c r="K126" s="29" t="s">
        <v>306</v>
      </c>
      <c r="L126" s="25" t="s">
        <v>10</v>
      </c>
      <c r="M126" s="24">
        <v>0</v>
      </c>
      <c r="N126" s="24">
        <v>0</v>
      </c>
      <c r="O126" s="24">
        <v>634942.03</v>
      </c>
      <c r="P126" s="89">
        <v>43030.1</v>
      </c>
      <c r="Q126" s="89">
        <v>43030.1</v>
      </c>
      <c r="R126" s="89">
        <v>0</v>
      </c>
      <c r="S126" s="89">
        <f t="shared" si="225"/>
        <v>43030.1</v>
      </c>
      <c r="T126" s="93">
        <f t="shared" si="226"/>
        <v>1</v>
      </c>
      <c r="U126" s="89">
        <f t="shared" si="227"/>
        <v>0</v>
      </c>
      <c r="V126" s="93">
        <f t="shared" si="228"/>
        <v>0</v>
      </c>
      <c r="W126" s="89">
        <v>54008.17</v>
      </c>
      <c r="X126" s="89">
        <v>145820.19</v>
      </c>
      <c r="Y126" s="89">
        <v>0</v>
      </c>
      <c r="Z126" s="89">
        <f t="shared" si="229"/>
        <v>145820.19</v>
      </c>
      <c r="AA126" s="93">
        <f t="shared" si="230"/>
        <v>2.69996539412463</v>
      </c>
      <c r="AB126" s="89">
        <f t="shared" si="231"/>
        <v>91812.02</v>
      </c>
      <c r="AC126" s="93">
        <f t="shared" si="232"/>
        <v>1.6999653941246298</v>
      </c>
      <c r="AD126" s="89">
        <f t="shared" si="233"/>
        <v>97038.26999999999</v>
      </c>
      <c r="AE126" s="89">
        <f t="shared" si="234"/>
        <v>188850.29</v>
      </c>
      <c r="AF126" s="89">
        <f t="shared" si="235"/>
        <v>0</v>
      </c>
      <c r="AG126" s="89">
        <f t="shared" si="236"/>
        <v>188850.29</v>
      </c>
      <c r="AH126" s="93">
        <f t="shared" si="237"/>
        <v>1.9461423827939228</v>
      </c>
      <c r="AI126" s="89">
        <f t="shared" si="238"/>
        <v>91812.020000000019</v>
      </c>
      <c r="AJ126" s="93">
        <f t="shared" si="239"/>
        <v>0.94614238279392271</v>
      </c>
      <c r="AK126" s="89">
        <v>110685.69</v>
      </c>
      <c r="AL126" s="89">
        <v>91887.49000000002</v>
      </c>
      <c r="AM126" s="89">
        <v>0</v>
      </c>
      <c r="AN126" s="89">
        <f t="shared" si="240"/>
        <v>91887.49000000002</v>
      </c>
      <c r="AO126" s="93">
        <f t="shared" si="241"/>
        <v>0.83016594105344621</v>
      </c>
      <c r="AP126" s="89">
        <f t="shared" si="242"/>
        <v>-18798.199999999983</v>
      </c>
      <c r="AQ126" s="93">
        <f t="shared" si="243"/>
        <v>-0.16983405894655382</v>
      </c>
      <c r="AR126" s="89">
        <f t="shared" si="244"/>
        <v>207723.96</v>
      </c>
      <c r="AS126" s="89">
        <f t="shared" si="245"/>
        <v>280737.78000000003</v>
      </c>
      <c r="AT126" s="89">
        <f t="shared" si="246"/>
        <v>0</v>
      </c>
      <c r="AU126" s="89">
        <f t="shared" si="247"/>
        <v>280737.78000000003</v>
      </c>
      <c r="AV126" s="93">
        <f t="shared" si="248"/>
        <v>1.3514944544673615</v>
      </c>
      <c r="AW126" s="89">
        <f t="shared" si="249"/>
        <v>73013.820000000036</v>
      </c>
      <c r="AX126" s="93">
        <f t="shared" si="250"/>
        <v>0.35149445446736161</v>
      </c>
      <c r="AY126" s="89">
        <v>350221.03</v>
      </c>
      <c r="AZ126" s="89">
        <v>123624.28999999998</v>
      </c>
      <c r="BA126" s="89">
        <v>0</v>
      </c>
      <c r="BB126" s="89">
        <f t="shared" si="251"/>
        <v>123624.28999999998</v>
      </c>
      <c r="BC126" s="93">
        <f t="shared" si="252"/>
        <v>0.35298933933236382</v>
      </c>
      <c r="BD126" s="89">
        <f t="shared" si="253"/>
        <v>-226596.74000000005</v>
      </c>
      <c r="BE126" s="93">
        <f t="shared" si="254"/>
        <v>-0.64701066066763613</v>
      </c>
      <c r="BF126" s="89">
        <f t="shared" si="255"/>
        <v>557944.99</v>
      </c>
      <c r="BG126" s="89">
        <f t="shared" si="256"/>
        <v>404362.07</v>
      </c>
      <c r="BH126" s="89">
        <f t="shared" si="257"/>
        <v>0</v>
      </c>
      <c r="BI126" s="89">
        <f t="shared" si="258"/>
        <v>404362.07</v>
      </c>
      <c r="BJ126" s="93">
        <f t="shared" si="259"/>
        <v>0.72473465529280945</v>
      </c>
      <c r="BK126" s="89">
        <f t="shared" si="260"/>
        <v>-153582.91999999998</v>
      </c>
      <c r="BL126" s="93">
        <f t="shared" si="261"/>
        <v>-0.27526534470719055</v>
      </c>
      <c r="BM126" s="89">
        <v>97946.16</v>
      </c>
      <c r="BN126" s="89">
        <v>208032.47999999998</v>
      </c>
      <c r="BO126" s="89">
        <v>0</v>
      </c>
      <c r="BP126" s="89">
        <f t="shared" si="262"/>
        <v>208032.47999999998</v>
      </c>
      <c r="BQ126" s="93">
        <f t="shared" si="263"/>
        <v>2.1239472787907148</v>
      </c>
      <c r="BR126" s="89">
        <f t="shared" si="264"/>
        <v>110086.31999999998</v>
      </c>
      <c r="BS126" s="93">
        <f t="shared" si="265"/>
        <v>1.123947278790715</v>
      </c>
      <c r="BT126" s="89">
        <f t="shared" si="266"/>
        <v>655891.15</v>
      </c>
      <c r="BU126" s="89">
        <f t="shared" si="267"/>
        <v>612394.55000000005</v>
      </c>
      <c r="BV126" s="89">
        <f t="shared" si="268"/>
        <v>0</v>
      </c>
      <c r="BW126" s="89">
        <f t="shared" si="269"/>
        <v>612394.55000000005</v>
      </c>
      <c r="BX126" s="93">
        <f t="shared" si="270"/>
        <v>0.93368320337909727</v>
      </c>
      <c r="BY126" s="89">
        <f t="shared" si="271"/>
        <v>-43496.599999999977</v>
      </c>
      <c r="BZ126" s="93">
        <f t="shared" si="272"/>
        <v>-6.6316796620902688E-2</v>
      </c>
      <c r="CA126" s="89">
        <v>279618.30000000005</v>
      </c>
      <c r="CB126" s="89">
        <v>371915.37</v>
      </c>
      <c r="CC126" s="89">
        <v>104708.37</v>
      </c>
      <c r="CD126" s="89">
        <v>94602.760000000009</v>
      </c>
      <c r="CE126" s="89">
        <v>133634.59</v>
      </c>
      <c r="CF126" s="89">
        <v>0</v>
      </c>
      <c r="CG126" s="89">
        <v>251971.29</v>
      </c>
      <c r="CH126" s="24">
        <f t="shared" si="273"/>
        <v>1892341.83</v>
      </c>
      <c r="CJ126" s="10"/>
      <c r="CK126" s="10"/>
    </row>
    <row r="127" spans="1:89" ht="12" hidden="1" customHeight="1" x14ac:dyDescent="0.25">
      <c r="A127" s="9" t="s">
        <v>310</v>
      </c>
      <c r="B127" s="9" t="s">
        <v>310</v>
      </c>
      <c r="C127" s="25">
        <v>4</v>
      </c>
      <c r="D127" s="33" t="s">
        <v>300</v>
      </c>
      <c r="E127" s="27" t="s">
        <v>301</v>
      </c>
      <c r="F127" s="25" t="s">
        <v>302</v>
      </c>
      <c r="G127" s="27" t="s">
        <v>303</v>
      </c>
      <c r="H127" s="25" t="s">
        <v>304</v>
      </c>
      <c r="I127" s="27" t="s">
        <v>305</v>
      </c>
      <c r="J127" s="28">
        <v>5</v>
      </c>
      <c r="K127" s="29" t="s">
        <v>306</v>
      </c>
      <c r="L127" s="25" t="s">
        <v>10</v>
      </c>
      <c r="M127" s="24">
        <v>0</v>
      </c>
      <c r="N127" s="24">
        <v>8456830.4299999997</v>
      </c>
      <c r="O127" s="24">
        <f>8000047.68+12349454.18</f>
        <v>20349501.859999999</v>
      </c>
      <c r="P127" s="89">
        <v>636553.68999999994</v>
      </c>
      <c r="Q127" s="89">
        <v>636553.68999999994</v>
      </c>
      <c r="R127" s="89">
        <v>0</v>
      </c>
      <c r="S127" s="89">
        <f t="shared" si="225"/>
        <v>636553.68999999994</v>
      </c>
      <c r="T127" s="93">
        <f t="shared" si="226"/>
        <v>1</v>
      </c>
      <c r="U127" s="89">
        <f t="shared" si="227"/>
        <v>0</v>
      </c>
      <c r="V127" s="93">
        <f t="shared" si="228"/>
        <v>0</v>
      </c>
      <c r="W127" s="89">
        <v>0</v>
      </c>
      <c r="X127" s="89">
        <v>0</v>
      </c>
      <c r="Y127" s="89">
        <v>0</v>
      </c>
      <c r="Z127" s="89">
        <f t="shared" si="229"/>
        <v>0</v>
      </c>
      <c r="AA127" s="93" t="str">
        <f t="shared" si="230"/>
        <v>nebija plānots</v>
      </c>
      <c r="AB127" s="89">
        <f t="shared" si="231"/>
        <v>0</v>
      </c>
      <c r="AC127" s="93" t="str">
        <f t="shared" si="232"/>
        <v>nebija plānots</v>
      </c>
      <c r="AD127" s="89">
        <f t="shared" si="233"/>
        <v>636553.68999999994</v>
      </c>
      <c r="AE127" s="89">
        <f t="shared" si="234"/>
        <v>636553.68999999994</v>
      </c>
      <c r="AF127" s="89">
        <f t="shared" si="235"/>
        <v>0</v>
      </c>
      <c r="AG127" s="89">
        <f t="shared" si="236"/>
        <v>636553.68999999994</v>
      </c>
      <c r="AH127" s="93">
        <f t="shared" si="237"/>
        <v>1</v>
      </c>
      <c r="AI127" s="89">
        <f t="shared" si="238"/>
        <v>0</v>
      </c>
      <c r="AJ127" s="93">
        <f t="shared" si="239"/>
        <v>0</v>
      </c>
      <c r="AK127" s="89">
        <v>0</v>
      </c>
      <c r="AL127" s="89">
        <v>0</v>
      </c>
      <c r="AM127" s="89">
        <v>0</v>
      </c>
      <c r="AN127" s="89">
        <f t="shared" si="240"/>
        <v>0</v>
      </c>
      <c r="AO127" s="93" t="str">
        <f t="shared" si="241"/>
        <v>nebija plānots</v>
      </c>
      <c r="AP127" s="89">
        <f t="shared" si="242"/>
        <v>0</v>
      </c>
      <c r="AQ127" s="93" t="str">
        <f t="shared" si="243"/>
        <v>nebija plānots</v>
      </c>
      <c r="AR127" s="89">
        <f t="shared" si="244"/>
        <v>636553.68999999994</v>
      </c>
      <c r="AS127" s="89">
        <f t="shared" si="245"/>
        <v>636553.68999999994</v>
      </c>
      <c r="AT127" s="89">
        <f t="shared" si="246"/>
        <v>0</v>
      </c>
      <c r="AU127" s="89">
        <f t="shared" si="247"/>
        <v>636553.68999999994</v>
      </c>
      <c r="AV127" s="93">
        <f t="shared" si="248"/>
        <v>1</v>
      </c>
      <c r="AW127" s="89">
        <f t="shared" si="249"/>
        <v>0</v>
      </c>
      <c r="AX127" s="93">
        <f t="shared" si="250"/>
        <v>0</v>
      </c>
      <c r="AY127" s="89">
        <v>0</v>
      </c>
      <c r="AZ127" s="89">
        <v>0</v>
      </c>
      <c r="BA127" s="89">
        <v>0</v>
      </c>
      <c r="BB127" s="89">
        <f t="shared" si="251"/>
        <v>0</v>
      </c>
      <c r="BC127" s="93" t="str">
        <f t="shared" si="252"/>
        <v>nebija plānots</v>
      </c>
      <c r="BD127" s="89">
        <f t="shared" si="253"/>
        <v>0</v>
      </c>
      <c r="BE127" s="93" t="str">
        <f t="shared" si="254"/>
        <v>nebija plānots</v>
      </c>
      <c r="BF127" s="89">
        <f t="shared" si="255"/>
        <v>636553.68999999994</v>
      </c>
      <c r="BG127" s="89">
        <f t="shared" si="256"/>
        <v>636553.68999999994</v>
      </c>
      <c r="BH127" s="89">
        <f t="shared" si="257"/>
        <v>0</v>
      </c>
      <c r="BI127" s="89">
        <f t="shared" si="258"/>
        <v>636553.68999999994</v>
      </c>
      <c r="BJ127" s="93">
        <f t="shared" si="259"/>
        <v>1</v>
      </c>
      <c r="BK127" s="89">
        <f t="shared" si="260"/>
        <v>0</v>
      </c>
      <c r="BL127" s="93">
        <f t="shared" si="261"/>
        <v>0</v>
      </c>
      <c r="BM127" s="89">
        <v>0</v>
      </c>
      <c r="BN127" s="89">
        <v>0</v>
      </c>
      <c r="BO127" s="89">
        <v>0</v>
      </c>
      <c r="BP127" s="89">
        <f t="shared" si="262"/>
        <v>0</v>
      </c>
      <c r="BQ127" s="93" t="str">
        <f t="shared" si="263"/>
        <v>nebija plānots</v>
      </c>
      <c r="BR127" s="89">
        <f t="shared" si="264"/>
        <v>0</v>
      </c>
      <c r="BS127" s="93" t="str">
        <f t="shared" si="265"/>
        <v>nebija plānots</v>
      </c>
      <c r="BT127" s="89">
        <f t="shared" si="266"/>
        <v>636553.68999999994</v>
      </c>
      <c r="BU127" s="89">
        <f t="shared" si="267"/>
        <v>636553.68999999994</v>
      </c>
      <c r="BV127" s="89">
        <f t="shared" si="268"/>
        <v>0</v>
      </c>
      <c r="BW127" s="89">
        <f t="shared" si="269"/>
        <v>636553.68999999994</v>
      </c>
      <c r="BX127" s="93">
        <f t="shared" si="270"/>
        <v>1</v>
      </c>
      <c r="BY127" s="89">
        <f t="shared" si="271"/>
        <v>0</v>
      </c>
      <c r="BZ127" s="93">
        <f t="shared" si="272"/>
        <v>0</v>
      </c>
      <c r="CA127" s="89">
        <v>0</v>
      </c>
      <c r="CB127" s="89">
        <v>0</v>
      </c>
      <c r="CC127" s="89">
        <v>75152.92</v>
      </c>
      <c r="CD127" s="89">
        <v>0</v>
      </c>
      <c r="CE127" s="89">
        <v>0</v>
      </c>
      <c r="CF127" s="89">
        <v>0</v>
      </c>
      <c r="CG127" s="89">
        <v>0</v>
      </c>
      <c r="CH127" s="24">
        <f t="shared" si="273"/>
        <v>711706.61</v>
      </c>
      <c r="CJ127" s="10"/>
      <c r="CK127" s="10"/>
    </row>
    <row r="128" spans="1:89" ht="12" hidden="1" customHeight="1" x14ac:dyDescent="0.25">
      <c r="A128" s="9" t="s">
        <v>311</v>
      </c>
      <c r="B128" s="9" t="s">
        <v>311</v>
      </c>
      <c r="C128" s="25">
        <v>4</v>
      </c>
      <c r="D128" s="33" t="s">
        <v>300</v>
      </c>
      <c r="E128" s="27" t="s">
        <v>301</v>
      </c>
      <c r="F128" s="25" t="s">
        <v>302</v>
      </c>
      <c r="G128" s="27" t="s">
        <v>303</v>
      </c>
      <c r="H128" s="25" t="s">
        <v>312</v>
      </c>
      <c r="I128" s="27" t="s">
        <v>313</v>
      </c>
      <c r="J128" s="28">
        <v>1</v>
      </c>
      <c r="K128" s="29" t="s">
        <v>306</v>
      </c>
      <c r="L128" s="25" t="s">
        <v>10</v>
      </c>
      <c r="M128" s="24">
        <v>0</v>
      </c>
      <c r="N128" s="24">
        <v>0</v>
      </c>
      <c r="O128" s="24">
        <v>9392.26</v>
      </c>
      <c r="P128" s="89">
        <v>0</v>
      </c>
      <c r="Q128" s="89">
        <v>0</v>
      </c>
      <c r="R128" s="89">
        <v>0</v>
      </c>
      <c r="S128" s="89">
        <f t="shared" si="225"/>
        <v>0</v>
      </c>
      <c r="T128" s="93" t="str">
        <f t="shared" si="226"/>
        <v>nebija plānots</v>
      </c>
      <c r="U128" s="89">
        <f t="shared" si="227"/>
        <v>0</v>
      </c>
      <c r="V128" s="93" t="str">
        <f t="shared" si="228"/>
        <v>nebija plānots</v>
      </c>
      <c r="W128" s="89">
        <v>0</v>
      </c>
      <c r="X128" s="89">
        <v>0</v>
      </c>
      <c r="Y128" s="89">
        <v>0</v>
      </c>
      <c r="Z128" s="89">
        <f t="shared" si="229"/>
        <v>0</v>
      </c>
      <c r="AA128" s="93" t="str">
        <f t="shared" si="230"/>
        <v>nebija plānots</v>
      </c>
      <c r="AB128" s="89">
        <f t="shared" si="231"/>
        <v>0</v>
      </c>
      <c r="AC128" s="93" t="str">
        <f t="shared" si="232"/>
        <v>nebija plānots</v>
      </c>
      <c r="AD128" s="89">
        <f t="shared" si="233"/>
        <v>0</v>
      </c>
      <c r="AE128" s="89">
        <f t="shared" si="234"/>
        <v>0</v>
      </c>
      <c r="AF128" s="89">
        <f t="shared" si="235"/>
        <v>0</v>
      </c>
      <c r="AG128" s="89">
        <f t="shared" si="236"/>
        <v>0</v>
      </c>
      <c r="AH128" s="93" t="str">
        <f t="shared" si="237"/>
        <v>nebija plānots</v>
      </c>
      <c r="AI128" s="89">
        <f t="shared" si="238"/>
        <v>0</v>
      </c>
      <c r="AJ128" s="93" t="str">
        <f t="shared" si="239"/>
        <v>nebija plānots</v>
      </c>
      <c r="AK128" s="89">
        <v>0</v>
      </c>
      <c r="AL128" s="89">
        <v>0</v>
      </c>
      <c r="AM128" s="89">
        <v>0</v>
      </c>
      <c r="AN128" s="89">
        <f t="shared" si="240"/>
        <v>0</v>
      </c>
      <c r="AO128" s="93" t="str">
        <f t="shared" si="241"/>
        <v>nebija plānots</v>
      </c>
      <c r="AP128" s="89">
        <f t="shared" si="242"/>
        <v>0</v>
      </c>
      <c r="AQ128" s="93" t="str">
        <f t="shared" si="243"/>
        <v>nebija plānots</v>
      </c>
      <c r="AR128" s="89">
        <f t="shared" si="244"/>
        <v>0</v>
      </c>
      <c r="AS128" s="89">
        <f t="shared" si="245"/>
        <v>0</v>
      </c>
      <c r="AT128" s="89">
        <f t="shared" si="246"/>
        <v>0</v>
      </c>
      <c r="AU128" s="89">
        <f t="shared" si="247"/>
        <v>0</v>
      </c>
      <c r="AV128" s="93" t="str">
        <f t="shared" si="248"/>
        <v>nebija plānots</v>
      </c>
      <c r="AW128" s="89">
        <f t="shared" si="249"/>
        <v>0</v>
      </c>
      <c r="AX128" s="93" t="str">
        <f t="shared" si="250"/>
        <v>nebija plānots</v>
      </c>
      <c r="AY128" s="89">
        <v>0</v>
      </c>
      <c r="AZ128" s="89">
        <v>0</v>
      </c>
      <c r="BA128" s="89">
        <v>0</v>
      </c>
      <c r="BB128" s="89">
        <f t="shared" si="251"/>
        <v>0</v>
      </c>
      <c r="BC128" s="93" t="str">
        <f t="shared" si="252"/>
        <v>nebija plānots</v>
      </c>
      <c r="BD128" s="89">
        <f t="shared" si="253"/>
        <v>0</v>
      </c>
      <c r="BE128" s="93" t="str">
        <f t="shared" si="254"/>
        <v>nebija plānots</v>
      </c>
      <c r="BF128" s="89">
        <f t="shared" si="255"/>
        <v>0</v>
      </c>
      <c r="BG128" s="89">
        <f t="shared" si="256"/>
        <v>0</v>
      </c>
      <c r="BH128" s="89">
        <f t="shared" si="257"/>
        <v>0</v>
      </c>
      <c r="BI128" s="89">
        <f t="shared" si="258"/>
        <v>0</v>
      </c>
      <c r="BJ128" s="93" t="str">
        <f t="shared" si="259"/>
        <v>nebija plānots</v>
      </c>
      <c r="BK128" s="89">
        <f t="shared" si="260"/>
        <v>0</v>
      </c>
      <c r="BL128" s="93" t="str">
        <f t="shared" si="261"/>
        <v>nebija plānots</v>
      </c>
      <c r="BM128" s="89">
        <v>0</v>
      </c>
      <c r="BN128" s="89">
        <v>0</v>
      </c>
      <c r="BO128" s="89">
        <v>0</v>
      </c>
      <c r="BP128" s="89">
        <f t="shared" si="262"/>
        <v>0</v>
      </c>
      <c r="BQ128" s="93" t="str">
        <f t="shared" si="263"/>
        <v>nebija plānots</v>
      </c>
      <c r="BR128" s="89">
        <f t="shared" si="264"/>
        <v>0</v>
      </c>
      <c r="BS128" s="93" t="str">
        <f t="shared" si="265"/>
        <v>nebija plānots</v>
      </c>
      <c r="BT128" s="89">
        <f t="shared" si="266"/>
        <v>0</v>
      </c>
      <c r="BU128" s="89">
        <f t="shared" si="267"/>
        <v>0</v>
      </c>
      <c r="BV128" s="89">
        <f t="shared" si="268"/>
        <v>0</v>
      </c>
      <c r="BW128" s="89">
        <f t="shared" si="269"/>
        <v>0</v>
      </c>
      <c r="BX128" s="93" t="str">
        <f t="shared" si="270"/>
        <v>nebija plānots</v>
      </c>
      <c r="BY128" s="89">
        <f t="shared" si="271"/>
        <v>0</v>
      </c>
      <c r="BZ128" s="93" t="str">
        <f t="shared" si="272"/>
        <v>nebija plānots</v>
      </c>
      <c r="CA128" s="89">
        <v>35392.65</v>
      </c>
      <c r="CB128" s="89">
        <v>0</v>
      </c>
      <c r="CC128" s="89">
        <v>229500</v>
      </c>
      <c r="CD128" s="89">
        <v>0</v>
      </c>
      <c r="CE128" s="89">
        <v>0</v>
      </c>
      <c r="CF128" s="89">
        <v>0</v>
      </c>
      <c r="CG128" s="89">
        <v>294391.25</v>
      </c>
      <c r="CH128" s="24">
        <f t="shared" si="273"/>
        <v>559283.9</v>
      </c>
      <c r="CJ128" s="10"/>
      <c r="CK128" s="10"/>
    </row>
    <row r="129" spans="1:89" ht="12" hidden="1" customHeight="1" x14ac:dyDescent="0.25">
      <c r="A129" s="9" t="s">
        <v>314</v>
      </c>
      <c r="B129" s="9" t="s">
        <v>314</v>
      </c>
      <c r="C129" s="25">
        <v>4</v>
      </c>
      <c r="D129" s="33" t="s">
        <v>300</v>
      </c>
      <c r="E129" s="27" t="s">
        <v>301</v>
      </c>
      <c r="F129" s="25" t="s">
        <v>302</v>
      </c>
      <c r="G129" s="27" t="s">
        <v>303</v>
      </c>
      <c r="H129" s="25" t="s">
        <v>312</v>
      </c>
      <c r="I129" s="27" t="s">
        <v>313</v>
      </c>
      <c r="J129" s="28">
        <v>2</v>
      </c>
      <c r="K129" s="29" t="s">
        <v>306</v>
      </c>
      <c r="L129" s="25" t="s">
        <v>10</v>
      </c>
      <c r="M129" s="24">
        <v>0</v>
      </c>
      <c r="N129" s="24">
        <v>0</v>
      </c>
      <c r="O129" s="24">
        <v>294515.34999999998</v>
      </c>
      <c r="P129" s="89">
        <v>68663.569999999992</v>
      </c>
      <c r="Q129" s="89">
        <v>143773.65</v>
      </c>
      <c r="R129" s="89">
        <v>0</v>
      </c>
      <c r="S129" s="89">
        <f t="shared" si="225"/>
        <v>143773.65</v>
      </c>
      <c r="T129" s="93">
        <f t="shared" si="226"/>
        <v>2.0938854475524651</v>
      </c>
      <c r="U129" s="89">
        <f t="shared" si="227"/>
        <v>75110.080000000002</v>
      </c>
      <c r="V129" s="93">
        <f t="shared" si="228"/>
        <v>1.0938854475524651</v>
      </c>
      <c r="W129" s="89">
        <v>101996.44999999998</v>
      </c>
      <c r="X129" s="89">
        <v>86977.51</v>
      </c>
      <c r="Y129" s="89">
        <v>0</v>
      </c>
      <c r="Z129" s="89">
        <f t="shared" si="229"/>
        <v>86977.51</v>
      </c>
      <c r="AA129" s="93">
        <f t="shared" si="230"/>
        <v>0.85275036533134252</v>
      </c>
      <c r="AB129" s="89">
        <f t="shared" si="231"/>
        <v>-15018.939999999988</v>
      </c>
      <c r="AC129" s="93">
        <f t="shared" si="232"/>
        <v>-0.14724963466865748</v>
      </c>
      <c r="AD129" s="89">
        <f t="shared" si="233"/>
        <v>170660.01999999996</v>
      </c>
      <c r="AE129" s="89">
        <f t="shared" si="234"/>
        <v>230751.15999999997</v>
      </c>
      <c r="AF129" s="89">
        <f t="shared" si="235"/>
        <v>0</v>
      </c>
      <c r="AG129" s="89">
        <f t="shared" si="236"/>
        <v>230751.15999999997</v>
      </c>
      <c r="AH129" s="93">
        <f t="shared" si="237"/>
        <v>1.3521102364806943</v>
      </c>
      <c r="AI129" s="89">
        <f t="shared" si="238"/>
        <v>60091.140000000014</v>
      </c>
      <c r="AJ129" s="93">
        <f t="shared" si="239"/>
        <v>0.35211023648069434</v>
      </c>
      <c r="AK129" s="89">
        <v>205994.18000000002</v>
      </c>
      <c r="AL129" s="89">
        <v>59594.770000000004</v>
      </c>
      <c r="AM129" s="89">
        <v>0</v>
      </c>
      <c r="AN129" s="89">
        <f t="shared" si="240"/>
        <v>59594.770000000004</v>
      </c>
      <c r="AO129" s="93">
        <f t="shared" si="241"/>
        <v>0.28930317351684398</v>
      </c>
      <c r="AP129" s="89">
        <f t="shared" si="242"/>
        <v>-146399.41000000003</v>
      </c>
      <c r="AQ129" s="93">
        <f t="shared" si="243"/>
        <v>-0.71069682648315602</v>
      </c>
      <c r="AR129" s="89">
        <f t="shared" si="244"/>
        <v>376654.19999999995</v>
      </c>
      <c r="AS129" s="89">
        <f t="shared" si="245"/>
        <v>290345.93</v>
      </c>
      <c r="AT129" s="89">
        <f t="shared" si="246"/>
        <v>0</v>
      </c>
      <c r="AU129" s="89">
        <f t="shared" si="247"/>
        <v>290345.93</v>
      </c>
      <c r="AV129" s="93">
        <f t="shared" si="248"/>
        <v>0.77085541592261553</v>
      </c>
      <c r="AW129" s="89">
        <f t="shared" si="249"/>
        <v>-86308.26999999996</v>
      </c>
      <c r="AX129" s="93">
        <f t="shared" si="250"/>
        <v>-0.22914458407738444</v>
      </c>
      <c r="AY129" s="89">
        <v>58481.799999999996</v>
      </c>
      <c r="AZ129" s="89">
        <v>128495.81000000001</v>
      </c>
      <c r="BA129" s="89">
        <v>0</v>
      </c>
      <c r="BB129" s="89">
        <f t="shared" si="251"/>
        <v>128495.81000000001</v>
      </c>
      <c r="BC129" s="93">
        <f t="shared" si="252"/>
        <v>2.1971931438498817</v>
      </c>
      <c r="BD129" s="89">
        <f t="shared" si="253"/>
        <v>70014.010000000009</v>
      </c>
      <c r="BE129" s="93">
        <f t="shared" si="254"/>
        <v>1.1971931438498817</v>
      </c>
      <c r="BF129" s="89">
        <f t="shared" si="255"/>
        <v>435135.99999999994</v>
      </c>
      <c r="BG129" s="89">
        <f t="shared" si="256"/>
        <v>418841.74</v>
      </c>
      <c r="BH129" s="89">
        <f t="shared" si="257"/>
        <v>0</v>
      </c>
      <c r="BI129" s="89">
        <f t="shared" si="258"/>
        <v>418841.74</v>
      </c>
      <c r="BJ129" s="93">
        <f t="shared" si="259"/>
        <v>0.96255363840270636</v>
      </c>
      <c r="BK129" s="89">
        <f t="shared" si="260"/>
        <v>-16294.259999999951</v>
      </c>
      <c r="BL129" s="93">
        <f t="shared" si="261"/>
        <v>-3.7446361597293615E-2</v>
      </c>
      <c r="BM129" s="89">
        <v>132863.64000000001</v>
      </c>
      <c r="BN129" s="89">
        <v>108378.58</v>
      </c>
      <c r="BO129" s="89">
        <v>0</v>
      </c>
      <c r="BP129" s="89">
        <f t="shared" si="262"/>
        <v>108378.58</v>
      </c>
      <c r="BQ129" s="93">
        <f t="shared" si="263"/>
        <v>0.81571286169790314</v>
      </c>
      <c r="BR129" s="89">
        <f t="shared" si="264"/>
        <v>-24485.060000000012</v>
      </c>
      <c r="BS129" s="93">
        <f t="shared" si="265"/>
        <v>-0.18428713830209686</v>
      </c>
      <c r="BT129" s="89">
        <f t="shared" si="266"/>
        <v>567999.6399999999</v>
      </c>
      <c r="BU129" s="89">
        <f t="shared" si="267"/>
        <v>527220.31999999995</v>
      </c>
      <c r="BV129" s="89">
        <f t="shared" si="268"/>
        <v>0</v>
      </c>
      <c r="BW129" s="89">
        <f t="shared" si="269"/>
        <v>527220.31999999995</v>
      </c>
      <c r="BX129" s="93">
        <f t="shared" si="270"/>
        <v>0.92820537703157702</v>
      </c>
      <c r="BY129" s="89">
        <f t="shared" si="271"/>
        <v>-40779.319999999949</v>
      </c>
      <c r="BZ129" s="93">
        <f t="shared" si="272"/>
        <v>-7.1794622968422928E-2</v>
      </c>
      <c r="CA129" s="89">
        <v>197898.78000000003</v>
      </c>
      <c r="CB129" s="89">
        <v>133743.68999999997</v>
      </c>
      <c r="CC129" s="89">
        <v>81975.11</v>
      </c>
      <c r="CD129" s="89">
        <v>269261.95</v>
      </c>
      <c r="CE129" s="89">
        <v>143905.26</v>
      </c>
      <c r="CF129" s="89">
        <v>117052.96999999999</v>
      </c>
      <c r="CG129" s="89">
        <v>112224.26000000001</v>
      </c>
      <c r="CH129" s="24">
        <f t="shared" si="273"/>
        <v>1624061.66</v>
      </c>
      <c r="CJ129" s="10"/>
      <c r="CK129" s="10"/>
    </row>
    <row r="130" spans="1:89" ht="12" hidden="1" customHeight="1" x14ac:dyDescent="0.25">
      <c r="A130" s="9" t="s">
        <v>315</v>
      </c>
      <c r="B130" s="9" t="s">
        <v>315</v>
      </c>
      <c r="C130" s="25">
        <v>4</v>
      </c>
      <c r="D130" s="33" t="s">
        <v>300</v>
      </c>
      <c r="E130" s="27" t="s">
        <v>301</v>
      </c>
      <c r="F130" s="25" t="s">
        <v>302</v>
      </c>
      <c r="G130" s="27" t="s">
        <v>303</v>
      </c>
      <c r="H130" s="25" t="s">
        <v>316</v>
      </c>
      <c r="I130" s="27" t="s">
        <v>317</v>
      </c>
      <c r="J130" s="28">
        <v>1</v>
      </c>
      <c r="K130" s="29" t="s">
        <v>306</v>
      </c>
      <c r="L130" s="25" t="s">
        <v>10</v>
      </c>
      <c r="M130" s="24">
        <v>0</v>
      </c>
      <c r="N130" s="24">
        <v>0</v>
      </c>
      <c r="O130" s="24">
        <v>37.950000000000003</v>
      </c>
      <c r="P130" s="89">
        <v>0</v>
      </c>
      <c r="Q130" s="89">
        <v>0</v>
      </c>
      <c r="R130" s="89">
        <v>0</v>
      </c>
      <c r="S130" s="89">
        <f t="shared" si="225"/>
        <v>0</v>
      </c>
      <c r="T130" s="93" t="str">
        <f t="shared" si="226"/>
        <v>nebija plānots</v>
      </c>
      <c r="U130" s="89">
        <f t="shared" si="227"/>
        <v>0</v>
      </c>
      <c r="V130" s="93" t="str">
        <f t="shared" si="228"/>
        <v>nebija plānots</v>
      </c>
      <c r="W130" s="89">
        <v>0</v>
      </c>
      <c r="X130" s="89">
        <v>0</v>
      </c>
      <c r="Y130" s="89">
        <v>0</v>
      </c>
      <c r="Z130" s="89">
        <f t="shared" si="229"/>
        <v>0</v>
      </c>
      <c r="AA130" s="93" t="str">
        <f t="shared" si="230"/>
        <v>nebija plānots</v>
      </c>
      <c r="AB130" s="89">
        <f t="shared" si="231"/>
        <v>0</v>
      </c>
      <c r="AC130" s="93" t="str">
        <f t="shared" si="232"/>
        <v>nebija plānots</v>
      </c>
      <c r="AD130" s="89">
        <f t="shared" si="233"/>
        <v>0</v>
      </c>
      <c r="AE130" s="89">
        <f t="shared" si="234"/>
        <v>0</v>
      </c>
      <c r="AF130" s="89">
        <f t="shared" si="235"/>
        <v>0</v>
      </c>
      <c r="AG130" s="89">
        <f t="shared" si="236"/>
        <v>0</v>
      </c>
      <c r="AH130" s="93" t="str">
        <f t="shared" si="237"/>
        <v>nebija plānots</v>
      </c>
      <c r="AI130" s="89">
        <f t="shared" si="238"/>
        <v>0</v>
      </c>
      <c r="AJ130" s="93" t="str">
        <f t="shared" si="239"/>
        <v>nebija plānots</v>
      </c>
      <c r="AK130" s="89">
        <v>0</v>
      </c>
      <c r="AL130" s="89">
        <v>0</v>
      </c>
      <c r="AM130" s="89">
        <v>0</v>
      </c>
      <c r="AN130" s="89">
        <f t="shared" si="240"/>
        <v>0</v>
      </c>
      <c r="AO130" s="93" t="str">
        <f t="shared" si="241"/>
        <v>nebija plānots</v>
      </c>
      <c r="AP130" s="89">
        <f t="shared" si="242"/>
        <v>0</v>
      </c>
      <c r="AQ130" s="93" t="str">
        <f t="shared" si="243"/>
        <v>nebija plānots</v>
      </c>
      <c r="AR130" s="89">
        <f t="shared" si="244"/>
        <v>0</v>
      </c>
      <c r="AS130" s="89">
        <f t="shared" si="245"/>
        <v>0</v>
      </c>
      <c r="AT130" s="89">
        <f t="shared" si="246"/>
        <v>0</v>
      </c>
      <c r="AU130" s="89">
        <f t="shared" si="247"/>
        <v>0</v>
      </c>
      <c r="AV130" s="93" t="str">
        <f t="shared" si="248"/>
        <v>nebija plānots</v>
      </c>
      <c r="AW130" s="89">
        <f t="shared" si="249"/>
        <v>0</v>
      </c>
      <c r="AX130" s="93" t="str">
        <f t="shared" si="250"/>
        <v>nebija plānots</v>
      </c>
      <c r="AY130" s="89">
        <v>0</v>
      </c>
      <c r="AZ130" s="89">
        <v>0</v>
      </c>
      <c r="BA130" s="89">
        <v>0</v>
      </c>
      <c r="BB130" s="89">
        <f t="shared" si="251"/>
        <v>0</v>
      </c>
      <c r="BC130" s="93" t="str">
        <f t="shared" si="252"/>
        <v>nebija plānots</v>
      </c>
      <c r="BD130" s="89">
        <f t="shared" si="253"/>
        <v>0</v>
      </c>
      <c r="BE130" s="93" t="str">
        <f t="shared" si="254"/>
        <v>nebija plānots</v>
      </c>
      <c r="BF130" s="89">
        <f t="shared" si="255"/>
        <v>0</v>
      </c>
      <c r="BG130" s="89">
        <f t="shared" si="256"/>
        <v>0</v>
      </c>
      <c r="BH130" s="89">
        <f t="shared" si="257"/>
        <v>0</v>
      </c>
      <c r="BI130" s="89">
        <f t="shared" si="258"/>
        <v>0</v>
      </c>
      <c r="BJ130" s="93" t="str">
        <f t="shared" si="259"/>
        <v>nebija plānots</v>
      </c>
      <c r="BK130" s="89">
        <f t="shared" si="260"/>
        <v>0</v>
      </c>
      <c r="BL130" s="93" t="str">
        <f t="shared" si="261"/>
        <v>nebija plānots</v>
      </c>
      <c r="BM130" s="89">
        <v>0</v>
      </c>
      <c r="BN130" s="89">
        <v>0</v>
      </c>
      <c r="BO130" s="89">
        <v>0</v>
      </c>
      <c r="BP130" s="89">
        <f t="shared" si="262"/>
        <v>0</v>
      </c>
      <c r="BQ130" s="93" t="str">
        <f t="shared" si="263"/>
        <v>nebija plānots</v>
      </c>
      <c r="BR130" s="89">
        <f t="shared" si="264"/>
        <v>0</v>
      </c>
      <c r="BS130" s="93" t="str">
        <f t="shared" si="265"/>
        <v>nebija plānots</v>
      </c>
      <c r="BT130" s="89">
        <f t="shared" si="266"/>
        <v>0</v>
      </c>
      <c r="BU130" s="89">
        <f t="shared" si="267"/>
        <v>0</v>
      </c>
      <c r="BV130" s="89">
        <f t="shared" si="268"/>
        <v>0</v>
      </c>
      <c r="BW130" s="89">
        <f t="shared" si="269"/>
        <v>0</v>
      </c>
      <c r="BX130" s="93" t="str">
        <f t="shared" si="270"/>
        <v>nebija plānots</v>
      </c>
      <c r="BY130" s="89">
        <f t="shared" si="271"/>
        <v>0</v>
      </c>
      <c r="BZ130" s="93" t="str">
        <f t="shared" si="272"/>
        <v>nebija plānots</v>
      </c>
      <c r="CA130" s="89">
        <v>0</v>
      </c>
      <c r="CB130" s="89">
        <v>0</v>
      </c>
      <c r="CC130" s="89">
        <v>3570</v>
      </c>
      <c r="CD130" s="89">
        <v>0</v>
      </c>
      <c r="CE130" s="89">
        <v>0</v>
      </c>
      <c r="CF130" s="89">
        <v>0</v>
      </c>
      <c r="CG130" s="89">
        <v>0</v>
      </c>
      <c r="CH130" s="24">
        <f t="shared" si="273"/>
        <v>3570</v>
      </c>
      <c r="CJ130" s="10"/>
      <c r="CK130" s="10"/>
    </row>
    <row r="131" spans="1:89" ht="12" hidden="1" customHeight="1" x14ac:dyDescent="0.25">
      <c r="A131" s="9" t="s">
        <v>318</v>
      </c>
      <c r="B131" s="9" t="s">
        <v>318</v>
      </c>
      <c r="C131" s="25">
        <v>4</v>
      </c>
      <c r="D131" s="33" t="s">
        <v>300</v>
      </c>
      <c r="E131" s="27" t="s">
        <v>301</v>
      </c>
      <c r="F131" s="25" t="s">
        <v>302</v>
      </c>
      <c r="G131" s="27" t="s">
        <v>303</v>
      </c>
      <c r="H131" s="25" t="s">
        <v>316</v>
      </c>
      <c r="I131" s="27" t="s">
        <v>317</v>
      </c>
      <c r="J131" s="28">
        <v>2</v>
      </c>
      <c r="K131" s="29" t="s">
        <v>306</v>
      </c>
      <c r="L131" s="25" t="s">
        <v>10</v>
      </c>
      <c r="M131" s="24">
        <v>0</v>
      </c>
      <c r="N131" s="24">
        <v>0</v>
      </c>
      <c r="O131" s="24">
        <v>6232.71</v>
      </c>
      <c r="P131" s="89">
        <v>0</v>
      </c>
      <c r="Q131" s="89">
        <v>0</v>
      </c>
      <c r="R131" s="89">
        <v>0</v>
      </c>
      <c r="S131" s="89">
        <f t="shared" si="225"/>
        <v>0</v>
      </c>
      <c r="T131" s="93" t="str">
        <f t="shared" si="226"/>
        <v>nebija plānots</v>
      </c>
      <c r="U131" s="89">
        <f t="shared" si="227"/>
        <v>0</v>
      </c>
      <c r="V131" s="93" t="str">
        <f t="shared" si="228"/>
        <v>nebija plānots</v>
      </c>
      <c r="W131" s="89">
        <v>0</v>
      </c>
      <c r="X131" s="89">
        <v>0</v>
      </c>
      <c r="Y131" s="89">
        <v>0</v>
      </c>
      <c r="Z131" s="89">
        <f t="shared" si="229"/>
        <v>0</v>
      </c>
      <c r="AA131" s="93" t="str">
        <f t="shared" si="230"/>
        <v>nebija plānots</v>
      </c>
      <c r="AB131" s="89">
        <f t="shared" si="231"/>
        <v>0</v>
      </c>
      <c r="AC131" s="93" t="str">
        <f t="shared" si="232"/>
        <v>nebija plānots</v>
      </c>
      <c r="AD131" s="89">
        <f t="shared" si="233"/>
        <v>0</v>
      </c>
      <c r="AE131" s="89">
        <f t="shared" si="234"/>
        <v>0</v>
      </c>
      <c r="AF131" s="89">
        <f t="shared" si="235"/>
        <v>0</v>
      </c>
      <c r="AG131" s="89">
        <f t="shared" si="236"/>
        <v>0</v>
      </c>
      <c r="AH131" s="93" t="str">
        <f t="shared" si="237"/>
        <v>nebija plānots</v>
      </c>
      <c r="AI131" s="89">
        <f t="shared" si="238"/>
        <v>0</v>
      </c>
      <c r="AJ131" s="93" t="str">
        <f t="shared" si="239"/>
        <v>nebija plānots</v>
      </c>
      <c r="AK131" s="89">
        <v>0</v>
      </c>
      <c r="AL131" s="89">
        <v>0</v>
      </c>
      <c r="AM131" s="89">
        <v>0</v>
      </c>
      <c r="AN131" s="89">
        <f t="shared" si="240"/>
        <v>0</v>
      </c>
      <c r="AO131" s="93" t="str">
        <f t="shared" si="241"/>
        <v>nebija plānots</v>
      </c>
      <c r="AP131" s="89">
        <f t="shared" si="242"/>
        <v>0</v>
      </c>
      <c r="AQ131" s="93" t="str">
        <f t="shared" si="243"/>
        <v>nebija plānots</v>
      </c>
      <c r="AR131" s="89">
        <f t="shared" si="244"/>
        <v>0</v>
      </c>
      <c r="AS131" s="89">
        <f t="shared" si="245"/>
        <v>0</v>
      </c>
      <c r="AT131" s="89">
        <f t="shared" si="246"/>
        <v>0</v>
      </c>
      <c r="AU131" s="89">
        <f t="shared" si="247"/>
        <v>0</v>
      </c>
      <c r="AV131" s="93" t="str">
        <f t="shared" si="248"/>
        <v>nebija plānots</v>
      </c>
      <c r="AW131" s="89">
        <f t="shared" si="249"/>
        <v>0</v>
      </c>
      <c r="AX131" s="93" t="str">
        <f t="shared" si="250"/>
        <v>nebija plānots</v>
      </c>
      <c r="AY131" s="89">
        <v>56100</v>
      </c>
      <c r="AZ131" s="89">
        <v>0</v>
      </c>
      <c r="BA131" s="89">
        <v>0</v>
      </c>
      <c r="BB131" s="89">
        <f t="shared" si="251"/>
        <v>0</v>
      </c>
      <c r="BC131" s="93">
        <f t="shared" si="252"/>
        <v>0</v>
      </c>
      <c r="BD131" s="89">
        <f t="shared" si="253"/>
        <v>-56100</v>
      </c>
      <c r="BE131" s="93">
        <f t="shared" si="254"/>
        <v>-1</v>
      </c>
      <c r="BF131" s="89">
        <f t="shared" si="255"/>
        <v>56100</v>
      </c>
      <c r="BG131" s="89">
        <f t="shared" si="256"/>
        <v>0</v>
      </c>
      <c r="BH131" s="89">
        <f t="shared" si="257"/>
        <v>0</v>
      </c>
      <c r="BI131" s="89">
        <f t="shared" si="258"/>
        <v>0</v>
      </c>
      <c r="BJ131" s="93">
        <f t="shared" si="259"/>
        <v>0</v>
      </c>
      <c r="BK131" s="89">
        <f t="shared" si="260"/>
        <v>-56100</v>
      </c>
      <c r="BL131" s="93">
        <f t="shared" si="261"/>
        <v>-1</v>
      </c>
      <c r="BM131" s="89">
        <v>0</v>
      </c>
      <c r="BN131" s="89">
        <v>0</v>
      </c>
      <c r="BO131" s="89">
        <v>0</v>
      </c>
      <c r="BP131" s="89">
        <f t="shared" si="262"/>
        <v>0</v>
      </c>
      <c r="BQ131" s="93" t="str">
        <f t="shared" si="263"/>
        <v>nebija plānots</v>
      </c>
      <c r="BR131" s="89">
        <f t="shared" si="264"/>
        <v>0</v>
      </c>
      <c r="BS131" s="93" t="str">
        <f t="shared" si="265"/>
        <v>nebija plānots</v>
      </c>
      <c r="BT131" s="89">
        <f t="shared" si="266"/>
        <v>56100</v>
      </c>
      <c r="BU131" s="89">
        <f t="shared" si="267"/>
        <v>0</v>
      </c>
      <c r="BV131" s="89">
        <f t="shared" si="268"/>
        <v>0</v>
      </c>
      <c r="BW131" s="89">
        <f t="shared" si="269"/>
        <v>0</v>
      </c>
      <c r="BX131" s="93">
        <f t="shared" si="270"/>
        <v>0</v>
      </c>
      <c r="BY131" s="89">
        <f t="shared" si="271"/>
        <v>-56100</v>
      </c>
      <c r="BZ131" s="93">
        <f t="shared" si="272"/>
        <v>-1</v>
      </c>
      <c r="CA131" s="89">
        <v>0</v>
      </c>
      <c r="CB131" s="89">
        <v>56100</v>
      </c>
      <c r="CC131" s="89">
        <v>0</v>
      </c>
      <c r="CD131" s="89">
        <v>0</v>
      </c>
      <c r="CE131" s="89">
        <v>0</v>
      </c>
      <c r="CF131" s="89">
        <v>63750</v>
      </c>
      <c r="CG131" s="89">
        <v>0</v>
      </c>
      <c r="CH131" s="24">
        <f t="shared" si="273"/>
        <v>175950</v>
      </c>
      <c r="CJ131" s="10"/>
      <c r="CK131" s="10"/>
    </row>
    <row r="132" spans="1:89" ht="12" hidden="1" customHeight="1" x14ac:dyDescent="0.25">
      <c r="A132" s="9" t="s">
        <v>319</v>
      </c>
      <c r="B132" s="9" t="s">
        <v>319</v>
      </c>
      <c r="C132" s="25">
        <v>4</v>
      </c>
      <c r="D132" s="33" t="s">
        <v>300</v>
      </c>
      <c r="E132" s="27" t="s">
        <v>301</v>
      </c>
      <c r="F132" s="33" t="s">
        <v>302</v>
      </c>
      <c r="G132" s="27" t="s">
        <v>303</v>
      </c>
      <c r="H132" s="25" t="s">
        <v>320</v>
      </c>
      <c r="I132" s="27" t="s">
        <v>321</v>
      </c>
      <c r="J132" s="28" t="s">
        <v>21</v>
      </c>
      <c r="K132" s="29" t="s">
        <v>306</v>
      </c>
      <c r="L132" s="25" t="s">
        <v>10</v>
      </c>
      <c r="M132" s="24">
        <v>0</v>
      </c>
      <c r="N132" s="24">
        <v>10996.42</v>
      </c>
      <c r="O132" s="24">
        <v>71681.2</v>
      </c>
      <c r="P132" s="89">
        <v>134678.28</v>
      </c>
      <c r="Q132" s="89">
        <v>134678.28</v>
      </c>
      <c r="R132" s="89">
        <v>0</v>
      </c>
      <c r="S132" s="89">
        <f t="shared" si="225"/>
        <v>134678.28</v>
      </c>
      <c r="T132" s="93">
        <f t="shared" si="226"/>
        <v>1</v>
      </c>
      <c r="U132" s="89">
        <f t="shared" si="227"/>
        <v>0</v>
      </c>
      <c r="V132" s="93">
        <f t="shared" si="228"/>
        <v>0</v>
      </c>
      <c r="W132" s="89">
        <v>0</v>
      </c>
      <c r="X132" s="89">
        <v>0</v>
      </c>
      <c r="Y132" s="89">
        <v>0</v>
      </c>
      <c r="Z132" s="89">
        <f t="shared" si="229"/>
        <v>0</v>
      </c>
      <c r="AA132" s="93" t="str">
        <f t="shared" si="230"/>
        <v>nebija plānots</v>
      </c>
      <c r="AB132" s="89">
        <f t="shared" si="231"/>
        <v>0</v>
      </c>
      <c r="AC132" s="93" t="str">
        <f t="shared" si="232"/>
        <v>nebija plānots</v>
      </c>
      <c r="AD132" s="89">
        <f t="shared" si="233"/>
        <v>134678.28</v>
      </c>
      <c r="AE132" s="89">
        <f t="shared" si="234"/>
        <v>134678.28</v>
      </c>
      <c r="AF132" s="89">
        <f t="shared" si="235"/>
        <v>0</v>
      </c>
      <c r="AG132" s="89">
        <f t="shared" si="236"/>
        <v>134678.28</v>
      </c>
      <c r="AH132" s="93">
        <f t="shared" si="237"/>
        <v>1</v>
      </c>
      <c r="AI132" s="89">
        <f t="shared" si="238"/>
        <v>0</v>
      </c>
      <c r="AJ132" s="93">
        <f t="shared" si="239"/>
        <v>0</v>
      </c>
      <c r="AK132" s="89">
        <v>0</v>
      </c>
      <c r="AL132" s="89">
        <v>0</v>
      </c>
      <c r="AM132" s="89">
        <v>0</v>
      </c>
      <c r="AN132" s="89">
        <f t="shared" si="240"/>
        <v>0</v>
      </c>
      <c r="AO132" s="93" t="str">
        <f t="shared" si="241"/>
        <v>nebija plānots</v>
      </c>
      <c r="AP132" s="89">
        <f t="shared" si="242"/>
        <v>0</v>
      </c>
      <c r="AQ132" s="93" t="str">
        <f t="shared" si="243"/>
        <v>nebija plānots</v>
      </c>
      <c r="AR132" s="89">
        <f t="shared" si="244"/>
        <v>134678.28</v>
      </c>
      <c r="AS132" s="89">
        <f t="shared" si="245"/>
        <v>134678.28</v>
      </c>
      <c r="AT132" s="89">
        <f t="shared" si="246"/>
        <v>0</v>
      </c>
      <c r="AU132" s="89">
        <f t="shared" si="247"/>
        <v>134678.28</v>
      </c>
      <c r="AV132" s="93">
        <f t="shared" si="248"/>
        <v>1</v>
      </c>
      <c r="AW132" s="89">
        <f t="shared" si="249"/>
        <v>0</v>
      </c>
      <c r="AX132" s="93">
        <f t="shared" si="250"/>
        <v>0</v>
      </c>
      <c r="AY132" s="89">
        <v>0</v>
      </c>
      <c r="AZ132" s="89">
        <v>0</v>
      </c>
      <c r="BA132" s="89">
        <v>0</v>
      </c>
      <c r="BB132" s="89">
        <f t="shared" si="251"/>
        <v>0</v>
      </c>
      <c r="BC132" s="93" t="str">
        <f t="shared" si="252"/>
        <v>nebija plānots</v>
      </c>
      <c r="BD132" s="89">
        <f t="shared" si="253"/>
        <v>0</v>
      </c>
      <c r="BE132" s="93" t="str">
        <f t="shared" si="254"/>
        <v>nebija plānots</v>
      </c>
      <c r="BF132" s="89">
        <f t="shared" si="255"/>
        <v>134678.28</v>
      </c>
      <c r="BG132" s="89">
        <f t="shared" si="256"/>
        <v>134678.28</v>
      </c>
      <c r="BH132" s="89">
        <f t="shared" si="257"/>
        <v>0</v>
      </c>
      <c r="BI132" s="89">
        <f t="shared" si="258"/>
        <v>134678.28</v>
      </c>
      <c r="BJ132" s="93">
        <f t="shared" si="259"/>
        <v>1</v>
      </c>
      <c r="BK132" s="89">
        <f t="shared" si="260"/>
        <v>0</v>
      </c>
      <c r="BL132" s="93">
        <f t="shared" si="261"/>
        <v>0</v>
      </c>
      <c r="BM132" s="89">
        <v>0</v>
      </c>
      <c r="BN132" s="89">
        <v>0</v>
      </c>
      <c r="BO132" s="89">
        <v>0</v>
      </c>
      <c r="BP132" s="89">
        <f t="shared" si="262"/>
        <v>0</v>
      </c>
      <c r="BQ132" s="93" t="str">
        <f t="shared" si="263"/>
        <v>nebija plānots</v>
      </c>
      <c r="BR132" s="89">
        <f t="shared" si="264"/>
        <v>0</v>
      </c>
      <c r="BS132" s="93" t="str">
        <f t="shared" si="265"/>
        <v>nebija plānots</v>
      </c>
      <c r="BT132" s="89">
        <f t="shared" si="266"/>
        <v>134678.28</v>
      </c>
      <c r="BU132" s="89">
        <f t="shared" si="267"/>
        <v>134678.28</v>
      </c>
      <c r="BV132" s="89">
        <f t="shared" si="268"/>
        <v>0</v>
      </c>
      <c r="BW132" s="89">
        <f t="shared" si="269"/>
        <v>134678.28</v>
      </c>
      <c r="BX132" s="93">
        <f t="shared" si="270"/>
        <v>1</v>
      </c>
      <c r="BY132" s="89">
        <f t="shared" si="271"/>
        <v>0</v>
      </c>
      <c r="BZ132" s="93">
        <f t="shared" si="272"/>
        <v>0</v>
      </c>
      <c r="CA132" s="89">
        <v>26036.73</v>
      </c>
      <c r="CB132" s="89">
        <v>0</v>
      </c>
      <c r="CC132" s="89">
        <v>0</v>
      </c>
      <c r="CD132" s="89">
        <v>0</v>
      </c>
      <c r="CE132" s="89">
        <v>0</v>
      </c>
      <c r="CF132" s="89">
        <v>0</v>
      </c>
      <c r="CG132" s="89">
        <v>525948.21</v>
      </c>
      <c r="CH132" s="24">
        <f t="shared" si="273"/>
        <v>686663.22</v>
      </c>
      <c r="CJ132" s="10"/>
      <c r="CK132" s="10"/>
    </row>
    <row r="133" spans="1:89" ht="12" hidden="1" customHeight="1" x14ac:dyDescent="0.25">
      <c r="A133" s="9" t="s">
        <v>322</v>
      </c>
      <c r="B133" s="9" t="s">
        <v>322</v>
      </c>
      <c r="C133" s="25">
        <v>4</v>
      </c>
      <c r="D133" s="33" t="s">
        <v>300</v>
      </c>
      <c r="E133" s="27" t="s">
        <v>301</v>
      </c>
      <c r="F133" s="33" t="s">
        <v>323</v>
      </c>
      <c r="G133" s="27" t="s">
        <v>324</v>
      </c>
      <c r="H133" s="25" t="s">
        <v>325</v>
      </c>
      <c r="I133" s="27" t="s">
        <v>326</v>
      </c>
      <c r="J133" s="28" t="s">
        <v>21</v>
      </c>
      <c r="K133" s="29" t="s">
        <v>306</v>
      </c>
      <c r="L133" s="25" t="s">
        <v>9</v>
      </c>
      <c r="M133" s="24">
        <v>0</v>
      </c>
      <c r="N133" s="24">
        <v>221705.43</v>
      </c>
      <c r="O133" s="24">
        <v>198712.08000000002</v>
      </c>
      <c r="P133" s="89">
        <v>0</v>
      </c>
      <c r="Q133" s="89">
        <v>0</v>
      </c>
      <c r="R133" s="89">
        <v>0</v>
      </c>
      <c r="S133" s="89">
        <f t="shared" si="225"/>
        <v>0</v>
      </c>
      <c r="T133" s="93" t="str">
        <f t="shared" si="226"/>
        <v>nebija plānots</v>
      </c>
      <c r="U133" s="89">
        <f t="shared" si="227"/>
        <v>0</v>
      </c>
      <c r="V133" s="93" t="str">
        <f t="shared" si="228"/>
        <v>nebija plānots</v>
      </c>
      <c r="W133" s="89">
        <v>0</v>
      </c>
      <c r="X133" s="89">
        <v>186300.08</v>
      </c>
      <c r="Y133" s="89">
        <v>0</v>
      </c>
      <c r="Z133" s="89">
        <f t="shared" si="229"/>
        <v>186300.08</v>
      </c>
      <c r="AA133" s="93" t="str">
        <f t="shared" si="230"/>
        <v>nebija plānots</v>
      </c>
      <c r="AB133" s="89">
        <f t="shared" si="231"/>
        <v>186300.08</v>
      </c>
      <c r="AC133" s="93" t="str">
        <f t="shared" si="232"/>
        <v>nebija plānots</v>
      </c>
      <c r="AD133" s="89">
        <f t="shared" si="233"/>
        <v>0</v>
      </c>
      <c r="AE133" s="89">
        <f t="shared" si="234"/>
        <v>186300.08</v>
      </c>
      <c r="AF133" s="89">
        <f t="shared" si="235"/>
        <v>0</v>
      </c>
      <c r="AG133" s="89">
        <f t="shared" si="236"/>
        <v>186300.08</v>
      </c>
      <c r="AH133" s="93" t="str">
        <f t="shared" si="237"/>
        <v>nebija plānots</v>
      </c>
      <c r="AI133" s="89">
        <f t="shared" si="238"/>
        <v>186300.08</v>
      </c>
      <c r="AJ133" s="93" t="str">
        <f t="shared" si="239"/>
        <v>nebija plānots</v>
      </c>
      <c r="AK133" s="89">
        <v>0</v>
      </c>
      <c r="AL133" s="89">
        <v>0</v>
      </c>
      <c r="AM133" s="89">
        <v>0</v>
      </c>
      <c r="AN133" s="89">
        <f t="shared" si="240"/>
        <v>0</v>
      </c>
      <c r="AO133" s="93" t="str">
        <f t="shared" si="241"/>
        <v>nebija plānots</v>
      </c>
      <c r="AP133" s="89">
        <f t="shared" si="242"/>
        <v>0</v>
      </c>
      <c r="AQ133" s="93" t="str">
        <f t="shared" si="243"/>
        <v>nebija plānots</v>
      </c>
      <c r="AR133" s="89">
        <f t="shared" si="244"/>
        <v>0</v>
      </c>
      <c r="AS133" s="89">
        <f t="shared" si="245"/>
        <v>186300.08</v>
      </c>
      <c r="AT133" s="89">
        <f t="shared" si="246"/>
        <v>0</v>
      </c>
      <c r="AU133" s="89">
        <f t="shared" si="247"/>
        <v>186300.08</v>
      </c>
      <c r="AV133" s="93" t="str">
        <f t="shared" si="248"/>
        <v>nebija plānots</v>
      </c>
      <c r="AW133" s="89">
        <f t="shared" si="249"/>
        <v>186300.08</v>
      </c>
      <c r="AX133" s="93" t="str">
        <f t="shared" si="250"/>
        <v>nebija plānots</v>
      </c>
      <c r="AY133" s="89">
        <v>186300.08</v>
      </c>
      <c r="AZ133" s="89">
        <v>0</v>
      </c>
      <c r="BA133" s="89">
        <v>0</v>
      </c>
      <c r="BB133" s="89">
        <f t="shared" si="251"/>
        <v>0</v>
      </c>
      <c r="BC133" s="93">
        <f t="shared" si="252"/>
        <v>0</v>
      </c>
      <c r="BD133" s="89">
        <f t="shared" si="253"/>
        <v>-186300.08</v>
      </c>
      <c r="BE133" s="93">
        <f t="shared" si="254"/>
        <v>-1</v>
      </c>
      <c r="BF133" s="89">
        <f t="shared" si="255"/>
        <v>186300.08</v>
      </c>
      <c r="BG133" s="89">
        <f t="shared" si="256"/>
        <v>186300.08</v>
      </c>
      <c r="BH133" s="89">
        <f t="shared" si="257"/>
        <v>0</v>
      </c>
      <c r="BI133" s="89">
        <f t="shared" si="258"/>
        <v>186300.08</v>
      </c>
      <c r="BJ133" s="93">
        <f t="shared" si="259"/>
        <v>1</v>
      </c>
      <c r="BK133" s="89">
        <f t="shared" si="260"/>
        <v>0</v>
      </c>
      <c r="BL133" s="93">
        <f t="shared" si="261"/>
        <v>0</v>
      </c>
      <c r="BM133" s="89">
        <v>0</v>
      </c>
      <c r="BN133" s="89">
        <v>0</v>
      </c>
      <c r="BO133" s="89">
        <v>0</v>
      </c>
      <c r="BP133" s="89">
        <f t="shared" si="262"/>
        <v>0</v>
      </c>
      <c r="BQ133" s="93" t="str">
        <f t="shared" si="263"/>
        <v>nebija plānots</v>
      </c>
      <c r="BR133" s="89">
        <f t="shared" si="264"/>
        <v>0</v>
      </c>
      <c r="BS133" s="93" t="str">
        <f t="shared" si="265"/>
        <v>nebija plānots</v>
      </c>
      <c r="BT133" s="89">
        <f t="shared" si="266"/>
        <v>186300.08</v>
      </c>
      <c r="BU133" s="89">
        <f t="shared" si="267"/>
        <v>186300.08</v>
      </c>
      <c r="BV133" s="89">
        <f t="shared" si="268"/>
        <v>0</v>
      </c>
      <c r="BW133" s="89">
        <f t="shared" si="269"/>
        <v>186300.08</v>
      </c>
      <c r="BX133" s="93">
        <f t="shared" si="270"/>
        <v>1</v>
      </c>
      <c r="BY133" s="89">
        <f t="shared" si="271"/>
        <v>0</v>
      </c>
      <c r="BZ133" s="93">
        <f t="shared" si="272"/>
        <v>0</v>
      </c>
      <c r="CA133" s="89">
        <v>44625</v>
      </c>
      <c r="CB133" s="89">
        <v>0</v>
      </c>
      <c r="CC133" s="89">
        <v>0</v>
      </c>
      <c r="CD133" s="89">
        <v>0</v>
      </c>
      <c r="CE133" s="89">
        <v>126112.44</v>
      </c>
      <c r="CF133" s="89">
        <v>0</v>
      </c>
      <c r="CG133" s="89">
        <v>86062.5</v>
      </c>
      <c r="CH133" s="24">
        <f t="shared" si="273"/>
        <v>443100.02</v>
      </c>
      <c r="CJ133" s="10"/>
      <c r="CK133" s="10"/>
    </row>
    <row r="134" spans="1:89" ht="12" hidden="1" customHeight="1" x14ac:dyDescent="0.25">
      <c r="A134" s="9" t="s">
        <v>327</v>
      </c>
      <c r="B134" s="9" t="s">
        <v>327</v>
      </c>
      <c r="C134" s="25">
        <v>4</v>
      </c>
      <c r="D134" s="33" t="s">
        <v>300</v>
      </c>
      <c r="E134" s="27" t="s">
        <v>301</v>
      </c>
      <c r="F134" s="33" t="s">
        <v>323</v>
      </c>
      <c r="G134" s="27" t="s">
        <v>324</v>
      </c>
      <c r="H134" s="25" t="s">
        <v>328</v>
      </c>
      <c r="I134" s="27" t="s">
        <v>329</v>
      </c>
      <c r="J134" s="28" t="s">
        <v>21</v>
      </c>
      <c r="K134" s="29" t="s">
        <v>306</v>
      </c>
      <c r="L134" s="25" t="s">
        <v>9</v>
      </c>
      <c r="M134" s="24">
        <v>0</v>
      </c>
      <c r="N134" s="24">
        <v>0</v>
      </c>
      <c r="O134" s="24">
        <v>1788401.7199999997</v>
      </c>
      <c r="P134" s="89">
        <v>191426.11</v>
      </c>
      <c r="Q134" s="89">
        <v>196232.38999999996</v>
      </c>
      <c r="R134" s="89">
        <v>0</v>
      </c>
      <c r="S134" s="89">
        <f t="shared" si="225"/>
        <v>196232.38999999996</v>
      </c>
      <c r="T134" s="93">
        <f t="shared" si="226"/>
        <v>1.0251077556765895</v>
      </c>
      <c r="U134" s="89">
        <f t="shared" si="227"/>
        <v>4806.2799999999697</v>
      </c>
      <c r="V134" s="93">
        <f t="shared" si="228"/>
        <v>2.5107755676589627E-2</v>
      </c>
      <c r="W134" s="89">
        <v>132687.4</v>
      </c>
      <c r="X134" s="89">
        <v>145364.28999999998</v>
      </c>
      <c r="Y134" s="89">
        <v>0</v>
      </c>
      <c r="Z134" s="89">
        <f t="shared" si="229"/>
        <v>145364.28999999998</v>
      </c>
      <c r="AA134" s="93">
        <f t="shared" si="230"/>
        <v>1.0955395161861639</v>
      </c>
      <c r="AB134" s="89">
        <f t="shared" si="231"/>
        <v>12676.889999999985</v>
      </c>
      <c r="AC134" s="93">
        <f t="shared" si="232"/>
        <v>9.5539516186163756E-2</v>
      </c>
      <c r="AD134" s="89">
        <f t="shared" si="233"/>
        <v>324113.51</v>
      </c>
      <c r="AE134" s="89">
        <f t="shared" si="234"/>
        <v>341596.67999999993</v>
      </c>
      <c r="AF134" s="89">
        <f t="shared" si="235"/>
        <v>0</v>
      </c>
      <c r="AG134" s="89">
        <f t="shared" si="236"/>
        <v>341596.67999999993</v>
      </c>
      <c r="AH134" s="93">
        <f t="shared" si="237"/>
        <v>1.053941503394906</v>
      </c>
      <c r="AI134" s="89">
        <f t="shared" si="238"/>
        <v>17483.169999999925</v>
      </c>
      <c r="AJ134" s="93">
        <f t="shared" si="239"/>
        <v>5.3941503394906075E-2</v>
      </c>
      <c r="AK134" s="89">
        <v>151865.79999999999</v>
      </c>
      <c r="AL134" s="89">
        <v>624549.99999999988</v>
      </c>
      <c r="AM134" s="89">
        <v>0</v>
      </c>
      <c r="AN134" s="89">
        <f t="shared" si="240"/>
        <v>624549.99999999988</v>
      </c>
      <c r="AO134" s="93">
        <f t="shared" si="241"/>
        <v>4.1125124945840339</v>
      </c>
      <c r="AP134" s="89">
        <f t="shared" si="242"/>
        <v>472684.1999999999</v>
      </c>
      <c r="AQ134" s="93">
        <f t="shared" si="243"/>
        <v>3.1125124945840335</v>
      </c>
      <c r="AR134" s="89">
        <f t="shared" si="244"/>
        <v>475979.31</v>
      </c>
      <c r="AS134" s="89">
        <f t="shared" si="245"/>
        <v>966146.67999999982</v>
      </c>
      <c r="AT134" s="89">
        <f t="shared" si="246"/>
        <v>0</v>
      </c>
      <c r="AU134" s="89">
        <f t="shared" si="247"/>
        <v>966146.67999999982</v>
      </c>
      <c r="AV134" s="93">
        <f t="shared" si="248"/>
        <v>2.0298081443918221</v>
      </c>
      <c r="AW134" s="89">
        <f t="shared" si="249"/>
        <v>490167.36999999982</v>
      </c>
      <c r="AX134" s="93">
        <f t="shared" si="250"/>
        <v>1.0298081443918221</v>
      </c>
      <c r="AY134" s="89">
        <v>330369.06999999995</v>
      </c>
      <c r="AZ134" s="89">
        <v>610884.30999999994</v>
      </c>
      <c r="BA134" s="89">
        <v>0</v>
      </c>
      <c r="BB134" s="89">
        <f t="shared" si="251"/>
        <v>610884.30999999994</v>
      </c>
      <c r="BC134" s="93">
        <f t="shared" si="252"/>
        <v>1.849096557374454</v>
      </c>
      <c r="BD134" s="89">
        <f t="shared" si="253"/>
        <v>280515.24</v>
      </c>
      <c r="BE134" s="93">
        <f t="shared" si="254"/>
        <v>0.84909655737445411</v>
      </c>
      <c r="BF134" s="89">
        <f t="shared" si="255"/>
        <v>806348.37999999989</v>
      </c>
      <c r="BG134" s="89">
        <f t="shared" si="256"/>
        <v>1577030.9899999998</v>
      </c>
      <c r="BH134" s="89">
        <f t="shared" si="257"/>
        <v>0</v>
      </c>
      <c r="BI134" s="89">
        <f t="shared" si="258"/>
        <v>1577030.9899999998</v>
      </c>
      <c r="BJ134" s="93">
        <f t="shared" si="259"/>
        <v>1.9557687832150168</v>
      </c>
      <c r="BK134" s="89">
        <f t="shared" si="260"/>
        <v>770682.60999999987</v>
      </c>
      <c r="BL134" s="93">
        <f t="shared" si="261"/>
        <v>0.95576878321501679</v>
      </c>
      <c r="BM134" s="89">
        <v>102655.40000000001</v>
      </c>
      <c r="BN134" s="89">
        <v>188870.41999999998</v>
      </c>
      <c r="BO134" s="89">
        <v>0</v>
      </c>
      <c r="BP134" s="89">
        <f t="shared" si="262"/>
        <v>188870.41999999998</v>
      </c>
      <c r="BQ134" s="93">
        <f t="shared" si="263"/>
        <v>1.8398488535430184</v>
      </c>
      <c r="BR134" s="89">
        <f t="shared" si="264"/>
        <v>86215.019999999975</v>
      </c>
      <c r="BS134" s="93">
        <f t="shared" si="265"/>
        <v>0.83984885354301841</v>
      </c>
      <c r="BT134" s="89">
        <f t="shared" si="266"/>
        <v>909003.77999999991</v>
      </c>
      <c r="BU134" s="89">
        <f t="shared" si="267"/>
        <v>1765901.4099999997</v>
      </c>
      <c r="BV134" s="89">
        <f t="shared" si="268"/>
        <v>0</v>
      </c>
      <c r="BW134" s="89">
        <f t="shared" si="269"/>
        <v>1765901.4099999997</v>
      </c>
      <c r="BX134" s="93">
        <f t="shared" si="270"/>
        <v>1.9426777411200642</v>
      </c>
      <c r="BY134" s="89">
        <f t="shared" si="271"/>
        <v>856897.62999999977</v>
      </c>
      <c r="BZ134" s="93">
        <f t="shared" si="272"/>
        <v>0.94267774112006431</v>
      </c>
      <c r="CA134" s="89">
        <v>162089.14000000001</v>
      </c>
      <c r="CB134" s="89">
        <v>234515.59</v>
      </c>
      <c r="CC134" s="89">
        <v>157005.88</v>
      </c>
      <c r="CD134" s="89">
        <v>85694.09</v>
      </c>
      <c r="CE134" s="89">
        <v>468399.64</v>
      </c>
      <c r="CF134" s="89">
        <v>127898.89</v>
      </c>
      <c r="CG134" s="89">
        <v>64089.770000000004</v>
      </c>
      <c r="CH134" s="24">
        <f t="shared" si="273"/>
        <v>2208696.7800000003</v>
      </c>
      <c r="CJ134" s="10"/>
      <c r="CK134" s="10"/>
    </row>
    <row r="135" spans="1:89" ht="12" hidden="1" customHeight="1" x14ac:dyDescent="0.25">
      <c r="A135" s="9" t="s">
        <v>330</v>
      </c>
      <c r="B135" s="9" t="s">
        <v>330</v>
      </c>
      <c r="C135" s="25">
        <v>4</v>
      </c>
      <c r="D135" s="33" t="s">
        <v>300</v>
      </c>
      <c r="E135" s="27" t="s">
        <v>301</v>
      </c>
      <c r="F135" s="33" t="s">
        <v>323</v>
      </c>
      <c r="G135" s="27" t="s">
        <v>324</v>
      </c>
      <c r="H135" s="25" t="s">
        <v>331</v>
      </c>
      <c r="I135" s="27" t="s">
        <v>332</v>
      </c>
      <c r="J135" s="28" t="s">
        <v>21</v>
      </c>
      <c r="K135" s="29" t="s">
        <v>306</v>
      </c>
      <c r="L135" s="25" t="s">
        <v>9</v>
      </c>
      <c r="M135" s="24">
        <v>0</v>
      </c>
      <c r="N135" s="24">
        <v>0</v>
      </c>
      <c r="O135" s="24">
        <v>30712.53</v>
      </c>
      <c r="P135" s="89">
        <v>0</v>
      </c>
      <c r="Q135" s="89">
        <v>0</v>
      </c>
      <c r="R135" s="89">
        <v>0</v>
      </c>
      <c r="S135" s="89">
        <f t="shared" si="225"/>
        <v>0</v>
      </c>
      <c r="T135" s="93" t="str">
        <f t="shared" si="226"/>
        <v>nebija plānots</v>
      </c>
      <c r="U135" s="89">
        <f t="shared" si="227"/>
        <v>0</v>
      </c>
      <c r="V135" s="93" t="str">
        <f t="shared" si="228"/>
        <v>nebija plānots</v>
      </c>
      <c r="W135" s="89">
        <v>0</v>
      </c>
      <c r="X135" s="89">
        <v>0</v>
      </c>
      <c r="Y135" s="89">
        <v>0</v>
      </c>
      <c r="Z135" s="89">
        <f t="shared" si="229"/>
        <v>0</v>
      </c>
      <c r="AA135" s="93" t="str">
        <f t="shared" si="230"/>
        <v>nebija plānots</v>
      </c>
      <c r="AB135" s="89">
        <f t="shared" si="231"/>
        <v>0</v>
      </c>
      <c r="AC135" s="93" t="str">
        <f t="shared" si="232"/>
        <v>nebija plānots</v>
      </c>
      <c r="AD135" s="89">
        <f t="shared" si="233"/>
        <v>0</v>
      </c>
      <c r="AE135" s="89">
        <f t="shared" si="234"/>
        <v>0</v>
      </c>
      <c r="AF135" s="89">
        <f t="shared" si="235"/>
        <v>0</v>
      </c>
      <c r="AG135" s="89">
        <f t="shared" si="236"/>
        <v>0</v>
      </c>
      <c r="AH135" s="93" t="str">
        <f t="shared" si="237"/>
        <v>nebija plānots</v>
      </c>
      <c r="AI135" s="89">
        <f t="shared" si="238"/>
        <v>0</v>
      </c>
      <c r="AJ135" s="93" t="str">
        <f t="shared" si="239"/>
        <v>nebija plānots</v>
      </c>
      <c r="AK135" s="89">
        <v>11517.2</v>
      </c>
      <c r="AL135" s="89">
        <v>15356.26</v>
      </c>
      <c r="AM135" s="89">
        <v>0</v>
      </c>
      <c r="AN135" s="89">
        <f t="shared" si="240"/>
        <v>15356.26</v>
      </c>
      <c r="AO135" s="93">
        <f t="shared" si="241"/>
        <v>1.3333327544889382</v>
      </c>
      <c r="AP135" s="89">
        <f t="shared" si="242"/>
        <v>3839.0599999999995</v>
      </c>
      <c r="AQ135" s="93">
        <f t="shared" si="243"/>
        <v>0.33333275448893823</v>
      </c>
      <c r="AR135" s="89">
        <f t="shared" si="244"/>
        <v>11517.2</v>
      </c>
      <c r="AS135" s="89">
        <f t="shared" si="245"/>
        <v>15356.26</v>
      </c>
      <c r="AT135" s="89">
        <f t="shared" si="246"/>
        <v>0</v>
      </c>
      <c r="AU135" s="89">
        <f t="shared" si="247"/>
        <v>15356.26</v>
      </c>
      <c r="AV135" s="93">
        <f t="shared" si="248"/>
        <v>1.3333327544889382</v>
      </c>
      <c r="AW135" s="89">
        <f t="shared" si="249"/>
        <v>3839.0599999999995</v>
      </c>
      <c r="AX135" s="93">
        <f t="shared" si="250"/>
        <v>0.33333275448893823</v>
      </c>
      <c r="AY135" s="89">
        <v>0</v>
      </c>
      <c r="AZ135" s="89">
        <v>0</v>
      </c>
      <c r="BA135" s="89">
        <v>0</v>
      </c>
      <c r="BB135" s="89">
        <f t="shared" si="251"/>
        <v>0</v>
      </c>
      <c r="BC135" s="93" t="str">
        <f t="shared" si="252"/>
        <v>nebija plānots</v>
      </c>
      <c r="BD135" s="89">
        <f t="shared" si="253"/>
        <v>0</v>
      </c>
      <c r="BE135" s="93" t="str">
        <f t="shared" si="254"/>
        <v>nebija plānots</v>
      </c>
      <c r="BF135" s="89">
        <f t="shared" si="255"/>
        <v>11517.2</v>
      </c>
      <c r="BG135" s="89">
        <f t="shared" si="256"/>
        <v>15356.26</v>
      </c>
      <c r="BH135" s="89">
        <f t="shared" si="257"/>
        <v>0</v>
      </c>
      <c r="BI135" s="89">
        <f t="shared" si="258"/>
        <v>15356.26</v>
      </c>
      <c r="BJ135" s="93">
        <f t="shared" si="259"/>
        <v>1.3333327544889382</v>
      </c>
      <c r="BK135" s="89">
        <f t="shared" si="260"/>
        <v>3839.0599999999995</v>
      </c>
      <c r="BL135" s="93">
        <f t="shared" si="261"/>
        <v>0.33333275448893823</v>
      </c>
      <c r="BM135" s="89">
        <v>0</v>
      </c>
      <c r="BN135" s="89">
        <v>0</v>
      </c>
      <c r="BO135" s="89">
        <v>0</v>
      </c>
      <c r="BP135" s="89">
        <f t="shared" si="262"/>
        <v>0</v>
      </c>
      <c r="BQ135" s="93" t="str">
        <f t="shared" si="263"/>
        <v>nebija plānots</v>
      </c>
      <c r="BR135" s="89">
        <f t="shared" si="264"/>
        <v>0</v>
      </c>
      <c r="BS135" s="93" t="str">
        <f t="shared" si="265"/>
        <v>nebija plānots</v>
      </c>
      <c r="BT135" s="89">
        <f t="shared" si="266"/>
        <v>11517.2</v>
      </c>
      <c r="BU135" s="89">
        <f t="shared" si="267"/>
        <v>15356.26</v>
      </c>
      <c r="BV135" s="89">
        <f t="shared" si="268"/>
        <v>0</v>
      </c>
      <c r="BW135" s="89">
        <f t="shared" si="269"/>
        <v>15356.26</v>
      </c>
      <c r="BX135" s="93">
        <f t="shared" si="270"/>
        <v>1.3333327544889382</v>
      </c>
      <c r="BY135" s="89">
        <f t="shared" si="271"/>
        <v>3839.0599999999995</v>
      </c>
      <c r="BZ135" s="93">
        <f t="shared" si="272"/>
        <v>0.33333275448893823</v>
      </c>
      <c r="CA135" s="89">
        <v>0</v>
      </c>
      <c r="CB135" s="89">
        <v>0</v>
      </c>
      <c r="CC135" s="89">
        <v>49347.45</v>
      </c>
      <c r="CD135" s="89">
        <v>0</v>
      </c>
      <c r="CE135" s="89">
        <v>0</v>
      </c>
      <c r="CF135" s="89">
        <v>0</v>
      </c>
      <c r="CG135" s="89">
        <v>0</v>
      </c>
      <c r="CH135" s="24">
        <f t="shared" si="273"/>
        <v>60864.649999999994</v>
      </c>
      <c r="CJ135" s="10"/>
      <c r="CK135" s="10"/>
    </row>
    <row r="136" spans="1:89" ht="12" hidden="1" customHeight="1" x14ac:dyDescent="0.25">
      <c r="A136" s="9" t="s">
        <v>333</v>
      </c>
      <c r="B136" s="9" t="s">
        <v>333</v>
      </c>
      <c r="C136" s="25">
        <v>4</v>
      </c>
      <c r="D136" s="33" t="s">
        <v>300</v>
      </c>
      <c r="E136" s="27" t="s">
        <v>301</v>
      </c>
      <c r="F136" s="33" t="s">
        <v>323</v>
      </c>
      <c r="G136" s="27" t="s">
        <v>324</v>
      </c>
      <c r="H136" s="25" t="s">
        <v>334</v>
      </c>
      <c r="I136" s="27" t="s">
        <v>335</v>
      </c>
      <c r="J136" s="28" t="s">
        <v>21</v>
      </c>
      <c r="K136" s="29" t="s">
        <v>306</v>
      </c>
      <c r="L136" s="25" t="s">
        <v>9</v>
      </c>
      <c r="M136" s="24">
        <v>0</v>
      </c>
      <c r="N136" s="24">
        <v>0</v>
      </c>
      <c r="O136" s="24">
        <v>15225.06</v>
      </c>
      <c r="P136" s="89">
        <v>0</v>
      </c>
      <c r="Q136" s="89">
        <v>0</v>
      </c>
      <c r="R136" s="89">
        <v>0</v>
      </c>
      <c r="S136" s="89">
        <f t="shared" si="225"/>
        <v>0</v>
      </c>
      <c r="T136" s="93" t="str">
        <f t="shared" si="226"/>
        <v>nebija plānots</v>
      </c>
      <c r="U136" s="89">
        <f t="shared" si="227"/>
        <v>0</v>
      </c>
      <c r="V136" s="93" t="str">
        <f t="shared" si="228"/>
        <v>nebija plānots</v>
      </c>
      <c r="W136" s="89">
        <v>0</v>
      </c>
      <c r="X136" s="89">
        <v>0</v>
      </c>
      <c r="Y136" s="89">
        <v>0</v>
      </c>
      <c r="Z136" s="89">
        <f t="shared" si="229"/>
        <v>0</v>
      </c>
      <c r="AA136" s="93" t="str">
        <f t="shared" si="230"/>
        <v>nebija plānots</v>
      </c>
      <c r="AB136" s="89">
        <f t="shared" si="231"/>
        <v>0</v>
      </c>
      <c r="AC136" s="93" t="str">
        <f t="shared" si="232"/>
        <v>nebija plānots</v>
      </c>
      <c r="AD136" s="89">
        <f t="shared" si="233"/>
        <v>0</v>
      </c>
      <c r="AE136" s="89">
        <f t="shared" si="234"/>
        <v>0</v>
      </c>
      <c r="AF136" s="89">
        <f t="shared" si="235"/>
        <v>0</v>
      </c>
      <c r="AG136" s="89">
        <f t="shared" si="236"/>
        <v>0</v>
      </c>
      <c r="AH136" s="93" t="str">
        <f t="shared" si="237"/>
        <v>nebija plānots</v>
      </c>
      <c r="AI136" s="89">
        <f t="shared" si="238"/>
        <v>0</v>
      </c>
      <c r="AJ136" s="93" t="str">
        <f t="shared" si="239"/>
        <v>nebija plānots</v>
      </c>
      <c r="AK136" s="89">
        <v>0</v>
      </c>
      <c r="AL136" s="89">
        <v>57093.39</v>
      </c>
      <c r="AM136" s="89">
        <v>0</v>
      </c>
      <c r="AN136" s="89">
        <f t="shared" si="240"/>
        <v>57093.39</v>
      </c>
      <c r="AO136" s="93" t="str">
        <f t="shared" si="241"/>
        <v>nebija plānots</v>
      </c>
      <c r="AP136" s="89">
        <f t="shared" si="242"/>
        <v>57093.39</v>
      </c>
      <c r="AQ136" s="93" t="str">
        <f t="shared" si="243"/>
        <v>nebija plānots</v>
      </c>
      <c r="AR136" s="89">
        <f t="shared" si="244"/>
        <v>0</v>
      </c>
      <c r="AS136" s="89">
        <f t="shared" si="245"/>
        <v>57093.39</v>
      </c>
      <c r="AT136" s="89">
        <f t="shared" si="246"/>
        <v>0</v>
      </c>
      <c r="AU136" s="89">
        <f t="shared" si="247"/>
        <v>57093.39</v>
      </c>
      <c r="AV136" s="93" t="str">
        <f t="shared" si="248"/>
        <v>nebija plānots</v>
      </c>
      <c r="AW136" s="89">
        <f t="shared" si="249"/>
        <v>57093.39</v>
      </c>
      <c r="AX136" s="93" t="str">
        <f t="shared" si="250"/>
        <v>nebija plānots</v>
      </c>
      <c r="AY136" s="89">
        <v>37964.81</v>
      </c>
      <c r="AZ136" s="89">
        <v>0</v>
      </c>
      <c r="BA136" s="89">
        <v>0</v>
      </c>
      <c r="BB136" s="89">
        <f t="shared" si="251"/>
        <v>0</v>
      </c>
      <c r="BC136" s="93">
        <f t="shared" si="252"/>
        <v>0</v>
      </c>
      <c r="BD136" s="89">
        <f t="shared" si="253"/>
        <v>-37964.81</v>
      </c>
      <c r="BE136" s="93">
        <f t="shared" si="254"/>
        <v>-1</v>
      </c>
      <c r="BF136" s="89">
        <f t="shared" si="255"/>
        <v>37964.81</v>
      </c>
      <c r="BG136" s="89">
        <f t="shared" si="256"/>
        <v>57093.39</v>
      </c>
      <c r="BH136" s="89">
        <f t="shared" si="257"/>
        <v>0</v>
      </c>
      <c r="BI136" s="89">
        <f t="shared" si="258"/>
        <v>57093.39</v>
      </c>
      <c r="BJ136" s="93">
        <f t="shared" si="259"/>
        <v>1.5038502760846164</v>
      </c>
      <c r="BK136" s="89">
        <f t="shared" si="260"/>
        <v>19128.580000000002</v>
      </c>
      <c r="BL136" s="93">
        <f t="shared" si="261"/>
        <v>0.5038502760846163</v>
      </c>
      <c r="BM136" s="89">
        <v>0</v>
      </c>
      <c r="BN136" s="89">
        <v>0</v>
      </c>
      <c r="BO136" s="89">
        <v>0</v>
      </c>
      <c r="BP136" s="89">
        <f t="shared" si="262"/>
        <v>0</v>
      </c>
      <c r="BQ136" s="93" t="str">
        <f t="shared" si="263"/>
        <v>nebija plānots</v>
      </c>
      <c r="BR136" s="89">
        <f t="shared" si="264"/>
        <v>0</v>
      </c>
      <c r="BS136" s="93" t="str">
        <f t="shared" si="265"/>
        <v>nebija plānots</v>
      </c>
      <c r="BT136" s="89">
        <f t="shared" si="266"/>
        <v>37964.81</v>
      </c>
      <c r="BU136" s="89">
        <f t="shared" si="267"/>
        <v>57093.39</v>
      </c>
      <c r="BV136" s="89">
        <f t="shared" si="268"/>
        <v>0</v>
      </c>
      <c r="BW136" s="89">
        <f t="shared" si="269"/>
        <v>57093.39</v>
      </c>
      <c r="BX136" s="93">
        <f t="shared" si="270"/>
        <v>1.5038502760846164</v>
      </c>
      <c r="BY136" s="89">
        <f t="shared" si="271"/>
        <v>19128.580000000002</v>
      </c>
      <c r="BZ136" s="93">
        <f t="shared" si="272"/>
        <v>0.5038502760846163</v>
      </c>
      <c r="CA136" s="89">
        <v>0</v>
      </c>
      <c r="CB136" s="89">
        <v>0</v>
      </c>
      <c r="CC136" s="89">
        <v>0</v>
      </c>
      <c r="CD136" s="89">
        <v>0</v>
      </c>
      <c r="CE136" s="89">
        <v>31875</v>
      </c>
      <c r="CF136" s="89">
        <v>0</v>
      </c>
      <c r="CG136" s="89">
        <v>0</v>
      </c>
      <c r="CH136" s="24">
        <f t="shared" si="273"/>
        <v>69839.81</v>
      </c>
      <c r="CJ136" s="10"/>
      <c r="CK136" s="10"/>
    </row>
    <row r="137" spans="1:89" ht="12" hidden="1" customHeight="1" x14ac:dyDescent="0.25">
      <c r="A137" s="9" t="s">
        <v>336</v>
      </c>
      <c r="B137" s="9" t="s">
        <v>336</v>
      </c>
      <c r="C137" s="25">
        <v>4</v>
      </c>
      <c r="D137" s="33" t="s">
        <v>300</v>
      </c>
      <c r="E137" s="27" t="s">
        <v>301</v>
      </c>
      <c r="F137" s="33" t="s">
        <v>323</v>
      </c>
      <c r="G137" s="27" t="s">
        <v>324</v>
      </c>
      <c r="H137" s="25" t="s">
        <v>337</v>
      </c>
      <c r="I137" s="27" t="s">
        <v>338</v>
      </c>
      <c r="J137" s="28" t="s">
        <v>21</v>
      </c>
      <c r="K137" s="29" t="s">
        <v>306</v>
      </c>
      <c r="L137" s="25" t="s">
        <v>9</v>
      </c>
      <c r="M137" s="24">
        <v>0</v>
      </c>
      <c r="N137" s="24">
        <v>323686.40999999997</v>
      </c>
      <c r="O137" s="24">
        <v>2941844.95</v>
      </c>
      <c r="P137" s="89">
        <v>73535.64</v>
      </c>
      <c r="Q137" s="89">
        <v>57592.71</v>
      </c>
      <c r="R137" s="89">
        <v>0</v>
      </c>
      <c r="S137" s="89">
        <f t="shared" si="225"/>
        <v>57592.71</v>
      </c>
      <c r="T137" s="93">
        <f t="shared" si="226"/>
        <v>0.78319451629169201</v>
      </c>
      <c r="U137" s="89">
        <f t="shared" si="227"/>
        <v>-15942.93</v>
      </c>
      <c r="V137" s="93">
        <f t="shared" si="228"/>
        <v>-0.21680548370830799</v>
      </c>
      <c r="W137" s="89">
        <v>0</v>
      </c>
      <c r="X137" s="89">
        <v>0</v>
      </c>
      <c r="Y137" s="89">
        <v>0</v>
      </c>
      <c r="Z137" s="89">
        <f t="shared" si="229"/>
        <v>0</v>
      </c>
      <c r="AA137" s="93" t="str">
        <f t="shared" si="230"/>
        <v>nebija plānots</v>
      </c>
      <c r="AB137" s="89">
        <f t="shared" si="231"/>
        <v>0</v>
      </c>
      <c r="AC137" s="93" t="str">
        <f t="shared" si="232"/>
        <v>nebija plānots</v>
      </c>
      <c r="AD137" s="89">
        <f t="shared" si="233"/>
        <v>73535.64</v>
      </c>
      <c r="AE137" s="89">
        <f t="shared" si="234"/>
        <v>57592.71</v>
      </c>
      <c r="AF137" s="89">
        <f t="shared" si="235"/>
        <v>0</v>
      </c>
      <c r="AG137" s="89">
        <f t="shared" si="236"/>
        <v>57592.71</v>
      </c>
      <c r="AH137" s="93">
        <f t="shared" si="237"/>
        <v>0.78319451629169201</v>
      </c>
      <c r="AI137" s="89">
        <f t="shared" si="238"/>
        <v>-15942.93</v>
      </c>
      <c r="AJ137" s="93">
        <f t="shared" si="239"/>
        <v>-0.21680548370830799</v>
      </c>
      <c r="AK137" s="89">
        <v>0</v>
      </c>
      <c r="AL137" s="89">
        <v>0</v>
      </c>
      <c r="AM137" s="89">
        <v>0</v>
      </c>
      <c r="AN137" s="89">
        <f t="shared" si="240"/>
        <v>0</v>
      </c>
      <c r="AO137" s="93" t="str">
        <f t="shared" si="241"/>
        <v>nebija plānots</v>
      </c>
      <c r="AP137" s="89">
        <f t="shared" si="242"/>
        <v>0</v>
      </c>
      <c r="AQ137" s="93" t="str">
        <f t="shared" si="243"/>
        <v>nebija plānots</v>
      </c>
      <c r="AR137" s="89">
        <f t="shared" si="244"/>
        <v>73535.64</v>
      </c>
      <c r="AS137" s="89">
        <f t="shared" si="245"/>
        <v>57592.71</v>
      </c>
      <c r="AT137" s="89">
        <f t="shared" si="246"/>
        <v>0</v>
      </c>
      <c r="AU137" s="89">
        <f t="shared" si="247"/>
        <v>57592.71</v>
      </c>
      <c r="AV137" s="93">
        <f t="shared" si="248"/>
        <v>0.78319451629169201</v>
      </c>
      <c r="AW137" s="89">
        <f t="shared" si="249"/>
        <v>-15942.93</v>
      </c>
      <c r="AX137" s="93">
        <f t="shared" si="250"/>
        <v>-0.21680548370830799</v>
      </c>
      <c r="AY137" s="89">
        <v>0</v>
      </c>
      <c r="AZ137" s="89">
        <v>1703613.55</v>
      </c>
      <c r="BA137" s="89">
        <v>0</v>
      </c>
      <c r="BB137" s="89">
        <f t="shared" si="251"/>
        <v>1703613.55</v>
      </c>
      <c r="BC137" s="93" t="str">
        <f t="shared" si="252"/>
        <v>nebija plānots</v>
      </c>
      <c r="BD137" s="89">
        <f t="shared" si="253"/>
        <v>1703613.55</v>
      </c>
      <c r="BE137" s="93" t="str">
        <f t="shared" si="254"/>
        <v>nebija plānots</v>
      </c>
      <c r="BF137" s="89">
        <f t="shared" si="255"/>
        <v>73535.64</v>
      </c>
      <c r="BG137" s="89">
        <f t="shared" si="256"/>
        <v>1761206.26</v>
      </c>
      <c r="BH137" s="89">
        <f t="shared" si="257"/>
        <v>0</v>
      </c>
      <c r="BI137" s="89">
        <f t="shared" si="258"/>
        <v>1761206.26</v>
      </c>
      <c r="BJ137" s="93">
        <f t="shared" si="259"/>
        <v>23.950376443313747</v>
      </c>
      <c r="BK137" s="89">
        <f t="shared" si="260"/>
        <v>1687670.62</v>
      </c>
      <c r="BL137" s="93">
        <f t="shared" si="261"/>
        <v>22.950376443313747</v>
      </c>
      <c r="BM137" s="89">
        <v>0</v>
      </c>
      <c r="BN137" s="89">
        <v>0</v>
      </c>
      <c r="BO137" s="89">
        <v>0</v>
      </c>
      <c r="BP137" s="89">
        <f t="shared" si="262"/>
        <v>0</v>
      </c>
      <c r="BQ137" s="93" t="str">
        <f t="shared" si="263"/>
        <v>nebija plānots</v>
      </c>
      <c r="BR137" s="89">
        <f t="shared" si="264"/>
        <v>0</v>
      </c>
      <c r="BS137" s="93" t="str">
        <f t="shared" si="265"/>
        <v>nebija plānots</v>
      </c>
      <c r="BT137" s="89">
        <f t="shared" si="266"/>
        <v>73535.64</v>
      </c>
      <c r="BU137" s="89">
        <f t="shared" si="267"/>
        <v>1761206.26</v>
      </c>
      <c r="BV137" s="89">
        <f t="shared" si="268"/>
        <v>0</v>
      </c>
      <c r="BW137" s="89">
        <f t="shared" si="269"/>
        <v>1761206.26</v>
      </c>
      <c r="BX137" s="93">
        <f t="shared" si="270"/>
        <v>23.950376443313747</v>
      </c>
      <c r="BY137" s="89">
        <f t="shared" si="271"/>
        <v>1687670.62</v>
      </c>
      <c r="BZ137" s="93">
        <f t="shared" si="272"/>
        <v>22.950376443313747</v>
      </c>
      <c r="CA137" s="89">
        <v>0</v>
      </c>
      <c r="CB137" s="89">
        <v>0</v>
      </c>
      <c r="CC137" s="89">
        <v>487464.36</v>
      </c>
      <c r="CD137" s="89">
        <v>0</v>
      </c>
      <c r="CE137" s="89">
        <v>0</v>
      </c>
      <c r="CF137" s="89">
        <v>0</v>
      </c>
      <c r="CG137" s="89">
        <v>0</v>
      </c>
      <c r="CH137" s="24">
        <f t="shared" si="273"/>
        <v>561000</v>
      </c>
      <c r="CJ137" s="10"/>
      <c r="CK137" s="10"/>
    </row>
    <row r="138" spans="1:89" ht="12" hidden="1" customHeight="1" x14ac:dyDescent="0.25">
      <c r="A138" s="9" t="s">
        <v>339</v>
      </c>
      <c r="B138" s="9" t="s">
        <v>339</v>
      </c>
      <c r="C138" s="25">
        <v>4</v>
      </c>
      <c r="D138" s="33" t="s">
        <v>300</v>
      </c>
      <c r="E138" s="27" t="s">
        <v>301</v>
      </c>
      <c r="F138" s="33" t="s">
        <v>323</v>
      </c>
      <c r="G138" s="27" t="s">
        <v>324</v>
      </c>
      <c r="H138" s="25" t="s">
        <v>340</v>
      </c>
      <c r="I138" s="27" t="s">
        <v>341</v>
      </c>
      <c r="J138" s="28" t="s">
        <v>21</v>
      </c>
      <c r="K138" s="29" t="s">
        <v>306</v>
      </c>
      <c r="L138" s="25" t="s">
        <v>9</v>
      </c>
      <c r="M138" s="24">
        <v>0</v>
      </c>
      <c r="N138" s="24">
        <v>230419.18</v>
      </c>
      <c r="O138" s="24">
        <v>1474416.32</v>
      </c>
      <c r="P138" s="89">
        <v>0</v>
      </c>
      <c r="Q138" s="89">
        <v>0</v>
      </c>
      <c r="R138" s="89">
        <v>0</v>
      </c>
      <c r="S138" s="89">
        <f t="shared" si="225"/>
        <v>0</v>
      </c>
      <c r="T138" s="93" t="str">
        <f t="shared" si="226"/>
        <v>nebija plānots</v>
      </c>
      <c r="U138" s="89">
        <f t="shared" si="227"/>
        <v>0</v>
      </c>
      <c r="V138" s="93" t="str">
        <f t="shared" si="228"/>
        <v>nebija plānots</v>
      </c>
      <c r="W138" s="89">
        <v>289438.26</v>
      </c>
      <c r="X138" s="89">
        <v>238716.6</v>
      </c>
      <c r="Y138" s="89">
        <v>0</v>
      </c>
      <c r="Z138" s="89">
        <f t="shared" si="229"/>
        <v>238716.6</v>
      </c>
      <c r="AA138" s="93">
        <f t="shared" si="230"/>
        <v>0.82475827487354292</v>
      </c>
      <c r="AB138" s="89">
        <f t="shared" si="231"/>
        <v>-50721.66</v>
      </c>
      <c r="AC138" s="93">
        <f t="shared" si="232"/>
        <v>-0.17524172512645703</v>
      </c>
      <c r="AD138" s="89">
        <f t="shared" si="233"/>
        <v>289438.26</v>
      </c>
      <c r="AE138" s="89">
        <f t="shared" si="234"/>
        <v>238716.6</v>
      </c>
      <c r="AF138" s="89">
        <f t="shared" si="235"/>
        <v>0</v>
      </c>
      <c r="AG138" s="89">
        <f t="shared" si="236"/>
        <v>238716.6</v>
      </c>
      <c r="AH138" s="93">
        <f t="shared" si="237"/>
        <v>0.82475827487354292</v>
      </c>
      <c r="AI138" s="89">
        <f t="shared" si="238"/>
        <v>-50721.66</v>
      </c>
      <c r="AJ138" s="93">
        <f t="shared" si="239"/>
        <v>-0.17524172512645703</v>
      </c>
      <c r="AK138" s="89">
        <v>0</v>
      </c>
      <c r="AL138" s="89">
        <v>50721.65</v>
      </c>
      <c r="AM138" s="89">
        <v>0</v>
      </c>
      <c r="AN138" s="89">
        <f t="shared" si="240"/>
        <v>50721.65</v>
      </c>
      <c r="AO138" s="93" t="str">
        <f t="shared" si="241"/>
        <v>nebija plānots</v>
      </c>
      <c r="AP138" s="89">
        <f t="shared" si="242"/>
        <v>50721.65</v>
      </c>
      <c r="AQ138" s="93" t="str">
        <f t="shared" si="243"/>
        <v>nebija plānots</v>
      </c>
      <c r="AR138" s="89">
        <f t="shared" si="244"/>
        <v>289438.26</v>
      </c>
      <c r="AS138" s="89">
        <f t="shared" si="245"/>
        <v>289438.25</v>
      </c>
      <c r="AT138" s="89">
        <f t="shared" si="246"/>
        <v>0</v>
      </c>
      <c r="AU138" s="89">
        <f t="shared" si="247"/>
        <v>289438.25</v>
      </c>
      <c r="AV138" s="93">
        <f t="shared" si="248"/>
        <v>0.99999996545031744</v>
      </c>
      <c r="AW138" s="89">
        <f t="shared" si="249"/>
        <v>-1.0000000009313226E-2</v>
      </c>
      <c r="AX138" s="93">
        <f t="shared" si="250"/>
        <v>-3.4549682579328753E-8</v>
      </c>
      <c r="AY138" s="89">
        <v>0</v>
      </c>
      <c r="AZ138" s="89">
        <v>0</v>
      </c>
      <c r="BA138" s="89">
        <v>0</v>
      </c>
      <c r="BB138" s="89">
        <f t="shared" si="251"/>
        <v>0</v>
      </c>
      <c r="BC138" s="93" t="str">
        <f t="shared" si="252"/>
        <v>nebija plānots</v>
      </c>
      <c r="BD138" s="89">
        <f t="shared" si="253"/>
        <v>0</v>
      </c>
      <c r="BE138" s="93" t="str">
        <f t="shared" si="254"/>
        <v>nebija plānots</v>
      </c>
      <c r="BF138" s="89">
        <f t="shared" si="255"/>
        <v>289438.26</v>
      </c>
      <c r="BG138" s="89">
        <f t="shared" si="256"/>
        <v>289438.25</v>
      </c>
      <c r="BH138" s="89">
        <f t="shared" si="257"/>
        <v>0</v>
      </c>
      <c r="BI138" s="89">
        <f t="shared" si="258"/>
        <v>289438.25</v>
      </c>
      <c r="BJ138" s="93">
        <f t="shared" si="259"/>
        <v>0.99999996545031744</v>
      </c>
      <c r="BK138" s="89">
        <f t="shared" si="260"/>
        <v>-1.0000000009313226E-2</v>
      </c>
      <c r="BL138" s="93">
        <f t="shared" si="261"/>
        <v>-3.4549682579328753E-8</v>
      </c>
      <c r="BM138" s="89">
        <v>0</v>
      </c>
      <c r="BN138" s="89">
        <v>0</v>
      </c>
      <c r="BO138" s="89">
        <v>0</v>
      </c>
      <c r="BP138" s="89">
        <f t="shared" si="262"/>
        <v>0</v>
      </c>
      <c r="BQ138" s="93" t="str">
        <f t="shared" si="263"/>
        <v>nebija plānots</v>
      </c>
      <c r="BR138" s="89">
        <f t="shared" si="264"/>
        <v>0</v>
      </c>
      <c r="BS138" s="93" t="str">
        <f t="shared" si="265"/>
        <v>nebija plānots</v>
      </c>
      <c r="BT138" s="89">
        <f t="shared" si="266"/>
        <v>289438.26</v>
      </c>
      <c r="BU138" s="89">
        <f t="shared" si="267"/>
        <v>289438.25</v>
      </c>
      <c r="BV138" s="89">
        <f t="shared" si="268"/>
        <v>0</v>
      </c>
      <c r="BW138" s="89">
        <f t="shared" si="269"/>
        <v>289438.25</v>
      </c>
      <c r="BX138" s="93">
        <f t="shared" si="270"/>
        <v>0.99999996545031744</v>
      </c>
      <c r="BY138" s="89">
        <f t="shared" si="271"/>
        <v>-1.0000000009313226E-2</v>
      </c>
      <c r="BZ138" s="93">
        <f t="shared" si="272"/>
        <v>-3.4549682579328753E-8</v>
      </c>
      <c r="CA138" s="89">
        <v>0</v>
      </c>
      <c r="CB138" s="89">
        <v>0</v>
      </c>
      <c r="CC138" s="89">
        <v>383928.74</v>
      </c>
      <c r="CD138" s="89">
        <v>0</v>
      </c>
      <c r="CE138" s="89">
        <v>0</v>
      </c>
      <c r="CF138" s="89">
        <v>0</v>
      </c>
      <c r="CG138" s="89">
        <v>0</v>
      </c>
      <c r="CH138" s="24">
        <f t="shared" si="273"/>
        <v>673367</v>
      </c>
      <c r="CJ138" s="10"/>
      <c r="CK138" s="10"/>
    </row>
    <row r="139" spans="1:89" ht="12" hidden="1" customHeight="1" x14ac:dyDescent="0.25">
      <c r="A139" s="9" t="s">
        <v>342</v>
      </c>
      <c r="B139" s="9" t="s">
        <v>342</v>
      </c>
      <c r="C139" s="25">
        <v>4</v>
      </c>
      <c r="D139" s="33" t="s">
        <v>300</v>
      </c>
      <c r="E139" s="27" t="s">
        <v>301</v>
      </c>
      <c r="F139" s="33" t="s">
        <v>323</v>
      </c>
      <c r="G139" s="27" t="s">
        <v>324</v>
      </c>
      <c r="H139" s="25" t="s">
        <v>343</v>
      </c>
      <c r="I139" s="27" t="s">
        <v>344</v>
      </c>
      <c r="J139" s="28" t="s">
        <v>21</v>
      </c>
      <c r="K139" s="29" t="s">
        <v>306</v>
      </c>
      <c r="L139" s="25" t="s">
        <v>9</v>
      </c>
      <c r="M139" s="24">
        <v>0</v>
      </c>
      <c r="N139" s="24">
        <v>16303.03</v>
      </c>
      <c r="O139" s="24">
        <v>95804.340000000011</v>
      </c>
      <c r="P139" s="89">
        <v>0</v>
      </c>
      <c r="Q139" s="89">
        <v>0</v>
      </c>
      <c r="R139" s="89">
        <v>0</v>
      </c>
      <c r="S139" s="89">
        <f t="shared" ref="S139:S170" si="274">Q139-R139</f>
        <v>0</v>
      </c>
      <c r="T139" s="93" t="str">
        <f t="shared" ref="T139:T170" si="275">IFERROR(S139/P139,"nebija plānots")</f>
        <v>nebija plānots</v>
      </c>
      <c r="U139" s="89">
        <f t="shared" ref="U139:U151" si="276">S139-P139</f>
        <v>0</v>
      </c>
      <c r="V139" s="93" t="str">
        <f t="shared" ref="V139:V170" si="277">IFERROR(U139/P139,"nebija plānots")</f>
        <v>nebija plānots</v>
      </c>
      <c r="W139" s="89">
        <v>0</v>
      </c>
      <c r="X139" s="89">
        <v>0</v>
      </c>
      <c r="Y139" s="89">
        <v>0</v>
      </c>
      <c r="Z139" s="89">
        <f t="shared" ref="Z139:Z170" si="278">X139-Y139</f>
        <v>0</v>
      </c>
      <c r="AA139" s="93" t="str">
        <f t="shared" ref="AA139:AA170" si="279">IFERROR(Z139/W139,"nebija plānots")</f>
        <v>nebija plānots</v>
      </c>
      <c r="AB139" s="89">
        <f t="shared" ref="AB139:AB151" si="280">Z139-W139</f>
        <v>0</v>
      </c>
      <c r="AC139" s="93" t="str">
        <f t="shared" ref="AC139:AC170" si="281">IFERROR(AB139/W139,"nebija plānots")</f>
        <v>nebija plānots</v>
      </c>
      <c r="AD139" s="89">
        <f t="shared" ref="AD139:AD151" si="282">P139+W139</f>
        <v>0</v>
      </c>
      <c r="AE139" s="89">
        <f t="shared" ref="AE139:AE151" si="283">Q139+X139</f>
        <v>0</v>
      </c>
      <c r="AF139" s="89">
        <f t="shared" ref="AF139:AF151" si="284">R139+Y139</f>
        <v>0</v>
      </c>
      <c r="AG139" s="89">
        <f t="shared" ref="AG139:AG151" si="285">S139+Z139</f>
        <v>0</v>
      </c>
      <c r="AH139" s="93" t="str">
        <f t="shared" ref="AH139:AH170" si="286">IFERROR(AG139/AD139,"nebija plānots")</f>
        <v>nebija plānots</v>
      </c>
      <c r="AI139" s="89">
        <f t="shared" ref="AI139:AI151" si="287">AG139-AD139</f>
        <v>0</v>
      </c>
      <c r="AJ139" s="93" t="str">
        <f t="shared" ref="AJ139:AJ170" si="288">IFERROR(AI139/AD139,"nebija plānots")</f>
        <v>nebija plānots</v>
      </c>
      <c r="AK139" s="89">
        <v>0</v>
      </c>
      <c r="AL139" s="89">
        <v>0</v>
      </c>
      <c r="AM139" s="89">
        <v>0</v>
      </c>
      <c r="AN139" s="89">
        <f t="shared" ref="AN139:AN170" si="289">AL139-AM139</f>
        <v>0</v>
      </c>
      <c r="AO139" s="93" t="str">
        <f t="shared" ref="AO139:AO170" si="290">IFERROR(AN139/AK139,"nebija plānots")</f>
        <v>nebija plānots</v>
      </c>
      <c r="AP139" s="89">
        <f t="shared" ref="AP139:AP151" si="291">AN139-AK139</f>
        <v>0</v>
      </c>
      <c r="AQ139" s="93" t="str">
        <f t="shared" ref="AQ139:AQ170" si="292">IFERROR(AP139/AK139,"nebija plānots")</f>
        <v>nebija plānots</v>
      </c>
      <c r="AR139" s="89">
        <f t="shared" ref="AR139:AR151" si="293">AD139+AK139</f>
        <v>0</v>
      </c>
      <c r="AS139" s="89">
        <f t="shared" ref="AS139:AS151" si="294">AE139+AL139</f>
        <v>0</v>
      </c>
      <c r="AT139" s="89">
        <f t="shared" ref="AT139:AT151" si="295">AF139+AM139</f>
        <v>0</v>
      </c>
      <c r="AU139" s="89">
        <f t="shared" ref="AU139:AU151" si="296">AG139+AN139</f>
        <v>0</v>
      </c>
      <c r="AV139" s="93" t="str">
        <f t="shared" ref="AV139:AV170" si="297">IFERROR(AU139/AR139,"nebija plānots")</f>
        <v>nebija plānots</v>
      </c>
      <c r="AW139" s="89">
        <f t="shared" ref="AW139:AW151" si="298">AU139-AR139</f>
        <v>0</v>
      </c>
      <c r="AX139" s="93" t="str">
        <f t="shared" ref="AX139:AX170" si="299">IFERROR(AW139/AR139,"nebija plānots")</f>
        <v>nebija plānots</v>
      </c>
      <c r="AY139" s="89">
        <v>0</v>
      </c>
      <c r="AZ139" s="89">
        <v>185923.87</v>
      </c>
      <c r="BA139" s="89">
        <v>0</v>
      </c>
      <c r="BB139" s="89">
        <f t="shared" ref="BB139:BB170" si="300">AZ139-BA139</f>
        <v>185923.87</v>
      </c>
      <c r="BC139" s="93" t="str">
        <f t="shared" ref="BC139:BC170" si="301">IFERROR(BB139/AY139,"nebija plānots")</f>
        <v>nebija plānots</v>
      </c>
      <c r="BD139" s="89">
        <f t="shared" ref="BD139:BD151" si="302">BB139-AY139</f>
        <v>185923.87</v>
      </c>
      <c r="BE139" s="93" t="str">
        <f t="shared" ref="BE139:BE170" si="303">IFERROR(BD139/AY139,"nebija plānots")</f>
        <v>nebija plānots</v>
      </c>
      <c r="BF139" s="89">
        <f t="shared" ref="BF139:BF151" si="304">AR139+AY139</f>
        <v>0</v>
      </c>
      <c r="BG139" s="89">
        <f t="shared" ref="BG139:BG151" si="305">AS139+AZ139</f>
        <v>185923.87</v>
      </c>
      <c r="BH139" s="89">
        <f t="shared" ref="BH139:BH151" si="306">AT139+BA139</f>
        <v>0</v>
      </c>
      <c r="BI139" s="89">
        <f t="shared" ref="BI139:BI151" si="307">AU139+BB139</f>
        <v>185923.87</v>
      </c>
      <c r="BJ139" s="93" t="str">
        <f t="shared" ref="BJ139:BJ170" si="308">IFERROR(BI139/BF139,"nebija plānots")</f>
        <v>nebija plānots</v>
      </c>
      <c r="BK139" s="89">
        <f t="shared" ref="BK139:BK151" si="309">BI139-BF139</f>
        <v>185923.87</v>
      </c>
      <c r="BL139" s="93" t="str">
        <f t="shared" ref="BL139:BL170" si="310">IFERROR(BK139/BF139,"nebija plānots")</f>
        <v>nebija plānots</v>
      </c>
      <c r="BM139" s="89">
        <v>124507.73</v>
      </c>
      <c r="BN139" s="89">
        <v>0</v>
      </c>
      <c r="BO139" s="89">
        <v>0</v>
      </c>
      <c r="BP139" s="89">
        <f t="shared" ref="BP139:BP170" si="311">BN139-BO139</f>
        <v>0</v>
      </c>
      <c r="BQ139" s="93">
        <f t="shared" ref="BQ139:BQ170" si="312">IFERROR(BP139/BM139,"nebija plānots")</f>
        <v>0</v>
      </c>
      <c r="BR139" s="89">
        <f t="shared" ref="BR139:BR151" si="313">BP139-BM139</f>
        <v>-124507.73</v>
      </c>
      <c r="BS139" s="93">
        <f t="shared" ref="BS139:BS170" si="314">IFERROR(BR139/BM139,"nebija plānots")</f>
        <v>-1</v>
      </c>
      <c r="BT139" s="89">
        <f t="shared" ref="BT139:BT151" si="315">BF139+BM139</f>
        <v>124507.73</v>
      </c>
      <c r="BU139" s="89">
        <f t="shared" ref="BU139:BU151" si="316">BG139+BN139</f>
        <v>185923.87</v>
      </c>
      <c r="BV139" s="89">
        <f t="shared" ref="BV139:BV151" si="317">BH139+BO139</f>
        <v>0</v>
      </c>
      <c r="BW139" s="89">
        <f t="shared" ref="BW139:BW151" si="318">BI139+BP139</f>
        <v>185923.87</v>
      </c>
      <c r="BX139" s="93">
        <f t="shared" ref="BX139:BX170" si="319">IFERROR(BW139/BT139,"nebija plānots")</f>
        <v>1.4932717028894511</v>
      </c>
      <c r="BY139" s="89">
        <f t="shared" ref="BY139:BY151" si="320">BW139-BT139</f>
        <v>61416.14</v>
      </c>
      <c r="BZ139" s="93">
        <f t="shared" ref="BZ139:BZ170" si="321">IFERROR(BY139/BT139,"nebija plānots")</f>
        <v>0.49327170288945116</v>
      </c>
      <c r="CA139" s="89">
        <v>0</v>
      </c>
      <c r="CB139" s="89">
        <v>0</v>
      </c>
      <c r="CC139" s="89">
        <v>0</v>
      </c>
      <c r="CD139" s="89">
        <v>0</v>
      </c>
      <c r="CE139" s="89">
        <v>0</v>
      </c>
      <c r="CF139" s="89">
        <v>115394.63</v>
      </c>
      <c r="CG139" s="89">
        <v>0</v>
      </c>
      <c r="CH139" s="24">
        <f t="shared" ref="CH139:CH170" si="322">P139+W139+AK139+AY139+BM139+CA139+CB139+CC139+CD139+CE139+CF139+CG139</f>
        <v>239902.36</v>
      </c>
      <c r="CJ139" s="10"/>
      <c r="CK139" s="10"/>
    </row>
    <row r="140" spans="1:89" ht="12" hidden="1" customHeight="1" x14ac:dyDescent="0.25">
      <c r="A140" s="9" t="s">
        <v>345</v>
      </c>
      <c r="B140" s="9" t="s">
        <v>345</v>
      </c>
      <c r="C140" s="25">
        <v>4</v>
      </c>
      <c r="D140" s="33" t="s">
        <v>300</v>
      </c>
      <c r="E140" s="27" t="s">
        <v>301</v>
      </c>
      <c r="F140" s="33" t="s">
        <v>323</v>
      </c>
      <c r="G140" s="27" t="s">
        <v>324</v>
      </c>
      <c r="H140" s="25" t="s">
        <v>346</v>
      </c>
      <c r="I140" s="27" t="s">
        <v>347</v>
      </c>
      <c r="J140" s="28" t="s">
        <v>21</v>
      </c>
      <c r="K140" s="29" t="s">
        <v>306</v>
      </c>
      <c r="L140" s="25" t="s">
        <v>9</v>
      </c>
      <c r="M140" s="24">
        <v>0</v>
      </c>
      <c r="N140" s="24">
        <v>0</v>
      </c>
      <c r="O140" s="24">
        <v>58424.38</v>
      </c>
      <c r="P140" s="89">
        <v>0</v>
      </c>
      <c r="Q140" s="89">
        <v>0</v>
      </c>
      <c r="R140" s="89">
        <v>0</v>
      </c>
      <c r="S140" s="89">
        <f t="shared" si="274"/>
        <v>0</v>
      </c>
      <c r="T140" s="93" t="str">
        <f t="shared" si="275"/>
        <v>nebija plānots</v>
      </c>
      <c r="U140" s="89">
        <f t="shared" si="276"/>
        <v>0</v>
      </c>
      <c r="V140" s="93" t="str">
        <f t="shared" si="277"/>
        <v>nebija plānots</v>
      </c>
      <c r="W140" s="89">
        <v>0</v>
      </c>
      <c r="X140" s="89">
        <v>56778.2</v>
      </c>
      <c r="Y140" s="89">
        <v>0</v>
      </c>
      <c r="Z140" s="89">
        <f t="shared" si="278"/>
        <v>56778.2</v>
      </c>
      <c r="AA140" s="93" t="str">
        <f t="shared" si="279"/>
        <v>nebija plānots</v>
      </c>
      <c r="AB140" s="89">
        <f t="shared" si="280"/>
        <v>56778.2</v>
      </c>
      <c r="AC140" s="93" t="str">
        <f t="shared" si="281"/>
        <v>nebija plānots</v>
      </c>
      <c r="AD140" s="89">
        <f t="shared" si="282"/>
        <v>0</v>
      </c>
      <c r="AE140" s="89">
        <f t="shared" si="283"/>
        <v>56778.2</v>
      </c>
      <c r="AF140" s="89">
        <f t="shared" si="284"/>
        <v>0</v>
      </c>
      <c r="AG140" s="89">
        <f t="shared" si="285"/>
        <v>56778.2</v>
      </c>
      <c r="AH140" s="93" t="str">
        <f t="shared" si="286"/>
        <v>nebija plānots</v>
      </c>
      <c r="AI140" s="89">
        <f t="shared" si="287"/>
        <v>56778.2</v>
      </c>
      <c r="AJ140" s="93" t="str">
        <f t="shared" si="288"/>
        <v>nebija plānots</v>
      </c>
      <c r="AK140" s="89">
        <v>50766.78</v>
      </c>
      <c r="AL140" s="89">
        <v>0</v>
      </c>
      <c r="AM140" s="89">
        <v>0</v>
      </c>
      <c r="AN140" s="89">
        <f t="shared" si="289"/>
        <v>0</v>
      </c>
      <c r="AO140" s="93">
        <f t="shared" si="290"/>
        <v>0</v>
      </c>
      <c r="AP140" s="89">
        <f t="shared" si="291"/>
        <v>-50766.78</v>
      </c>
      <c r="AQ140" s="93">
        <f t="shared" si="292"/>
        <v>-1</v>
      </c>
      <c r="AR140" s="89">
        <f t="shared" si="293"/>
        <v>50766.78</v>
      </c>
      <c r="AS140" s="89">
        <f t="shared" si="294"/>
        <v>56778.2</v>
      </c>
      <c r="AT140" s="89">
        <f t="shared" si="295"/>
        <v>0</v>
      </c>
      <c r="AU140" s="89">
        <f t="shared" si="296"/>
        <v>56778.2</v>
      </c>
      <c r="AV140" s="93">
        <f t="shared" si="297"/>
        <v>1.1184124736688046</v>
      </c>
      <c r="AW140" s="89">
        <f t="shared" si="298"/>
        <v>6011.4199999999983</v>
      </c>
      <c r="AX140" s="93">
        <f t="shared" si="299"/>
        <v>0.11841247366880464</v>
      </c>
      <c r="AY140" s="89">
        <v>0</v>
      </c>
      <c r="AZ140" s="89">
        <v>135348.16</v>
      </c>
      <c r="BA140" s="89">
        <v>0</v>
      </c>
      <c r="BB140" s="89">
        <f t="shared" si="300"/>
        <v>135348.16</v>
      </c>
      <c r="BC140" s="93" t="str">
        <f t="shared" si="301"/>
        <v>nebija plānots</v>
      </c>
      <c r="BD140" s="89">
        <f t="shared" si="302"/>
        <v>135348.16</v>
      </c>
      <c r="BE140" s="93" t="str">
        <f t="shared" si="303"/>
        <v>nebija plānots</v>
      </c>
      <c r="BF140" s="89">
        <f t="shared" si="304"/>
        <v>50766.78</v>
      </c>
      <c r="BG140" s="89">
        <f t="shared" si="305"/>
        <v>192126.36</v>
      </c>
      <c r="BH140" s="89">
        <f t="shared" si="306"/>
        <v>0</v>
      </c>
      <c r="BI140" s="89">
        <f t="shared" si="307"/>
        <v>192126.36</v>
      </c>
      <c r="BJ140" s="93">
        <f t="shared" si="308"/>
        <v>3.7844897785520373</v>
      </c>
      <c r="BK140" s="89">
        <f t="shared" si="309"/>
        <v>141359.57999999999</v>
      </c>
      <c r="BL140" s="93">
        <f t="shared" si="310"/>
        <v>2.7844897785520373</v>
      </c>
      <c r="BM140" s="89">
        <v>100427.5</v>
      </c>
      <c r="BN140" s="89">
        <v>0</v>
      </c>
      <c r="BO140" s="89">
        <v>0</v>
      </c>
      <c r="BP140" s="89">
        <f t="shared" si="311"/>
        <v>0</v>
      </c>
      <c r="BQ140" s="93">
        <f t="shared" si="312"/>
        <v>0</v>
      </c>
      <c r="BR140" s="89">
        <f t="shared" si="313"/>
        <v>-100427.5</v>
      </c>
      <c r="BS140" s="93">
        <f t="shared" si="314"/>
        <v>-1</v>
      </c>
      <c r="BT140" s="89">
        <f t="shared" si="315"/>
        <v>151194.28</v>
      </c>
      <c r="BU140" s="89">
        <f t="shared" si="316"/>
        <v>192126.36</v>
      </c>
      <c r="BV140" s="89">
        <f t="shared" si="317"/>
        <v>0</v>
      </c>
      <c r="BW140" s="89">
        <f t="shared" si="318"/>
        <v>192126.36</v>
      </c>
      <c r="BX140" s="93">
        <f t="shared" si="319"/>
        <v>1.2707250565299162</v>
      </c>
      <c r="BY140" s="89">
        <f t="shared" si="320"/>
        <v>40932.079999999987</v>
      </c>
      <c r="BZ140" s="93">
        <f t="shared" si="321"/>
        <v>0.27072505652991624</v>
      </c>
      <c r="CA140" s="89">
        <v>0</v>
      </c>
      <c r="CB140" s="89">
        <v>0</v>
      </c>
      <c r="CC140" s="89">
        <v>0</v>
      </c>
      <c r="CD140" s="89">
        <v>0</v>
      </c>
      <c r="CE140" s="89">
        <v>0</v>
      </c>
      <c r="CF140" s="89">
        <v>72250</v>
      </c>
      <c r="CG140" s="89">
        <v>63750</v>
      </c>
      <c r="CH140" s="24">
        <f t="shared" si="322"/>
        <v>287194.28000000003</v>
      </c>
      <c r="CJ140" s="10"/>
      <c r="CK140" s="10"/>
    </row>
    <row r="141" spans="1:89" ht="12" hidden="1" customHeight="1" x14ac:dyDescent="0.25">
      <c r="A141" s="9" t="s">
        <v>348</v>
      </c>
      <c r="B141" s="9" t="s">
        <v>348</v>
      </c>
      <c r="C141" s="25">
        <v>4</v>
      </c>
      <c r="D141" s="33" t="s">
        <v>349</v>
      </c>
      <c r="E141" s="27" t="s">
        <v>350</v>
      </c>
      <c r="F141" s="33" t="s">
        <v>351</v>
      </c>
      <c r="G141" s="27" t="s">
        <v>352</v>
      </c>
      <c r="H141" s="25" t="s">
        <v>353</v>
      </c>
      <c r="I141" s="27" t="s">
        <v>354</v>
      </c>
      <c r="J141" s="28" t="s">
        <v>21</v>
      </c>
      <c r="K141" s="29" t="s">
        <v>95</v>
      </c>
      <c r="L141" s="25" t="s">
        <v>10</v>
      </c>
      <c r="M141" s="24">
        <v>0</v>
      </c>
      <c r="N141" s="24">
        <v>0</v>
      </c>
      <c r="O141" s="24">
        <v>0</v>
      </c>
      <c r="P141" s="89">
        <v>0</v>
      </c>
      <c r="Q141" s="89">
        <v>0</v>
      </c>
      <c r="R141" s="89">
        <v>0</v>
      </c>
      <c r="S141" s="89">
        <f t="shared" si="274"/>
        <v>0</v>
      </c>
      <c r="T141" s="93" t="str">
        <f t="shared" si="275"/>
        <v>nebija plānots</v>
      </c>
      <c r="U141" s="89">
        <f t="shared" si="276"/>
        <v>0</v>
      </c>
      <c r="V141" s="93" t="str">
        <f t="shared" si="277"/>
        <v>nebija plānots</v>
      </c>
      <c r="W141" s="89">
        <v>0</v>
      </c>
      <c r="X141" s="89">
        <v>0</v>
      </c>
      <c r="Y141" s="89">
        <v>0</v>
      </c>
      <c r="Z141" s="89">
        <f t="shared" si="278"/>
        <v>0</v>
      </c>
      <c r="AA141" s="93" t="str">
        <f t="shared" si="279"/>
        <v>nebija plānots</v>
      </c>
      <c r="AB141" s="89">
        <f t="shared" si="280"/>
        <v>0</v>
      </c>
      <c r="AC141" s="93" t="str">
        <f t="shared" si="281"/>
        <v>nebija plānots</v>
      </c>
      <c r="AD141" s="89">
        <f t="shared" si="282"/>
        <v>0</v>
      </c>
      <c r="AE141" s="89">
        <f t="shared" si="283"/>
        <v>0</v>
      </c>
      <c r="AF141" s="89">
        <f t="shared" si="284"/>
        <v>0</v>
      </c>
      <c r="AG141" s="89">
        <f t="shared" si="285"/>
        <v>0</v>
      </c>
      <c r="AH141" s="93" t="str">
        <f t="shared" si="286"/>
        <v>nebija plānots</v>
      </c>
      <c r="AI141" s="89">
        <f t="shared" si="287"/>
        <v>0</v>
      </c>
      <c r="AJ141" s="93" t="str">
        <f t="shared" si="288"/>
        <v>nebija plānots</v>
      </c>
      <c r="AK141" s="89">
        <v>0</v>
      </c>
      <c r="AL141" s="89">
        <v>0</v>
      </c>
      <c r="AM141" s="89">
        <v>0</v>
      </c>
      <c r="AN141" s="89">
        <f t="shared" si="289"/>
        <v>0</v>
      </c>
      <c r="AO141" s="93" t="str">
        <f t="shared" si="290"/>
        <v>nebija plānots</v>
      </c>
      <c r="AP141" s="89">
        <f t="shared" si="291"/>
        <v>0</v>
      </c>
      <c r="AQ141" s="93" t="str">
        <f t="shared" si="292"/>
        <v>nebija plānots</v>
      </c>
      <c r="AR141" s="89">
        <f t="shared" si="293"/>
        <v>0</v>
      </c>
      <c r="AS141" s="89">
        <f t="shared" si="294"/>
        <v>0</v>
      </c>
      <c r="AT141" s="89">
        <f t="shared" si="295"/>
        <v>0</v>
      </c>
      <c r="AU141" s="89">
        <f t="shared" si="296"/>
        <v>0</v>
      </c>
      <c r="AV141" s="93" t="str">
        <f t="shared" si="297"/>
        <v>nebija plānots</v>
      </c>
      <c r="AW141" s="89">
        <f t="shared" si="298"/>
        <v>0</v>
      </c>
      <c r="AX141" s="93" t="str">
        <f t="shared" si="299"/>
        <v>nebija plānots</v>
      </c>
      <c r="AY141" s="89">
        <v>0</v>
      </c>
      <c r="AZ141" s="89">
        <v>0</v>
      </c>
      <c r="BA141" s="89">
        <v>0</v>
      </c>
      <c r="BB141" s="89">
        <f t="shared" si="300"/>
        <v>0</v>
      </c>
      <c r="BC141" s="93" t="str">
        <f t="shared" si="301"/>
        <v>nebija plānots</v>
      </c>
      <c r="BD141" s="89">
        <f t="shared" si="302"/>
        <v>0</v>
      </c>
      <c r="BE141" s="93" t="str">
        <f t="shared" si="303"/>
        <v>nebija plānots</v>
      </c>
      <c r="BF141" s="89">
        <f t="shared" si="304"/>
        <v>0</v>
      </c>
      <c r="BG141" s="89">
        <f t="shared" si="305"/>
        <v>0</v>
      </c>
      <c r="BH141" s="89">
        <f t="shared" si="306"/>
        <v>0</v>
      </c>
      <c r="BI141" s="89">
        <f t="shared" si="307"/>
        <v>0</v>
      </c>
      <c r="BJ141" s="93" t="str">
        <f t="shared" si="308"/>
        <v>nebija plānots</v>
      </c>
      <c r="BK141" s="89">
        <f t="shared" si="309"/>
        <v>0</v>
      </c>
      <c r="BL141" s="93" t="str">
        <f t="shared" si="310"/>
        <v>nebija plānots</v>
      </c>
      <c r="BM141" s="89">
        <v>0</v>
      </c>
      <c r="BN141" s="89">
        <v>0</v>
      </c>
      <c r="BO141" s="89">
        <v>0</v>
      </c>
      <c r="BP141" s="89">
        <f t="shared" si="311"/>
        <v>0</v>
      </c>
      <c r="BQ141" s="93" t="str">
        <f t="shared" si="312"/>
        <v>nebija plānots</v>
      </c>
      <c r="BR141" s="89">
        <f t="shared" si="313"/>
        <v>0</v>
      </c>
      <c r="BS141" s="93" t="str">
        <f t="shared" si="314"/>
        <v>nebija plānots</v>
      </c>
      <c r="BT141" s="89">
        <f t="shared" si="315"/>
        <v>0</v>
      </c>
      <c r="BU141" s="89">
        <f t="shared" si="316"/>
        <v>0</v>
      </c>
      <c r="BV141" s="89">
        <f t="shared" si="317"/>
        <v>0</v>
      </c>
      <c r="BW141" s="89">
        <f t="shared" si="318"/>
        <v>0</v>
      </c>
      <c r="BX141" s="93" t="str">
        <f t="shared" si="319"/>
        <v>nebija plānots</v>
      </c>
      <c r="BY141" s="89">
        <f t="shared" si="320"/>
        <v>0</v>
      </c>
      <c r="BZ141" s="93" t="str">
        <f t="shared" si="321"/>
        <v>nebija plānots</v>
      </c>
      <c r="CA141" s="89">
        <v>0</v>
      </c>
      <c r="CB141" s="89">
        <v>0</v>
      </c>
      <c r="CC141" s="89">
        <v>0</v>
      </c>
      <c r="CD141" s="89">
        <v>0</v>
      </c>
      <c r="CE141" s="89">
        <v>0</v>
      </c>
      <c r="CF141" s="89">
        <v>0</v>
      </c>
      <c r="CG141" s="89">
        <v>0</v>
      </c>
      <c r="CH141" s="24">
        <f t="shared" si="322"/>
        <v>0</v>
      </c>
      <c r="CJ141" s="10"/>
      <c r="CK141" s="10"/>
    </row>
    <row r="142" spans="1:89" ht="12" hidden="1" customHeight="1" x14ac:dyDescent="0.25">
      <c r="A142" s="9" t="s">
        <v>355</v>
      </c>
      <c r="B142" s="9" t="s">
        <v>355</v>
      </c>
      <c r="C142" s="25">
        <v>4</v>
      </c>
      <c r="D142" s="33" t="s">
        <v>349</v>
      </c>
      <c r="E142" s="27" t="s">
        <v>350</v>
      </c>
      <c r="F142" s="33" t="s">
        <v>351</v>
      </c>
      <c r="G142" s="27" t="s">
        <v>352</v>
      </c>
      <c r="H142" s="25" t="s">
        <v>356</v>
      </c>
      <c r="I142" s="27" t="s">
        <v>658</v>
      </c>
      <c r="J142" s="28" t="s">
        <v>21</v>
      </c>
      <c r="K142" s="29" t="s">
        <v>22</v>
      </c>
      <c r="L142" s="25" t="s">
        <v>10</v>
      </c>
      <c r="M142" s="24">
        <v>0</v>
      </c>
      <c r="N142" s="24">
        <v>0</v>
      </c>
      <c r="O142" s="24">
        <v>0</v>
      </c>
      <c r="P142" s="89">
        <v>14201.32</v>
      </c>
      <c r="Q142" s="89">
        <v>14201.32</v>
      </c>
      <c r="R142" s="89">
        <v>0</v>
      </c>
      <c r="S142" s="89">
        <f t="shared" si="274"/>
        <v>14201.32</v>
      </c>
      <c r="T142" s="93">
        <f t="shared" si="275"/>
        <v>1</v>
      </c>
      <c r="U142" s="89">
        <f t="shared" si="276"/>
        <v>0</v>
      </c>
      <c r="V142" s="93">
        <f t="shared" si="277"/>
        <v>0</v>
      </c>
      <c r="W142" s="89">
        <v>0</v>
      </c>
      <c r="X142" s="89">
        <v>0</v>
      </c>
      <c r="Y142" s="89">
        <v>0</v>
      </c>
      <c r="Z142" s="89">
        <f t="shared" si="278"/>
        <v>0</v>
      </c>
      <c r="AA142" s="93" t="str">
        <f t="shared" si="279"/>
        <v>nebija plānots</v>
      </c>
      <c r="AB142" s="89">
        <f t="shared" si="280"/>
        <v>0</v>
      </c>
      <c r="AC142" s="93" t="str">
        <f t="shared" si="281"/>
        <v>nebija plānots</v>
      </c>
      <c r="AD142" s="89">
        <f t="shared" si="282"/>
        <v>14201.32</v>
      </c>
      <c r="AE142" s="89">
        <f t="shared" si="283"/>
        <v>14201.32</v>
      </c>
      <c r="AF142" s="89">
        <f t="shared" si="284"/>
        <v>0</v>
      </c>
      <c r="AG142" s="89">
        <f t="shared" si="285"/>
        <v>14201.32</v>
      </c>
      <c r="AH142" s="93">
        <f t="shared" si="286"/>
        <v>1</v>
      </c>
      <c r="AI142" s="89">
        <f t="shared" si="287"/>
        <v>0</v>
      </c>
      <c r="AJ142" s="93">
        <f t="shared" si="288"/>
        <v>0</v>
      </c>
      <c r="AK142" s="89">
        <v>0</v>
      </c>
      <c r="AL142" s="89">
        <v>0</v>
      </c>
      <c r="AM142" s="89">
        <v>0</v>
      </c>
      <c r="AN142" s="89">
        <f t="shared" si="289"/>
        <v>0</v>
      </c>
      <c r="AO142" s="93" t="str">
        <f t="shared" si="290"/>
        <v>nebija plānots</v>
      </c>
      <c r="AP142" s="89">
        <f t="shared" si="291"/>
        <v>0</v>
      </c>
      <c r="AQ142" s="93" t="str">
        <f t="shared" si="292"/>
        <v>nebija plānots</v>
      </c>
      <c r="AR142" s="89">
        <f t="shared" si="293"/>
        <v>14201.32</v>
      </c>
      <c r="AS142" s="89">
        <f t="shared" si="294"/>
        <v>14201.32</v>
      </c>
      <c r="AT142" s="89">
        <f t="shared" si="295"/>
        <v>0</v>
      </c>
      <c r="AU142" s="89">
        <f t="shared" si="296"/>
        <v>14201.32</v>
      </c>
      <c r="AV142" s="93">
        <f t="shared" si="297"/>
        <v>1</v>
      </c>
      <c r="AW142" s="89">
        <f t="shared" si="298"/>
        <v>0</v>
      </c>
      <c r="AX142" s="93">
        <f t="shared" si="299"/>
        <v>0</v>
      </c>
      <c r="AY142" s="89">
        <v>25500</v>
      </c>
      <c r="AZ142" s="89">
        <v>25104.74</v>
      </c>
      <c r="BA142" s="89">
        <v>0</v>
      </c>
      <c r="BB142" s="89">
        <f t="shared" si="300"/>
        <v>25104.74</v>
      </c>
      <c r="BC142" s="93">
        <f t="shared" si="301"/>
        <v>0.98449960784313728</v>
      </c>
      <c r="BD142" s="89">
        <f t="shared" si="302"/>
        <v>-395.2599999999984</v>
      </c>
      <c r="BE142" s="93">
        <f t="shared" si="303"/>
        <v>-1.5500392156862683E-2</v>
      </c>
      <c r="BF142" s="89">
        <f t="shared" si="304"/>
        <v>39701.32</v>
      </c>
      <c r="BG142" s="89">
        <f t="shared" si="305"/>
        <v>39306.06</v>
      </c>
      <c r="BH142" s="89">
        <f t="shared" si="306"/>
        <v>0</v>
      </c>
      <c r="BI142" s="89">
        <f t="shared" si="307"/>
        <v>39306.06</v>
      </c>
      <c r="BJ142" s="93">
        <f t="shared" si="308"/>
        <v>0.99004415974078441</v>
      </c>
      <c r="BK142" s="89">
        <f t="shared" si="309"/>
        <v>-395.26000000000204</v>
      </c>
      <c r="BL142" s="93">
        <f t="shared" si="310"/>
        <v>-9.9558402592156148E-3</v>
      </c>
      <c r="BM142" s="89">
        <v>0</v>
      </c>
      <c r="BN142" s="89">
        <v>0</v>
      </c>
      <c r="BO142" s="89">
        <v>0</v>
      </c>
      <c r="BP142" s="89">
        <f t="shared" si="311"/>
        <v>0</v>
      </c>
      <c r="BQ142" s="93" t="str">
        <f t="shared" si="312"/>
        <v>nebija plānots</v>
      </c>
      <c r="BR142" s="89">
        <f t="shared" si="313"/>
        <v>0</v>
      </c>
      <c r="BS142" s="93" t="str">
        <f t="shared" si="314"/>
        <v>nebija plānots</v>
      </c>
      <c r="BT142" s="89">
        <f t="shared" si="315"/>
        <v>39701.32</v>
      </c>
      <c r="BU142" s="89">
        <f t="shared" si="316"/>
        <v>39306.06</v>
      </c>
      <c r="BV142" s="89">
        <f t="shared" si="317"/>
        <v>0</v>
      </c>
      <c r="BW142" s="89">
        <f t="shared" si="318"/>
        <v>39306.06</v>
      </c>
      <c r="BX142" s="93">
        <f t="shared" si="319"/>
        <v>0.99004415974078441</v>
      </c>
      <c r="BY142" s="89">
        <f t="shared" si="320"/>
        <v>-395.26000000000204</v>
      </c>
      <c r="BZ142" s="93">
        <f t="shared" si="321"/>
        <v>-9.9558402592156148E-3</v>
      </c>
      <c r="CA142" s="89">
        <v>0</v>
      </c>
      <c r="CB142" s="89">
        <v>52530</v>
      </c>
      <c r="CC142" s="89">
        <v>0</v>
      </c>
      <c r="CD142" s="89">
        <v>0</v>
      </c>
      <c r="CE142" s="89">
        <v>231540</v>
      </c>
      <c r="CF142" s="89">
        <v>0</v>
      </c>
      <c r="CG142" s="89">
        <v>0</v>
      </c>
      <c r="CH142" s="24">
        <f t="shared" si="322"/>
        <v>323771.32</v>
      </c>
      <c r="CJ142" s="10"/>
      <c r="CK142" s="10"/>
    </row>
    <row r="143" spans="1:89" ht="12" hidden="1" customHeight="1" x14ac:dyDescent="0.25">
      <c r="A143" s="9" t="s">
        <v>357</v>
      </c>
      <c r="B143" s="9" t="s">
        <v>357</v>
      </c>
      <c r="C143" s="25">
        <v>4</v>
      </c>
      <c r="D143" s="33" t="s">
        <v>349</v>
      </c>
      <c r="E143" s="27" t="s">
        <v>350</v>
      </c>
      <c r="F143" s="33" t="s">
        <v>351</v>
      </c>
      <c r="G143" s="27" t="s">
        <v>358</v>
      </c>
      <c r="H143" s="25" t="s">
        <v>359</v>
      </c>
      <c r="I143" s="27" t="s">
        <v>360</v>
      </c>
      <c r="J143" s="28" t="s">
        <v>21</v>
      </c>
      <c r="K143" s="29" t="s">
        <v>22</v>
      </c>
      <c r="L143" s="25" t="s">
        <v>10</v>
      </c>
      <c r="M143" s="24">
        <v>0</v>
      </c>
      <c r="N143" s="24">
        <v>0</v>
      </c>
      <c r="O143" s="24">
        <v>1007254.52</v>
      </c>
      <c r="P143" s="89">
        <v>877793.37</v>
      </c>
      <c r="Q143" s="89">
        <v>869554.44</v>
      </c>
      <c r="R143" s="89">
        <v>0</v>
      </c>
      <c r="S143" s="89">
        <f t="shared" si="274"/>
        <v>869554.44</v>
      </c>
      <c r="T143" s="93">
        <f t="shared" si="275"/>
        <v>0.99061404394065988</v>
      </c>
      <c r="U143" s="89">
        <f t="shared" si="276"/>
        <v>-8238.9300000000512</v>
      </c>
      <c r="V143" s="93">
        <f t="shared" si="277"/>
        <v>-9.3859560593400823E-3</v>
      </c>
      <c r="W143" s="89">
        <v>286572.78999999998</v>
      </c>
      <c r="X143" s="89">
        <v>296457.16000000003</v>
      </c>
      <c r="Y143" s="89">
        <v>0</v>
      </c>
      <c r="Z143" s="89">
        <f t="shared" si="278"/>
        <v>296457.16000000003</v>
      </c>
      <c r="AA143" s="93">
        <f t="shared" si="279"/>
        <v>1.0344916556802202</v>
      </c>
      <c r="AB143" s="89">
        <f t="shared" si="280"/>
        <v>9884.3700000000536</v>
      </c>
      <c r="AC143" s="93">
        <f t="shared" si="281"/>
        <v>3.4491655680220216E-2</v>
      </c>
      <c r="AD143" s="89">
        <f t="shared" si="282"/>
        <v>1164366.1599999999</v>
      </c>
      <c r="AE143" s="89">
        <f t="shared" si="283"/>
        <v>1166011.6000000001</v>
      </c>
      <c r="AF143" s="89">
        <f t="shared" si="284"/>
        <v>0</v>
      </c>
      <c r="AG143" s="89">
        <f t="shared" si="285"/>
        <v>1166011.6000000001</v>
      </c>
      <c r="AH143" s="93">
        <f t="shared" si="286"/>
        <v>1.001413163707884</v>
      </c>
      <c r="AI143" s="89">
        <f t="shared" si="287"/>
        <v>1645.440000000177</v>
      </c>
      <c r="AJ143" s="93">
        <f t="shared" si="288"/>
        <v>1.4131637078839332E-3</v>
      </c>
      <c r="AK143" s="89">
        <v>228052.5</v>
      </c>
      <c r="AL143" s="89">
        <v>121026.21999999999</v>
      </c>
      <c r="AM143" s="89">
        <v>0</v>
      </c>
      <c r="AN143" s="89">
        <f t="shared" si="289"/>
        <v>121026.21999999999</v>
      </c>
      <c r="AO143" s="93">
        <f t="shared" si="290"/>
        <v>0.53069455498185714</v>
      </c>
      <c r="AP143" s="89">
        <f t="shared" si="291"/>
        <v>-107026.28000000001</v>
      </c>
      <c r="AQ143" s="93">
        <f t="shared" si="292"/>
        <v>-0.46930544501814281</v>
      </c>
      <c r="AR143" s="89">
        <f t="shared" si="293"/>
        <v>1392418.66</v>
      </c>
      <c r="AS143" s="89">
        <f t="shared" si="294"/>
        <v>1287037.82</v>
      </c>
      <c r="AT143" s="89">
        <f t="shared" si="295"/>
        <v>0</v>
      </c>
      <c r="AU143" s="89">
        <f t="shared" si="296"/>
        <v>1287037.82</v>
      </c>
      <c r="AV143" s="93">
        <f t="shared" si="297"/>
        <v>0.92431813575379707</v>
      </c>
      <c r="AW143" s="89">
        <f t="shared" si="298"/>
        <v>-105380.83999999985</v>
      </c>
      <c r="AX143" s="93">
        <f t="shared" si="299"/>
        <v>-7.5681864246202976E-2</v>
      </c>
      <c r="AY143" s="89">
        <v>252328.44</v>
      </c>
      <c r="AZ143" s="89">
        <v>333435.68</v>
      </c>
      <c r="BA143" s="89">
        <v>0</v>
      </c>
      <c r="BB143" s="89">
        <f t="shared" si="300"/>
        <v>333435.68</v>
      </c>
      <c r="BC143" s="93">
        <f t="shared" si="301"/>
        <v>1.3214351897867715</v>
      </c>
      <c r="BD143" s="89">
        <f t="shared" si="302"/>
        <v>81107.239999999991</v>
      </c>
      <c r="BE143" s="93">
        <f t="shared" si="303"/>
        <v>0.32143518978677149</v>
      </c>
      <c r="BF143" s="89">
        <f t="shared" si="304"/>
        <v>1644747.0999999999</v>
      </c>
      <c r="BG143" s="89">
        <f t="shared" si="305"/>
        <v>1620473.5</v>
      </c>
      <c r="BH143" s="89">
        <f t="shared" si="306"/>
        <v>0</v>
      </c>
      <c r="BI143" s="89">
        <f t="shared" si="307"/>
        <v>1620473.5</v>
      </c>
      <c r="BJ143" s="93">
        <f t="shared" si="308"/>
        <v>0.98524174324429581</v>
      </c>
      <c r="BK143" s="89">
        <f t="shared" si="309"/>
        <v>-24273.59999999986</v>
      </c>
      <c r="BL143" s="93">
        <f t="shared" si="310"/>
        <v>-1.4758256755704182E-2</v>
      </c>
      <c r="BM143" s="89">
        <v>446028.81000000006</v>
      </c>
      <c r="BN143" s="89">
        <v>725353.07000000007</v>
      </c>
      <c r="BO143" s="89">
        <v>0</v>
      </c>
      <c r="BP143" s="89">
        <f t="shared" si="311"/>
        <v>725353.07000000007</v>
      </c>
      <c r="BQ143" s="93">
        <f t="shared" si="312"/>
        <v>1.6262471251576776</v>
      </c>
      <c r="BR143" s="89">
        <f t="shared" si="313"/>
        <v>279324.26</v>
      </c>
      <c r="BS143" s="93">
        <f t="shared" si="314"/>
        <v>0.62624712515767755</v>
      </c>
      <c r="BT143" s="89">
        <f t="shared" si="315"/>
        <v>2090775.91</v>
      </c>
      <c r="BU143" s="89">
        <f t="shared" si="316"/>
        <v>2345826.5700000003</v>
      </c>
      <c r="BV143" s="89">
        <f t="shared" si="317"/>
        <v>0</v>
      </c>
      <c r="BW143" s="89">
        <f t="shared" si="318"/>
        <v>2345826.5700000003</v>
      </c>
      <c r="BX143" s="93">
        <f t="shared" si="319"/>
        <v>1.1219885205201166</v>
      </c>
      <c r="BY143" s="89">
        <f t="shared" si="320"/>
        <v>255050.66000000038</v>
      </c>
      <c r="BZ143" s="93">
        <f t="shared" si="321"/>
        <v>0.12198852052011656</v>
      </c>
      <c r="CA143" s="89">
        <v>93705.110000000015</v>
      </c>
      <c r="CB143" s="89">
        <v>572642.06000000006</v>
      </c>
      <c r="CC143" s="89">
        <v>406920.64</v>
      </c>
      <c r="CD143" s="89">
        <v>1186070.79</v>
      </c>
      <c r="CE143" s="89">
        <v>506275.79</v>
      </c>
      <c r="CF143" s="89">
        <v>182438.29</v>
      </c>
      <c r="CG143" s="89">
        <v>114356</v>
      </c>
      <c r="CH143" s="24">
        <f t="shared" si="322"/>
        <v>5153184.59</v>
      </c>
      <c r="CJ143" s="10"/>
      <c r="CK143" s="10"/>
    </row>
    <row r="144" spans="1:89" ht="12" hidden="1" customHeight="1" x14ac:dyDescent="0.25">
      <c r="A144" s="9" t="s">
        <v>361</v>
      </c>
      <c r="B144" s="9" t="s">
        <v>361</v>
      </c>
      <c r="C144" s="25">
        <v>4</v>
      </c>
      <c r="D144" s="33" t="s">
        <v>349</v>
      </c>
      <c r="E144" s="27" t="s">
        <v>350</v>
      </c>
      <c r="F144" s="33" t="s">
        <v>351</v>
      </c>
      <c r="G144" s="27" t="s">
        <v>352</v>
      </c>
      <c r="H144" s="25" t="s">
        <v>362</v>
      </c>
      <c r="I144" s="27" t="s">
        <v>363</v>
      </c>
      <c r="J144" s="28">
        <v>1</v>
      </c>
      <c r="K144" s="36" t="s">
        <v>22</v>
      </c>
      <c r="L144" s="25" t="s">
        <v>10</v>
      </c>
      <c r="M144" s="24">
        <v>0</v>
      </c>
      <c r="N144" s="24">
        <v>0</v>
      </c>
      <c r="O144" s="24">
        <v>21133327.09</v>
      </c>
      <c r="P144" s="89">
        <v>0</v>
      </c>
      <c r="Q144" s="89">
        <v>0</v>
      </c>
      <c r="R144" s="89">
        <v>0</v>
      </c>
      <c r="S144" s="89">
        <f t="shared" si="274"/>
        <v>0</v>
      </c>
      <c r="T144" s="93" t="str">
        <f t="shared" si="275"/>
        <v>nebija plānots</v>
      </c>
      <c r="U144" s="89">
        <f t="shared" si="276"/>
        <v>0</v>
      </c>
      <c r="V144" s="93" t="str">
        <f t="shared" si="277"/>
        <v>nebija plānots</v>
      </c>
      <c r="W144" s="89">
        <v>0</v>
      </c>
      <c r="X144" s="89">
        <v>0</v>
      </c>
      <c r="Y144" s="89">
        <v>0</v>
      </c>
      <c r="Z144" s="89">
        <f t="shared" si="278"/>
        <v>0</v>
      </c>
      <c r="AA144" s="93" t="str">
        <f t="shared" si="279"/>
        <v>nebija plānots</v>
      </c>
      <c r="AB144" s="89">
        <f t="shared" si="280"/>
        <v>0</v>
      </c>
      <c r="AC144" s="93" t="str">
        <f t="shared" si="281"/>
        <v>nebija plānots</v>
      </c>
      <c r="AD144" s="89">
        <f t="shared" si="282"/>
        <v>0</v>
      </c>
      <c r="AE144" s="89">
        <f t="shared" si="283"/>
        <v>0</v>
      </c>
      <c r="AF144" s="89">
        <f t="shared" si="284"/>
        <v>0</v>
      </c>
      <c r="AG144" s="89">
        <f t="shared" si="285"/>
        <v>0</v>
      </c>
      <c r="AH144" s="93" t="str">
        <f t="shared" si="286"/>
        <v>nebija plānots</v>
      </c>
      <c r="AI144" s="89">
        <f t="shared" si="287"/>
        <v>0</v>
      </c>
      <c r="AJ144" s="93" t="str">
        <f t="shared" si="288"/>
        <v>nebija plānots</v>
      </c>
      <c r="AK144" s="89">
        <v>0</v>
      </c>
      <c r="AL144" s="89">
        <v>0</v>
      </c>
      <c r="AM144" s="89">
        <v>0</v>
      </c>
      <c r="AN144" s="89">
        <f t="shared" si="289"/>
        <v>0</v>
      </c>
      <c r="AO144" s="93" t="str">
        <f t="shared" si="290"/>
        <v>nebija plānots</v>
      </c>
      <c r="AP144" s="89">
        <f t="shared" si="291"/>
        <v>0</v>
      </c>
      <c r="AQ144" s="93" t="str">
        <f t="shared" si="292"/>
        <v>nebija plānots</v>
      </c>
      <c r="AR144" s="89">
        <f t="shared" si="293"/>
        <v>0</v>
      </c>
      <c r="AS144" s="89">
        <f t="shared" si="294"/>
        <v>0</v>
      </c>
      <c r="AT144" s="89">
        <f t="shared" si="295"/>
        <v>0</v>
      </c>
      <c r="AU144" s="89">
        <f t="shared" si="296"/>
        <v>0</v>
      </c>
      <c r="AV144" s="93" t="str">
        <f t="shared" si="297"/>
        <v>nebija plānots</v>
      </c>
      <c r="AW144" s="89">
        <f t="shared" si="298"/>
        <v>0</v>
      </c>
      <c r="AX144" s="93" t="str">
        <f t="shared" si="299"/>
        <v>nebija plānots</v>
      </c>
      <c r="AY144" s="89">
        <v>116672.91</v>
      </c>
      <c r="AZ144" s="89">
        <v>0</v>
      </c>
      <c r="BA144" s="89">
        <v>0</v>
      </c>
      <c r="BB144" s="89">
        <f t="shared" si="300"/>
        <v>0</v>
      </c>
      <c r="BC144" s="93">
        <f t="shared" si="301"/>
        <v>0</v>
      </c>
      <c r="BD144" s="89">
        <f t="shared" si="302"/>
        <v>-116672.91</v>
      </c>
      <c r="BE144" s="93">
        <f t="shared" si="303"/>
        <v>-1</v>
      </c>
      <c r="BF144" s="89">
        <f t="shared" si="304"/>
        <v>116672.91</v>
      </c>
      <c r="BG144" s="89">
        <f t="shared" si="305"/>
        <v>0</v>
      </c>
      <c r="BH144" s="89">
        <f t="shared" si="306"/>
        <v>0</v>
      </c>
      <c r="BI144" s="89">
        <f t="shared" si="307"/>
        <v>0</v>
      </c>
      <c r="BJ144" s="93">
        <f t="shared" si="308"/>
        <v>0</v>
      </c>
      <c r="BK144" s="89">
        <f t="shared" si="309"/>
        <v>-116672.91</v>
      </c>
      <c r="BL144" s="93">
        <f t="shared" si="310"/>
        <v>-1</v>
      </c>
      <c r="BM144" s="89">
        <v>0</v>
      </c>
      <c r="BN144" s="89">
        <v>0</v>
      </c>
      <c r="BO144" s="89">
        <v>0</v>
      </c>
      <c r="BP144" s="89">
        <f t="shared" si="311"/>
        <v>0</v>
      </c>
      <c r="BQ144" s="93" t="str">
        <f t="shared" si="312"/>
        <v>nebija plānots</v>
      </c>
      <c r="BR144" s="89">
        <f t="shared" si="313"/>
        <v>0</v>
      </c>
      <c r="BS144" s="93" t="str">
        <f t="shared" si="314"/>
        <v>nebija plānots</v>
      </c>
      <c r="BT144" s="89">
        <f t="shared" si="315"/>
        <v>116672.91</v>
      </c>
      <c r="BU144" s="89">
        <f t="shared" si="316"/>
        <v>0</v>
      </c>
      <c r="BV144" s="89">
        <f t="shared" si="317"/>
        <v>0</v>
      </c>
      <c r="BW144" s="89">
        <f t="shared" si="318"/>
        <v>0</v>
      </c>
      <c r="BX144" s="93">
        <f t="shared" si="319"/>
        <v>0</v>
      </c>
      <c r="BY144" s="89">
        <f t="shared" si="320"/>
        <v>-116672.91</v>
      </c>
      <c r="BZ144" s="93">
        <f t="shared" si="321"/>
        <v>-1</v>
      </c>
      <c r="CA144" s="89">
        <v>0</v>
      </c>
      <c r="CB144" s="89">
        <v>0</v>
      </c>
      <c r="CC144" s="89">
        <v>0</v>
      </c>
      <c r="CD144" s="89">
        <v>0</v>
      </c>
      <c r="CE144" s="89">
        <v>0</v>
      </c>
      <c r="CF144" s="89">
        <v>0</v>
      </c>
      <c r="CG144" s="89">
        <v>0</v>
      </c>
      <c r="CH144" s="24">
        <f t="shared" si="322"/>
        <v>116672.91</v>
      </c>
      <c r="CJ144" s="10"/>
      <c r="CK144" s="10"/>
    </row>
    <row r="145" spans="1:89" ht="12" hidden="1" customHeight="1" x14ac:dyDescent="0.25">
      <c r="A145" s="9" t="s">
        <v>364</v>
      </c>
      <c r="B145" s="9" t="s">
        <v>364</v>
      </c>
      <c r="C145" s="25">
        <v>4</v>
      </c>
      <c r="D145" s="33" t="s">
        <v>349</v>
      </c>
      <c r="E145" s="27" t="s">
        <v>350</v>
      </c>
      <c r="F145" s="33" t="s">
        <v>351</v>
      </c>
      <c r="G145" s="27" t="s">
        <v>352</v>
      </c>
      <c r="H145" s="25" t="s">
        <v>362</v>
      </c>
      <c r="I145" s="27" t="s">
        <v>363</v>
      </c>
      <c r="J145" s="28">
        <v>2</v>
      </c>
      <c r="K145" s="36" t="s">
        <v>22</v>
      </c>
      <c r="L145" s="25" t="s">
        <v>10</v>
      </c>
      <c r="M145" s="24">
        <v>0</v>
      </c>
      <c r="N145" s="24">
        <v>0</v>
      </c>
      <c r="O145" s="24">
        <v>1751532.47</v>
      </c>
      <c r="P145" s="89">
        <v>1500000</v>
      </c>
      <c r="Q145" s="89">
        <v>1500000</v>
      </c>
      <c r="R145" s="89">
        <v>0</v>
      </c>
      <c r="S145" s="89">
        <f t="shared" si="274"/>
        <v>1500000</v>
      </c>
      <c r="T145" s="93">
        <f t="shared" si="275"/>
        <v>1</v>
      </c>
      <c r="U145" s="89">
        <f t="shared" si="276"/>
        <v>0</v>
      </c>
      <c r="V145" s="93">
        <f t="shared" si="277"/>
        <v>0</v>
      </c>
      <c r="W145" s="89">
        <v>238517.53</v>
      </c>
      <c r="X145" s="89">
        <v>0</v>
      </c>
      <c r="Y145" s="89">
        <v>0</v>
      </c>
      <c r="Z145" s="89">
        <f t="shared" si="278"/>
        <v>0</v>
      </c>
      <c r="AA145" s="93">
        <f t="shared" si="279"/>
        <v>0</v>
      </c>
      <c r="AB145" s="89">
        <f t="shared" si="280"/>
        <v>-238517.53</v>
      </c>
      <c r="AC145" s="93">
        <f t="shared" si="281"/>
        <v>-1</v>
      </c>
      <c r="AD145" s="89">
        <f t="shared" si="282"/>
        <v>1738517.53</v>
      </c>
      <c r="AE145" s="89">
        <f t="shared" si="283"/>
        <v>1500000</v>
      </c>
      <c r="AF145" s="89">
        <f t="shared" si="284"/>
        <v>0</v>
      </c>
      <c r="AG145" s="89">
        <f t="shared" si="285"/>
        <v>1500000</v>
      </c>
      <c r="AH145" s="93">
        <f t="shared" si="286"/>
        <v>0.8628040696259186</v>
      </c>
      <c r="AI145" s="89">
        <f t="shared" si="287"/>
        <v>-238517.53000000003</v>
      </c>
      <c r="AJ145" s="93">
        <f t="shared" si="288"/>
        <v>-0.13719593037408143</v>
      </c>
      <c r="AK145" s="89">
        <v>0</v>
      </c>
      <c r="AL145" s="89">
        <v>326253.26</v>
      </c>
      <c r="AM145" s="89">
        <v>0</v>
      </c>
      <c r="AN145" s="89">
        <f t="shared" si="289"/>
        <v>326253.26</v>
      </c>
      <c r="AO145" s="93" t="str">
        <f t="shared" si="290"/>
        <v>nebija plānots</v>
      </c>
      <c r="AP145" s="89">
        <f t="shared" si="291"/>
        <v>326253.26</v>
      </c>
      <c r="AQ145" s="93" t="str">
        <f t="shared" si="292"/>
        <v>nebija plānots</v>
      </c>
      <c r="AR145" s="89">
        <f t="shared" si="293"/>
        <v>1738517.53</v>
      </c>
      <c r="AS145" s="89">
        <f t="shared" si="294"/>
        <v>1826253.26</v>
      </c>
      <c r="AT145" s="89">
        <f t="shared" si="295"/>
        <v>0</v>
      </c>
      <c r="AU145" s="89">
        <f t="shared" si="296"/>
        <v>1826253.26</v>
      </c>
      <c r="AV145" s="93">
        <f t="shared" si="297"/>
        <v>1.0504658299304006</v>
      </c>
      <c r="AW145" s="89">
        <f t="shared" si="298"/>
        <v>87735.729999999981</v>
      </c>
      <c r="AX145" s="93">
        <f t="shared" si="299"/>
        <v>5.0465829930400517E-2</v>
      </c>
      <c r="AY145" s="89">
        <v>0</v>
      </c>
      <c r="AZ145" s="89">
        <v>181412.24</v>
      </c>
      <c r="BA145" s="89">
        <v>0</v>
      </c>
      <c r="BB145" s="89">
        <f t="shared" si="300"/>
        <v>181412.24</v>
      </c>
      <c r="BC145" s="93" t="str">
        <f t="shared" si="301"/>
        <v>nebija plānots</v>
      </c>
      <c r="BD145" s="89">
        <f t="shared" si="302"/>
        <v>181412.24</v>
      </c>
      <c r="BE145" s="93" t="str">
        <f t="shared" si="303"/>
        <v>nebija plānots</v>
      </c>
      <c r="BF145" s="89">
        <f t="shared" si="304"/>
        <v>1738517.53</v>
      </c>
      <c r="BG145" s="89">
        <f t="shared" si="305"/>
        <v>2007665.5</v>
      </c>
      <c r="BH145" s="89">
        <f t="shared" si="306"/>
        <v>0</v>
      </c>
      <c r="BI145" s="89">
        <f t="shared" si="307"/>
        <v>2007665.5</v>
      </c>
      <c r="BJ145" s="93">
        <f t="shared" si="308"/>
        <v>1.1548146425650365</v>
      </c>
      <c r="BK145" s="89">
        <f t="shared" si="309"/>
        <v>269147.96999999997</v>
      </c>
      <c r="BL145" s="93">
        <f t="shared" si="310"/>
        <v>0.15481464256503641</v>
      </c>
      <c r="BM145" s="89">
        <v>0</v>
      </c>
      <c r="BN145" s="89">
        <v>157257.54</v>
      </c>
      <c r="BO145" s="89">
        <v>0</v>
      </c>
      <c r="BP145" s="89">
        <f t="shared" si="311"/>
        <v>157257.54</v>
      </c>
      <c r="BQ145" s="93" t="str">
        <f t="shared" si="312"/>
        <v>nebija plānots</v>
      </c>
      <c r="BR145" s="89">
        <f t="shared" si="313"/>
        <v>157257.54</v>
      </c>
      <c r="BS145" s="93" t="str">
        <f t="shared" si="314"/>
        <v>nebija plānots</v>
      </c>
      <c r="BT145" s="89">
        <f t="shared" si="315"/>
        <v>1738517.53</v>
      </c>
      <c r="BU145" s="89">
        <f t="shared" si="316"/>
        <v>2164923.04</v>
      </c>
      <c r="BV145" s="89">
        <f t="shared" si="317"/>
        <v>0</v>
      </c>
      <c r="BW145" s="89">
        <f t="shared" si="318"/>
        <v>2164923.04</v>
      </c>
      <c r="BX145" s="93">
        <f t="shared" si="319"/>
        <v>1.2452696062259436</v>
      </c>
      <c r="BY145" s="89">
        <f t="shared" si="320"/>
        <v>426405.51</v>
      </c>
      <c r="BZ145" s="93">
        <f t="shared" si="321"/>
        <v>0.24526960622594354</v>
      </c>
      <c r="CA145" s="89">
        <v>0</v>
      </c>
      <c r="CB145" s="89">
        <v>0</v>
      </c>
      <c r="CC145" s="89">
        <v>610929</v>
      </c>
      <c r="CD145" s="89">
        <v>11384490.199999999</v>
      </c>
      <c r="CE145" s="89">
        <v>0</v>
      </c>
      <c r="CF145" s="89">
        <v>0</v>
      </c>
      <c r="CG145" s="89">
        <v>250000</v>
      </c>
      <c r="CH145" s="24">
        <f t="shared" si="322"/>
        <v>13983936.73</v>
      </c>
      <c r="CJ145" s="10"/>
      <c r="CK145" s="10"/>
    </row>
    <row r="146" spans="1:89" ht="12" hidden="1" customHeight="1" x14ac:dyDescent="0.25">
      <c r="A146" s="9" t="s">
        <v>365</v>
      </c>
      <c r="B146" s="9" t="s">
        <v>365</v>
      </c>
      <c r="C146" s="25">
        <v>4</v>
      </c>
      <c r="D146" s="33" t="s">
        <v>349</v>
      </c>
      <c r="E146" s="27" t="s">
        <v>350</v>
      </c>
      <c r="F146" s="33" t="s">
        <v>351</v>
      </c>
      <c r="G146" s="27" t="s">
        <v>352</v>
      </c>
      <c r="H146" s="25" t="s">
        <v>362</v>
      </c>
      <c r="I146" s="27" t="s">
        <v>363</v>
      </c>
      <c r="J146" s="28">
        <v>3</v>
      </c>
      <c r="K146" s="36" t="s">
        <v>22</v>
      </c>
      <c r="L146" s="25" t="s">
        <v>10</v>
      </c>
      <c r="M146" s="24">
        <v>0</v>
      </c>
      <c r="N146" s="24">
        <v>0</v>
      </c>
      <c r="O146" s="24">
        <v>0</v>
      </c>
      <c r="P146" s="89">
        <v>0</v>
      </c>
      <c r="Q146" s="89">
        <v>0</v>
      </c>
      <c r="R146" s="89">
        <v>0</v>
      </c>
      <c r="S146" s="89">
        <f t="shared" si="274"/>
        <v>0</v>
      </c>
      <c r="T146" s="93" t="str">
        <f t="shared" si="275"/>
        <v>nebija plānots</v>
      </c>
      <c r="U146" s="89">
        <f t="shared" si="276"/>
        <v>0</v>
      </c>
      <c r="V146" s="93" t="str">
        <f t="shared" si="277"/>
        <v>nebija plānots</v>
      </c>
      <c r="W146" s="89">
        <v>0</v>
      </c>
      <c r="X146" s="89">
        <v>0</v>
      </c>
      <c r="Y146" s="89">
        <v>0</v>
      </c>
      <c r="Z146" s="89">
        <f t="shared" si="278"/>
        <v>0</v>
      </c>
      <c r="AA146" s="93" t="str">
        <f t="shared" si="279"/>
        <v>nebija plānots</v>
      </c>
      <c r="AB146" s="89">
        <f t="shared" si="280"/>
        <v>0</v>
      </c>
      <c r="AC146" s="93" t="str">
        <f t="shared" si="281"/>
        <v>nebija plānots</v>
      </c>
      <c r="AD146" s="89">
        <f t="shared" si="282"/>
        <v>0</v>
      </c>
      <c r="AE146" s="89">
        <f t="shared" si="283"/>
        <v>0</v>
      </c>
      <c r="AF146" s="89">
        <f t="shared" si="284"/>
        <v>0</v>
      </c>
      <c r="AG146" s="89">
        <f t="shared" si="285"/>
        <v>0</v>
      </c>
      <c r="AH146" s="93" t="str">
        <f t="shared" si="286"/>
        <v>nebija plānots</v>
      </c>
      <c r="AI146" s="89">
        <f t="shared" si="287"/>
        <v>0</v>
      </c>
      <c r="AJ146" s="93" t="str">
        <f t="shared" si="288"/>
        <v>nebija plānots</v>
      </c>
      <c r="AK146" s="89">
        <v>0</v>
      </c>
      <c r="AL146" s="89">
        <v>0</v>
      </c>
      <c r="AM146" s="89">
        <v>0</v>
      </c>
      <c r="AN146" s="89">
        <f t="shared" si="289"/>
        <v>0</v>
      </c>
      <c r="AO146" s="93" t="str">
        <f t="shared" si="290"/>
        <v>nebija plānots</v>
      </c>
      <c r="AP146" s="89">
        <f t="shared" si="291"/>
        <v>0</v>
      </c>
      <c r="AQ146" s="93" t="str">
        <f t="shared" si="292"/>
        <v>nebija plānots</v>
      </c>
      <c r="AR146" s="89">
        <f t="shared" si="293"/>
        <v>0</v>
      </c>
      <c r="AS146" s="89">
        <f t="shared" si="294"/>
        <v>0</v>
      </c>
      <c r="AT146" s="89">
        <f t="shared" si="295"/>
        <v>0</v>
      </c>
      <c r="AU146" s="89">
        <f t="shared" si="296"/>
        <v>0</v>
      </c>
      <c r="AV146" s="93" t="str">
        <f t="shared" si="297"/>
        <v>nebija plānots</v>
      </c>
      <c r="AW146" s="89">
        <f t="shared" si="298"/>
        <v>0</v>
      </c>
      <c r="AX146" s="93" t="str">
        <f t="shared" si="299"/>
        <v>nebija plānots</v>
      </c>
      <c r="AY146" s="89">
        <v>0</v>
      </c>
      <c r="AZ146" s="89">
        <v>0</v>
      </c>
      <c r="BA146" s="89">
        <v>0</v>
      </c>
      <c r="BB146" s="89">
        <f t="shared" si="300"/>
        <v>0</v>
      </c>
      <c r="BC146" s="93" t="str">
        <f t="shared" si="301"/>
        <v>nebija plānots</v>
      </c>
      <c r="BD146" s="89">
        <f t="shared" si="302"/>
        <v>0</v>
      </c>
      <c r="BE146" s="93" t="str">
        <f t="shared" si="303"/>
        <v>nebija plānots</v>
      </c>
      <c r="BF146" s="89">
        <f t="shared" si="304"/>
        <v>0</v>
      </c>
      <c r="BG146" s="89">
        <f t="shared" si="305"/>
        <v>0</v>
      </c>
      <c r="BH146" s="89">
        <f t="shared" si="306"/>
        <v>0</v>
      </c>
      <c r="BI146" s="89">
        <f t="shared" si="307"/>
        <v>0</v>
      </c>
      <c r="BJ146" s="93" t="str">
        <f t="shared" si="308"/>
        <v>nebija plānots</v>
      </c>
      <c r="BK146" s="89">
        <f t="shared" si="309"/>
        <v>0</v>
      </c>
      <c r="BL146" s="93" t="str">
        <f t="shared" si="310"/>
        <v>nebija plānots</v>
      </c>
      <c r="BM146" s="89">
        <v>0</v>
      </c>
      <c r="BN146" s="89">
        <v>0</v>
      </c>
      <c r="BO146" s="89">
        <v>0</v>
      </c>
      <c r="BP146" s="89">
        <f t="shared" si="311"/>
        <v>0</v>
      </c>
      <c r="BQ146" s="93" t="str">
        <f t="shared" si="312"/>
        <v>nebija plānots</v>
      </c>
      <c r="BR146" s="89">
        <f t="shared" si="313"/>
        <v>0</v>
      </c>
      <c r="BS146" s="93" t="str">
        <f t="shared" si="314"/>
        <v>nebija plānots</v>
      </c>
      <c r="BT146" s="89">
        <f t="shared" si="315"/>
        <v>0</v>
      </c>
      <c r="BU146" s="89">
        <f t="shared" si="316"/>
        <v>0</v>
      </c>
      <c r="BV146" s="89">
        <f t="shared" si="317"/>
        <v>0</v>
      </c>
      <c r="BW146" s="89">
        <f t="shared" si="318"/>
        <v>0</v>
      </c>
      <c r="BX146" s="93" t="str">
        <f t="shared" si="319"/>
        <v>nebija plānots</v>
      </c>
      <c r="BY146" s="89">
        <f t="shared" si="320"/>
        <v>0</v>
      </c>
      <c r="BZ146" s="93" t="str">
        <f t="shared" si="321"/>
        <v>nebija plānots</v>
      </c>
      <c r="CA146" s="89">
        <v>0</v>
      </c>
      <c r="CB146" s="89">
        <v>0</v>
      </c>
      <c r="CC146" s="89">
        <v>0</v>
      </c>
      <c r="CD146" s="89">
        <v>0</v>
      </c>
      <c r="CE146" s="89">
        <v>0</v>
      </c>
      <c r="CF146" s="89">
        <v>0</v>
      </c>
      <c r="CG146" s="89">
        <v>135000</v>
      </c>
      <c r="CH146" s="24">
        <f t="shared" si="322"/>
        <v>135000</v>
      </c>
      <c r="CJ146" s="10"/>
      <c r="CK146" s="10"/>
    </row>
    <row r="147" spans="1:89" ht="12" hidden="1" customHeight="1" x14ac:dyDescent="0.25">
      <c r="A147" s="9" t="s">
        <v>366</v>
      </c>
      <c r="B147" s="9" t="s">
        <v>366</v>
      </c>
      <c r="C147" s="25">
        <v>4</v>
      </c>
      <c r="D147" s="33" t="s">
        <v>349</v>
      </c>
      <c r="E147" s="27" t="s">
        <v>350</v>
      </c>
      <c r="F147" s="33" t="s">
        <v>351</v>
      </c>
      <c r="G147" s="27" t="s">
        <v>352</v>
      </c>
      <c r="H147" s="25" t="s">
        <v>367</v>
      </c>
      <c r="I147" s="27" t="s">
        <v>368</v>
      </c>
      <c r="J147" s="28">
        <v>1</v>
      </c>
      <c r="K147" s="36" t="s">
        <v>22</v>
      </c>
      <c r="L147" s="25" t="s">
        <v>10</v>
      </c>
      <c r="M147" s="24">
        <v>0</v>
      </c>
      <c r="N147" s="24">
        <v>0</v>
      </c>
      <c r="O147" s="24">
        <v>2129959.87</v>
      </c>
      <c r="P147" s="89">
        <v>0</v>
      </c>
      <c r="Q147" s="89">
        <v>0</v>
      </c>
      <c r="R147" s="89">
        <v>0</v>
      </c>
      <c r="S147" s="89">
        <f t="shared" si="274"/>
        <v>0</v>
      </c>
      <c r="T147" s="93" t="str">
        <f t="shared" si="275"/>
        <v>nebija plānots</v>
      </c>
      <c r="U147" s="89">
        <f t="shared" si="276"/>
        <v>0</v>
      </c>
      <c r="V147" s="93" t="str">
        <f t="shared" si="277"/>
        <v>nebija plānots</v>
      </c>
      <c r="W147" s="89">
        <v>0</v>
      </c>
      <c r="X147" s="89">
        <v>0</v>
      </c>
      <c r="Y147" s="89">
        <v>0</v>
      </c>
      <c r="Z147" s="89">
        <f t="shared" si="278"/>
        <v>0</v>
      </c>
      <c r="AA147" s="93" t="str">
        <f t="shared" si="279"/>
        <v>nebija plānots</v>
      </c>
      <c r="AB147" s="89">
        <f t="shared" si="280"/>
        <v>0</v>
      </c>
      <c r="AC147" s="93" t="str">
        <f t="shared" si="281"/>
        <v>nebija plānots</v>
      </c>
      <c r="AD147" s="89">
        <f t="shared" si="282"/>
        <v>0</v>
      </c>
      <c r="AE147" s="89">
        <f t="shared" si="283"/>
        <v>0</v>
      </c>
      <c r="AF147" s="89">
        <f t="shared" si="284"/>
        <v>0</v>
      </c>
      <c r="AG147" s="89">
        <f t="shared" si="285"/>
        <v>0</v>
      </c>
      <c r="AH147" s="93" t="str">
        <f t="shared" si="286"/>
        <v>nebija plānots</v>
      </c>
      <c r="AI147" s="89">
        <f t="shared" si="287"/>
        <v>0</v>
      </c>
      <c r="AJ147" s="93" t="str">
        <f t="shared" si="288"/>
        <v>nebija plānots</v>
      </c>
      <c r="AK147" s="89">
        <v>0</v>
      </c>
      <c r="AL147" s="89">
        <v>0</v>
      </c>
      <c r="AM147" s="89">
        <v>0</v>
      </c>
      <c r="AN147" s="89">
        <f t="shared" si="289"/>
        <v>0</v>
      </c>
      <c r="AO147" s="93" t="str">
        <f t="shared" si="290"/>
        <v>nebija plānots</v>
      </c>
      <c r="AP147" s="89">
        <f t="shared" si="291"/>
        <v>0</v>
      </c>
      <c r="AQ147" s="93" t="str">
        <f t="shared" si="292"/>
        <v>nebija plānots</v>
      </c>
      <c r="AR147" s="89">
        <f t="shared" si="293"/>
        <v>0</v>
      </c>
      <c r="AS147" s="89">
        <f t="shared" si="294"/>
        <v>0</v>
      </c>
      <c r="AT147" s="89">
        <f t="shared" si="295"/>
        <v>0</v>
      </c>
      <c r="AU147" s="89">
        <f t="shared" si="296"/>
        <v>0</v>
      </c>
      <c r="AV147" s="93" t="str">
        <f t="shared" si="297"/>
        <v>nebija plānots</v>
      </c>
      <c r="AW147" s="89">
        <f t="shared" si="298"/>
        <v>0</v>
      </c>
      <c r="AX147" s="93" t="str">
        <f t="shared" si="299"/>
        <v>nebija plānots</v>
      </c>
      <c r="AY147" s="89">
        <v>0</v>
      </c>
      <c r="AZ147" s="89">
        <v>0</v>
      </c>
      <c r="BA147" s="89">
        <v>0</v>
      </c>
      <c r="BB147" s="89">
        <f t="shared" si="300"/>
        <v>0</v>
      </c>
      <c r="BC147" s="93" t="str">
        <f t="shared" si="301"/>
        <v>nebija plānots</v>
      </c>
      <c r="BD147" s="89">
        <f t="shared" si="302"/>
        <v>0</v>
      </c>
      <c r="BE147" s="93" t="str">
        <f t="shared" si="303"/>
        <v>nebija plānots</v>
      </c>
      <c r="BF147" s="89">
        <f t="shared" si="304"/>
        <v>0</v>
      </c>
      <c r="BG147" s="89">
        <f t="shared" si="305"/>
        <v>0</v>
      </c>
      <c r="BH147" s="89">
        <f t="shared" si="306"/>
        <v>0</v>
      </c>
      <c r="BI147" s="89">
        <f t="shared" si="307"/>
        <v>0</v>
      </c>
      <c r="BJ147" s="93" t="str">
        <f t="shared" si="308"/>
        <v>nebija plānots</v>
      </c>
      <c r="BK147" s="89">
        <f t="shared" si="309"/>
        <v>0</v>
      </c>
      <c r="BL147" s="93" t="str">
        <f t="shared" si="310"/>
        <v>nebija plānots</v>
      </c>
      <c r="BM147" s="89">
        <v>0</v>
      </c>
      <c r="BN147" s="89">
        <v>0</v>
      </c>
      <c r="BO147" s="89">
        <v>0</v>
      </c>
      <c r="BP147" s="89">
        <f t="shared" si="311"/>
        <v>0</v>
      </c>
      <c r="BQ147" s="93" t="str">
        <f t="shared" si="312"/>
        <v>nebija plānots</v>
      </c>
      <c r="BR147" s="89">
        <f t="shared" si="313"/>
        <v>0</v>
      </c>
      <c r="BS147" s="93" t="str">
        <f t="shared" si="314"/>
        <v>nebija plānots</v>
      </c>
      <c r="BT147" s="89">
        <f t="shared" si="315"/>
        <v>0</v>
      </c>
      <c r="BU147" s="89">
        <f t="shared" si="316"/>
        <v>0</v>
      </c>
      <c r="BV147" s="89">
        <f t="shared" si="317"/>
        <v>0</v>
      </c>
      <c r="BW147" s="89">
        <f t="shared" si="318"/>
        <v>0</v>
      </c>
      <c r="BX147" s="93" t="str">
        <f t="shared" si="319"/>
        <v>nebija plānots</v>
      </c>
      <c r="BY147" s="89">
        <f t="shared" si="320"/>
        <v>0</v>
      </c>
      <c r="BZ147" s="93" t="str">
        <f t="shared" si="321"/>
        <v>nebija plānots</v>
      </c>
      <c r="CA147" s="89">
        <v>1349207.17</v>
      </c>
      <c r="CB147" s="89">
        <v>0</v>
      </c>
      <c r="CC147" s="89">
        <v>0</v>
      </c>
      <c r="CD147" s="89">
        <v>0</v>
      </c>
      <c r="CE147" s="89">
        <v>0</v>
      </c>
      <c r="CF147" s="89">
        <v>1802539.25</v>
      </c>
      <c r="CG147" s="89">
        <v>0</v>
      </c>
      <c r="CH147" s="24">
        <f t="shared" si="322"/>
        <v>3151746.42</v>
      </c>
      <c r="CJ147" s="10"/>
      <c r="CK147" s="10"/>
    </row>
    <row r="148" spans="1:89" ht="12" hidden="1" customHeight="1" x14ac:dyDescent="0.25">
      <c r="A148" s="9" t="s">
        <v>369</v>
      </c>
      <c r="B148" s="9" t="s">
        <v>369</v>
      </c>
      <c r="C148" s="25">
        <v>4</v>
      </c>
      <c r="D148" s="33" t="s">
        <v>349</v>
      </c>
      <c r="E148" s="27" t="s">
        <v>350</v>
      </c>
      <c r="F148" s="33" t="s">
        <v>351</v>
      </c>
      <c r="G148" s="27" t="s">
        <v>352</v>
      </c>
      <c r="H148" s="25" t="s">
        <v>367</v>
      </c>
      <c r="I148" s="27" t="s">
        <v>368</v>
      </c>
      <c r="J148" s="28">
        <v>2</v>
      </c>
      <c r="K148" s="36" t="s">
        <v>22</v>
      </c>
      <c r="L148" s="25" t="s">
        <v>10</v>
      </c>
      <c r="M148" s="24">
        <v>0</v>
      </c>
      <c r="N148" s="24">
        <v>0</v>
      </c>
      <c r="O148" s="24">
        <v>831486.19</v>
      </c>
      <c r="P148" s="89">
        <v>0</v>
      </c>
      <c r="Q148" s="89">
        <v>0</v>
      </c>
      <c r="R148" s="89">
        <v>0</v>
      </c>
      <c r="S148" s="89">
        <f t="shared" si="274"/>
        <v>0</v>
      </c>
      <c r="T148" s="93" t="str">
        <f t="shared" si="275"/>
        <v>nebija plānots</v>
      </c>
      <c r="U148" s="89">
        <f t="shared" si="276"/>
        <v>0</v>
      </c>
      <c r="V148" s="93" t="str">
        <f t="shared" si="277"/>
        <v>nebija plānots</v>
      </c>
      <c r="W148" s="89">
        <v>0</v>
      </c>
      <c r="X148" s="89">
        <v>64752.39</v>
      </c>
      <c r="Y148" s="89">
        <v>0</v>
      </c>
      <c r="Z148" s="89">
        <f t="shared" si="278"/>
        <v>64752.39</v>
      </c>
      <c r="AA148" s="93" t="str">
        <f t="shared" si="279"/>
        <v>nebija plānots</v>
      </c>
      <c r="AB148" s="89">
        <f t="shared" si="280"/>
        <v>64752.39</v>
      </c>
      <c r="AC148" s="93" t="str">
        <f t="shared" si="281"/>
        <v>nebija plānots</v>
      </c>
      <c r="AD148" s="89">
        <f t="shared" si="282"/>
        <v>0</v>
      </c>
      <c r="AE148" s="89">
        <f t="shared" si="283"/>
        <v>64752.39</v>
      </c>
      <c r="AF148" s="89">
        <f t="shared" si="284"/>
        <v>0</v>
      </c>
      <c r="AG148" s="89">
        <f t="shared" si="285"/>
        <v>64752.39</v>
      </c>
      <c r="AH148" s="93" t="str">
        <f t="shared" si="286"/>
        <v>nebija plānots</v>
      </c>
      <c r="AI148" s="89">
        <f t="shared" si="287"/>
        <v>64752.39</v>
      </c>
      <c r="AJ148" s="93" t="str">
        <f t="shared" si="288"/>
        <v>nebija plānots</v>
      </c>
      <c r="AK148" s="89">
        <v>22459.96</v>
      </c>
      <c r="AL148" s="89">
        <v>0</v>
      </c>
      <c r="AM148" s="89">
        <v>0</v>
      </c>
      <c r="AN148" s="89">
        <f t="shared" si="289"/>
        <v>0</v>
      </c>
      <c r="AO148" s="93">
        <f t="shared" si="290"/>
        <v>0</v>
      </c>
      <c r="AP148" s="89">
        <f t="shared" si="291"/>
        <v>-22459.96</v>
      </c>
      <c r="AQ148" s="93">
        <f t="shared" si="292"/>
        <v>-1</v>
      </c>
      <c r="AR148" s="89">
        <f t="shared" si="293"/>
        <v>22459.96</v>
      </c>
      <c r="AS148" s="89">
        <f t="shared" si="294"/>
        <v>64752.39</v>
      </c>
      <c r="AT148" s="89">
        <f t="shared" si="295"/>
        <v>0</v>
      </c>
      <c r="AU148" s="89">
        <f t="shared" si="296"/>
        <v>64752.39</v>
      </c>
      <c r="AV148" s="93">
        <f t="shared" si="297"/>
        <v>2.8830144844425369</v>
      </c>
      <c r="AW148" s="89">
        <f t="shared" si="298"/>
        <v>42292.43</v>
      </c>
      <c r="AX148" s="93">
        <f t="shared" si="299"/>
        <v>1.8830144844425369</v>
      </c>
      <c r="AY148" s="89">
        <v>0</v>
      </c>
      <c r="AZ148" s="89">
        <v>0</v>
      </c>
      <c r="BA148" s="89">
        <v>0</v>
      </c>
      <c r="BB148" s="89">
        <f t="shared" si="300"/>
        <v>0</v>
      </c>
      <c r="BC148" s="93" t="str">
        <f t="shared" si="301"/>
        <v>nebija plānots</v>
      </c>
      <c r="BD148" s="89">
        <f t="shared" si="302"/>
        <v>0</v>
      </c>
      <c r="BE148" s="93" t="str">
        <f t="shared" si="303"/>
        <v>nebija plānots</v>
      </c>
      <c r="BF148" s="89">
        <f t="shared" si="304"/>
        <v>22459.96</v>
      </c>
      <c r="BG148" s="89">
        <f t="shared" si="305"/>
        <v>64752.39</v>
      </c>
      <c r="BH148" s="89">
        <f t="shared" si="306"/>
        <v>0</v>
      </c>
      <c r="BI148" s="89">
        <f t="shared" si="307"/>
        <v>64752.39</v>
      </c>
      <c r="BJ148" s="93">
        <f t="shared" si="308"/>
        <v>2.8830144844425369</v>
      </c>
      <c r="BK148" s="89">
        <f t="shared" si="309"/>
        <v>42292.43</v>
      </c>
      <c r="BL148" s="93">
        <f t="shared" si="310"/>
        <v>1.8830144844425369</v>
      </c>
      <c r="BM148" s="89">
        <v>0</v>
      </c>
      <c r="BN148" s="89">
        <v>0</v>
      </c>
      <c r="BO148" s="89">
        <v>0</v>
      </c>
      <c r="BP148" s="89">
        <f t="shared" si="311"/>
        <v>0</v>
      </c>
      <c r="BQ148" s="93" t="str">
        <f t="shared" si="312"/>
        <v>nebija plānots</v>
      </c>
      <c r="BR148" s="89">
        <f t="shared" si="313"/>
        <v>0</v>
      </c>
      <c r="BS148" s="93" t="str">
        <f t="shared" si="314"/>
        <v>nebija plānots</v>
      </c>
      <c r="BT148" s="89">
        <f t="shared" si="315"/>
        <v>22459.96</v>
      </c>
      <c r="BU148" s="89">
        <f t="shared" si="316"/>
        <v>64752.39</v>
      </c>
      <c r="BV148" s="89">
        <f t="shared" si="317"/>
        <v>0</v>
      </c>
      <c r="BW148" s="89">
        <f t="shared" si="318"/>
        <v>64752.39</v>
      </c>
      <c r="BX148" s="93">
        <f t="shared" si="319"/>
        <v>2.8830144844425369</v>
      </c>
      <c r="BY148" s="89">
        <f t="shared" si="320"/>
        <v>42292.43</v>
      </c>
      <c r="BZ148" s="93">
        <f t="shared" si="321"/>
        <v>1.8830144844425369</v>
      </c>
      <c r="CA148" s="89">
        <v>0</v>
      </c>
      <c r="CB148" s="89">
        <v>0</v>
      </c>
      <c r="CC148" s="89">
        <v>0</v>
      </c>
      <c r="CD148" s="89">
        <v>278936.77</v>
      </c>
      <c r="CE148" s="89">
        <v>0</v>
      </c>
      <c r="CF148" s="89">
        <v>0</v>
      </c>
      <c r="CG148" s="89">
        <v>0</v>
      </c>
      <c r="CH148" s="24">
        <f t="shared" si="322"/>
        <v>301396.73000000004</v>
      </c>
      <c r="CJ148" s="10"/>
      <c r="CK148" s="10"/>
    </row>
    <row r="149" spans="1:89" ht="12" hidden="1" customHeight="1" x14ac:dyDescent="0.25">
      <c r="A149" s="9" t="s">
        <v>370</v>
      </c>
      <c r="B149" s="9" t="s">
        <v>370</v>
      </c>
      <c r="C149" s="25">
        <v>4</v>
      </c>
      <c r="D149" s="33" t="s">
        <v>349</v>
      </c>
      <c r="E149" s="27" t="s">
        <v>350</v>
      </c>
      <c r="F149" s="33" t="s">
        <v>351</v>
      </c>
      <c r="G149" s="27" t="s">
        <v>352</v>
      </c>
      <c r="H149" s="25" t="s">
        <v>367</v>
      </c>
      <c r="I149" s="27" t="s">
        <v>368</v>
      </c>
      <c r="J149" s="28">
        <v>3</v>
      </c>
      <c r="K149" s="36" t="s">
        <v>22</v>
      </c>
      <c r="L149" s="25" t="s">
        <v>10</v>
      </c>
      <c r="M149" s="24">
        <v>0</v>
      </c>
      <c r="N149" s="24">
        <v>0</v>
      </c>
      <c r="O149" s="24">
        <v>0</v>
      </c>
      <c r="P149" s="89">
        <v>0</v>
      </c>
      <c r="Q149" s="89">
        <v>0</v>
      </c>
      <c r="R149" s="89">
        <v>0</v>
      </c>
      <c r="S149" s="89">
        <f t="shared" si="274"/>
        <v>0</v>
      </c>
      <c r="T149" s="93" t="str">
        <f t="shared" si="275"/>
        <v>nebija plānots</v>
      </c>
      <c r="U149" s="89">
        <f t="shared" si="276"/>
        <v>0</v>
      </c>
      <c r="V149" s="93" t="str">
        <f t="shared" si="277"/>
        <v>nebija plānots</v>
      </c>
      <c r="W149" s="89">
        <v>0</v>
      </c>
      <c r="X149" s="89">
        <v>0</v>
      </c>
      <c r="Y149" s="89">
        <v>0</v>
      </c>
      <c r="Z149" s="89">
        <f t="shared" si="278"/>
        <v>0</v>
      </c>
      <c r="AA149" s="93" t="str">
        <f t="shared" si="279"/>
        <v>nebija plānots</v>
      </c>
      <c r="AB149" s="89">
        <f t="shared" si="280"/>
        <v>0</v>
      </c>
      <c r="AC149" s="93" t="str">
        <f t="shared" si="281"/>
        <v>nebija plānots</v>
      </c>
      <c r="AD149" s="89">
        <f t="shared" si="282"/>
        <v>0</v>
      </c>
      <c r="AE149" s="89">
        <f t="shared" si="283"/>
        <v>0</v>
      </c>
      <c r="AF149" s="89">
        <f t="shared" si="284"/>
        <v>0</v>
      </c>
      <c r="AG149" s="89">
        <f t="shared" si="285"/>
        <v>0</v>
      </c>
      <c r="AH149" s="93" t="str">
        <f t="shared" si="286"/>
        <v>nebija plānots</v>
      </c>
      <c r="AI149" s="89">
        <f t="shared" si="287"/>
        <v>0</v>
      </c>
      <c r="AJ149" s="93" t="str">
        <f t="shared" si="288"/>
        <v>nebija plānots</v>
      </c>
      <c r="AK149" s="89">
        <v>59223.94</v>
      </c>
      <c r="AL149" s="89">
        <v>177130.37</v>
      </c>
      <c r="AM149" s="89">
        <v>0</v>
      </c>
      <c r="AN149" s="89">
        <f t="shared" si="289"/>
        <v>177130.37</v>
      </c>
      <c r="AO149" s="93">
        <f t="shared" si="290"/>
        <v>2.9908575822547436</v>
      </c>
      <c r="AP149" s="89">
        <f t="shared" si="291"/>
        <v>117906.43</v>
      </c>
      <c r="AQ149" s="93">
        <f t="shared" si="292"/>
        <v>1.9908575822547434</v>
      </c>
      <c r="AR149" s="89">
        <f t="shared" si="293"/>
        <v>59223.94</v>
      </c>
      <c r="AS149" s="89">
        <f t="shared" si="294"/>
        <v>177130.37</v>
      </c>
      <c r="AT149" s="89">
        <f t="shared" si="295"/>
        <v>0</v>
      </c>
      <c r="AU149" s="89">
        <f t="shared" si="296"/>
        <v>177130.37</v>
      </c>
      <c r="AV149" s="93">
        <f t="shared" si="297"/>
        <v>2.9908575822547436</v>
      </c>
      <c r="AW149" s="89">
        <f t="shared" si="298"/>
        <v>117906.43</v>
      </c>
      <c r="AX149" s="93">
        <f t="shared" si="299"/>
        <v>1.9908575822547434</v>
      </c>
      <c r="AY149" s="89">
        <v>0</v>
      </c>
      <c r="AZ149" s="89">
        <v>0</v>
      </c>
      <c r="BA149" s="89">
        <v>0</v>
      </c>
      <c r="BB149" s="89">
        <f t="shared" si="300"/>
        <v>0</v>
      </c>
      <c r="BC149" s="93" t="str">
        <f t="shared" si="301"/>
        <v>nebija plānots</v>
      </c>
      <c r="BD149" s="89">
        <f t="shared" si="302"/>
        <v>0</v>
      </c>
      <c r="BE149" s="93" t="str">
        <f t="shared" si="303"/>
        <v>nebija plānots</v>
      </c>
      <c r="BF149" s="89">
        <f t="shared" si="304"/>
        <v>59223.94</v>
      </c>
      <c r="BG149" s="89">
        <f t="shared" si="305"/>
        <v>177130.37</v>
      </c>
      <c r="BH149" s="89">
        <f t="shared" si="306"/>
        <v>0</v>
      </c>
      <c r="BI149" s="89">
        <f t="shared" si="307"/>
        <v>177130.37</v>
      </c>
      <c r="BJ149" s="93">
        <f t="shared" si="308"/>
        <v>2.9908575822547436</v>
      </c>
      <c r="BK149" s="89">
        <f t="shared" si="309"/>
        <v>117906.43</v>
      </c>
      <c r="BL149" s="93">
        <f t="shared" si="310"/>
        <v>1.9908575822547434</v>
      </c>
      <c r="BM149" s="89">
        <v>0</v>
      </c>
      <c r="BN149" s="89">
        <v>0</v>
      </c>
      <c r="BO149" s="89">
        <v>0</v>
      </c>
      <c r="BP149" s="89">
        <f t="shared" si="311"/>
        <v>0</v>
      </c>
      <c r="BQ149" s="93" t="str">
        <f t="shared" si="312"/>
        <v>nebija plānots</v>
      </c>
      <c r="BR149" s="89">
        <f t="shared" si="313"/>
        <v>0</v>
      </c>
      <c r="BS149" s="93" t="str">
        <f t="shared" si="314"/>
        <v>nebija plānots</v>
      </c>
      <c r="BT149" s="89">
        <f t="shared" si="315"/>
        <v>59223.94</v>
      </c>
      <c r="BU149" s="89">
        <f t="shared" si="316"/>
        <v>177130.37</v>
      </c>
      <c r="BV149" s="89">
        <f t="shared" si="317"/>
        <v>0</v>
      </c>
      <c r="BW149" s="89">
        <f t="shared" si="318"/>
        <v>177130.37</v>
      </c>
      <c r="BX149" s="93">
        <f t="shared" si="319"/>
        <v>2.9908575822547436</v>
      </c>
      <c r="BY149" s="89">
        <f t="shared" si="320"/>
        <v>117906.43</v>
      </c>
      <c r="BZ149" s="93">
        <f t="shared" si="321"/>
        <v>1.9908575822547434</v>
      </c>
      <c r="CA149" s="89">
        <v>0</v>
      </c>
      <c r="CB149" s="89">
        <v>0</v>
      </c>
      <c r="CC149" s="89">
        <v>0</v>
      </c>
      <c r="CD149" s="89">
        <v>0</v>
      </c>
      <c r="CE149" s="89">
        <v>276647.96999999997</v>
      </c>
      <c r="CF149" s="89">
        <v>0</v>
      </c>
      <c r="CG149" s="89">
        <v>0</v>
      </c>
      <c r="CH149" s="24">
        <f t="shared" si="322"/>
        <v>335871.91</v>
      </c>
      <c r="CJ149" s="10"/>
      <c r="CK149" s="10"/>
    </row>
    <row r="150" spans="1:89" ht="12" hidden="1" customHeight="1" x14ac:dyDescent="0.25">
      <c r="A150" s="9" t="s">
        <v>371</v>
      </c>
      <c r="B150" s="9" t="s">
        <v>371</v>
      </c>
      <c r="C150" s="25">
        <v>4</v>
      </c>
      <c r="D150" s="33" t="s">
        <v>349</v>
      </c>
      <c r="E150" s="27" t="s">
        <v>350</v>
      </c>
      <c r="F150" s="33" t="s">
        <v>351</v>
      </c>
      <c r="G150" s="27" t="s">
        <v>352</v>
      </c>
      <c r="H150" s="25" t="s">
        <v>367</v>
      </c>
      <c r="I150" s="27" t="s">
        <v>368</v>
      </c>
      <c r="J150" s="28">
        <v>4</v>
      </c>
      <c r="K150" s="36" t="s">
        <v>22</v>
      </c>
      <c r="L150" s="25" t="s">
        <v>10</v>
      </c>
      <c r="M150" s="24">
        <v>0</v>
      </c>
      <c r="N150" s="24">
        <v>983345.53</v>
      </c>
      <c r="O150" s="24">
        <f>1581746.44+765975.8</f>
        <v>2347722.2400000002</v>
      </c>
      <c r="P150" s="89">
        <v>50535.65</v>
      </c>
      <c r="Q150" s="89">
        <v>50535.65</v>
      </c>
      <c r="R150" s="89">
        <v>0</v>
      </c>
      <c r="S150" s="89">
        <f t="shared" si="274"/>
        <v>50535.65</v>
      </c>
      <c r="T150" s="93">
        <f t="shared" si="275"/>
        <v>1</v>
      </c>
      <c r="U150" s="89">
        <f t="shared" si="276"/>
        <v>0</v>
      </c>
      <c r="V150" s="93">
        <f t="shared" si="277"/>
        <v>0</v>
      </c>
      <c r="W150" s="89">
        <v>0</v>
      </c>
      <c r="X150" s="89">
        <v>0</v>
      </c>
      <c r="Y150" s="89">
        <v>0</v>
      </c>
      <c r="Z150" s="89">
        <f t="shared" si="278"/>
        <v>0</v>
      </c>
      <c r="AA150" s="93" t="str">
        <f t="shared" si="279"/>
        <v>nebija plānots</v>
      </c>
      <c r="AB150" s="89">
        <f t="shared" si="280"/>
        <v>0</v>
      </c>
      <c r="AC150" s="93" t="str">
        <f t="shared" si="281"/>
        <v>nebija plānots</v>
      </c>
      <c r="AD150" s="89">
        <f t="shared" si="282"/>
        <v>50535.65</v>
      </c>
      <c r="AE150" s="89">
        <f t="shared" si="283"/>
        <v>50535.65</v>
      </c>
      <c r="AF150" s="89">
        <f t="shared" si="284"/>
        <v>0</v>
      </c>
      <c r="AG150" s="89">
        <f t="shared" si="285"/>
        <v>50535.65</v>
      </c>
      <c r="AH150" s="93">
        <f t="shared" si="286"/>
        <v>1</v>
      </c>
      <c r="AI150" s="89">
        <f t="shared" si="287"/>
        <v>0</v>
      </c>
      <c r="AJ150" s="93">
        <f t="shared" si="288"/>
        <v>0</v>
      </c>
      <c r="AK150" s="89">
        <v>0</v>
      </c>
      <c r="AL150" s="89">
        <v>0</v>
      </c>
      <c r="AM150" s="89">
        <v>0</v>
      </c>
      <c r="AN150" s="89">
        <f t="shared" si="289"/>
        <v>0</v>
      </c>
      <c r="AO150" s="93" t="str">
        <f t="shared" si="290"/>
        <v>nebija plānots</v>
      </c>
      <c r="AP150" s="89">
        <f t="shared" si="291"/>
        <v>0</v>
      </c>
      <c r="AQ150" s="93" t="str">
        <f t="shared" si="292"/>
        <v>nebija plānots</v>
      </c>
      <c r="AR150" s="89">
        <f t="shared" si="293"/>
        <v>50535.65</v>
      </c>
      <c r="AS150" s="89">
        <f t="shared" si="294"/>
        <v>50535.65</v>
      </c>
      <c r="AT150" s="89">
        <f t="shared" si="295"/>
        <v>0</v>
      </c>
      <c r="AU150" s="89">
        <f t="shared" si="296"/>
        <v>50535.65</v>
      </c>
      <c r="AV150" s="93">
        <f t="shared" si="297"/>
        <v>1</v>
      </c>
      <c r="AW150" s="89">
        <f t="shared" si="298"/>
        <v>0</v>
      </c>
      <c r="AX150" s="93">
        <f t="shared" si="299"/>
        <v>0</v>
      </c>
      <c r="AY150" s="89">
        <v>0</v>
      </c>
      <c r="AZ150" s="89">
        <v>45457.98</v>
      </c>
      <c r="BA150" s="89">
        <v>0</v>
      </c>
      <c r="BB150" s="89">
        <f t="shared" si="300"/>
        <v>45457.98</v>
      </c>
      <c r="BC150" s="93" t="str">
        <f t="shared" si="301"/>
        <v>nebija plānots</v>
      </c>
      <c r="BD150" s="89">
        <f t="shared" si="302"/>
        <v>45457.98</v>
      </c>
      <c r="BE150" s="93" t="str">
        <f t="shared" si="303"/>
        <v>nebija plānots</v>
      </c>
      <c r="BF150" s="89">
        <f t="shared" si="304"/>
        <v>50535.65</v>
      </c>
      <c r="BG150" s="89">
        <f t="shared" si="305"/>
        <v>95993.63</v>
      </c>
      <c r="BH150" s="89">
        <f t="shared" si="306"/>
        <v>0</v>
      </c>
      <c r="BI150" s="89">
        <f t="shared" si="307"/>
        <v>95993.63</v>
      </c>
      <c r="BJ150" s="93">
        <f t="shared" si="308"/>
        <v>1.8995230099939351</v>
      </c>
      <c r="BK150" s="89">
        <f t="shared" si="309"/>
        <v>45457.98</v>
      </c>
      <c r="BL150" s="93">
        <f t="shared" si="310"/>
        <v>0.89952300999393497</v>
      </c>
      <c r="BM150" s="89">
        <v>54958.570000000102</v>
      </c>
      <c r="BN150" s="89">
        <v>0</v>
      </c>
      <c r="BO150" s="89">
        <v>0</v>
      </c>
      <c r="BP150" s="89">
        <f t="shared" si="311"/>
        <v>0</v>
      </c>
      <c r="BQ150" s="93">
        <f t="shared" si="312"/>
        <v>0</v>
      </c>
      <c r="BR150" s="89">
        <f t="shared" si="313"/>
        <v>-54958.570000000102</v>
      </c>
      <c r="BS150" s="93">
        <f t="shared" si="314"/>
        <v>-1</v>
      </c>
      <c r="BT150" s="89">
        <f t="shared" si="315"/>
        <v>105494.2200000001</v>
      </c>
      <c r="BU150" s="89">
        <f t="shared" si="316"/>
        <v>95993.63</v>
      </c>
      <c r="BV150" s="89">
        <f t="shared" si="317"/>
        <v>0</v>
      </c>
      <c r="BW150" s="89">
        <f t="shared" si="318"/>
        <v>95993.63</v>
      </c>
      <c r="BX150" s="93">
        <f t="shared" si="319"/>
        <v>0.90994208023908718</v>
      </c>
      <c r="BY150" s="89">
        <f t="shared" si="320"/>
        <v>-9500.5900000000984</v>
      </c>
      <c r="BZ150" s="93">
        <f t="shared" si="321"/>
        <v>-9.0057919760912861E-2</v>
      </c>
      <c r="CA150" s="89">
        <v>0</v>
      </c>
      <c r="CB150" s="89">
        <v>0</v>
      </c>
      <c r="CC150" s="89">
        <v>0</v>
      </c>
      <c r="CD150" s="89">
        <v>0</v>
      </c>
      <c r="CE150" s="89">
        <v>0</v>
      </c>
      <c r="CF150" s="89">
        <v>0</v>
      </c>
      <c r="CG150" s="89">
        <v>0</v>
      </c>
      <c r="CH150" s="24">
        <f t="shared" si="322"/>
        <v>105494.2200000001</v>
      </c>
      <c r="CJ150" s="10"/>
      <c r="CK150" s="10"/>
    </row>
    <row r="151" spans="1:89" ht="12" customHeight="1" x14ac:dyDescent="0.25">
      <c r="A151" s="9" t="s">
        <v>299</v>
      </c>
      <c r="B151" s="9" t="s">
        <v>299</v>
      </c>
      <c r="C151" s="25">
        <v>4</v>
      </c>
      <c r="D151" s="33" t="s">
        <v>300</v>
      </c>
      <c r="E151" s="27" t="s">
        <v>301</v>
      </c>
      <c r="F151" s="25" t="s">
        <v>302</v>
      </c>
      <c r="G151" s="27" t="s">
        <v>303</v>
      </c>
      <c r="H151" s="25" t="s">
        <v>304</v>
      </c>
      <c r="I151" s="27" t="s">
        <v>305</v>
      </c>
      <c r="J151" s="28">
        <v>1</v>
      </c>
      <c r="K151" s="29" t="s">
        <v>306</v>
      </c>
      <c r="L151" s="25" t="s">
        <v>10</v>
      </c>
      <c r="M151" s="24">
        <v>0</v>
      </c>
      <c r="N151" s="24">
        <v>5340526.8199999994</v>
      </c>
      <c r="O151" s="24">
        <v>23234003.77</v>
      </c>
      <c r="P151" s="89">
        <v>52156.26</v>
      </c>
      <c r="Q151" s="89">
        <v>52156.26</v>
      </c>
      <c r="R151" s="89">
        <v>0</v>
      </c>
      <c r="S151" s="89">
        <f t="shared" si="274"/>
        <v>52156.26</v>
      </c>
      <c r="T151" s="93">
        <f t="shared" si="275"/>
        <v>1</v>
      </c>
      <c r="U151" s="89">
        <f t="shared" si="276"/>
        <v>0</v>
      </c>
      <c r="V151" s="93">
        <f t="shared" si="277"/>
        <v>0</v>
      </c>
      <c r="W151" s="89">
        <v>74499.399999999994</v>
      </c>
      <c r="X151" s="89">
        <v>57169.24</v>
      </c>
      <c r="Y151" s="89">
        <v>0</v>
      </c>
      <c r="Z151" s="89">
        <f t="shared" si="278"/>
        <v>57169.24</v>
      </c>
      <c r="AA151" s="93">
        <f t="shared" si="279"/>
        <v>0.76737852922305416</v>
      </c>
      <c r="AB151" s="89">
        <f t="shared" si="280"/>
        <v>-17330.159999999996</v>
      </c>
      <c r="AC151" s="93">
        <f t="shared" si="281"/>
        <v>-0.23262147077694581</v>
      </c>
      <c r="AD151" s="89">
        <f t="shared" si="282"/>
        <v>126655.66</v>
      </c>
      <c r="AE151" s="89">
        <f t="shared" si="283"/>
        <v>109325.5</v>
      </c>
      <c r="AF151" s="89">
        <f t="shared" si="284"/>
        <v>0</v>
      </c>
      <c r="AG151" s="89">
        <f t="shared" si="285"/>
        <v>109325.5</v>
      </c>
      <c r="AH151" s="93">
        <f t="shared" si="286"/>
        <v>0.86317105765348345</v>
      </c>
      <c r="AI151" s="89">
        <f t="shared" si="287"/>
        <v>-17330.160000000003</v>
      </c>
      <c r="AJ151" s="93">
        <f t="shared" si="288"/>
        <v>-0.13682894234651655</v>
      </c>
      <c r="AK151" s="89">
        <v>0</v>
      </c>
      <c r="AL151" s="89">
        <v>375278.95</v>
      </c>
      <c r="AM151" s="89">
        <v>0</v>
      </c>
      <c r="AN151" s="89">
        <f t="shared" si="289"/>
        <v>375278.95</v>
      </c>
      <c r="AO151" s="93" t="str">
        <f t="shared" si="290"/>
        <v>nebija plānots</v>
      </c>
      <c r="AP151" s="89">
        <f t="shared" si="291"/>
        <v>375278.95</v>
      </c>
      <c r="AQ151" s="93" t="str">
        <f t="shared" si="292"/>
        <v>nebija plānots</v>
      </c>
      <c r="AR151" s="89">
        <f t="shared" si="293"/>
        <v>126655.66</v>
      </c>
      <c r="AS151" s="89">
        <f t="shared" si="294"/>
        <v>484604.45</v>
      </c>
      <c r="AT151" s="89">
        <f t="shared" si="295"/>
        <v>0</v>
      </c>
      <c r="AU151" s="89">
        <f t="shared" si="296"/>
        <v>484604.45</v>
      </c>
      <c r="AV151" s="93">
        <f t="shared" si="297"/>
        <v>3.8261570781755827</v>
      </c>
      <c r="AW151" s="89">
        <f t="shared" si="298"/>
        <v>357948.79000000004</v>
      </c>
      <c r="AX151" s="93">
        <f t="shared" si="299"/>
        <v>2.8261570781755827</v>
      </c>
      <c r="AY151" s="89">
        <v>622989.83000000007</v>
      </c>
      <c r="AZ151" s="89">
        <v>1030471.14</v>
      </c>
      <c r="BA151" s="89">
        <v>0</v>
      </c>
      <c r="BB151" s="89">
        <f t="shared" si="300"/>
        <v>1030471.14</v>
      </c>
      <c r="BC151" s="93">
        <f t="shared" si="301"/>
        <v>1.6540737751690102</v>
      </c>
      <c r="BD151" s="89">
        <f t="shared" si="302"/>
        <v>407481.30999999994</v>
      </c>
      <c r="BE151" s="93">
        <f t="shared" si="303"/>
        <v>0.65407377516901022</v>
      </c>
      <c r="BF151" s="89">
        <f t="shared" si="304"/>
        <v>749645.49000000011</v>
      </c>
      <c r="BG151" s="89">
        <f t="shared" si="305"/>
        <v>1515075.59</v>
      </c>
      <c r="BH151" s="89">
        <f t="shared" si="306"/>
        <v>0</v>
      </c>
      <c r="BI151" s="89">
        <f t="shared" si="307"/>
        <v>1515075.59</v>
      </c>
      <c r="BJ151" s="93">
        <f t="shared" si="308"/>
        <v>2.021056099463761</v>
      </c>
      <c r="BK151" s="89">
        <f t="shared" si="309"/>
        <v>765430.1</v>
      </c>
      <c r="BL151" s="93">
        <f t="shared" si="310"/>
        <v>1.021056099463761</v>
      </c>
      <c r="BM151" s="89">
        <v>4638419.2200000007</v>
      </c>
      <c r="BN151" s="89">
        <v>237830.86</v>
      </c>
      <c r="BO151" s="89">
        <v>0</v>
      </c>
      <c r="BP151" s="89">
        <f t="shared" si="311"/>
        <v>237830.86</v>
      </c>
      <c r="BQ151" s="93">
        <f t="shared" si="312"/>
        <v>5.1274119203050375E-2</v>
      </c>
      <c r="BR151" s="89">
        <f t="shared" si="313"/>
        <v>-4400588.3600000003</v>
      </c>
      <c r="BS151" s="93">
        <f t="shared" si="314"/>
        <v>-0.94872588079694953</v>
      </c>
      <c r="BT151" s="89">
        <f t="shared" si="315"/>
        <v>5388064.7100000009</v>
      </c>
      <c r="BU151" s="89">
        <f t="shared" si="316"/>
        <v>1752906.4500000002</v>
      </c>
      <c r="BV151" s="89">
        <f t="shared" si="317"/>
        <v>0</v>
      </c>
      <c r="BW151" s="89">
        <f t="shared" si="318"/>
        <v>1752906.4500000002</v>
      </c>
      <c r="BX151" s="93">
        <f t="shared" si="319"/>
        <v>0.32533136559156134</v>
      </c>
      <c r="BY151" s="89">
        <f t="shared" si="320"/>
        <v>-3635158.2600000007</v>
      </c>
      <c r="BZ151" s="93">
        <f t="shared" si="321"/>
        <v>-0.67466863440843872</v>
      </c>
      <c r="CA151" s="89">
        <v>233153.9</v>
      </c>
      <c r="CB151" s="89">
        <v>154107.98000000001</v>
      </c>
      <c r="CC151" s="89">
        <v>1971135.99</v>
      </c>
      <c r="CD151" s="89">
        <v>466457.92000000004</v>
      </c>
      <c r="CE151" s="89">
        <v>4419986.04</v>
      </c>
      <c r="CF151" s="89">
        <v>0</v>
      </c>
      <c r="CG151" s="89">
        <v>3213988.47</v>
      </c>
      <c r="CH151" s="24">
        <f t="shared" si="322"/>
        <v>15846895.010000004</v>
      </c>
      <c r="CJ151" s="10"/>
      <c r="CK151" s="10"/>
    </row>
    <row r="152" spans="1:89" ht="12" hidden="1" customHeight="1" x14ac:dyDescent="0.25">
      <c r="A152" s="9" t="s">
        <v>375</v>
      </c>
      <c r="B152" s="9" t="s">
        <v>375</v>
      </c>
      <c r="C152" s="25">
        <v>4</v>
      </c>
      <c r="D152" s="33" t="s">
        <v>349</v>
      </c>
      <c r="E152" s="27" t="s">
        <v>350</v>
      </c>
      <c r="F152" s="33" t="s">
        <v>351</v>
      </c>
      <c r="G152" s="27" t="s">
        <v>352</v>
      </c>
      <c r="H152" s="34" t="s">
        <v>376</v>
      </c>
      <c r="I152" s="27" t="s">
        <v>377</v>
      </c>
      <c r="J152" s="28">
        <v>1</v>
      </c>
      <c r="K152" s="36" t="s">
        <v>22</v>
      </c>
      <c r="L152" s="25" t="s">
        <v>10</v>
      </c>
      <c r="M152" s="24">
        <v>0</v>
      </c>
      <c r="N152" s="24">
        <v>0</v>
      </c>
      <c r="O152" s="24">
        <v>1460625.27</v>
      </c>
      <c r="P152" s="89">
        <v>0</v>
      </c>
      <c r="Q152" s="89">
        <v>0</v>
      </c>
      <c r="R152" s="89">
        <v>0</v>
      </c>
      <c r="S152" s="89">
        <f t="shared" ref="S152:S156" si="323">Q152-R152</f>
        <v>0</v>
      </c>
      <c r="T152" s="93" t="str">
        <f t="shared" ref="T152:T156" si="324">IFERROR(S152/P152,"nebija plānots")</f>
        <v>nebija plānots</v>
      </c>
      <c r="U152" s="89">
        <f t="shared" ref="U152:U156" si="325">S152-P152</f>
        <v>0</v>
      </c>
      <c r="V152" s="93" t="str">
        <f t="shared" ref="V152:V156" si="326">IFERROR(U152/P152,"nebija plānots")</f>
        <v>nebija plānots</v>
      </c>
      <c r="W152" s="89">
        <v>0</v>
      </c>
      <c r="X152" s="89">
        <v>0</v>
      </c>
      <c r="Y152" s="89">
        <v>0</v>
      </c>
      <c r="Z152" s="89">
        <f t="shared" ref="Z152:Z156" si="327">X152-Y152</f>
        <v>0</v>
      </c>
      <c r="AA152" s="93" t="str">
        <f t="shared" ref="AA152:AA156" si="328">IFERROR(Z152/W152,"nebija plānots")</f>
        <v>nebija plānots</v>
      </c>
      <c r="AB152" s="89">
        <f t="shared" ref="AB152:AB156" si="329">Z152-W152</f>
        <v>0</v>
      </c>
      <c r="AC152" s="93" t="str">
        <f t="shared" ref="AC152:AC156" si="330">IFERROR(AB152/W152,"nebija plānots")</f>
        <v>nebija plānots</v>
      </c>
      <c r="AD152" s="89">
        <f t="shared" ref="AD152:AG156" si="331">P152+W152</f>
        <v>0</v>
      </c>
      <c r="AE152" s="89">
        <f t="shared" si="331"/>
        <v>0</v>
      </c>
      <c r="AF152" s="89">
        <f t="shared" si="331"/>
        <v>0</v>
      </c>
      <c r="AG152" s="89">
        <f t="shared" ref="AG152:AG155" si="332">S152+Z152</f>
        <v>0</v>
      </c>
      <c r="AH152" s="93" t="str">
        <f t="shared" ref="AH152:AH156" si="333">IFERROR(AG152/AD152,"nebija plānots")</f>
        <v>nebija plānots</v>
      </c>
      <c r="AI152" s="89">
        <f t="shared" ref="AI152:AI156" si="334">AG152-AD152</f>
        <v>0</v>
      </c>
      <c r="AJ152" s="93" t="str">
        <f t="shared" ref="AJ152:AJ156" si="335">IFERROR(AI152/AD152,"nebija plānots")</f>
        <v>nebija plānots</v>
      </c>
      <c r="AK152" s="89">
        <v>0</v>
      </c>
      <c r="AL152" s="89">
        <v>0</v>
      </c>
      <c r="AM152" s="89">
        <v>0</v>
      </c>
      <c r="AN152" s="89">
        <f t="shared" ref="AN152:AN170" si="336">AL152-AM152</f>
        <v>0</v>
      </c>
      <c r="AO152" s="93" t="str">
        <f t="shared" ref="AO152:AO156" si="337">IFERROR(AN152/AK152,"nebija plānots")</f>
        <v>nebija plānots</v>
      </c>
      <c r="AP152" s="89">
        <f t="shared" ref="AP152:AP156" si="338">AN152-AK152</f>
        <v>0</v>
      </c>
      <c r="AQ152" s="93" t="str">
        <f t="shared" ref="AQ152:AQ156" si="339">IFERROR(AP152/AK152,"nebija plānots")</f>
        <v>nebija plānots</v>
      </c>
      <c r="AR152" s="89">
        <f t="shared" ref="AR152:AU156" si="340">AD152+AK152</f>
        <v>0</v>
      </c>
      <c r="AS152" s="89">
        <f t="shared" si="340"/>
        <v>0</v>
      </c>
      <c r="AT152" s="89">
        <f t="shared" si="340"/>
        <v>0</v>
      </c>
      <c r="AU152" s="89">
        <f t="shared" ref="AU152:AU155" si="341">AG152+AN152</f>
        <v>0</v>
      </c>
      <c r="AV152" s="93" t="str">
        <f t="shared" ref="AV152:AV156" si="342">IFERROR(AU152/AR152,"nebija plānots")</f>
        <v>nebija plānots</v>
      </c>
      <c r="AW152" s="89">
        <f t="shared" ref="AW152:AW156" si="343">AU152-AR152</f>
        <v>0</v>
      </c>
      <c r="AX152" s="93" t="str">
        <f t="shared" ref="AX152:AX156" si="344">IFERROR(AW152/AR152,"nebija plānots")</f>
        <v>nebija plānots</v>
      </c>
      <c r="AY152" s="89">
        <v>0</v>
      </c>
      <c r="AZ152" s="89">
        <v>0</v>
      </c>
      <c r="BA152" s="89">
        <v>0</v>
      </c>
      <c r="BB152" s="89">
        <f t="shared" ref="BB152:BB170" si="345">AZ152-BA152</f>
        <v>0</v>
      </c>
      <c r="BC152" s="93" t="str">
        <f t="shared" ref="BC152:BC156" si="346">IFERROR(BB152/AY152,"nebija plānots")</f>
        <v>nebija plānots</v>
      </c>
      <c r="BD152" s="89">
        <f t="shared" ref="BD152:BD156" si="347">BB152-AY152</f>
        <v>0</v>
      </c>
      <c r="BE152" s="93" t="str">
        <f t="shared" ref="BE152:BE156" si="348">IFERROR(BD152/AY152,"nebija plānots")</f>
        <v>nebija plānots</v>
      </c>
      <c r="BF152" s="89">
        <f t="shared" ref="BF152:BI156" si="349">AR152+AY152</f>
        <v>0</v>
      </c>
      <c r="BG152" s="89">
        <f t="shared" si="349"/>
        <v>0</v>
      </c>
      <c r="BH152" s="89">
        <f t="shared" si="349"/>
        <v>0</v>
      </c>
      <c r="BI152" s="89">
        <f t="shared" ref="BI152:BI155" si="350">AU152+BB152</f>
        <v>0</v>
      </c>
      <c r="BJ152" s="93" t="str">
        <f t="shared" ref="BJ152:BJ156" si="351">IFERROR(BI152/BF152,"nebija plānots")</f>
        <v>nebija plānots</v>
      </c>
      <c r="BK152" s="89">
        <f t="shared" ref="BK152:BK156" si="352">BI152-BF152</f>
        <v>0</v>
      </c>
      <c r="BL152" s="93" t="str">
        <f t="shared" ref="BL152:BL156" si="353">IFERROR(BK152/BF152,"nebija plānots")</f>
        <v>nebija plānots</v>
      </c>
      <c r="BM152" s="89">
        <v>0</v>
      </c>
      <c r="BN152" s="89">
        <v>0</v>
      </c>
      <c r="BO152" s="89">
        <v>0</v>
      </c>
      <c r="BP152" s="89">
        <f t="shared" ref="BP152:BP170" si="354">BN152-BO152</f>
        <v>0</v>
      </c>
      <c r="BQ152" s="93" t="str">
        <f t="shared" ref="BQ152:BQ156" si="355">IFERROR(BP152/BM152,"nebija plānots")</f>
        <v>nebija plānots</v>
      </c>
      <c r="BR152" s="89">
        <f t="shared" ref="BR152:BR156" si="356">BP152-BM152</f>
        <v>0</v>
      </c>
      <c r="BS152" s="93" t="str">
        <f t="shared" ref="BS152:BS156" si="357">IFERROR(BR152/BM152,"nebija plānots")</f>
        <v>nebija plānots</v>
      </c>
      <c r="BT152" s="89">
        <f t="shared" ref="BT152:BW156" si="358">BF152+BM152</f>
        <v>0</v>
      </c>
      <c r="BU152" s="89">
        <f t="shared" si="358"/>
        <v>0</v>
      </c>
      <c r="BV152" s="89">
        <f t="shared" si="358"/>
        <v>0</v>
      </c>
      <c r="BW152" s="89">
        <f t="shared" ref="BW152:BW155" si="359">BI152+BP152</f>
        <v>0</v>
      </c>
      <c r="BX152" s="93" t="str">
        <f t="shared" ref="BX152:BX156" si="360">IFERROR(BW152/BT152,"nebija plānots")</f>
        <v>nebija plānots</v>
      </c>
      <c r="BY152" s="89">
        <f t="shared" ref="BY152:BY156" si="361">BW152-BT152</f>
        <v>0</v>
      </c>
      <c r="BZ152" s="93" t="str">
        <f t="shared" ref="BZ152:BZ156" si="362">IFERROR(BY152/BT152,"nebija plānots")</f>
        <v>nebija plānots</v>
      </c>
      <c r="CA152" s="89">
        <v>0</v>
      </c>
      <c r="CB152" s="89">
        <v>0</v>
      </c>
      <c r="CC152" s="89">
        <v>0</v>
      </c>
      <c r="CD152" s="89">
        <v>0</v>
      </c>
      <c r="CE152" s="89">
        <v>0</v>
      </c>
      <c r="CF152" s="89">
        <v>0</v>
      </c>
      <c r="CG152" s="89">
        <v>0</v>
      </c>
      <c r="CH152" s="24">
        <f t="shared" ref="CH152:CH155" si="363">P152+W152+AK152+AY152+BM152+CA152+CB152+CC152+CD152+CE152+CF152+CG152</f>
        <v>0</v>
      </c>
      <c r="CJ152" s="10"/>
      <c r="CK152" s="10"/>
    </row>
    <row r="153" spans="1:89" ht="12" hidden="1" customHeight="1" x14ac:dyDescent="0.25">
      <c r="A153" s="9" t="s">
        <v>378</v>
      </c>
      <c r="B153" s="9" t="s">
        <v>378</v>
      </c>
      <c r="C153" s="25">
        <v>4</v>
      </c>
      <c r="D153" s="33" t="s">
        <v>349</v>
      </c>
      <c r="E153" s="27" t="s">
        <v>350</v>
      </c>
      <c r="F153" s="33" t="s">
        <v>351</v>
      </c>
      <c r="G153" s="27" t="s">
        <v>352</v>
      </c>
      <c r="H153" s="34" t="s">
        <v>376</v>
      </c>
      <c r="I153" s="27" t="s">
        <v>377</v>
      </c>
      <c r="J153" s="28">
        <v>2</v>
      </c>
      <c r="K153" s="36" t="s">
        <v>22</v>
      </c>
      <c r="L153" s="25" t="s">
        <v>10</v>
      </c>
      <c r="M153" s="24">
        <v>0</v>
      </c>
      <c r="N153" s="24">
        <v>0</v>
      </c>
      <c r="O153" s="24">
        <v>1193433.1099999999</v>
      </c>
      <c r="P153" s="89">
        <v>10131.1</v>
      </c>
      <c r="Q153" s="89">
        <v>36949.269999999997</v>
      </c>
      <c r="R153" s="89">
        <v>0</v>
      </c>
      <c r="S153" s="89">
        <f t="shared" si="323"/>
        <v>36949.269999999997</v>
      </c>
      <c r="T153" s="93">
        <f t="shared" si="324"/>
        <v>3.647113344059381</v>
      </c>
      <c r="U153" s="89">
        <f t="shared" si="325"/>
        <v>26818.17</v>
      </c>
      <c r="V153" s="93">
        <f t="shared" si="326"/>
        <v>2.647113344059381</v>
      </c>
      <c r="W153" s="89">
        <v>44353.5</v>
      </c>
      <c r="X153" s="89">
        <v>211160.29999999996</v>
      </c>
      <c r="Y153" s="89">
        <v>0</v>
      </c>
      <c r="Z153" s="89">
        <f t="shared" si="327"/>
        <v>211160.29999999996</v>
      </c>
      <c r="AA153" s="93">
        <f t="shared" si="328"/>
        <v>4.7608486365224829</v>
      </c>
      <c r="AB153" s="89">
        <f t="shared" si="329"/>
        <v>166806.79999999996</v>
      </c>
      <c r="AC153" s="93">
        <f t="shared" si="330"/>
        <v>3.7608486365224834</v>
      </c>
      <c r="AD153" s="89">
        <f t="shared" si="331"/>
        <v>54484.6</v>
      </c>
      <c r="AE153" s="89">
        <f t="shared" si="331"/>
        <v>248109.56999999995</v>
      </c>
      <c r="AF153" s="89">
        <f t="shared" si="331"/>
        <v>0</v>
      </c>
      <c r="AG153" s="89">
        <f t="shared" si="332"/>
        <v>248109.56999999995</v>
      </c>
      <c r="AH153" s="93">
        <f t="shared" si="333"/>
        <v>4.5537559236921981</v>
      </c>
      <c r="AI153" s="89">
        <f t="shared" si="334"/>
        <v>193624.96999999994</v>
      </c>
      <c r="AJ153" s="93">
        <f t="shared" si="335"/>
        <v>3.5537559236921985</v>
      </c>
      <c r="AK153" s="89">
        <v>476781.05000000005</v>
      </c>
      <c r="AL153" s="89">
        <v>410898.26999999996</v>
      </c>
      <c r="AM153" s="89">
        <v>0</v>
      </c>
      <c r="AN153" s="89">
        <f t="shared" si="336"/>
        <v>410898.26999999996</v>
      </c>
      <c r="AO153" s="93">
        <f t="shared" si="337"/>
        <v>0.86181753658204308</v>
      </c>
      <c r="AP153" s="89">
        <f t="shared" si="338"/>
        <v>-65882.780000000086</v>
      </c>
      <c r="AQ153" s="93">
        <f t="shared" si="339"/>
        <v>-0.1381824634179569</v>
      </c>
      <c r="AR153" s="89">
        <f t="shared" si="340"/>
        <v>531265.65</v>
      </c>
      <c r="AS153" s="89">
        <f t="shared" si="340"/>
        <v>659007.83999999985</v>
      </c>
      <c r="AT153" s="89">
        <f t="shared" si="340"/>
        <v>0</v>
      </c>
      <c r="AU153" s="89">
        <f t="shared" si="341"/>
        <v>659007.83999999985</v>
      </c>
      <c r="AV153" s="93">
        <f t="shared" si="342"/>
        <v>1.2404488037199466</v>
      </c>
      <c r="AW153" s="89">
        <f t="shared" si="343"/>
        <v>127742.18999999983</v>
      </c>
      <c r="AX153" s="93">
        <f t="shared" si="344"/>
        <v>0.24044880371994656</v>
      </c>
      <c r="AY153" s="89">
        <v>92031.76999999999</v>
      </c>
      <c r="AZ153" s="89">
        <v>948197.37000000011</v>
      </c>
      <c r="BA153" s="89">
        <v>0</v>
      </c>
      <c r="BB153" s="89">
        <f t="shared" si="345"/>
        <v>948197.37000000011</v>
      </c>
      <c r="BC153" s="93">
        <f t="shared" si="346"/>
        <v>10.302935279849558</v>
      </c>
      <c r="BD153" s="89">
        <f t="shared" si="347"/>
        <v>856165.60000000009</v>
      </c>
      <c r="BE153" s="93">
        <f t="shared" si="348"/>
        <v>9.3029352798495584</v>
      </c>
      <c r="BF153" s="89">
        <f t="shared" si="349"/>
        <v>623297.42000000004</v>
      </c>
      <c r="BG153" s="89">
        <f t="shared" si="349"/>
        <v>1607205.21</v>
      </c>
      <c r="BH153" s="89">
        <f t="shared" si="349"/>
        <v>0</v>
      </c>
      <c r="BI153" s="89">
        <f t="shared" si="350"/>
        <v>1607205.21</v>
      </c>
      <c r="BJ153" s="93">
        <f t="shared" si="351"/>
        <v>2.5785526434555108</v>
      </c>
      <c r="BK153" s="89">
        <f t="shared" si="352"/>
        <v>983907.78999999992</v>
      </c>
      <c r="BL153" s="93">
        <f t="shared" si="353"/>
        <v>1.5785526434555111</v>
      </c>
      <c r="BM153" s="89">
        <v>460546.36</v>
      </c>
      <c r="BN153" s="89">
        <v>92467.3</v>
      </c>
      <c r="BO153" s="89">
        <v>0</v>
      </c>
      <c r="BP153" s="89">
        <f t="shared" si="354"/>
        <v>92467.3</v>
      </c>
      <c r="BQ153" s="93">
        <f t="shared" si="355"/>
        <v>0.20077739839263958</v>
      </c>
      <c r="BR153" s="89">
        <f t="shared" si="356"/>
        <v>-368079.06</v>
      </c>
      <c r="BS153" s="93">
        <f t="shared" si="357"/>
        <v>-0.79922260160736047</v>
      </c>
      <c r="BT153" s="89">
        <f t="shared" si="358"/>
        <v>1083843.78</v>
      </c>
      <c r="BU153" s="89">
        <f t="shared" si="358"/>
        <v>1699672.51</v>
      </c>
      <c r="BV153" s="89">
        <f t="shared" si="358"/>
        <v>0</v>
      </c>
      <c r="BW153" s="89">
        <f t="shared" si="359"/>
        <v>1699672.51</v>
      </c>
      <c r="BX153" s="93">
        <f t="shared" si="360"/>
        <v>1.5681895687956062</v>
      </c>
      <c r="BY153" s="89">
        <f t="shared" si="361"/>
        <v>615828.73</v>
      </c>
      <c r="BZ153" s="93">
        <f t="shared" si="362"/>
        <v>0.56818956879560634</v>
      </c>
      <c r="CA153" s="89">
        <v>59691.62</v>
      </c>
      <c r="CB153" s="89">
        <v>117188.05</v>
      </c>
      <c r="CC153" s="89">
        <v>838564.12</v>
      </c>
      <c r="CD153" s="89">
        <v>1596329.08</v>
      </c>
      <c r="CE153" s="89">
        <v>597606.12</v>
      </c>
      <c r="CF153" s="89">
        <v>332753.84000000003</v>
      </c>
      <c r="CG153" s="89">
        <v>0</v>
      </c>
      <c r="CH153" s="24">
        <f t="shared" si="363"/>
        <v>4625976.6100000003</v>
      </c>
      <c r="CJ153" s="10"/>
      <c r="CK153" s="10"/>
    </row>
    <row r="154" spans="1:89" ht="12" hidden="1" customHeight="1" x14ac:dyDescent="0.25">
      <c r="A154" s="9" t="s">
        <v>379</v>
      </c>
      <c r="B154" s="9" t="s">
        <v>379</v>
      </c>
      <c r="C154" s="25">
        <v>4</v>
      </c>
      <c r="D154" s="33" t="s">
        <v>349</v>
      </c>
      <c r="E154" s="27" t="s">
        <v>350</v>
      </c>
      <c r="F154" s="33" t="s">
        <v>351</v>
      </c>
      <c r="G154" s="27" t="s">
        <v>352</v>
      </c>
      <c r="H154" s="34" t="s">
        <v>376</v>
      </c>
      <c r="I154" s="27" t="s">
        <v>377</v>
      </c>
      <c r="J154" s="28">
        <v>3</v>
      </c>
      <c r="K154" s="36" t="s">
        <v>22</v>
      </c>
      <c r="L154" s="25" t="s">
        <v>10</v>
      </c>
      <c r="M154" s="24">
        <v>0</v>
      </c>
      <c r="N154" s="24">
        <v>0</v>
      </c>
      <c r="O154" s="24">
        <v>2269.11</v>
      </c>
      <c r="P154" s="89">
        <v>0</v>
      </c>
      <c r="Q154" s="89">
        <v>0</v>
      </c>
      <c r="R154" s="89">
        <v>0</v>
      </c>
      <c r="S154" s="89">
        <f t="shared" si="323"/>
        <v>0</v>
      </c>
      <c r="T154" s="93" t="str">
        <f t="shared" si="324"/>
        <v>nebija plānots</v>
      </c>
      <c r="U154" s="89">
        <f t="shared" si="325"/>
        <v>0</v>
      </c>
      <c r="V154" s="93" t="str">
        <f t="shared" si="326"/>
        <v>nebija plānots</v>
      </c>
      <c r="W154" s="89">
        <v>0</v>
      </c>
      <c r="X154" s="89">
        <v>10659.7</v>
      </c>
      <c r="Y154" s="89">
        <v>0</v>
      </c>
      <c r="Z154" s="89">
        <f t="shared" si="327"/>
        <v>10659.7</v>
      </c>
      <c r="AA154" s="93" t="str">
        <f t="shared" si="328"/>
        <v>nebija plānots</v>
      </c>
      <c r="AB154" s="89">
        <f t="shared" si="329"/>
        <v>10659.7</v>
      </c>
      <c r="AC154" s="93" t="str">
        <f t="shared" si="330"/>
        <v>nebija plānots</v>
      </c>
      <c r="AD154" s="89">
        <f t="shared" si="331"/>
        <v>0</v>
      </c>
      <c r="AE154" s="89">
        <f t="shared" si="331"/>
        <v>10659.7</v>
      </c>
      <c r="AF154" s="89">
        <f t="shared" si="331"/>
        <v>0</v>
      </c>
      <c r="AG154" s="89">
        <f t="shared" si="332"/>
        <v>10659.7</v>
      </c>
      <c r="AH154" s="93" t="str">
        <f t="shared" si="333"/>
        <v>nebija plānots</v>
      </c>
      <c r="AI154" s="89">
        <f t="shared" si="334"/>
        <v>10659.7</v>
      </c>
      <c r="AJ154" s="93" t="str">
        <f t="shared" si="335"/>
        <v>nebija plānots</v>
      </c>
      <c r="AK154" s="89">
        <v>217472.5</v>
      </c>
      <c r="AL154" s="89">
        <v>66543.95</v>
      </c>
      <c r="AM154" s="89">
        <v>0</v>
      </c>
      <c r="AN154" s="89">
        <f t="shared" si="336"/>
        <v>66543.95</v>
      </c>
      <c r="AO154" s="93">
        <f t="shared" si="337"/>
        <v>0.30598788352550321</v>
      </c>
      <c r="AP154" s="89">
        <f t="shared" si="338"/>
        <v>-150928.54999999999</v>
      </c>
      <c r="AQ154" s="93">
        <f t="shared" si="339"/>
        <v>-0.69401211647449668</v>
      </c>
      <c r="AR154" s="89">
        <f t="shared" si="340"/>
        <v>217472.5</v>
      </c>
      <c r="AS154" s="89">
        <f t="shared" si="340"/>
        <v>77203.649999999994</v>
      </c>
      <c r="AT154" s="89">
        <f t="shared" si="340"/>
        <v>0</v>
      </c>
      <c r="AU154" s="89">
        <f t="shared" si="341"/>
        <v>77203.649999999994</v>
      </c>
      <c r="AV154" s="93">
        <f t="shared" si="342"/>
        <v>0.35500419593281907</v>
      </c>
      <c r="AW154" s="89">
        <f t="shared" si="343"/>
        <v>-140268.85</v>
      </c>
      <c r="AX154" s="93">
        <f t="shared" si="344"/>
        <v>-0.64499580406718093</v>
      </c>
      <c r="AY154" s="89">
        <v>0</v>
      </c>
      <c r="AZ154" s="89">
        <v>0</v>
      </c>
      <c r="BA154" s="89">
        <v>0</v>
      </c>
      <c r="BB154" s="89">
        <f t="shared" si="345"/>
        <v>0</v>
      </c>
      <c r="BC154" s="93" t="str">
        <f t="shared" si="346"/>
        <v>nebija plānots</v>
      </c>
      <c r="BD154" s="89">
        <f t="shared" si="347"/>
        <v>0</v>
      </c>
      <c r="BE154" s="93" t="str">
        <f t="shared" si="348"/>
        <v>nebija plānots</v>
      </c>
      <c r="BF154" s="89">
        <f t="shared" si="349"/>
        <v>217472.5</v>
      </c>
      <c r="BG154" s="89">
        <f t="shared" si="349"/>
        <v>77203.649999999994</v>
      </c>
      <c r="BH154" s="89">
        <f t="shared" si="349"/>
        <v>0</v>
      </c>
      <c r="BI154" s="89">
        <f t="shared" si="350"/>
        <v>77203.649999999994</v>
      </c>
      <c r="BJ154" s="93">
        <f t="shared" si="351"/>
        <v>0.35500419593281907</v>
      </c>
      <c r="BK154" s="89">
        <f t="shared" si="352"/>
        <v>-140268.85</v>
      </c>
      <c r="BL154" s="93">
        <f t="shared" si="353"/>
        <v>-0.64499580406718093</v>
      </c>
      <c r="BM154" s="89">
        <v>0</v>
      </c>
      <c r="BN154" s="89">
        <v>0</v>
      </c>
      <c r="BO154" s="89">
        <v>0</v>
      </c>
      <c r="BP154" s="89">
        <f t="shared" si="354"/>
        <v>0</v>
      </c>
      <c r="BQ154" s="93" t="str">
        <f t="shared" si="355"/>
        <v>nebija plānots</v>
      </c>
      <c r="BR154" s="89">
        <f t="shared" si="356"/>
        <v>0</v>
      </c>
      <c r="BS154" s="93" t="str">
        <f t="shared" si="357"/>
        <v>nebija plānots</v>
      </c>
      <c r="BT154" s="89">
        <f t="shared" si="358"/>
        <v>217472.5</v>
      </c>
      <c r="BU154" s="89">
        <f t="shared" si="358"/>
        <v>77203.649999999994</v>
      </c>
      <c r="BV154" s="89">
        <f t="shared" si="358"/>
        <v>0</v>
      </c>
      <c r="BW154" s="89">
        <f t="shared" si="359"/>
        <v>77203.649999999994</v>
      </c>
      <c r="BX154" s="93">
        <f t="shared" si="360"/>
        <v>0.35500419593281907</v>
      </c>
      <c r="BY154" s="89">
        <f t="shared" si="361"/>
        <v>-140268.85</v>
      </c>
      <c r="BZ154" s="93">
        <f t="shared" si="362"/>
        <v>-0.64499580406718093</v>
      </c>
      <c r="CA154" s="89">
        <v>0</v>
      </c>
      <c r="CB154" s="89">
        <v>0</v>
      </c>
      <c r="CC154" s="89">
        <v>0</v>
      </c>
      <c r="CD154" s="89">
        <v>0</v>
      </c>
      <c r="CE154" s="89">
        <v>244247.5</v>
      </c>
      <c r="CF154" s="89">
        <v>0</v>
      </c>
      <c r="CG154" s="89">
        <v>0</v>
      </c>
      <c r="CH154" s="24">
        <f t="shared" si="363"/>
        <v>461720</v>
      </c>
      <c r="CJ154" s="10"/>
      <c r="CK154" s="10"/>
    </row>
    <row r="155" spans="1:89" ht="12" hidden="1" customHeight="1" x14ac:dyDescent="0.25">
      <c r="A155" s="9" t="s">
        <v>380</v>
      </c>
      <c r="B155" s="9" t="s">
        <v>380</v>
      </c>
      <c r="C155" s="25">
        <v>4</v>
      </c>
      <c r="D155" s="33" t="s">
        <v>349</v>
      </c>
      <c r="E155" s="27" t="s">
        <v>350</v>
      </c>
      <c r="F155" s="33" t="s">
        <v>381</v>
      </c>
      <c r="G155" s="27" t="s">
        <v>382</v>
      </c>
      <c r="H155" s="25" t="s">
        <v>383</v>
      </c>
      <c r="I155" s="27" t="s">
        <v>384</v>
      </c>
      <c r="J155" s="28" t="s">
        <v>21</v>
      </c>
      <c r="K155" s="36" t="s">
        <v>22</v>
      </c>
      <c r="L155" s="25" t="s">
        <v>9</v>
      </c>
      <c r="M155" s="24">
        <v>0</v>
      </c>
      <c r="N155" s="24">
        <v>0</v>
      </c>
      <c r="O155" s="24">
        <v>50281.09</v>
      </c>
      <c r="P155" s="89">
        <v>0</v>
      </c>
      <c r="Q155" s="89">
        <v>0</v>
      </c>
      <c r="R155" s="89">
        <v>0</v>
      </c>
      <c r="S155" s="89">
        <f t="shared" si="323"/>
        <v>0</v>
      </c>
      <c r="T155" s="93" t="str">
        <f t="shared" si="324"/>
        <v>nebija plānots</v>
      </c>
      <c r="U155" s="89">
        <f t="shared" si="325"/>
        <v>0</v>
      </c>
      <c r="V155" s="93" t="str">
        <f t="shared" si="326"/>
        <v>nebija plānots</v>
      </c>
      <c r="W155" s="89">
        <v>621719.32999999996</v>
      </c>
      <c r="X155" s="89">
        <v>1035873.87</v>
      </c>
      <c r="Y155" s="89">
        <v>0</v>
      </c>
      <c r="Z155" s="89">
        <f t="shared" si="327"/>
        <v>1035873.87</v>
      </c>
      <c r="AA155" s="93">
        <f t="shared" si="328"/>
        <v>1.6661439013002861</v>
      </c>
      <c r="AB155" s="89">
        <f t="shared" si="329"/>
        <v>414154.54000000004</v>
      </c>
      <c r="AC155" s="93">
        <f t="shared" si="330"/>
        <v>0.66614390130028622</v>
      </c>
      <c r="AD155" s="89">
        <f t="shared" si="331"/>
        <v>621719.32999999996</v>
      </c>
      <c r="AE155" s="89">
        <f t="shared" si="331"/>
        <v>1035873.87</v>
      </c>
      <c r="AF155" s="89">
        <f t="shared" si="331"/>
        <v>0</v>
      </c>
      <c r="AG155" s="89">
        <f t="shared" si="332"/>
        <v>1035873.87</v>
      </c>
      <c r="AH155" s="93">
        <f t="shared" si="333"/>
        <v>1.6661439013002861</v>
      </c>
      <c r="AI155" s="89">
        <f t="shared" si="334"/>
        <v>414154.54000000004</v>
      </c>
      <c r="AJ155" s="93">
        <f t="shared" si="335"/>
        <v>0.66614390130028622</v>
      </c>
      <c r="AK155" s="89">
        <v>0</v>
      </c>
      <c r="AL155" s="89">
        <v>0</v>
      </c>
      <c r="AM155" s="89">
        <v>0</v>
      </c>
      <c r="AN155" s="89">
        <f t="shared" si="336"/>
        <v>0</v>
      </c>
      <c r="AO155" s="93" t="str">
        <f t="shared" si="337"/>
        <v>nebija plānots</v>
      </c>
      <c r="AP155" s="89">
        <f t="shared" si="338"/>
        <v>0</v>
      </c>
      <c r="AQ155" s="93" t="str">
        <f t="shared" si="339"/>
        <v>nebija plānots</v>
      </c>
      <c r="AR155" s="89">
        <f t="shared" si="340"/>
        <v>621719.32999999996</v>
      </c>
      <c r="AS155" s="89">
        <f t="shared" si="340"/>
        <v>1035873.87</v>
      </c>
      <c r="AT155" s="89">
        <f t="shared" si="340"/>
        <v>0</v>
      </c>
      <c r="AU155" s="89">
        <f t="shared" si="341"/>
        <v>1035873.87</v>
      </c>
      <c r="AV155" s="93">
        <f t="shared" si="342"/>
        <v>1.6661439013002861</v>
      </c>
      <c r="AW155" s="89">
        <f t="shared" si="343"/>
        <v>414154.54000000004</v>
      </c>
      <c r="AX155" s="93">
        <f t="shared" si="344"/>
        <v>0.66614390130028622</v>
      </c>
      <c r="AY155" s="89">
        <v>0</v>
      </c>
      <c r="AZ155" s="89">
        <v>0</v>
      </c>
      <c r="BA155" s="89">
        <v>0</v>
      </c>
      <c r="BB155" s="89">
        <f t="shared" si="345"/>
        <v>0</v>
      </c>
      <c r="BC155" s="93" t="str">
        <f t="shared" si="346"/>
        <v>nebija plānots</v>
      </c>
      <c r="BD155" s="89">
        <f t="shared" si="347"/>
        <v>0</v>
      </c>
      <c r="BE155" s="93" t="str">
        <f t="shared" si="348"/>
        <v>nebija plānots</v>
      </c>
      <c r="BF155" s="89">
        <f t="shared" si="349"/>
        <v>621719.32999999996</v>
      </c>
      <c r="BG155" s="89">
        <f t="shared" si="349"/>
        <v>1035873.87</v>
      </c>
      <c r="BH155" s="89">
        <f t="shared" si="349"/>
        <v>0</v>
      </c>
      <c r="BI155" s="89">
        <f t="shared" si="350"/>
        <v>1035873.87</v>
      </c>
      <c r="BJ155" s="93">
        <f t="shared" si="351"/>
        <v>1.6661439013002861</v>
      </c>
      <c r="BK155" s="89">
        <f t="shared" si="352"/>
        <v>414154.54000000004</v>
      </c>
      <c r="BL155" s="93">
        <f t="shared" si="353"/>
        <v>0.66614390130028622</v>
      </c>
      <c r="BM155" s="89">
        <v>0</v>
      </c>
      <c r="BN155" s="89">
        <v>0</v>
      </c>
      <c r="BO155" s="89">
        <v>0</v>
      </c>
      <c r="BP155" s="89">
        <f t="shared" si="354"/>
        <v>0</v>
      </c>
      <c r="BQ155" s="93" t="str">
        <f t="shared" si="355"/>
        <v>nebija plānots</v>
      </c>
      <c r="BR155" s="89">
        <f t="shared" si="356"/>
        <v>0</v>
      </c>
      <c r="BS155" s="93" t="str">
        <f t="shared" si="357"/>
        <v>nebija plānots</v>
      </c>
      <c r="BT155" s="89">
        <f t="shared" si="358"/>
        <v>621719.32999999996</v>
      </c>
      <c r="BU155" s="89">
        <f t="shared" si="358"/>
        <v>1035873.87</v>
      </c>
      <c r="BV155" s="89">
        <f t="shared" si="358"/>
        <v>0</v>
      </c>
      <c r="BW155" s="89">
        <f t="shared" si="359"/>
        <v>1035873.87</v>
      </c>
      <c r="BX155" s="93">
        <f t="shared" si="360"/>
        <v>1.6661439013002861</v>
      </c>
      <c r="BY155" s="89">
        <f t="shared" si="361"/>
        <v>414154.54000000004</v>
      </c>
      <c r="BZ155" s="93">
        <f t="shared" si="362"/>
        <v>0.66614390130028622</v>
      </c>
      <c r="CA155" s="89">
        <v>2910286.31</v>
      </c>
      <c r="CB155" s="89">
        <v>0</v>
      </c>
      <c r="CC155" s="89">
        <v>0</v>
      </c>
      <c r="CD155" s="89">
        <v>0</v>
      </c>
      <c r="CE155" s="89">
        <v>654226.09</v>
      </c>
      <c r="CF155" s="89">
        <v>0</v>
      </c>
      <c r="CG155" s="89">
        <v>0</v>
      </c>
      <c r="CH155" s="24">
        <f t="shared" si="363"/>
        <v>4186231.73</v>
      </c>
      <c r="CJ155" s="10"/>
      <c r="CK155" s="10"/>
    </row>
    <row r="156" spans="1:89" ht="12" hidden="1" customHeight="1" x14ac:dyDescent="0.25">
      <c r="A156" s="9" t="s">
        <v>385</v>
      </c>
      <c r="B156" s="9" t="s">
        <v>385</v>
      </c>
      <c r="C156" s="25">
        <v>4</v>
      </c>
      <c r="D156" s="33" t="s">
        <v>349</v>
      </c>
      <c r="E156" s="27" t="s">
        <v>350</v>
      </c>
      <c r="F156" s="33" t="s">
        <v>381</v>
      </c>
      <c r="G156" s="27" t="s">
        <v>382</v>
      </c>
      <c r="H156" s="25" t="s">
        <v>386</v>
      </c>
      <c r="I156" s="27" t="s">
        <v>387</v>
      </c>
      <c r="J156" s="28" t="s">
        <v>21</v>
      </c>
      <c r="K156" s="36" t="s">
        <v>22</v>
      </c>
      <c r="L156" s="25" t="s">
        <v>9</v>
      </c>
      <c r="M156" s="24">
        <v>0</v>
      </c>
      <c r="N156" s="24">
        <v>0</v>
      </c>
      <c r="O156" s="24">
        <v>3972761.0200000005</v>
      </c>
      <c r="P156" s="89">
        <v>0</v>
      </c>
      <c r="Q156" s="89">
        <v>0</v>
      </c>
      <c r="R156" s="89">
        <v>0</v>
      </c>
      <c r="S156" s="89">
        <f t="shared" si="323"/>
        <v>0</v>
      </c>
      <c r="T156" s="93" t="str">
        <f t="shared" si="324"/>
        <v>nebija plānots</v>
      </c>
      <c r="U156" s="89">
        <f t="shared" si="325"/>
        <v>0</v>
      </c>
      <c r="V156" s="93" t="str">
        <f t="shared" si="326"/>
        <v>nebija plānots</v>
      </c>
      <c r="W156" s="89">
        <v>0</v>
      </c>
      <c r="X156" s="89">
        <v>0</v>
      </c>
      <c r="Y156" s="89">
        <v>0</v>
      </c>
      <c r="Z156" s="89">
        <f t="shared" si="327"/>
        <v>0</v>
      </c>
      <c r="AA156" s="93" t="str">
        <f t="shared" si="328"/>
        <v>nebija plānots</v>
      </c>
      <c r="AB156" s="89">
        <f t="shared" si="329"/>
        <v>0</v>
      </c>
      <c r="AC156" s="93" t="str">
        <f t="shared" si="330"/>
        <v>nebija plānots</v>
      </c>
      <c r="AD156" s="89">
        <f t="shared" si="331"/>
        <v>0</v>
      </c>
      <c r="AE156" s="89">
        <f t="shared" si="331"/>
        <v>0</v>
      </c>
      <c r="AF156" s="89">
        <f t="shared" si="331"/>
        <v>0</v>
      </c>
      <c r="AG156" s="89">
        <f t="shared" si="331"/>
        <v>0</v>
      </c>
      <c r="AH156" s="93" t="str">
        <f t="shared" si="333"/>
        <v>nebija plānots</v>
      </c>
      <c r="AI156" s="89">
        <f t="shared" si="334"/>
        <v>0</v>
      </c>
      <c r="AJ156" s="93" t="str">
        <f t="shared" si="335"/>
        <v>nebija plānots</v>
      </c>
      <c r="AK156" s="89">
        <v>334869.78000000003</v>
      </c>
      <c r="AL156" s="89">
        <v>1437466.59</v>
      </c>
      <c r="AM156" s="89">
        <v>0</v>
      </c>
      <c r="AN156" s="89">
        <f t="shared" si="336"/>
        <v>1437466.59</v>
      </c>
      <c r="AO156" s="93">
        <f t="shared" si="337"/>
        <v>4.2926136541792452</v>
      </c>
      <c r="AP156" s="89">
        <f t="shared" si="338"/>
        <v>1102596.81</v>
      </c>
      <c r="AQ156" s="93">
        <f t="shared" si="339"/>
        <v>3.2926136541792452</v>
      </c>
      <c r="AR156" s="89">
        <f t="shared" si="340"/>
        <v>334869.78000000003</v>
      </c>
      <c r="AS156" s="89">
        <f t="shared" si="340"/>
        <v>1437466.59</v>
      </c>
      <c r="AT156" s="89">
        <f t="shared" si="340"/>
        <v>0</v>
      </c>
      <c r="AU156" s="89">
        <f t="shared" si="340"/>
        <v>1437466.59</v>
      </c>
      <c r="AV156" s="93">
        <f t="shared" si="342"/>
        <v>4.2926136541792452</v>
      </c>
      <c r="AW156" s="89">
        <f t="shared" si="343"/>
        <v>1102596.81</v>
      </c>
      <c r="AX156" s="93">
        <f t="shared" si="344"/>
        <v>3.2926136541792452</v>
      </c>
      <c r="AY156" s="89">
        <v>0</v>
      </c>
      <c r="AZ156" s="89">
        <v>0</v>
      </c>
      <c r="BA156" s="89">
        <v>0</v>
      </c>
      <c r="BB156" s="89">
        <f t="shared" si="345"/>
        <v>0</v>
      </c>
      <c r="BC156" s="93" t="str">
        <f t="shared" si="346"/>
        <v>nebija plānots</v>
      </c>
      <c r="BD156" s="89">
        <f t="shared" si="347"/>
        <v>0</v>
      </c>
      <c r="BE156" s="93" t="str">
        <f t="shared" si="348"/>
        <v>nebija plānots</v>
      </c>
      <c r="BF156" s="89">
        <f t="shared" si="349"/>
        <v>334869.78000000003</v>
      </c>
      <c r="BG156" s="89">
        <f t="shared" si="349"/>
        <v>1437466.59</v>
      </c>
      <c r="BH156" s="89">
        <f t="shared" si="349"/>
        <v>0</v>
      </c>
      <c r="BI156" s="89">
        <f t="shared" si="349"/>
        <v>1437466.59</v>
      </c>
      <c r="BJ156" s="93">
        <f t="shared" si="351"/>
        <v>4.2926136541792452</v>
      </c>
      <c r="BK156" s="89">
        <f t="shared" si="352"/>
        <v>1102596.81</v>
      </c>
      <c r="BL156" s="93">
        <f t="shared" si="353"/>
        <v>3.2926136541792452</v>
      </c>
      <c r="BM156" s="89">
        <v>0</v>
      </c>
      <c r="BN156" s="89">
        <v>0</v>
      </c>
      <c r="BO156" s="89">
        <v>0</v>
      </c>
      <c r="BP156" s="89">
        <f t="shared" si="354"/>
        <v>0</v>
      </c>
      <c r="BQ156" s="93" t="str">
        <f t="shared" si="355"/>
        <v>nebija plānots</v>
      </c>
      <c r="BR156" s="89">
        <f t="shared" si="356"/>
        <v>0</v>
      </c>
      <c r="BS156" s="93" t="str">
        <f t="shared" si="357"/>
        <v>nebija plānots</v>
      </c>
      <c r="BT156" s="89">
        <f t="shared" si="358"/>
        <v>334869.78000000003</v>
      </c>
      <c r="BU156" s="89">
        <f t="shared" si="358"/>
        <v>1437466.59</v>
      </c>
      <c r="BV156" s="89">
        <f t="shared" si="358"/>
        <v>0</v>
      </c>
      <c r="BW156" s="89">
        <f t="shared" si="358"/>
        <v>1437466.59</v>
      </c>
      <c r="BX156" s="93">
        <f t="shared" si="360"/>
        <v>4.2926136541792452</v>
      </c>
      <c r="BY156" s="89">
        <f t="shared" si="361"/>
        <v>1102596.81</v>
      </c>
      <c r="BZ156" s="93">
        <f t="shared" si="362"/>
        <v>3.2926136541792452</v>
      </c>
      <c r="CA156" s="89">
        <v>1787637.7</v>
      </c>
      <c r="CB156" s="89">
        <v>0</v>
      </c>
      <c r="CC156" s="89">
        <v>0</v>
      </c>
      <c r="CD156" s="89">
        <v>2466464.96</v>
      </c>
      <c r="CE156" s="89">
        <v>2421624.35</v>
      </c>
      <c r="CF156" s="89">
        <v>0</v>
      </c>
      <c r="CG156" s="89">
        <v>0</v>
      </c>
      <c r="CH156" s="24">
        <f t="shared" ref="CH156:CH219" si="364">P156+W156+AK156+AY156+BM156+CA156+CB156+CC156+CD156+CE156+CF156+CG156</f>
        <v>7010596.7899999991</v>
      </c>
      <c r="CJ156" s="10"/>
      <c r="CK156" s="10"/>
    </row>
    <row r="157" spans="1:89" ht="12" hidden="1" customHeight="1" x14ac:dyDescent="0.25">
      <c r="A157" s="9" t="s">
        <v>388</v>
      </c>
      <c r="B157" s="9" t="s">
        <v>388</v>
      </c>
      <c r="C157" s="25">
        <v>4</v>
      </c>
      <c r="D157" s="33" t="s">
        <v>349</v>
      </c>
      <c r="E157" s="27" t="s">
        <v>350</v>
      </c>
      <c r="F157" s="33" t="s">
        <v>381</v>
      </c>
      <c r="G157" s="27" t="s">
        <v>382</v>
      </c>
      <c r="H157" s="25" t="s">
        <v>389</v>
      </c>
      <c r="I157" s="27" t="s">
        <v>390</v>
      </c>
      <c r="J157" s="28" t="s">
        <v>21</v>
      </c>
      <c r="K157" s="36" t="s">
        <v>22</v>
      </c>
      <c r="L157" s="25" t="s">
        <v>9</v>
      </c>
      <c r="M157" s="24">
        <v>0</v>
      </c>
      <c r="N157" s="24">
        <v>0</v>
      </c>
      <c r="O157" s="24">
        <v>142461.54999999999</v>
      </c>
      <c r="P157" s="89">
        <v>0</v>
      </c>
      <c r="Q157" s="89">
        <v>0</v>
      </c>
      <c r="R157" s="89">
        <v>0</v>
      </c>
      <c r="S157" s="89">
        <f t="shared" ref="S157:S220" si="365">Q157-R157</f>
        <v>0</v>
      </c>
      <c r="T157" s="93" t="str">
        <f t="shared" ref="T157:T220" si="366">IFERROR(S157/P157,"nebija plānots")</f>
        <v>nebija plānots</v>
      </c>
      <c r="U157" s="89">
        <f t="shared" ref="U157:U220" si="367">S157-P157</f>
        <v>0</v>
      </c>
      <c r="V157" s="93" t="str">
        <f t="shared" ref="V157:V220" si="368">IFERROR(U157/P157,"nebija plānots")</f>
        <v>nebija plānots</v>
      </c>
      <c r="W157" s="89">
        <v>0</v>
      </c>
      <c r="X157" s="89">
        <v>0</v>
      </c>
      <c r="Y157" s="89">
        <v>0</v>
      </c>
      <c r="Z157" s="89">
        <f t="shared" ref="Z157:Z220" si="369">X157-Y157</f>
        <v>0</v>
      </c>
      <c r="AA157" s="93" t="str">
        <f t="shared" ref="AA157:AA203" si="370">IFERROR(Z157/W157,"nebija plānots")</f>
        <v>nebija plānots</v>
      </c>
      <c r="AB157" s="89">
        <f t="shared" ref="AB157:AB220" si="371">Z157-W157</f>
        <v>0</v>
      </c>
      <c r="AC157" s="93" t="str">
        <f t="shared" ref="AC157:AC220" si="372">IFERROR(AB157/W157,"nebija plānots")</f>
        <v>nebija plānots</v>
      </c>
      <c r="AD157" s="89">
        <f t="shared" ref="AD157:AG220" si="373">P157+W157</f>
        <v>0</v>
      </c>
      <c r="AE157" s="89">
        <f t="shared" si="373"/>
        <v>0</v>
      </c>
      <c r="AF157" s="89">
        <f t="shared" si="373"/>
        <v>0</v>
      </c>
      <c r="AG157" s="89">
        <f t="shared" si="373"/>
        <v>0</v>
      </c>
      <c r="AH157" s="93" t="str">
        <f t="shared" ref="AH157:AH220" si="374">IFERROR(AG157/AD157,"nebija plānots")</f>
        <v>nebija plānots</v>
      </c>
      <c r="AI157" s="89">
        <f t="shared" ref="AI157:AI220" si="375">AG157-AD157</f>
        <v>0</v>
      </c>
      <c r="AJ157" s="93" t="str">
        <f t="shared" ref="AJ157:AJ220" si="376">IFERROR(AI157/AD157,"nebija plānots")</f>
        <v>nebija plānots</v>
      </c>
      <c r="AK157" s="89">
        <v>0</v>
      </c>
      <c r="AL157" s="89">
        <v>0</v>
      </c>
      <c r="AM157" s="89">
        <v>0</v>
      </c>
      <c r="AN157" s="89">
        <f t="shared" si="336"/>
        <v>0</v>
      </c>
      <c r="AO157" s="93" t="str">
        <f t="shared" ref="AO157:AO203" si="377">IFERROR(AN157/AK157,"nebija plānots")</f>
        <v>nebija plānots</v>
      </c>
      <c r="AP157" s="89">
        <f t="shared" ref="AP157:AP220" si="378">AN157-AK157</f>
        <v>0</v>
      </c>
      <c r="AQ157" s="93" t="str">
        <f t="shared" ref="AQ157:AQ220" si="379">IFERROR(AP157/AK157,"nebija plānots")</f>
        <v>nebija plānots</v>
      </c>
      <c r="AR157" s="89">
        <f t="shared" ref="AR157:AU220" si="380">AD157+AK157</f>
        <v>0</v>
      </c>
      <c r="AS157" s="89">
        <f t="shared" si="380"/>
        <v>0</v>
      </c>
      <c r="AT157" s="89">
        <f t="shared" si="380"/>
        <v>0</v>
      </c>
      <c r="AU157" s="89">
        <f t="shared" si="380"/>
        <v>0</v>
      </c>
      <c r="AV157" s="93" t="str">
        <f t="shared" ref="AV157:AV220" si="381">IFERROR(AU157/AR157,"nebija plānots")</f>
        <v>nebija plānots</v>
      </c>
      <c r="AW157" s="89">
        <f t="shared" ref="AW157:AW220" si="382">AU157-AR157</f>
        <v>0</v>
      </c>
      <c r="AX157" s="93" t="str">
        <f t="shared" ref="AX157:AX220" si="383">IFERROR(AW157/AR157,"nebija plānots")</f>
        <v>nebija plānots</v>
      </c>
      <c r="AY157" s="89">
        <v>0</v>
      </c>
      <c r="AZ157" s="89">
        <v>0</v>
      </c>
      <c r="BA157" s="89">
        <v>0</v>
      </c>
      <c r="BB157" s="89">
        <f t="shared" si="345"/>
        <v>0</v>
      </c>
      <c r="BC157" s="93" t="str">
        <f t="shared" ref="BC157:BC203" si="384">IFERROR(BB157/AY157,"nebija plānots")</f>
        <v>nebija plānots</v>
      </c>
      <c r="BD157" s="89">
        <f t="shared" ref="BD157:BD220" si="385">BB157-AY157</f>
        <v>0</v>
      </c>
      <c r="BE157" s="93" t="str">
        <f t="shared" ref="BE157:BE220" si="386">IFERROR(BD157/AY157,"nebija plānots")</f>
        <v>nebija plānots</v>
      </c>
      <c r="BF157" s="89">
        <f t="shared" ref="BF157:BI220" si="387">AR157+AY157</f>
        <v>0</v>
      </c>
      <c r="BG157" s="89">
        <f t="shared" si="387"/>
        <v>0</v>
      </c>
      <c r="BH157" s="89">
        <f t="shared" si="387"/>
        <v>0</v>
      </c>
      <c r="BI157" s="89">
        <f t="shared" si="387"/>
        <v>0</v>
      </c>
      <c r="BJ157" s="93" t="str">
        <f t="shared" ref="BJ157:BJ220" si="388">IFERROR(BI157/BF157,"nebija plānots")</f>
        <v>nebija plānots</v>
      </c>
      <c r="BK157" s="89">
        <f t="shared" ref="BK157:BK220" si="389">BI157-BF157</f>
        <v>0</v>
      </c>
      <c r="BL157" s="93" t="str">
        <f t="shared" ref="BL157:BL220" si="390">IFERROR(BK157/BF157,"nebija plānots")</f>
        <v>nebija plānots</v>
      </c>
      <c r="BM157" s="89">
        <v>0</v>
      </c>
      <c r="BN157" s="89">
        <v>0</v>
      </c>
      <c r="BO157" s="89">
        <v>0</v>
      </c>
      <c r="BP157" s="89">
        <f t="shared" si="354"/>
        <v>0</v>
      </c>
      <c r="BQ157" s="93" t="str">
        <f t="shared" ref="BQ157:BQ203" si="391">IFERROR(BP157/BM157,"nebija plānots")</f>
        <v>nebija plānots</v>
      </c>
      <c r="BR157" s="89">
        <f t="shared" ref="BR157:BR220" si="392">BP157-BM157</f>
        <v>0</v>
      </c>
      <c r="BS157" s="93" t="str">
        <f t="shared" ref="BS157:BS220" si="393">IFERROR(BR157/BM157,"nebija plānots")</f>
        <v>nebija plānots</v>
      </c>
      <c r="BT157" s="89">
        <f t="shared" ref="BT157:BW220" si="394">BF157+BM157</f>
        <v>0</v>
      </c>
      <c r="BU157" s="89">
        <f t="shared" si="394"/>
        <v>0</v>
      </c>
      <c r="BV157" s="89">
        <f t="shared" si="394"/>
        <v>0</v>
      </c>
      <c r="BW157" s="89">
        <f t="shared" si="394"/>
        <v>0</v>
      </c>
      <c r="BX157" s="93" t="str">
        <f t="shared" ref="BX157:BX220" si="395">IFERROR(BW157/BT157,"nebija plānots")</f>
        <v>nebija plānots</v>
      </c>
      <c r="BY157" s="89">
        <f t="shared" ref="BY157:BY220" si="396">BW157-BT157</f>
        <v>0</v>
      </c>
      <c r="BZ157" s="93" t="str">
        <f t="shared" ref="BZ157:BZ220" si="397">IFERROR(BY157/BT157,"nebija plānots")</f>
        <v>nebija plānots</v>
      </c>
      <c r="CA157" s="89">
        <v>0</v>
      </c>
      <c r="CB157" s="89">
        <v>774108.46</v>
      </c>
      <c r="CC157" s="89">
        <v>0</v>
      </c>
      <c r="CD157" s="89">
        <v>0</v>
      </c>
      <c r="CE157" s="89">
        <v>1045460.56</v>
      </c>
      <c r="CF157" s="89">
        <v>0</v>
      </c>
      <c r="CG157" s="89">
        <v>0</v>
      </c>
      <c r="CH157" s="24">
        <f t="shared" si="364"/>
        <v>1819569.02</v>
      </c>
      <c r="CJ157" s="10"/>
      <c r="CK157" s="10"/>
    </row>
    <row r="158" spans="1:89" ht="12" hidden="1" customHeight="1" x14ac:dyDescent="0.25">
      <c r="A158" s="9" t="s">
        <v>391</v>
      </c>
      <c r="B158" s="9" t="s">
        <v>391</v>
      </c>
      <c r="C158" s="25">
        <v>4</v>
      </c>
      <c r="D158" s="33" t="s">
        <v>349</v>
      </c>
      <c r="E158" s="27" t="s">
        <v>350</v>
      </c>
      <c r="F158" s="33" t="s">
        <v>381</v>
      </c>
      <c r="G158" s="27" t="s">
        <v>382</v>
      </c>
      <c r="H158" s="25" t="s">
        <v>392</v>
      </c>
      <c r="I158" s="27" t="s">
        <v>393</v>
      </c>
      <c r="J158" s="28" t="s">
        <v>21</v>
      </c>
      <c r="K158" s="36" t="s">
        <v>22</v>
      </c>
      <c r="L158" s="25" t="s">
        <v>9</v>
      </c>
      <c r="M158" s="24">
        <v>0</v>
      </c>
      <c r="N158" s="24">
        <v>927007.32</v>
      </c>
      <c r="O158" s="24">
        <v>934262.53</v>
      </c>
      <c r="P158" s="89">
        <v>0</v>
      </c>
      <c r="Q158" s="89">
        <v>0</v>
      </c>
      <c r="R158" s="89">
        <v>0</v>
      </c>
      <c r="S158" s="89">
        <f t="shared" si="365"/>
        <v>0</v>
      </c>
      <c r="T158" s="93" t="str">
        <f t="shared" si="366"/>
        <v>nebija plānots</v>
      </c>
      <c r="U158" s="89">
        <f t="shared" si="367"/>
        <v>0</v>
      </c>
      <c r="V158" s="93" t="str">
        <f t="shared" si="368"/>
        <v>nebija plānots</v>
      </c>
      <c r="W158" s="89">
        <v>0</v>
      </c>
      <c r="X158" s="89">
        <v>419013.44</v>
      </c>
      <c r="Y158" s="89">
        <v>0</v>
      </c>
      <c r="Z158" s="89">
        <f t="shared" si="369"/>
        <v>419013.44</v>
      </c>
      <c r="AA158" s="93" t="str">
        <f t="shared" si="370"/>
        <v>nebija plānots</v>
      </c>
      <c r="AB158" s="89">
        <f t="shared" si="371"/>
        <v>419013.44</v>
      </c>
      <c r="AC158" s="93" t="str">
        <f t="shared" si="372"/>
        <v>nebija plānots</v>
      </c>
      <c r="AD158" s="89">
        <f t="shared" si="373"/>
        <v>0</v>
      </c>
      <c r="AE158" s="89">
        <f t="shared" si="373"/>
        <v>419013.44</v>
      </c>
      <c r="AF158" s="89">
        <f t="shared" si="373"/>
        <v>0</v>
      </c>
      <c r="AG158" s="89">
        <f t="shared" si="373"/>
        <v>419013.44</v>
      </c>
      <c r="AH158" s="93" t="str">
        <f t="shared" si="374"/>
        <v>nebija plānots</v>
      </c>
      <c r="AI158" s="89">
        <f t="shared" si="375"/>
        <v>419013.44</v>
      </c>
      <c r="AJ158" s="93" t="str">
        <f t="shared" si="376"/>
        <v>nebija plānots</v>
      </c>
      <c r="AK158" s="89">
        <v>341434.43</v>
      </c>
      <c r="AL158" s="89">
        <v>0</v>
      </c>
      <c r="AM158" s="89">
        <v>0</v>
      </c>
      <c r="AN158" s="89">
        <f t="shared" si="336"/>
        <v>0</v>
      </c>
      <c r="AO158" s="93">
        <f t="shared" si="377"/>
        <v>0</v>
      </c>
      <c r="AP158" s="89">
        <f t="shared" si="378"/>
        <v>-341434.43</v>
      </c>
      <c r="AQ158" s="93">
        <f t="shared" si="379"/>
        <v>-1</v>
      </c>
      <c r="AR158" s="89">
        <f t="shared" si="380"/>
        <v>341434.43</v>
      </c>
      <c r="AS158" s="89">
        <f t="shared" si="380"/>
        <v>419013.44</v>
      </c>
      <c r="AT158" s="89">
        <f t="shared" si="380"/>
        <v>0</v>
      </c>
      <c r="AU158" s="89">
        <f t="shared" si="380"/>
        <v>419013.44</v>
      </c>
      <c r="AV158" s="93">
        <f t="shared" si="381"/>
        <v>1.2272149589600556</v>
      </c>
      <c r="AW158" s="89">
        <f t="shared" si="382"/>
        <v>77579.010000000009</v>
      </c>
      <c r="AX158" s="93">
        <f t="shared" si="383"/>
        <v>0.2272149589600557</v>
      </c>
      <c r="AY158" s="89">
        <v>0</v>
      </c>
      <c r="AZ158" s="89">
        <v>418890.75</v>
      </c>
      <c r="BA158" s="89">
        <v>0</v>
      </c>
      <c r="BB158" s="89">
        <f t="shared" si="345"/>
        <v>418890.75</v>
      </c>
      <c r="BC158" s="93" t="str">
        <f t="shared" si="384"/>
        <v>nebija plānots</v>
      </c>
      <c r="BD158" s="89">
        <f t="shared" si="385"/>
        <v>418890.75</v>
      </c>
      <c r="BE158" s="93" t="str">
        <f t="shared" si="386"/>
        <v>nebija plānots</v>
      </c>
      <c r="BF158" s="89">
        <f t="shared" si="387"/>
        <v>341434.43</v>
      </c>
      <c r="BG158" s="89">
        <f t="shared" si="387"/>
        <v>837904.19</v>
      </c>
      <c r="BH158" s="89">
        <f t="shared" si="387"/>
        <v>0</v>
      </c>
      <c r="BI158" s="89">
        <f t="shared" si="387"/>
        <v>837904.19</v>
      </c>
      <c r="BJ158" s="93">
        <f t="shared" si="388"/>
        <v>2.4540705809897378</v>
      </c>
      <c r="BK158" s="89">
        <f t="shared" si="389"/>
        <v>496469.75999999995</v>
      </c>
      <c r="BL158" s="93">
        <f t="shared" si="390"/>
        <v>1.4540705809897378</v>
      </c>
      <c r="BM158" s="89">
        <v>0</v>
      </c>
      <c r="BN158" s="89">
        <v>0</v>
      </c>
      <c r="BO158" s="89">
        <v>0</v>
      </c>
      <c r="BP158" s="89">
        <f t="shared" si="354"/>
        <v>0</v>
      </c>
      <c r="BQ158" s="93" t="str">
        <f t="shared" si="391"/>
        <v>nebija plānots</v>
      </c>
      <c r="BR158" s="89">
        <f t="shared" si="392"/>
        <v>0</v>
      </c>
      <c r="BS158" s="93" t="str">
        <f t="shared" si="393"/>
        <v>nebija plānots</v>
      </c>
      <c r="BT158" s="89">
        <f t="shared" si="394"/>
        <v>341434.43</v>
      </c>
      <c r="BU158" s="89">
        <f t="shared" si="394"/>
        <v>837904.19</v>
      </c>
      <c r="BV158" s="89">
        <f t="shared" si="394"/>
        <v>0</v>
      </c>
      <c r="BW158" s="89">
        <f t="shared" si="394"/>
        <v>837904.19</v>
      </c>
      <c r="BX158" s="93">
        <f t="shared" si="395"/>
        <v>2.4540705809897378</v>
      </c>
      <c r="BY158" s="89">
        <f t="shared" si="396"/>
        <v>496469.75999999995</v>
      </c>
      <c r="BZ158" s="93">
        <f t="shared" si="397"/>
        <v>1.4540705809897378</v>
      </c>
      <c r="CA158" s="89">
        <v>449561.54</v>
      </c>
      <c r="CB158" s="89">
        <v>0</v>
      </c>
      <c r="CC158" s="89">
        <v>0</v>
      </c>
      <c r="CD158" s="89">
        <v>53927.33</v>
      </c>
      <c r="CE158" s="89">
        <v>0</v>
      </c>
      <c r="CF158" s="89">
        <v>0</v>
      </c>
      <c r="CG158" s="89">
        <v>50897.31</v>
      </c>
      <c r="CH158" s="24">
        <f t="shared" si="364"/>
        <v>895820.60999999987</v>
      </c>
      <c r="CJ158" s="10"/>
      <c r="CK158" s="10"/>
    </row>
    <row r="159" spans="1:89" ht="12" hidden="1" customHeight="1" x14ac:dyDescent="0.25">
      <c r="A159" s="9" t="s">
        <v>394</v>
      </c>
      <c r="B159" s="9" t="s">
        <v>394</v>
      </c>
      <c r="C159" s="25">
        <v>4</v>
      </c>
      <c r="D159" s="33" t="s">
        <v>349</v>
      </c>
      <c r="E159" s="27" t="s">
        <v>350</v>
      </c>
      <c r="F159" s="33" t="s">
        <v>381</v>
      </c>
      <c r="G159" s="27" t="s">
        <v>382</v>
      </c>
      <c r="H159" s="25" t="s">
        <v>395</v>
      </c>
      <c r="I159" s="27" t="s">
        <v>396</v>
      </c>
      <c r="J159" s="28" t="s">
        <v>21</v>
      </c>
      <c r="K159" s="36" t="s">
        <v>22</v>
      </c>
      <c r="L159" s="25" t="s">
        <v>9</v>
      </c>
      <c r="M159" s="24">
        <v>0</v>
      </c>
      <c r="N159" s="24">
        <v>0</v>
      </c>
      <c r="O159" s="24">
        <v>214102.72</v>
      </c>
      <c r="P159" s="89">
        <v>0</v>
      </c>
      <c r="Q159" s="89">
        <v>0</v>
      </c>
      <c r="R159" s="89">
        <v>0</v>
      </c>
      <c r="S159" s="89">
        <f t="shared" si="365"/>
        <v>0</v>
      </c>
      <c r="T159" s="93" t="str">
        <f t="shared" si="366"/>
        <v>nebija plānots</v>
      </c>
      <c r="U159" s="89">
        <f t="shared" si="367"/>
        <v>0</v>
      </c>
      <c r="V159" s="93" t="str">
        <f t="shared" si="368"/>
        <v>nebija plānots</v>
      </c>
      <c r="W159" s="89">
        <v>0</v>
      </c>
      <c r="X159" s="89">
        <v>0</v>
      </c>
      <c r="Y159" s="89">
        <v>0</v>
      </c>
      <c r="Z159" s="89">
        <f t="shared" si="369"/>
        <v>0</v>
      </c>
      <c r="AA159" s="93" t="str">
        <f t="shared" si="370"/>
        <v>nebija plānots</v>
      </c>
      <c r="AB159" s="89">
        <f t="shared" si="371"/>
        <v>0</v>
      </c>
      <c r="AC159" s="93" t="str">
        <f t="shared" si="372"/>
        <v>nebija plānots</v>
      </c>
      <c r="AD159" s="89">
        <f t="shared" si="373"/>
        <v>0</v>
      </c>
      <c r="AE159" s="89">
        <f t="shared" si="373"/>
        <v>0</v>
      </c>
      <c r="AF159" s="89">
        <f t="shared" si="373"/>
        <v>0</v>
      </c>
      <c r="AG159" s="89">
        <f t="shared" si="373"/>
        <v>0</v>
      </c>
      <c r="AH159" s="93" t="str">
        <f t="shared" si="374"/>
        <v>nebija plānots</v>
      </c>
      <c r="AI159" s="89">
        <f t="shared" si="375"/>
        <v>0</v>
      </c>
      <c r="AJ159" s="93" t="str">
        <f t="shared" si="376"/>
        <v>nebija plānots</v>
      </c>
      <c r="AK159" s="89">
        <v>0</v>
      </c>
      <c r="AL159" s="89">
        <v>0</v>
      </c>
      <c r="AM159" s="89">
        <v>0</v>
      </c>
      <c r="AN159" s="89">
        <f t="shared" si="336"/>
        <v>0</v>
      </c>
      <c r="AO159" s="93" t="str">
        <f t="shared" si="377"/>
        <v>nebija plānots</v>
      </c>
      <c r="AP159" s="89">
        <f t="shared" si="378"/>
        <v>0</v>
      </c>
      <c r="AQ159" s="93" t="str">
        <f t="shared" si="379"/>
        <v>nebija plānots</v>
      </c>
      <c r="AR159" s="89">
        <f t="shared" si="380"/>
        <v>0</v>
      </c>
      <c r="AS159" s="89">
        <f t="shared" si="380"/>
        <v>0</v>
      </c>
      <c r="AT159" s="89">
        <f t="shared" si="380"/>
        <v>0</v>
      </c>
      <c r="AU159" s="89">
        <f t="shared" si="380"/>
        <v>0</v>
      </c>
      <c r="AV159" s="93" t="str">
        <f t="shared" si="381"/>
        <v>nebija plānots</v>
      </c>
      <c r="AW159" s="89">
        <f t="shared" si="382"/>
        <v>0</v>
      </c>
      <c r="AX159" s="93" t="str">
        <f t="shared" si="383"/>
        <v>nebija plānots</v>
      </c>
      <c r="AY159" s="89">
        <v>0</v>
      </c>
      <c r="AZ159" s="89">
        <v>0</v>
      </c>
      <c r="BA159" s="89">
        <v>0</v>
      </c>
      <c r="BB159" s="89">
        <f t="shared" si="345"/>
        <v>0</v>
      </c>
      <c r="BC159" s="93" t="str">
        <f t="shared" si="384"/>
        <v>nebija plānots</v>
      </c>
      <c r="BD159" s="89">
        <f t="shared" si="385"/>
        <v>0</v>
      </c>
      <c r="BE159" s="93" t="str">
        <f t="shared" si="386"/>
        <v>nebija plānots</v>
      </c>
      <c r="BF159" s="89">
        <f t="shared" si="387"/>
        <v>0</v>
      </c>
      <c r="BG159" s="89">
        <f t="shared" si="387"/>
        <v>0</v>
      </c>
      <c r="BH159" s="89">
        <f t="shared" si="387"/>
        <v>0</v>
      </c>
      <c r="BI159" s="89">
        <f t="shared" si="387"/>
        <v>0</v>
      </c>
      <c r="BJ159" s="93" t="str">
        <f t="shared" si="388"/>
        <v>nebija plānots</v>
      </c>
      <c r="BK159" s="89">
        <f t="shared" si="389"/>
        <v>0</v>
      </c>
      <c r="BL159" s="93" t="str">
        <f t="shared" si="390"/>
        <v>nebija plānots</v>
      </c>
      <c r="BM159" s="89">
        <v>122782.5</v>
      </c>
      <c r="BN159" s="89">
        <v>131450.41999999998</v>
      </c>
      <c r="BO159" s="89">
        <v>0</v>
      </c>
      <c r="BP159" s="89">
        <f t="shared" si="354"/>
        <v>131450.41999999998</v>
      </c>
      <c r="BQ159" s="93">
        <f t="shared" si="391"/>
        <v>1.0705957282185978</v>
      </c>
      <c r="BR159" s="89">
        <f t="shared" si="392"/>
        <v>8667.9199999999837</v>
      </c>
      <c r="BS159" s="93">
        <f t="shared" si="393"/>
        <v>7.0595728218597789E-2</v>
      </c>
      <c r="BT159" s="89">
        <f t="shared" si="394"/>
        <v>122782.5</v>
      </c>
      <c r="BU159" s="89">
        <f t="shared" si="394"/>
        <v>131450.41999999998</v>
      </c>
      <c r="BV159" s="89">
        <f t="shared" si="394"/>
        <v>0</v>
      </c>
      <c r="BW159" s="89">
        <f t="shared" si="394"/>
        <v>131450.41999999998</v>
      </c>
      <c r="BX159" s="93">
        <f t="shared" si="395"/>
        <v>1.0705957282185978</v>
      </c>
      <c r="BY159" s="89">
        <f t="shared" si="396"/>
        <v>8667.9199999999837</v>
      </c>
      <c r="BZ159" s="93">
        <f t="shared" si="397"/>
        <v>7.0595728218597789E-2</v>
      </c>
      <c r="CA159" s="89">
        <v>0</v>
      </c>
      <c r="CB159" s="89">
        <v>0</v>
      </c>
      <c r="CC159" s="89">
        <v>0</v>
      </c>
      <c r="CD159" s="89">
        <v>0</v>
      </c>
      <c r="CE159" s="89">
        <v>0</v>
      </c>
      <c r="CF159" s="89">
        <v>68467.5</v>
      </c>
      <c r="CG159" s="89">
        <v>29899.27</v>
      </c>
      <c r="CH159" s="24">
        <f t="shared" si="364"/>
        <v>221149.27</v>
      </c>
      <c r="CJ159" s="10"/>
      <c r="CK159" s="10"/>
    </row>
    <row r="160" spans="1:89" ht="12" hidden="1" customHeight="1" x14ac:dyDescent="0.25">
      <c r="A160" s="9" t="s">
        <v>397</v>
      </c>
      <c r="B160" s="9" t="s">
        <v>397</v>
      </c>
      <c r="C160" s="25">
        <v>4</v>
      </c>
      <c r="D160" s="33" t="s">
        <v>349</v>
      </c>
      <c r="E160" s="27" t="s">
        <v>350</v>
      </c>
      <c r="F160" s="33" t="s">
        <v>381</v>
      </c>
      <c r="G160" s="27" t="s">
        <v>382</v>
      </c>
      <c r="H160" s="25" t="s">
        <v>398</v>
      </c>
      <c r="I160" s="27" t="s">
        <v>399</v>
      </c>
      <c r="J160" s="28" t="s">
        <v>21</v>
      </c>
      <c r="K160" s="36" t="s">
        <v>22</v>
      </c>
      <c r="L160" s="25" t="s">
        <v>9</v>
      </c>
      <c r="M160" s="24">
        <v>115102.51</v>
      </c>
      <c r="N160" s="24">
        <v>435140.48</v>
      </c>
      <c r="O160" s="24">
        <v>319948.26</v>
      </c>
      <c r="P160" s="89">
        <v>0</v>
      </c>
      <c r="Q160" s="89">
        <v>0</v>
      </c>
      <c r="R160" s="89">
        <v>0</v>
      </c>
      <c r="S160" s="89">
        <f t="shared" si="365"/>
        <v>0</v>
      </c>
      <c r="T160" s="93" t="str">
        <f t="shared" si="366"/>
        <v>nebija plānots</v>
      </c>
      <c r="U160" s="89">
        <f t="shared" si="367"/>
        <v>0</v>
      </c>
      <c r="V160" s="93" t="str">
        <f t="shared" si="368"/>
        <v>nebija plānots</v>
      </c>
      <c r="W160" s="89">
        <v>0</v>
      </c>
      <c r="X160" s="89">
        <v>55252.59</v>
      </c>
      <c r="Y160" s="89">
        <v>0</v>
      </c>
      <c r="Z160" s="89">
        <f t="shared" si="369"/>
        <v>55252.59</v>
      </c>
      <c r="AA160" s="93" t="str">
        <f t="shared" si="370"/>
        <v>nebija plānots</v>
      </c>
      <c r="AB160" s="89">
        <f t="shared" si="371"/>
        <v>55252.59</v>
      </c>
      <c r="AC160" s="93" t="str">
        <f t="shared" si="372"/>
        <v>nebija plānots</v>
      </c>
      <c r="AD160" s="89">
        <f t="shared" si="373"/>
        <v>0</v>
      </c>
      <c r="AE160" s="89">
        <f t="shared" si="373"/>
        <v>55252.59</v>
      </c>
      <c r="AF160" s="89">
        <f t="shared" si="373"/>
        <v>0</v>
      </c>
      <c r="AG160" s="89">
        <f t="shared" si="373"/>
        <v>55252.59</v>
      </c>
      <c r="AH160" s="93" t="str">
        <f t="shared" si="374"/>
        <v>nebija plānots</v>
      </c>
      <c r="AI160" s="89">
        <f t="shared" si="375"/>
        <v>55252.59</v>
      </c>
      <c r="AJ160" s="93" t="str">
        <f t="shared" si="376"/>
        <v>nebija plānots</v>
      </c>
      <c r="AK160" s="89">
        <v>25337.83</v>
      </c>
      <c r="AL160" s="89">
        <v>0</v>
      </c>
      <c r="AM160" s="89">
        <v>0</v>
      </c>
      <c r="AN160" s="89">
        <f t="shared" si="336"/>
        <v>0</v>
      </c>
      <c r="AO160" s="93">
        <f t="shared" si="377"/>
        <v>0</v>
      </c>
      <c r="AP160" s="89">
        <f t="shared" si="378"/>
        <v>-25337.83</v>
      </c>
      <c r="AQ160" s="93">
        <f t="shared" si="379"/>
        <v>-1</v>
      </c>
      <c r="AR160" s="89">
        <f t="shared" si="380"/>
        <v>25337.83</v>
      </c>
      <c r="AS160" s="89">
        <f t="shared" si="380"/>
        <v>55252.59</v>
      </c>
      <c r="AT160" s="89">
        <f t="shared" si="380"/>
        <v>0</v>
      </c>
      <c r="AU160" s="89">
        <f t="shared" si="380"/>
        <v>55252.59</v>
      </c>
      <c r="AV160" s="93">
        <f t="shared" si="381"/>
        <v>2.1806362265434727</v>
      </c>
      <c r="AW160" s="89">
        <f t="shared" si="382"/>
        <v>29914.759999999995</v>
      </c>
      <c r="AX160" s="93">
        <f t="shared" si="383"/>
        <v>1.1806362265434724</v>
      </c>
      <c r="AY160" s="89">
        <v>0</v>
      </c>
      <c r="AZ160" s="89">
        <v>0</v>
      </c>
      <c r="BA160" s="89">
        <v>0</v>
      </c>
      <c r="BB160" s="89">
        <f t="shared" si="345"/>
        <v>0</v>
      </c>
      <c r="BC160" s="93" t="str">
        <f t="shared" si="384"/>
        <v>nebija plānots</v>
      </c>
      <c r="BD160" s="89">
        <f t="shared" si="385"/>
        <v>0</v>
      </c>
      <c r="BE160" s="93" t="str">
        <f t="shared" si="386"/>
        <v>nebija plānots</v>
      </c>
      <c r="BF160" s="89">
        <f t="shared" si="387"/>
        <v>25337.83</v>
      </c>
      <c r="BG160" s="89">
        <f t="shared" si="387"/>
        <v>55252.59</v>
      </c>
      <c r="BH160" s="89">
        <f t="shared" si="387"/>
        <v>0</v>
      </c>
      <c r="BI160" s="89">
        <f t="shared" si="387"/>
        <v>55252.59</v>
      </c>
      <c r="BJ160" s="93">
        <f t="shared" si="388"/>
        <v>2.1806362265434727</v>
      </c>
      <c r="BK160" s="89">
        <f t="shared" si="389"/>
        <v>29914.759999999995</v>
      </c>
      <c r="BL160" s="93">
        <f t="shared" si="390"/>
        <v>1.1806362265434724</v>
      </c>
      <c r="BM160" s="89">
        <v>32555.87</v>
      </c>
      <c r="BN160" s="89">
        <v>53945.189999999995</v>
      </c>
      <c r="BO160" s="89">
        <v>0</v>
      </c>
      <c r="BP160" s="89">
        <f t="shared" si="354"/>
        <v>53945.189999999995</v>
      </c>
      <c r="BQ160" s="93">
        <f t="shared" si="391"/>
        <v>1.6570034835499712</v>
      </c>
      <c r="BR160" s="89">
        <f t="shared" si="392"/>
        <v>21389.319999999996</v>
      </c>
      <c r="BS160" s="93">
        <f t="shared" si="393"/>
        <v>0.65700348354997107</v>
      </c>
      <c r="BT160" s="89">
        <f t="shared" si="394"/>
        <v>57893.7</v>
      </c>
      <c r="BU160" s="89">
        <f t="shared" si="394"/>
        <v>109197.78</v>
      </c>
      <c r="BV160" s="89">
        <f t="shared" si="394"/>
        <v>0</v>
      </c>
      <c r="BW160" s="89">
        <f t="shared" si="394"/>
        <v>109197.78</v>
      </c>
      <c r="BX160" s="93">
        <f t="shared" si="395"/>
        <v>1.8861772524471576</v>
      </c>
      <c r="BY160" s="89">
        <f t="shared" si="396"/>
        <v>51304.08</v>
      </c>
      <c r="BZ160" s="93">
        <f t="shared" si="397"/>
        <v>0.8861772524471575</v>
      </c>
      <c r="CA160" s="89">
        <v>0</v>
      </c>
      <c r="CB160" s="89">
        <v>0</v>
      </c>
      <c r="CC160" s="89">
        <v>76291.95</v>
      </c>
      <c r="CD160" s="89">
        <v>0</v>
      </c>
      <c r="CE160" s="89">
        <v>0</v>
      </c>
      <c r="CF160" s="89">
        <v>80084.240000000005</v>
      </c>
      <c r="CG160" s="89">
        <v>0</v>
      </c>
      <c r="CH160" s="24">
        <f t="shared" si="364"/>
        <v>214269.89</v>
      </c>
      <c r="CJ160" s="10"/>
      <c r="CK160" s="10"/>
    </row>
    <row r="161" spans="1:89" ht="12" hidden="1" customHeight="1" x14ac:dyDescent="0.25">
      <c r="A161" s="9" t="s">
        <v>400</v>
      </c>
      <c r="B161" s="9" t="s">
        <v>400</v>
      </c>
      <c r="C161" s="25">
        <v>4</v>
      </c>
      <c r="D161" s="33" t="s">
        <v>349</v>
      </c>
      <c r="E161" s="27" t="s">
        <v>350</v>
      </c>
      <c r="F161" s="33" t="s">
        <v>381</v>
      </c>
      <c r="G161" s="27" t="s">
        <v>401</v>
      </c>
      <c r="H161" s="25" t="s">
        <v>402</v>
      </c>
      <c r="I161" s="27" t="s">
        <v>403</v>
      </c>
      <c r="J161" s="28" t="s">
        <v>21</v>
      </c>
      <c r="K161" s="36" t="s">
        <v>22</v>
      </c>
      <c r="L161" s="25" t="s">
        <v>9</v>
      </c>
      <c r="M161" s="24">
        <v>0</v>
      </c>
      <c r="N161" s="24">
        <v>105807.39</v>
      </c>
      <c r="O161" s="24">
        <v>117113.06000000001</v>
      </c>
      <c r="P161" s="89">
        <v>0</v>
      </c>
      <c r="Q161" s="89">
        <v>9003.73</v>
      </c>
      <c r="R161" s="89">
        <v>0</v>
      </c>
      <c r="S161" s="89">
        <f t="shared" si="365"/>
        <v>9003.73</v>
      </c>
      <c r="T161" s="93" t="str">
        <f t="shared" si="366"/>
        <v>nebija plānots</v>
      </c>
      <c r="U161" s="89">
        <f t="shared" si="367"/>
        <v>9003.73</v>
      </c>
      <c r="V161" s="93" t="str">
        <f t="shared" si="368"/>
        <v>nebija plānots</v>
      </c>
      <c r="W161" s="89">
        <v>9003.73</v>
      </c>
      <c r="X161" s="89">
        <v>0</v>
      </c>
      <c r="Y161" s="89">
        <v>0</v>
      </c>
      <c r="Z161" s="89">
        <f t="shared" si="369"/>
        <v>0</v>
      </c>
      <c r="AA161" s="93">
        <f t="shared" si="370"/>
        <v>0</v>
      </c>
      <c r="AB161" s="89">
        <f t="shared" si="371"/>
        <v>-9003.73</v>
      </c>
      <c r="AC161" s="93">
        <f t="shared" si="372"/>
        <v>-1</v>
      </c>
      <c r="AD161" s="89">
        <f t="shared" si="373"/>
        <v>9003.73</v>
      </c>
      <c r="AE161" s="89">
        <f t="shared" si="373"/>
        <v>9003.73</v>
      </c>
      <c r="AF161" s="89">
        <f t="shared" si="373"/>
        <v>0</v>
      </c>
      <c r="AG161" s="89">
        <f t="shared" si="373"/>
        <v>9003.73</v>
      </c>
      <c r="AH161" s="93">
        <f t="shared" si="374"/>
        <v>1</v>
      </c>
      <c r="AI161" s="89">
        <f t="shared" si="375"/>
        <v>0</v>
      </c>
      <c r="AJ161" s="93">
        <f t="shared" si="376"/>
        <v>0</v>
      </c>
      <c r="AK161" s="89">
        <v>0</v>
      </c>
      <c r="AL161" s="89">
        <v>0</v>
      </c>
      <c r="AM161" s="89">
        <v>0</v>
      </c>
      <c r="AN161" s="89">
        <f t="shared" si="336"/>
        <v>0</v>
      </c>
      <c r="AO161" s="93" t="str">
        <f t="shared" si="377"/>
        <v>nebija plānots</v>
      </c>
      <c r="AP161" s="89">
        <f t="shared" si="378"/>
        <v>0</v>
      </c>
      <c r="AQ161" s="93" t="str">
        <f t="shared" si="379"/>
        <v>nebija plānots</v>
      </c>
      <c r="AR161" s="89">
        <f t="shared" si="380"/>
        <v>9003.73</v>
      </c>
      <c r="AS161" s="89">
        <f t="shared" si="380"/>
        <v>9003.73</v>
      </c>
      <c r="AT161" s="89">
        <f t="shared" si="380"/>
        <v>0</v>
      </c>
      <c r="AU161" s="89">
        <f t="shared" si="380"/>
        <v>9003.73</v>
      </c>
      <c r="AV161" s="93">
        <f t="shared" si="381"/>
        <v>1</v>
      </c>
      <c r="AW161" s="89">
        <f t="shared" si="382"/>
        <v>0</v>
      </c>
      <c r="AX161" s="93">
        <f t="shared" si="383"/>
        <v>0</v>
      </c>
      <c r="AY161" s="89">
        <v>0</v>
      </c>
      <c r="AZ161" s="89">
        <v>15855.019999999999</v>
      </c>
      <c r="BA161" s="89">
        <v>0</v>
      </c>
      <c r="BB161" s="89">
        <f t="shared" si="345"/>
        <v>15855.019999999999</v>
      </c>
      <c r="BC161" s="93" t="str">
        <f t="shared" si="384"/>
        <v>nebija plānots</v>
      </c>
      <c r="BD161" s="89">
        <f t="shared" si="385"/>
        <v>15855.019999999999</v>
      </c>
      <c r="BE161" s="93" t="str">
        <f t="shared" si="386"/>
        <v>nebija plānots</v>
      </c>
      <c r="BF161" s="89">
        <f t="shared" si="387"/>
        <v>9003.73</v>
      </c>
      <c r="BG161" s="89">
        <f t="shared" si="387"/>
        <v>24858.75</v>
      </c>
      <c r="BH161" s="89">
        <f t="shared" si="387"/>
        <v>0</v>
      </c>
      <c r="BI161" s="89">
        <f t="shared" si="387"/>
        <v>24858.75</v>
      </c>
      <c r="BJ161" s="93">
        <f t="shared" si="388"/>
        <v>2.7609390774712259</v>
      </c>
      <c r="BK161" s="89">
        <f t="shared" si="389"/>
        <v>15855.02</v>
      </c>
      <c r="BL161" s="93">
        <f t="shared" si="390"/>
        <v>1.7609390774712259</v>
      </c>
      <c r="BM161" s="89">
        <v>0</v>
      </c>
      <c r="BN161" s="89">
        <v>0</v>
      </c>
      <c r="BO161" s="89">
        <v>0</v>
      </c>
      <c r="BP161" s="89">
        <f t="shared" si="354"/>
        <v>0</v>
      </c>
      <c r="BQ161" s="93" t="str">
        <f t="shared" si="391"/>
        <v>nebija plānots</v>
      </c>
      <c r="BR161" s="89">
        <f t="shared" si="392"/>
        <v>0</v>
      </c>
      <c r="BS161" s="93" t="str">
        <f t="shared" si="393"/>
        <v>nebija plānots</v>
      </c>
      <c r="BT161" s="89">
        <f t="shared" si="394"/>
        <v>9003.73</v>
      </c>
      <c r="BU161" s="89">
        <f t="shared" si="394"/>
        <v>24858.75</v>
      </c>
      <c r="BV161" s="89">
        <f t="shared" si="394"/>
        <v>0</v>
      </c>
      <c r="BW161" s="89">
        <f t="shared" si="394"/>
        <v>24858.75</v>
      </c>
      <c r="BX161" s="93">
        <f t="shared" si="395"/>
        <v>2.7609390774712259</v>
      </c>
      <c r="BY161" s="89">
        <f t="shared" si="396"/>
        <v>15855.02</v>
      </c>
      <c r="BZ161" s="93">
        <f t="shared" si="397"/>
        <v>1.7609390774712259</v>
      </c>
      <c r="CA161" s="89">
        <v>12238.59</v>
      </c>
      <c r="CB161" s="89">
        <v>0</v>
      </c>
      <c r="CC161" s="89">
        <v>0</v>
      </c>
      <c r="CD161" s="89">
        <v>18389.97</v>
      </c>
      <c r="CE161" s="89">
        <v>24916.75</v>
      </c>
      <c r="CF161" s="89">
        <v>0</v>
      </c>
      <c r="CG161" s="89">
        <v>0</v>
      </c>
      <c r="CH161" s="24">
        <f t="shared" si="364"/>
        <v>64549.04</v>
      </c>
      <c r="CJ161" s="10"/>
      <c r="CK161" s="10"/>
    </row>
    <row r="162" spans="1:89" ht="12" hidden="1" customHeight="1" x14ac:dyDescent="0.25">
      <c r="A162" s="9" t="s">
        <v>404</v>
      </c>
      <c r="B162" s="9" t="s">
        <v>404</v>
      </c>
      <c r="C162" s="25">
        <v>4</v>
      </c>
      <c r="D162" s="33" t="s">
        <v>349</v>
      </c>
      <c r="E162" s="27" t="s">
        <v>350</v>
      </c>
      <c r="F162" s="33" t="s">
        <v>381</v>
      </c>
      <c r="G162" s="27" t="s">
        <v>401</v>
      </c>
      <c r="H162" s="25" t="s">
        <v>405</v>
      </c>
      <c r="I162" s="27" t="s">
        <v>406</v>
      </c>
      <c r="J162" s="28">
        <v>1</v>
      </c>
      <c r="K162" s="36" t="s">
        <v>22</v>
      </c>
      <c r="L162" s="25" t="s">
        <v>9</v>
      </c>
      <c r="M162" s="24">
        <v>0</v>
      </c>
      <c r="N162" s="24">
        <v>317973.63</v>
      </c>
      <c r="O162" s="24">
        <v>1178608.5</v>
      </c>
      <c r="P162" s="89">
        <v>0</v>
      </c>
      <c r="Q162" s="89">
        <v>0</v>
      </c>
      <c r="R162" s="89">
        <v>0</v>
      </c>
      <c r="S162" s="89">
        <f t="shared" si="365"/>
        <v>0</v>
      </c>
      <c r="T162" s="93" t="str">
        <f t="shared" si="366"/>
        <v>nebija plānots</v>
      </c>
      <c r="U162" s="89">
        <f t="shared" si="367"/>
        <v>0</v>
      </c>
      <c r="V162" s="93" t="str">
        <f t="shared" si="368"/>
        <v>nebija plānots</v>
      </c>
      <c r="W162" s="89">
        <v>0</v>
      </c>
      <c r="X162" s="89">
        <v>418150.96</v>
      </c>
      <c r="Y162" s="89">
        <v>0</v>
      </c>
      <c r="Z162" s="89">
        <f t="shared" si="369"/>
        <v>418150.96</v>
      </c>
      <c r="AA162" s="93" t="str">
        <f t="shared" si="370"/>
        <v>nebija plānots</v>
      </c>
      <c r="AB162" s="89">
        <f t="shared" si="371"/>
        <v>418150.96</v>
      </c>
      <c r="AC162" s="93" t="str">
        <f t="shared" si="372"/>
        <v>nebija plānots</v>
      </c>
      <c r="AD162" s="89">
        <f t="shared" si="373"/>
        <v>0</v>
      </c>
      <c r="AE162" s="89">
        <f t="shared" si="373"/>
        <v>418150.96</v>
      </c>
      <c r="AF162" s="89">
        <f t="shared" si="373"/>
        <v>0</v>
      </c>
      <c r="AG162" s="89">
        <f t="shared" si="373"/>
        <v>418150.96</v>
      </c>
      <c r="AH162" s="93" t="str">
        <f t="shared" si="374"/>
        <v>nebija plānots</v>
      </c>
      <c r="AI162" s="89">
        <f t="shared" si="375"/>
        <v>418150.96</v>
      </c>
      <c r="AJ162" s="93" t="str">
        <f t="shared" si="376"/>
        <v>nebija plānots</v>
      </c>
      <c r="AK162" s="89">
        <v>340528.6</v>
      </c>
      <c r="AL162" s="89">
        <v>0</v>
      </c>
      <c r="AM162" s="89">
        <v>0</v>
      </c>
      <c r="AN162" s="89">
        <f t="shared" si="336"/>
        <v>0</v>
      </c>
      <c r="AO162" s="93">
        <f t="shared" si="377"/>
        <v>0</v>
      </c>
      <c r="AP162" s="89">
        <f t="shared" si="378"/>
        <v>-340528.6</v>
      </c>
      <c r="AQ162" s="93">
        <f t="shared" si="379"/>
        <v>-1</v>
      </c>
      <c r="AR162" s="89">
        <f t="shared" si="380"/>
        <v>340528.6</v>
      </c>
      <c r="AS162" s="89">
        <f t="shared" si="380"/>
        <v>418150.96</v>
      </c>
      <c r="AT162" s="89">
        <f t="shared" si="380"/>
        <v>0</v>
      </c>
      <c r="AU162" s="89">
        <f t="shared" si="380"/>
        <v>418150.96</v>
      </c>
      <c r="AV162" s="93">
        <f t="shared" si="381"/>
        <v>1.2279466687966887</v>
      </c>
      <c r="AW162" s="89">
        <f t="shared" si="382"/>
        <v>77622.360000000044</v>
      </c>
      <c r="AX162" s="93">
        <f t="shared" si="383"/>
        <v>0.2279466687966886</v>
      </c>
      <c r="AY162" s="89">
        <v>0</v>
      </c>
      <c r="AZ162" s="89">
        <v>0</v>
      </c>
      <c r="BA162" s="89">
        <v>0</v>
      </c>
      <c r="BB162" s="89">
        <f t="shared" si="345"/>
        <v>0</v>
      </c>
      <c r="BC162" s="93" t="str">
        <f t="shared" si="384"/>
        <v>nebija plānots</v>
      </c>
      <c r="BD162" s="89">
        <f t="shared" si="385"/>
        <v>0</v>
      </c>
      <c r="BE162" s="93" t="str">
        <f t="shared" si="386"/>
        <v>nebija plānots</v>
      </c>
      <c r="BF162" s="89">
        <f t="shared" si="387"/>
        <v>340528.6</v>
      </c>
      <c r="BG162" s="89">
        <f t="shared" si="387"/>
        <v>418150.96</v>
      </c>
      <c r="BH162" s="89">
        <f t="shared" si="387"/>
        <v>0</v>
      </c>
      <c r="BI162" s="89">
        <f t="shared" si="387"/>
        <v>418150.96</v>
      </c>
      <c r="BJ162" s="93">
        <f t="shared" si="388"/>
        <v>1.2279466687966887</v>
      </c>
      <c r="BK162" s="89">
        <f t="shared" si="389"/>
        <v>77622.360000000044</v>
      </c>
      <c r="BL162" s="93">
        <f t="shared" si="390"/>
        <v>0.2279466687966886</v>
      </c>
      <c r="BM162" s="89">
        <v>0</v>
      </c>
      <c r="BN162" s="89">
        <v>236560.83</v>
      </c>
      <c r="BO162" s="89">
        <v>0</v>
      </c>
      <c r="BP162" s="89">
        <f t="shared" si="354"/>
        <v>236560.83</v>
      </c>
      <c r="BQ162" s="93" t="str">
        <f t="shared" si="391"/>
        <v>nebija plānots</v>
      </c>
      <c r="BR162" s="89">
        <f t="shared" si="392"/>
        <v>236560.83</v>
      </c>
      <c r="BS162" s="93" t="str">
        <f t="shared" si="393"/>
        <v>nebija plānots</v>
      </c>
      <c r="BT162" s="89">
        <f t="shared" si="394"/>
        <v>340528.6</v>
      </c>
      <c r="BU162" s="89">
        <f t="shared" si="394"/>
        <v>654711.79</v>
      </c>
      <c r="BV162" s="89">
        <f t="shared" si="394"/>
        <v>0</v>
      </c>
      <c r="BW162" s="89">
        <f t="shared" si="394"/>
        <v>654711.79</v>
      </c>
      <c r="BX162" s="93">
        <f t="shared" si="395"/>
        <v>1.9226337817146639</v>
      </c>
      <c r="BY162" s="89">
        <f t="shared" si="396"/>
        <v>314183.19000000006</v>
      </c>
      <c r="BZ162" s="93">
        <f t="shared" si="397"/>
        <v>0.92263378171466381</v>
      </c>
      <c r="CA162" s="89">
        <v>325808.49</v>
      </c>
      <c r="CB162" s="89">
        <v>0</v>
      </c>
      <c r="CC162" s="89">
        <v>0</v>
      </c>
      <c r="CD162" s="89">
        <v>708342.61</v>
      </c>
      <c r="CE162" s="89">
        <v>316102.93</v>
      </c>
      <c r="CF162" s="89">
        <v>0</v>
      </c>
      <c r="CG162" s="89">
        <v>123212.63</v>
      </c>
      <c r="CH162" s="24">
        <f t="shared" si="364"/>
        <v>1813995.2599999998</v>
      </c>
      <c r="CJ162" s="10"/>
      <c r="CK162" s="10"/>
    </row>
    <row r="163" spans="1:89" ht="12" hidden="1" customHeight="1" x14ac:dyDescent="0.25">
      <c r="A163" s="9" t="s">
        <v>407</v>
      </c>
      <c r="B163" s="9" t="s">
        <v>407</v>
      </c>
      <c r="C163" s="25">
        <v>4</v>
      </c>
      <c r="D163" s="33" t="s">
        <v>349</v>
      </c>
      <c r="E163" s="27" t="s">
        <v>350</v>
      </c>
      <c r="F163" s="33" t="s">
        <v>381</v>
      </c>
      <c r="G163" s="27" t="s">
        <v>401</v>
      </c>
      <c r="H163" s="25" t="s">
        <v>405</v>
      </c>
      <c r="I163" s="27" t="s">
        <v>406</v>
      </c>
      <c r="J163" s="28">
        <v>2</v>
      </c>
      <c r="K163" s="36" t="s">
        <v>22</v>
      </c>
      <c r="L163" s="25" t="s">
        <v>9</v>
      </c>
      <c r="M163" s="24">
        <v>0</v>
      </c>
      <c r="N163" s="24">
        <v>680125.5</v>
      </c>
      <c r="O163" s="24">
        <v>799340.33000000007</v>
      </c>
      <c r="P163" s="89">
        <v>0</v>
      </c>
      <c r="Q163" s="89">
        <v>0</v>
      </c>
      <c r="R163" s="89">
        <v>0</v>
      </c>
      <c r="S163" s="89">
        <f t="shared" si="365"/>
        <v>0</v>
      </c>
      <c r="T163" s="93" t="str">
        <f t="shared" si="366"/>
        <v>nebija plānots</v>
      </c>
      <c r="U163" s="89">
        <f t="shared" si="367"/>
        <v>0</v>
      </c>
      <c r="V163" s="93" t="str">
        <f t="shared" si="368"/>
        <v>nebija plānots</v>
      </c>
      <c r="W163" s="89">
        <v>0</v>
      </c>
      <c r="X163" s="89">
        <v>127485.71</v>
      </c>
      <c r="Y163" s="89">
        <v>0</v>
      </c>
      <c r="Z163" s="89">
        <f t="shared" si="369"/>
        <v>127485.71</v>
      </c>
      <c r="AA163" s="93" t="str">
        <f t="shared" si="370"/>
        <v>nebija plānots</v>
      </c>
      <c r="AB163" s="89">
        <f t="shared" si="371"/>
        <v>127485.71</v>
      </c>
      <c r="AC163" s="93" t="str">
        <f t="shared" si="372"/>
        <v>nebija plānots</v>
      </c>
      <c r="AD163" s="89">
        <f t="shared" si="373"/>
        <v>0</v>
      </c>
      <c r="AE163" s="89">
        <f t="shared" si="373"/>
        <v>127485.71</v>
      </c>
      <c r="AF163" s="89">
        <f t="shared" si="373"/>
        <v>0</v>
      </c>
      <c r="AG163" s="89">
        <f t="shared" si="373"/>
        <v>127485.71</v>
      </c>
      <c r="AH163" s="93" t="str">
        <f t="shared" si="374"/>
        <v>nebija plānots</v>
      </c>
      <c r="AI163" s="89">
        <f t="shared" si="375"/>
        <v>127485.71</v>
      </c>
      <c r="AJ163" s="93" t="str">
        <f t="shared" si="376"/>
        <v>nebija plānots</v>
      </c>
      <c r="AK163" s="89">
        <v>117901.8</v>
      </c>
      <c r="AL163" s="89">
        <v>0</v>
      </c>
      <c r="AM163" s="89">
        <v>0</v>
      </c>
      <c r="AN163" s="89">
        <f t="shared" si="336"/>
        <v>0</v>
      </c>
      <c r="AO163" s="93">
        <f t="shared" si="377"/>
        <v>0</v>
      </c>
      <c r="AP163" s="89">
        <f t="shared" si="378"/>
        <v>-117901.8</v>
      </c>
      <c r="AQ163" s="93">
        <f t="shared" si="379"/>
        <v>-1</v>
      </c>
      <c r="AR163" s="89">
        <f t="shared" si="380"/>
        <v>117901.8</v>
      </c>
      <c r="AS163" s="89">
        <f t="shared" si="380"/>
        <v>127485.71</v>
      </c>
      <c r="AT163" s="89">
        <f t="shared" si="380"/>
        <v>0</v>
      </c>
      <c r="AU163" s="89">
        <f t="shared" si="380"/>
        <v>127485.71</v>
      </c>
      <c r="AV163" s="93">
        <f t="shared" si="381"/>
        <v>1.0812872237743614</v>
      </c>
      <c r="AW163" s="89">
        <f t="shared" si="382"/>
        <v>9583.9100000000035</v>
      </c>
      <c r="AX163" s="93">
        <f t="shared" si="383"/>
        <v>8.12872237743614E-2</v>
      </c>
      <c r="AY163" s="89">
        <v>0</v>
      </c>
      <c r="AZ163" s="89">
        <v>0</v>
      </c>
      <c r="BA163" s="89">
        <v>0</v>
      </c>
      <c r="BB163" s="89">
        <f t="shared" si="345"/>
        <v>0</v>
      </c>
      <c r="BC163" s="93" t="str">
        <f t="shared" si="384"/>
        <v>nebija plānots</v>
      </c>
      <c r="BD163" s="89">
        <f t="shared" si="385"/>
        <v>0</v>
      </c>
      <c r="BE163" s="93" t="str">
        <f t="shared" si="386"/>
        <v>nebija plānots</v>
      </c>
      <c r="BF163" s="89">
        <f t="shared" si="387"/>
        <v>117901.8</v>
      </c>
      <c r="BG163" s="89">
        <f t="shared" si="387"/>
        <v>127485.71</v>
      </c>
      <c r="BH163" s="89">
        <f t="shared" si="387"/>
        <v>0</v>
      </c>
      <c r="BI163" s="89">
        <f t="shared" si="387"/>
        <v>127485.71</v>
      </c>
      <c r="BJ163" s="93">
        <f t="shared" si="388"/>
        <v>1.0812872237743614</v>
      </c>
      <c r="BK163" s="89">
        <f t="shared" si="389"/>
        <v>9583.9100000000035</v>
      </c>
      <c r="BL163" s="93">
        <f t="shared" si="390"/>
        <v>8.12872237743614E-2</v>
      </c>
      <c r="BM163" s="89">
        <v>0</v>
      </c>
      <c r="BN163" s="89">
        <v>0</v>
      </c>
      <c r="BO163" s="89">
        <v>0</v>
      </c>
      <c r="BP163" s="89">
        <f t="shared" si="354"/>
        <v>0</v>
      </c>
      <c r="BQ163" s="93" t="str">
        <f t="shared" si="391"/>
        <v>nebija plānots</v>
      </c>
      <c r="BR163" s="89">
        <f t="shared" si="392"/>
        <v>0</v>
      </c>
      <c r="BS163" s="93" t="str">
        <f t="shared" si="393"/>
        <v>nebija plānots</v>
      </c>
      <c r="BT163" s="89">
        <f t="shared" si="394"/>
        <v>117901.8</v>
      </c>
      <c r="BU163" s="89">
        <f t="shared" si="394"/>
        <v>127485.71</v>
      </c>
      <c r="BV163" s="89">
        <f t="shared" si="394"/>
        <v>0</v>
      </c>
      <c r="BW163" s="89">
        <f t="shared" si="394"/>
        <v>127485.71</v>
      </c>
      <c r="BX163" s="93">
        <f t="shared" si="395"/>
        <v>1.0812872237743614</v>
      </c>
      <c r="BY163" s="89">
        <f t="shared" si="396"/>
        <v>9583.9100000000035</v>
      </c>
      <c r="BZ163" s="93">
        <f t="shared" si="397"/>
        <v>8.12872237743614E-2</v>
      </c>
      <c r="CA163" s="89">
        <v>0</v>
      </c>
      <c r="CB163" s="89">
        <v>0</v>
      </c>
      <c r="CC163" s="89">
        <v>419220</v>
      </c>
      <c r="CD163" s="89">
        <v>0</v>
      </c>
      <c r="CE163" s="89">
        <v>157284</v>
      </c>
      <c r="CF163" s="89">
        <v>0</v>
      </c>
      <c r="CG163" s="89">
        <v>0</v>
      </c>
      <c r="CH163" s="24">
        <f t="shared" si="364"/>
        <v>694405.8</v>
      </c>
      <c r="CJ163" s="10"/>
      <c r="CK163" s="10"/>
    </row>
    <row r="164" spans="1:89" ht="12" hidden="1" customHeight="1" x14ac:dyDescent="0.25">
      <c r="A164" s="9" t="s">
        <v>408</v>
      </c>
      <c r="B164" s="9" t="s">
        <v>408</v>
      </c>
      <c r="C164" s="25">
        <v>4</v>
      </c>
      <c r="D164" s="33" t="s">
        <v>349</v>
      </c>
      <c r="E164" s="27" t="s">
        <v>350</v>
      </c>
      <c r="F164" s="33" t="s">
        <v>381</v>
      </c>
      <c r="G164" s="27" t="s">
        <v>401</v>
      </c>
      <c r="H164" s="25" t="s">
        <v>409</v>
      </c>
      <c r="I164" s="27" t="s">
        <v>410</v>
      </c>
      <c r="J164" s="28">
        <v>1</v>
      </c>
      <c r="K164" s="36" t="s">
        <v>22</v>
      </c>
      <c r="L164" s="25" t="s">
        <v>9</v>
      </c>
      <c r="M164" s="24">
        <v>0</v>
      </c>
      <c r="N164" s="24">
        <v>0</v>
      </c>
      <c r="O164" s="24">
        <v>0</v>
      </c>
      <c r="P164" s="89">
        <v>0</v>
      </c>
      <c r="Q164" s="89">
        <v>0</v>
      </c>
      <c r="R164" s="89">
        <v>0</v>
      </c>
      <c r="S164" s="89">
        <f t="shared" si="365"/>
        <v>0</v>
      </c>
      <c r="T164" s="93" t="str">
        <f t="shared" si="366"/>
        <v>nebija plānots</v>
      </c>
      <c r="U164" s="89">
        <f t="shared" si="367"/>
        <v>0</v>
      </c>
      <c r="V164" s="93" t="str">
        <f t="shared" si="368"/>
        <v>nebija plānots</v>
      </c>
      <c r="W164" s="89">
        <v>0</v>
      </c>
      <c r="X164" s="89">
        <v>569240.75</v>
      </c>
      <c r="Y164" s="89">
        <v>0</v>
      </c>
      <c r="Z164" s="89">
        <f t="shared" si="369"/>
        <v>569240.75</v>
      </c>
      <c r="AA164" s="93" t="str">
        <f t="shared" si="370"/>
        <v>nebija plānots</v>
      </c>
      <c r="AB164" s="89">
        <f t="shared" si="371"/>
        <v>569240.75</v>
      </c>
      <c r="AC164" s="93" t="str">
        <f t="shared" si="372"/>
        <v>nebija plānots</v>
      </c>
      <c r="AD164" s="89">
        <f t="shared" si="373"/>
        <v>0</v>
      </c>
      <c r="AE164" s="89">
        <f t="shared" si="373"/>
        <v>569240.75</v>
      </c>
      <c r="AF164" s="89">
        <f t="shared" si="373"/>
        <v>0</v>
      </c>
      <c r="AG164" s="89">
        <f t="shared" si="373"/>
        <v>569240.75</v>
      </c>
      <c r="AH164" s="93" t="str">
        <f t="shared" si="374"/>
        <v>nebija plānots</v>
      </c>
      <c r="AI164" s="89">
        <f t="shared" si="375"/>
        <v>569240.75</v>
      </c>
      <c r="AJ164" s="93" t="str">
        <f t="shared" si="376"/>
        <v>nebija plānots</v>
      </c>
      <c r="AK164" s="89">
        <v>498073.68</v>
      </c>
      <c r="AL164" s="89">
        <v>0</v>
      </c>
      <c r="AM164" s="89">
        <v>0</v>
      </c>
      <c r="AN164" s="89">
        <f t="shared" si="336"/>
        <v>0</v>
      </c>
      <c r="AO164" s="93">
        <f t="shared" si="377"/>
        <v>0</v>
      </c>
      <c r="AP164" s="89">
        <f t="shared" si="378"/>
        <v>-498073.68</v>
      </c>
      <c r="AQ164" s="93">
        <f t="shared" si="379"/>
        <v>-1</v>
      </c>
      <c r="AR164" s="89">
        <f t="shared" si="380"/>
        <v>498073.68</v>
      </c>
      <c r="AS164" s="89">
        <f t="shared" si="380"/>
        <v>569240.75</v>
      </c>
      <c r="AT164" s="89">
        <f t="shared" si="380"/>
        <v>0</v>
      </c>
      <c r="AU164" s="89">
        <f t="shared" si="380"/>
        <v>569240.75</v>
      </c>
      <c r="AV164" s="93">
        <f t="shared" si="381"/>
        <v>1.1428846230140086</v>
      </c>
      <c r="AW164" s="89">
        <f t="shared" si="382"/>
        <v>71167.070000000007</v>
      </c>
      <c r="AX164" s="93">
        <f t="shared" si="383"/>
        <v>0.1428846230140087</v>
      </c>
      <c r="AY164" s="89">
        <v>0</v>
      </c>
      <c r="AZ164" s="89">
        <v>26211.360000000001</v>
      </c>
      <c r="BA164" s="89">
        <v>0</v>
      </c>
      <c r="BB164" s="89">
        <f t="shared" si="345"/>
        <v>26211.360000000001</v>
      </c>
      <c r="BC164" s="93" t="str">
        <f t="shared" si="384"/>
        <v>nebija plānots</v>
      </c>
      <c r="BD164" s="89">
        <f t="shared" si="385"/>
        <v>26211.360000000001</v>
      </c>
      <c r="BE164" s="93" t="str">
        <f t="shared" si="386"/>
        <v>nebija plānots</v>
      </c>
      <c r="BF164" s="89">
        <f t="shared" si="387"/>
        <v>498073.68</v>
      </c>
      <c r="BG164" s="89">
        <f t="shared" si="387"/>
        <v>595452.11</v>
      </c>
      <c r="BH164" s="89">
        <f t="shared" si="387"/>
        <v>0</v>
      </c>
      <c r="BI164" s="89">
        <f t="shared" si="387"/>
        <v>595452.11</v>
      </c>
      <c r="BJ164" s="93">
        <f t="shared" si="388"/>
        <v>1.195510089993111</v>
      </c>
      <c r="BK164" s="89">
        <f t="shared" si="389"/>
        <v>97378.43</v>
      </c>
      <c r="BL164" s="93">
        <f t="shared" si="390"/>
        <v>0.19551008999311104</v>
      </c>
      <c r="BM164" s="89">
        <v>0</v>
      </c>
      <c r="BN164" s="89">
        <v>0</v>
      </c>
      <c r="BO164" s="89">
        <v>0</v>
      </c>
      <c r="BP164" s="89">
        <f t="shared" si="354"/>
        <v>0</v>
      </c>
      <c r="BQ164" s="93" t="str">
        <f t="shared" si="391"/>
        <v>nebija plānots</v>
      </c>
      <c r="BR164" s="89">
        <f t="shared" si="392"/>
        <v>0</v>
      </c>
      <c r="BS164" s="93" t="str">
        <f t="shared" si="393"/>
        <v>nebija plānots</v>
      </c>
      <c r="BT164" s="89">
        <f t="shared" si="394"/>
        <v>498073.68</v>
      </c>
      <c r="BU164" s="89">
        <f t="shared" si="394"/>
        <v>595452.11</v>
      </c>
      <c r="BV164" s="89">
        <f t="shared" si="394"/>
        <v>0</v>
      </c>
      <c r="BW164" s="89">
        <f t="shared" si="394"/>
        <v>595452.11</v>
      </c>
      <c r="BX164" s="93">
        <f t="shared" si="395"/>
        <v>1.195510089993111</v>
      </c>
      <c r="BY164" s="89">
        <f t="shared" si="396"/>
        <v>97378.43</v>
      </c>
      <c r="BZ164" s="93">
        <f t="shared" si="397"/>
        <v>0.19551008999311104</v>
      </c>
      <c r="CA164" s="89">
        <v>298844.21000000002</v>
      </c>
      <c r="CB164" s="89">
        <v>0</v>
      </c>
      <c r="CC164" s="89">
        <v>0</v>
      </c>
      <c r="CD164" s="89">
        <v>298844.2</v>
      </c>
      <c r="CE164" s="89">
        <v>0</v>
      </c>
      <c r="CF164" s="89">
        <v>0</v>
      </c>
      <c r="CG164" s="89">
        <v>99614.73</v>
      </c>
      <c r="CH164" s="24">
        <f t="shared" si="364"/>
        <v>1195376.82</v>
      </c>
      <c r="CJ164" s="10"/>
      <c r="CK164" s="10"/>
    </row>
    <row r="165" spans="1:89" ht="12" hidden="1" customHeight="1" x14ac:dyDescent="0.25">
      <c r="A165" s="9" t="s">
        <v>411</v>
      </c>
      <c r="B165" s="9" t="s">
        <v>411</v>
      </c>
      <c r="C165" s="25">
        <v>4</v>
      </c>
      <c r="D165" s="33" t="s">
        <v>349</v>
      </c>
      <c r="E165" s="27" t="s">
        <v>350</v>
      </c>
      <c r="F165" s="33" t="s">
        <v>381</v>
      </c>
      <c r="G165" s="27" t="s">
        <v>401</v>
      </c>
      <c r="H165" s="25" t="s">
        <v>409</v>
      </c>
      <c r="I165" s="27" t="s">
        <v>410</v>
      </c>
      <c r="J165" s="28">
        <v>2</v>
      </c>
      <c r="K165" s="36" t="s">
        <v>22</v>
      </c>
      <c r="L165" s="25" t="s">
        <v>9</v>
      </c>
      <c r="M165" s="24">
        <v>0</v>
      </c>
      <c r="N165" s="24">
        <v>0</v>
      </c>
      <c r="O165" s="24">
        <v>0</v>
      </c>
      <c r="P165" s="89">
        <v>0</v>
      </c>
      <c r="Q165" s="89">
        <v>0</v>
      </c>
      <c r="R165" s="89">
        <v>0</v>
      </c>
      <c r="S165" s="89">
        <f t="shared" si="365"/>
        <v>0</v>
      </c>
      <c r="T165" s="93" t="str">
        <f t="shared" si="366"/>
        <v>nebija plānots</v>
      </c>
      <c r="U165" s="89">
        <f t="shared" si="367"/>
        <v>0</v>
      </c>
      <c r="V165" s="93" t="str">
        <f t="shared" si="368"/>
        <v>nebija plānots</v>
      </c>
      <c r="W165" s="89">
        <v>0</v>
      </c>
      <c r="X165" s="89">
        <v>0</v>
      </c>
      <c r="Y165" s="89">
        <v>0</v>
      </c>
      <c r="Z165" s="89">
        <f t="shared" si="369"/>
        <v>0</v>
      </c>
      <c r="AA165" s="93" t="str">
        <f t="shared" si="370"/>
        <v>nebija plānots</v>
      </c>
      <c r="AB165" s="89">
        <f t="shared" si="371"/>
        <v>0</v>
      </c>
      <c r="AC165" s="93" t="str">
        <f t="shared" si="372"/>
        <v>nebija plānots</v>
      </c>
      <c r="AD165" s="89">
        <f t="shared" si="373"/>
        <v>0</v>
      </c>
      <c r="AE165" s="89">
        <f t="shared" si="373"/>
        <v>0</v>
      </c>
      <c r="AF165" s="89">
        <f t="shared" si="373"/>
        <v>0</v>
      </c>
      <c r="AG165" s="89">
        <f t="shared" si="373"/>
        <v>0</v>
      </c>
      <c r="AH165" s="93" t="str">
        <f t="shared" si="374"/>
        <v>nebija plānots</v>
      </c>
      <c r="AI165" s="89">
        <f t="shared" si="375"/>
        <v>0</v>
      </c>
      <c r="AJ165" s="93" t="str">
        <f t="shared" si="376"/>
        <v>nebija plānots</v>
      </c>
      <c r="AK165" s="89">
        <v>0</v>
      </c>
      <c r="AL165" s="89">
        <v>0</v>
      </c>
      <c r="AM165" s="89">
        <v>0</v>
      </c>
      <c r="AN165" s="89">
        <f t="shared" si="336"/>
        <v>0</v>
      </c>
      <c r="AO165" s="93" t="str">
        <f t="shared" si="377"/>
        <v>nebija plānots</v>
      </c>
      <c r="AP165" s="89">
        <f t="shared" si="378"/>
        <v>0</v>
      </c>
      <c r="AQ165" s="93" t="str">
        <f t="shared" si="379"/>
        <v>nebija plānots</v>
      </c>
      <c r="AR165" s="89">
        <f t="shared" si="380"/>
        <v>0</v>
      </c>
      <c r="AS165" s="89">
        <f t="shared" si="380"/>
        <v>0</v>
      </c>
      <c r="AT165" s="89">
        <f t="shared" si="380"/>
        <v>0</v>
      </c>
      <c r="AU165" s="89">
        <f t="shared" si="380"/>
        <v>0</v>
      </c>
      <c r="AV165" s="93" t="str">
        <f t="shared" si="381"/>
        <v>nebija plānots</v>
      </c>
      <c r="AW165" s="89">
        <f t="shared" si="382"/>
        <v>0</v>
      </c>
      <c r="AX165" s="93" t="str">
        <f t="shared" si="383"/>
        <v>nebija plānots</v>
      </c>
      <c r="AY165" s="89">
        <v>0</v>
      </c>
      <c r="AZ165" s="89">
        <v>0</v>
      </c>
      <c r="BA165" s="89">
        <v>0</v>
      </c>
      <c r="BB165" s="89">
        <f t="shared" si="345"/>
        <v>0</v>
      </c>
      <c r="BC165" s="93" t="str">
        <f t="shared" si="384"/>
        <v>nebija plānots</v>
      </c>
      <c r="BD165" s="89">
        <f t="shared" si="385"/>
        <v>0</v>
      </c>
      <c r="BE165" s="93" t="str">
        <f t="shared" si="386"/>
        <v>nebija plānots</v>
      </c>
      <c r="BF165" s="89">
        <f t="shared" si="387"/>
        <v>0</v>
      </c>
      <c r="BG165" s="89">
        <f t="shared" si="387"/>
        <v>0</v>
      </c>
      <c r="BH165" s="89">
        <f t="shared" si="387"/>
        <v>0</v>
      </c>
      <c r="BI165" s="89">
        <f t="shared" si="387"/>
        <v>0</v>
      </c>
      <c r="BJ165" s="93" t="str">
        <f t="shared" si="388"/>
        <v>nebija plānots</v>
      </c>
      <c r="BK165" s="89">
        <f t="shared" si="389"/>
        <v>0</v>
      </c>
      <c r="BL165" s="93" t="str">
        <f t="shared" si="390"/>
        <v>nebija plānots</v>
      </c>
      <c r="BM165" s="89">
        <v>0</v>
      </c>
      <c r="BN165" s="89">
        <v>0</v>
      </c>
      <c r="BO165" s="89">
        <v>0</v>
      </c>
      <c r="BP165" s="89">
        <f t="shared" si="354"/>
        <v>0</v>
      </c>
      <c r="BQ165" s="93" t="str">
        <f t="shared" si="391"/>
        <v>nebija plānots</v>
      </c>
      <c r="BR165" s="89">
        <f t="shared" si="392"/>
        <v>0</v>
      </c>
      <c r="BS165" s="93" t="str">
        <f t="shared" si="393"/>
        <v>nebija plānots</v>
      </c>
      <c r="BT165" s="89">
        <f t="shared" si="394"/>
        <v>0</v>
      </c>
      <c r="BU165" s="89">
        <f t="shared" si="394"/>
        <v>0</v>
      </c>
      <c r="BV165" s="89">
        <f t="shared" si="394"/>
        <v>0</v>
      </c>
      <c r="BW165" s="89">
        <f t="shared" si="394"/>
        <v>0</v>
      </c>
      <c r="BX165" s="93" t="str">
        <f t="shared" si="395"/>
        <v>nebija plānots</v>
      </c>
      <c r="BY165" s="89">
        <f t="shared" si="396"/>
        <v>0</v>
      </c>
      <c r="BZ165" s="93" t="str">
        <f t="shared" si="397"/>
        <v>nebija plānots</v>
      </c>
      <c r="CA165" s="89">
        <v>0</v>
      </c>
      <c r="CB165" s="89">
        <v>0</v>
      </c>
      <c r="CC165" s="89">
        <v>0</v>
      </c>
      <c r="CD165" s="89">
        <v>0</v>
      </c>
      <c r="CE165" s="89">
        <v>0</v>
      </c>
      <c r="CF165" s="89">
        <v>0</v>
      </c>
      <c r="CG165" s="89">
        <v>0</v>
      </c>
      <c r="CH165" s="24">
        <f t="shared" si="364"/>
        <v>0</v>
      </c>
      <c r="CJ165" s="10"/>
      <c r="CK165" s="10"/>
    </row>
    <row r="166" spans="1:89" ht="12" hidden="1" customHeight="1" x14ac:dyDescent="0.25">
      <c r="A166" s="9" t="s">
        <v>412</v>
      </c>
      <c r="B166" s="9" t="s">
        <v>412</v>
      </c>
      <c r="C166" s="25">
        <v>4</v>
      </c>
      <c r="D166" s="33" t="s">
        <v>349</v>
      </c>
      <c r="E166" s="27" t="s">
        <v>350</v>
      </c>
      <c r="F166" s="33" t="s">
        <v>413</v>
      </c>
      <c r="G166" s="27" t="s">
        <v>414</v>
      </c>
      <c r="H166" s="25" t="s">
        <v>415</v>
      </c>
      <c r="I166" s="27" t="s">
        <v>416</v>
      </c>
      <c r="J166" s="28" t="s">
        <v>21</v>
      </c>
      <c r="K166" s="29" t="s">
        <v>22</v>
      </c>
      <c r="L166" s="25" t="s">
        <v>9</v>
      </c>
      <c r="M166" s="24">
        <v>0</v>
      </c>
      <c r="N166" s="24">
        <v>0</v>
      </c>
      <c r="O166" s="24">
        <v>932912.76</v>
      </c>
      <c r="P166" s="89">
        <v>0</v>
      </c>
      <c r="Q166" s="89">
        <v>0</v>
      </c>
      <c r="R166" s="89">
        <v>0</v>
      </c>
      <c r="S166" s="89">
        <f t="shared" si="365"/>
        <v>0</v>
      </c>
      <c r="T166" s="93" t="str">
        <f t="shared" si="366"/>
        <v>nebija plānots</v>
      </c>
      <c r="U166" s="89">
        <f t="shared" si="367"/>
        <v>0</v>
      </c>
      <c r="V166" s="93" t="str">
        <f t="shared" si="368"/>
        <v>nebija plānots</v>
      </c>
      <c r="W166" s="89">
        <v>0</v>
      </c>
      <c r="X166" s="89">
        <v>0</v>
      </c>
      <c r="Y166" s="89">
        <v>0</v>
      </c>
      <c r="Z166" s="89">
        <f t="shared" si="369"/>
        <v>0</v>
      </c>
      <c r="AA166" s="93" t="str">
        <f t="shared" si="370"/>
        <v>nebija plānots</v>
      </c>
      <c r="AB166" s="89">
        <f t="shared" si="371"/>
        <v>0</v>
      </c>
      <c r="AC166" s="93" t="str">
        <f t="shared" si="372"/>
        <v>nebija plānots</v>
      </c>
      <c r="AD166" s="89">
        <f t="shared" si="373"/>
        <v>0</v>
      </c>
      <c r="AE166" s="89">
        <f t="shared" si="373"/>
        <v>0</v>
      </c>
      <c r="AF166" s="89">
        <f t="shared" si="373"/>
        <v>0</v>
      </c>
      <c r="AG166" s="89">
        <f t="shared" si="373"/>
        <v>0</v>
      </c>
      <c r="AH166" s="93" t="str">
        <f t="shared" si="374"/>
        <v>nebija plānots</v>
      </c>
      <c r="AI166" s="89">
        <f t="shared" si="375"/>
        <v>0</v>
      </c>
      <c r="AJ166" s="93" t="str">
        <f t="shared" si="376"/>
        <v>nebija plānots</v>
      </c>
      <c r="AK166" s="89">
        <v>192991.21</v>
      </c>
      <c r="AL166" s="89">
        <v>366581.09</v>
      </c>
      <c r="AM166" s="89">
        <v>0</v>
      </c>
      <c r="AN166" s="89">
        <f t="shared" si="336"/>
        <v>366581.09</v>
      </c>
      <c r="AO166" s="93">
        <f t="shared" si="377"/>
        <v>1.8994703955687933</v>
      </c>
      <c r="AP166" s="89">
        <f t="shared" si="378"/>
        <v>173589.88000000003</v>
      </c>
      <c r="AQ166" s="93">
        <f t="shared" si="379"/>
        <v>0.89947039556879327</v>
      </c>
      <c r="AR166" s="89">
        <f t="shared" si="380"/>
        <v>192991.21</v>
      </c>
      <c r="AS166" s="89">
        <f t="shared" si="380"/>
        <v>366581.09</v>
      </c>
      <c r="AT166" s="89">
        <f t="shared" si="380"/>
        <v>0</v>
      </c>
      <c r="AU166" s="89">
        <f t="shared" si="380"/>
        <v>366581.09</v>
      </c>
      <c r="AV166" s="93">
        <f t="shared" si="381"/>
        <v>1.8994703955687933</v>
      </c>
      <c r="AW166" s="89">
        <f t="shared" si="382"/>
        <v>173589.88000000003</v>
      </c>
      <c r="AX166" s="93">
        <f t="shared" si="383"/>
        <v>0.89947039556879327</v>
      </c>
      <c r="AY166" s="89">
        <v>0</v>
      </c>
      <c r="AZ166" s="89">
        <v>0</v>
      </c>
      <c r="BA166" s="89">
        <v>0</v>
      </c>
      <c r="BB166" s="89">
        <f t="shared" si="345"/>
        <v>0</v>
      </c>
      <c r="BC166" s="93" t="str">
        <f t="shared" si="384"/>
        <v>nebija plānots</v>
      </c>
      <c r="BD166" s="89">
        <f t="shared" si="385"/>
        <v>0</v>
      </c>
      <c r="BE166" s="93" t="str">
        <f t="shared" si="386"/>
        <v>nebija plānots</v>
      </c>
      <c r="BF166" s="89">
        <f t="shared" si="387"/>
        <v>192991.21</v>
      </c>
      <c r="BG166" s="89">
        <f t="shared" si="387"/>
        <v>366581.09</v>
      </c>
      <c r="BH166" s="89">
        <f t="shared" si="387"/>
        <v>0</v>
      </c>
      <c r="BI166" s="89">
        <f t="shared" si="387"/>
        <v>366581.09</v>
      </c>
      <c r="BJ166" s="93">
        <f t="shared" si="388"/>
        <v>1.8994703955687933</v>
      </c>
      <c r="BK166" s="89">
        <f t="shared" si="389"/>
        <v>173589.88000000003</v>
      </c>
      <c r="BL166" s="93">
        <f t="shared" si="390"/>
        <v>0.89947039556879327</v>
      </c>
      <c r="BM166" s="89">
        <v>0</v>
      </c>
      <c r="BN166" s="89">
        <v>0</v>
      </c>
      <c r="BO166" s="89">
        <v>0</v>
      </c>
      <c r="BP166" s="89">
        <f t="shared" si="354"/>
        <v>0</v>
      </c>
      <c r="BQ166" s="93" t="str">
        <f t="shared" si="391"/>
        <v>nebija plānots</v>
      </c>
      <c r="BR166" s="89">
        <f t="shared" si="392"/>
        <v>0</v>
      </c>
      <c r="BS166" s="93" t="str">
        <f t="shared" si="393"/>
        <v>nebija plānots</v>
      </c>
      <c r="BT166" s="89">
        <f t="shared" si="394"/>
        <v>192991.21</v>
      </c>
      <c r="BU166" s="89">
        <f t="shared" si="394"/>
        <v>366581.09</v>
      </c>
      <c r="BV166" s="89">
        <f t="shared" si="394"/>
        <v>0</v>
      </c>
      <c r="BW166" s="89">
        <f t="shared" si="394"/>
        <v>366581.09</v>
      </c>
      <c r="BX166" s="93">
        <f t="shared" si="395"/>
        <v>1.8994703955687933</v>
      </c>
      <c r="BY166" s="89">
        <f t="shared" si="396"/>
        <v>173589.88000000003</v>
      </c>
      <c r="BZ166" s="93">
        <f t="shared" si="397"/>
        <v>0.89947039556879327</v>
      </c>
      <c r="CA166" s="89">
        <v>532065.79</v>
      </c>
      <c r="CB166" s="89">
        <v>0</v>
      </c>
      <c r="CC166" s="89">
        <v>0</v>
      </c>
      <c r="CD166" s="89">
        <v>581057.66</v>
      </c>
      <c r="CE166" s="89">
        <v>0</v>
      </c>
      <c r="CF166" s="89">
        <v>0</v>
      </c>
      <c r="CG166" s="89">
        <v>394335.54</v>
      </c>
      <c r="CH166" s="24">
        <f t="shared" si="364"/>
        <v>1700450.2000000002</v>
      </c>
      <c r="CJ166" s="10"/>
      <c r="CK166" s="10"/>
    </row>
    <row r="167" spans="1:89" ht="12" hidden="1" customHeight="1" x14ac:dyDescent="0.25">
      <c r="A167" s="9" t="s">
        <v>417</v>
      </c>
      <c r="B167" s="9" t="s">
        <v>417</v>
      </c>
      <c r="C167" s="25">
        <v>4</v>
      </c>
      <c r="D167" s="33" t="s">
        <v>349</v>
      </c>
      <c r="E167" s="27" t="s">
        <v>350</v>
      </c>
      <c r="F167" s="33" t="s">
        <v>413</v>
      </c>
      <c r="G167" s="27" t="s">
        <v>414</v>
      </c>
      <c r="H167" s="28" t="s">
        <v>418</v>
      </c>
      <c r="I167" s="27" t="s">
        <v>419</v>
      </c>
      <c r="J167" s="28" t="s">
        <v>21</v>
      </c>
      <c r="K167" s="36" t="s">
        <v>420</v>
      </c>
      <c r="L167" s="25" t="s">
        <v>9</v>
      </c>
      <c r="M167" s="24">
        <v>0</v>
      </c>
      <c r="N167" s="24">
        <v>0</v>
      </c>
      <c r="O167" s="24">
        <v>18099.11</v>
      </c>
      <c r="P167" s="89">
        <v>0</v>
      </c>
      <c r="Q167" s="89">
        <v>0</v>
      </c>
      <c r="R167" s="89">
        <v>0</v>
      </c>
      <c r="S167" s="89">
        <f t="shared" si="365"/>
        <v>0</v>
      </c>
      <c r="T167" s="93" t="str">
        <f t="shared" si="366"/>
        <v>nebija plānots</v>
      </c>
      <c r="U167" s="89">
        <f t="shared" si="367"/>
        <v>0</v>
      </c>
      <c r="V167" s="93" t="str">
        <f t="shared" si="368"/>
        <v>nebija plānots</v>
      </c>
      <c r="W167" s="89">
        <v>0</v>
      </c>
      <c r="X167" s="89">
        <v>0</v>
      </c>
      <c r="Y167" s="89">
        <v>0</v>
      </c>
      <c r="Z167" s="89">
        <f t="shared" si="369"/>
        <v>0</v>
      </c>
      <c r="AA167" s="93" t="str">
        <f t="shared" si="370"/>
        <v>nebija plānots</v>
      </c>
      <c r="AB167" s="89">
        <f t="shared" si="371"/>
        <v>0</v>
      </c>
      <c r="AC167" s="93" t="str">
        <f t="shared" si="372"/>
        <v>nebija plānots</v>
      </c>
      <c r="AD167" s="89">
        <f t="shared" si="373"/>
        <v>0</v>
      </c>
      <c r="AE167" s="89">
        <f t="shared" si="373"/>
        <v>0</v>
      </c>
      <c r="AF167" s="89">
        <f t="shared" si="373"/>
        <v>0</v>
      </c>
      <c r="AG167" s="89">
        <f t="shared" si="373"/>
        <v>0</v>
      </c>
      <c r="AH167" s="93" t="str">
        <f t="shared" si="374"/>
        <v>nebija plānots</v>
      </c>
      <c r="AI167" s="89">
        <f t="shared" si="375"/>
        <v>0</v>
      </c>
      <c r="AJ167" s="93" t="str">
        <f t="shared" si="376"/>
        <v>nebija plānots</v>
      </c>
      <c r="AK167" s="89">
        <v>0</v>
      </c>
      <c r="AL167" s="89">
        <v>0</v>
      </c>
      <c r="AM167" s="89">
        <v>0</v>
      </c>
      <c r="AN167" s="89">
        <f t="shared" si="336"/>
        <v>0</v>
      </c>
      <c r="AO167" s="93" t="str">
        <f t="shared" si="377"/>
        <v>nebija plānots</v>
      </c>
      <c r="AP167" s="89">
        <f t="shared" si="378"/>
        <v>0</v>
      </c>
      <c r="AQ167" s="93" t="str">
        <f t="shared" si="379"/>
        <v>nebija plānots</v>
      </c>
      <c r="AR167" s="89">
        <f t="shared" si="380"/>
        <v>0</v>
      </c>
      <c r="AS167" s="89">
        <f t="shared" si="380"/>
        <v>0</v>
      </c>
      <c r="AT167" s="89">
        <f t="shared" si="380"/>
        <v>0</v>
      </c>
      <c r="AU167" s="89">
        <f t="shared" si="380"/>
        <v>0</v>
      </c>
      <c r="AV167" s="93" t="str">
        <f t="shared" si="381"/>
        <v>nebija plānots</v>
      </c>
      <c r="AW167" s="89">
        <f t="shared" si="382"/>
        <v>0</v>
      </c>
      <c r="AX167" s="93" t="str">
        <f t="shared" si="383"/>
        <v>nebija plānots</v>
      </c>
      <c r="AY167" s="89">
        <v>0</v>
      </c>
      <c r="AZ167" s="89">
        <v>28949.56</v>
      </c>
      <c r="BA167" s="89">
        <v>0</v>
      </c>
      <c r="BB167" s="89">
        <f t="shared" si="345"/>
        <v>28949.56</v>
      </c>
      <c r="BC167" s="93" t="str">
        <f t="shared" si="384"/>
        <v>nebija plānots</v>
      </c>
      <c r="BD167" s="89">
        <f t="shared" si="385"/>
        <v>28949.56</v>
      </c>
      <c r="BE167" s="93" t="str">
        <f t="shared" si="386"/>
        <v>nebija plānots</v>
      </c>
      <c r="BF167" s="89">
        <f t="shared" si="387"/>
        <v>0</v>
      </c>
      <c r="BG167" s="89">
        <f t="shared" si="387"/>
        <v>28949.56</v>
      </c>
      <c r="BH167" s="89">
        <f t="shared" si="387"/>
        <v>0</v>
      </c>
      <c r="BI167" s="89">
        <f t="shared" si="387"/>
        <v>28949.56</v>
      </c>
      <c r="BJ167" s="93" t="str">
        <f t="shared" si="388"/>
        <v>nebija plānots</v>
      </c>
      <c r="BK167" s="89">
        <f t="shared" si="389"/>
        <v>28949.56</v>
      </c>
      <c r="BL167" s="93" t="str">
        <f t="shared" si="390"/>
        <v>nebija plānots</v>
      </c>
      <c r="BM167" s="89">
        <v>0</v>
      </c>
      <c r="BN167" s="89">
        <v>0</v>
      </c>
      <c r="BO167" s="89">
        <v>0</v>
      </c>
      <c r="BP167" s="89">
        <f t="shared" si="354"/>
        <v>0</v>
      </c>
      <c r="BQ167" s="93" t="str">
        <f t="shared" si="391"/>
        <v>nebija plānots</v>
      </c>
      <c r="BR167" s="89">
        <f t="shared" si="392"/>
        <v>0</v>
      </c>
      <c r="BS167" s="93" t="str">
        <f t="shared" si="393"/>
        <v>nebija plānots</v>
      </c>
      <c r="BT167" s="89">
        <f t="shared" si="394"/>
        <v>0</v>
      </c>
      <c r="BU167" s="89">
        <f t="shared" si="394"/>
        <v>28949.56</v>
      </c>
      <c r="BV167" s="89">
        <f t="shared" si="394"/>
        <v>0</v>
      </c>
      <c r="BW167" s="89">
        <f t="shared" si="394"/>
        <v>28949.56</v>
      </c>
      <c r="BX167" s="93" t="str">
        <f t="shared" si="395"/>
        <v>nebija plānots</v>
      </c>
      <c r="BY167" s="89">
        <f t="shared" si="396"/>
        <v>28949.56</v>
      </c>
      <c r="BZ167" s="93" t="str">
        <f t="shared" si="397"/>
        <v>nebija plānots</v>
      </c>
      <c r="CA167" s="89">
        <v>61295.6</v>
      </c>
      <c r="CB167" s="89">
        <v>0</v>
      </c>
      <c r="CC167" s="89">
        <v>0</v>
      </c>
      <c r="CD167" s="89">
        <v>45443.11</v>
      </c>
      <c r="CE167" s="89">
        <v>0</v>
      </c>
      <c r="CF167" s="89">
        <v>0</v>
      </c>
      <c r="CG167" s="89">
        <v>55191.12</v>
      </c>
      <c r="CH167" s="24">
        <f t="shared" si="364"/>
        <v>161929.82999999999</v>
      </c>
      <c r="CJ167" s="10"/>
      <c r="CK167" s="10"/>
    </row>
    <row r="168" spans="1:89" ht="12" hidden="1" customHeight="1" x14ac:dyDescent="0.25">
      <c r="A168" s="9" t="s">
        <v>421</v>
      </c>
      <c r="B168" s="9" t="s">
        <v>421</v>
      </c>
      <c r="C168" s="25">
        <v>4</v>
      </c>
      <c r="D168" s="33" t="s">
        <v>349</v>
      </c>
      <c r="E168" s="27" t="s">
        <v>350</v>
      </c>
      <c r="F168" s="33" t="s">
        <v>413</v>
      </c>
      <c r="G168" s="27" t="s">
        <v>422</v>
      </c>
      <c r="H168" s="25" t="s">
        <v>423</v>
      </c>
      <c r="I168" s="27" t="s">
        <v>424</v>
      </c>
      <c r="J168" s="28" t="s">
        <v>21</v>
      </c>
      <c r="K168" s="29" t="s">
        <v>22</v>
      </c>
      <c r="L168" s="25" t="s">
        <v>9</v>
      </c>
      <c r="M168" s="24">
        <v>0</v>
      </c>
      <c r="N168" s="24">
        <v>316811.34999999998</v>
      </c>
      <c r="O168" s="24">
        <v>733155.9</v>
      </c>
      <c r="P168" s="89">
        <v>0</v>
      </c>
      <c r="Q168" s="89">
        <v>0</v>
      </c>
      <c r="R168" s="89">
        <v>0</v>
      </c>
      <c r="S168" s="89">
        <f t="shared" si="365"/>
        <v>0</v>
      </c>
      <c r="T168" s="93" t="str">
        <f t="shared" si="366"/>
        <v>nebija plānots</v>
      </c>
      <c r="U168" s="89">
        <f t="shared" si="367"/>
        <v>0</v>
      </c>
      <c r="V168" s="93" t="str">
        <f t="shared" si="368"/>
        <v>nebija plānots</v>
      </c>
      <c r="W168" s="89">
        <v>0</v>
      </c>
      <c r="X168" s="89">
        <v>386065.36</v>
      </c>
      <c r="Y168" s="89">
        <v>0</v>
      </c>
      <c r="Z168" s="89">
        <f t="shared" si="369"/>
        <v>386065.36</v>
      </c>
      <c r="AA168" s="93" t="str">
        <f t="shared" si="370"/>
        <v>nebija plānots</v>
      </c>
      <c r="AB168" s="89">
        <f t="shared" si="371"/>
        <v>386065.36</v>
      </c>
      <c r="AC168" s="93" t="str">
        <f t="shared" si="372"/>
        <v>nebija plānots</v>
      </c>
      <c r="AD168" s="89">
        <f t="shared" si="373"/>
        <v>0</v>
      </c>
      <c r="AE168" s="89">
        <f t="shared" si="373"/>
        <v>386065.36</v>
      </c>
      <c r="AF168" s="89">
        <f t="shared" si="373"/>
        <v>0</v>
      </c>
      <c r="AG168" s="89">
        <f t="shared" si="373"/>
        <v>386065.36</v>
      </c>
      <c r="AH168" s="93" t="str">
        <f t="shared" si="374"/>
        <v>nebija plānots</v>
      </c>
      <c r="AI168" s="89">
        <f t="shared" si="375"/>
        <v>386065.36</v>
      </c>
      <c r="AJ168" s="93" t="str">
        <f t="shared" si="376"/>
        <v>nebija plānots</v>
      </c>
      <c r="AK168" s="89">
        <v>273897.89</v>
      </c>
      <c r="AL168" s="89">
        <v>0</v>
      </c>
      <c r="AM168" s="89">
        <v>0</v>
      </c>
      <c r="AN168" s="89">
        <f t="shared" si="336"/>
        <v>0</v>
      </c>
      <c r="AO168" s="93">
        <f t="shared" si="377"/>
        <v>0</v>
      </c>
      <c r="AP168" s="89">
        <f t="shared" si="378"/>
        <v>-273897.89</v>
      </c>
      <c r="AQ168" s="93">
        <f t="shared" si="379"/>
        <v>-1</v>
      </c>
      <c r="AR168" s="89">
        <f t="shared" si="380"/>
        <v>273897.89</v>
      </c>
      <c r="AS168" s="89">
        <f t="shared" si="380"/>
        <v>386065.36</v>
      </c>
      <c r="AT168" s="89">
        <f t="shared" si="380"/>
        <v>0</v>
      </c>
      <c r="AU168" s="89">
        <f t="shared" si="380"/>
        <v>386065.36</v>
      </c>
      <c r="AV168" s="93">
        <f t="shared" si="381"/>
        <v>1.409522943020846</v>
      </c>
      <c r="AW168" s="89">
        <f t="shared" si="382"/>
        <v>112167.46999999997</v>
      </c>
      <c r="AX168" s="93">
        <f t="shared" si="383"/>
        <v>0.40952294302084608</v>
      </c>
      <c r="AY168" s="89">
        <v>0</v>
      </c>
      <c r="AZ168" s="89">
        <v>0</v>
      </c>
      <c r="BA168" s="89">
        <v>0</v>
      </c>
      <c r="BB168" s="89">
        <f t="shared" si="345"/>
        <v>0</v>
      </c>
      <c r="BC168" s="93" t="str">
        <f t="shared" si="384"/>
        <v>nebija plānots</v>
      </c>
      <c r="BD168" s="89">
        <f t="shared" si="385"/>
        <v>0</v>
      </c>
      <c r="BE168" s="93" t="str">
        <f t="shared" si="386"/>
        <v>nebija plānots</v>
      </c>
      <c r="BF168" s="89">
        <f t="shared" si="387"/>
        <v>273897.89</v>
      </c>
      <c r="BG168" s="89">
        <f t="shared" si="387"/>
        <v>386065.36</v>
      </c>
      <c r="BH168" s="89">
        <f t="shared" si="387"/>
        <v>0</v>
      </c>
      <c r="BI168" s="89">
        <f t="shared" si="387"/>
        <v>386065.36</v>
      </c>
      <c r="BJ168" s="93">
        <f t="shared" si="388"/>
        <v>1.409522943020846</v>
      </c>
      <c r="BK168" s="89">
        <f t="shared" si="389"/>
        <v>112167.46999999997</v>
      </c>
      <c r="BL168" s="93">
        <f t="shared" si="390"/>
        <v>0.40952294302084608</v>
      </c>
      <c r="BM168" s="89">
        <v>0</v>
      </c>
      <c r="BN168" s="89">
        <v>0</v>
      </c>
      <c r="BO168" s="89">
        <v>0</v>
      </c>
      <c r="BP168" s="89">
        <f t="shared" si="354"/>
        <v>0</v>
      </c>
      <c r="BQ168" s="93" t="str">
        <f t="shared" si="391"/>
        <v>nebija plānots</v>
      </c>
      <c r="BR168" s="89">
        <f t="shared" si="392"/>
        <v>0</v>
      </c>
      <c r="BS168" s="93" t="str">
        <f t="shared" si="393"/>
        <v>nebija plānots</v>
      </c>
      <c r="BT168" s="89">
        <f t="shared" si="394"/>
        <v>273897.89</v>
      </c>
      <c r="BU168" s="89">
        <f t="shared" si="394"/>
        <v>386065.36</v>
      </c>
      <c r="BV168" s="89">
        <f t="shared" si="394"/>
        <v>0</v>
      </c>
      <c r="BW168" s="89">
        <f t="shared" si="394"/>
        <v>386065.36</v>
      </c>
      <c r="BX168" s="93">
        <f t="shared" si="395"/>
        <v>1.409522943020846</v>
      </c>
      <c r="BY168" s="89">
        <f t="shared" si="396"/>
        <v>112167.46999999997</v>
      </c>
      <c r="BZ168" s="93">
        <f t="shared" si="397"/>
        <v>0.40952294302084608</v>
      </c>
      <c r="CA168" s="89">
        <v>252875</v>
      </c>
      <c r="CB168" s="89">
        <v>0</v>
      </c>
      <c r="CC168" s="89">
        <v>0</v>
      </c>
      <c r="CD168" s="89">
        <v>267325</v>
      </c>
      <c r="CE168" s="89">
        <v>177012.5</v>
      </c>
      <c r="CF168" s="89">
        <v>0</v>
      </c>
      <c r="CG168" s="89">
        <v>0</v>
      </c>
      <c r="CH168" s="24">
        <f t="shared" si="364"/>
        <v>971110.39</v>
      </c>
      <c r="CJ168" s="10"/>
      <c r="CK168" s="10"/>
    </row>
    <row r="169" spans="1:89" ht="12" hidden="1" customHeight="1" x14ac:dyDescent="0.25">
      <c r="A169" s="9" t="s">
        <v>425</v>
      </c>
      <c r="B169" s="9" t="s">
        <v>425</v>
      </c>
      <c r="C169" s="25">
        <v>4</v>
      </c>
      <c r="D169" s="33" t="s">
        <v>349</v>
      </c>
      <c r="E169" s="27" t="s">
        <v>350</v>
      </c>
      <c r="F169" s="33" t="s">
        <v>426</v>
      </c>
      <c r="G169" s="27" t="s">
        <v>427</v>
      </c>
      <c r="H169" s="25" t="s">
        <v>428</v>
      </c>
      <c r="I169" s="27" t="s">
        <v>429</v>
      </c>
      <c r="J169" s="28">
        <v>1</v>
      </c>
      <c r="K169" s="39" t="s">
        <v>59</v>
      </c>
      <c r="L169" s="25" t="s">
        <v>9</v>
      </c>
      <c r="M169" s="24">
        <v>0</v>
      </c>
      <c r="N169" s="24">
        <v>0</v>
      </c>
      <c r="O169" s="24">
        <v>898814.27999999991</v>
      </c>
      <c r="P169" s="89">
        <v>38782.089999999997</v>
      </c>
      <c r="Q169" s="89">
        <v>87139.38</v>
      </c>
      <c r="R169" s="89">
        <v>0</v>
      </c>
      <c r="S169" s="89">
        <f t="shared" si="365"/>
        <v>87139.38</v>
      </c>
      <c r="T169" s="93">
        <f t="shared" si="366"/>
        <v>2.2468974725188873</v>
      </c>
      <c r="U169" s="89">
        <f t="shared" si="367"/>
        <v>48357.290000000008</v>
      </c>
      <c r="V169" s="93">
        <f t="shared" si="368"/>
        <v>1.2468974725188873</v>
      </c>
      <c r="W169" s="89">
        <v>0</v>
      </c>
      <c r="X169" s="89">
        <v>91634.84</v>
      </c>
      <c r="Y169" s="89">
        <v>0</v>
      </c>
      <c r="Z169" s="89">
        <f t="shared" si="369"/>
        <v>91634.84</v>
      </c>
      <c r="AA169" s="93" t="str">
        <f t="shared" si="370"/>
        <v>nebija plānots</v>
      </c>
      <c r="AB169" s="89">
        <f t="shared" si="371"/>
        <v>91634.84</v>
      </c>
      <c r="AC169" s="93" t="str">
        <f t="shared" si="372"/>
        <v>nebija plānots</v>
      </c>
      <c r="AD169" s="89">
        <f t="shared" si="373"/>
        <v>38782.089999999997</v>
      </c>
      <c r="AE169" s="89">
        <f t="shared" si="373"/>
        <v>178774.22</v>
      </c>
      <c r="AF169" s="89">
        <f t="shared" si="373"/>
        <v>0</v>
      </c>
      <c r="AG169" s="89">
        <f t="shared" si="373"/>
        <v>178774.22</v>
      </c>
      <c r="AH169" s="93">
        <f t="shared" si="374"/>
        <v>4.6097108227019232</v>
      </c>
      <c r="AI169" s="89">
        <f t="shared" si="375"/>
        <v>139992.13</v>
      </c>
      <c r="AJ169" s="93">
        <f t="shared" si="376"/>
        <v>3.6097108227019228</v>
      </c>
      <c r="AK169" s="89">
        <v>132558.69999999998</v>
      </c>
      <c r="AL169" s="89">
        <v>723951.28</v>
      </c>
      <c r="AM169" s="89">
        <v>0</v>
      </c>
      <c r="AN169" s="89">
        <f t="shared" si="336"/>
        <v>723951.28</v>
      </c>
      <c r="AO169" s="93">
        <f t="shared" si="377"/>
        <v>5.4613637580935848</v>
      </c>
      <c r="AP169" s="89">
        <f t="shared" si="378"/>
        <v>591392.58000000007</v>
      </c>
      <c r="AQ169" s="93">
        <f t="shared" si="379"/>
        <v>4.4613637580935857</v>
      </c>
      <c r="AR169" s="89">
        <f t="shared" si="380"/>
        <v>171340.78999999998</v>
      </c>
      <c r="AS169" s="89">
        <f t="shared" si="380"/>
        <v>902725.5</v>
      </c>
      <c r="AT169" s="89">
        <f t="shared" si="380"/>
        <v>0</v>
      </c>
      <c r="AU169" s="89">
        <f t="shared" si="380"/>
        <v>902725.5</v>
      </c>
      <c r="AV169" s="93">
        <f t="shared" si="381"/>
        <v>5.2685965787831384</v>
      </c>
      <c r="AW169" s="89">
        <f t="shared" si="382"/>
        <v>731384.71</v>
      </c>
      <c r="AX169" s="93">
        <f t="shared" si="383"/>
        <v>4.2685965787831375</v>
      </c>
      <c r="AY169" s="89">
        <v>59965.23000000001</v>
      </c>
      <c r="AZ169" s="89">
        <v>393157.5</v>
      </c>
      <c r="BA169" s="89">
        <v>0</v>
      </c>
      <c r="BB169" s="89">
        <f t="shared" si="345"/>
        <v>393157.5</v>
      </c>
      <c r="BC169" s="93">
        <f t="shared" si="384"/>
        <v>6.5564244479675962</v>
      </c>
      <c r="BD169" s="89">
        <f t="shared" si="385"/>
        <v>333192.27</v>
      </c>
      <c r="BE169" s="93">
        <f t="shared" si="386"/>
        <v>5.5564244479675962</v>
      </c>
      <c r="BF169" s="89">
        <f t="shared" si="387"/>
        <v>231306.02</v>
      </c>
      <c r="BG169" s="89">
        <f t="shared" si="387"/>
        <v>1295883</v>
      </c>
      <c r="BH169" s="89">
        <f t="shared" si="387"/>
        <v>0</v>
      </c>
      <c r="BI169" s="89">
        <f t="shared" si="387"/>
        <v>1295883</v>
      </c>
      <c r="BJ169" s="93">
        <f t="shared" si="388"/>
        <v>5.6024611897260606</v>
      </c>
      <c r="BK169" s="89">
        <f t="shared" si="389"/>
        <v>1064576.98</v>
      </c>
      <c r="BL169" s="93">
        <f t="shared" si="390"/>
        <v>4.6024611897260606</v>
      </c>
      <c r="BM169" s="89">
        <v>19413.490000000002</v>
      </c>
      <c r="BN169" s="89">
        <v>213475.33000000002</v>
      </c>
      <c r="BO169" s="89">
        <v>0</v>
      </c>
      <c r="BP169" s="89">
        <f t="shared" si="354"/>
        <v>213475.33000000002</v>
      </c>
      <c r="BQ169" s="93">
        <f t="shared" si="391"/>
        <v>10.9962366375134</v>
      </c>
      <c r="BR169" s="89">
        <f t="shared" si="392"/>
        <v>194061.84000000003</v>
      </c>
      <c r="BS169" s="93">
        <f t="shared" si="393"/>
        <v>9.9962366375134</v>
      </c>
      <c r="BT169" s="89">
        <f t="shared" si="394"/>
        <v>250719.50999999998</v>
      </c>
      <c r="BU169" s="89">
        <f t="shared" si="394"/>
        <v>1509358.33</v>
      </c>
      <c r="BV169" s="89">
        <f t="shared" si="394"/>
        <v>0</v>
      </c>
      <c r="BW169" s="89">
        <f t="shared" si="394"/>
        <v>1509358.33</v>
      </c>
      <c r="BX169" s="93">
        <f t="shared" si="395"/>
        <v>6.0201072106434808</v>
      </c>
      <c r="BY169" s="89">
        <f t="shared" si="396"/>
        <v>1258638.82</v>
      </c>
      <c r="BZ169" s="93">
        <f t="shared" si="397"/>
        <v>5.0201072106434799</v>
      </c>
      <c r="CA169" s="89">
        <v>63241.319999999992</v>
      </c>
      <c r="CB169" s="89">
        <v>0</v>
      </c>
      <c r="CC169" s="89">
        <v>19413.490000000002</v>
      </c>
      <c r="CD169" s="89">
        <v>112311.39</v>
      </c>
      <c r="CE169" s="89">
        <v>279081.59999999998</v>
      </c>
      <c r="CF169" s="89">
        <v>19413.490000000002</v>
      </c>
      <c r="CG169" s="89">
        <v>36417.24</v>
      </c>
      <c r="CH169" s="24">
        <f t="shared" si="364"/>
        <v>780598.03999999992</v>
      </c>
      <c r="CJ169" s="10"/>
      <c r="CK169" s="10"/>
    </row>
    <row r="170" spans="1:89" ht="12" hidden="1" customHeight="1" x14ac:dyDescent="0.25">
      <c r="A170" s="9" t="s">
        <v>430</v>
      </c>
      <c r="B170" s="9" t="s">
        <v>430</v>
      </c>
      <c r="C170" s="25">
        <v>4</v>
      </c>
      <c r="D170" s="33" t="s">
        <v>349</v>
      </c>
      <c r="E170" s="27" t="s">
        <v>350</v>
      </c>
      <c r="F170" s="33" t="s">
        <v>426</v>
      </c>
      <c r="G170" s="27" t="s">
        <v>427</v>
      </c>
      <c r="H170" s="25" t="s">
        <v>428</v>
      </c>
      <c r="I170" s="27" t="s">
        <v>429</v>
      </c>
      <c r="J170" s="28">
        <v>2</v>
      </c>
      <c r="K170" s="39" t="s">
        <v>22</v>
      </c>
      <c r="L170" s="25" t="s">
        <v>9</v>
      </c>
      <c r="M170" s="24">
        <v>0</v>
      </c>
      <c r="N170" s="24">
        <v>0</v>
      </c>
      <c r="O170" s="24">
        <v>0</v>
      </c>
      <c r="P170" s="89">
        <v>0</v>
      </c>
      <c r="Q170" s="89">
        <v>0</v>
      </c>
      <c r="R170" s="89">
        <v>0</v>
      </c>
      <c r="S170" s="89">
        <f t="shared" si="365"/>
        <v>0</v>
      </c>
      <c r="T170" s="93" t="str">
        <f t="shared" si="366"/>
        <v>nebija plānots</v>
      </c>
      <c r="U170" s="89">
        <f t="shared" si="367"/>
        <v>0</v>
      </c>
      <c r="V170" s="93" t="str">
        <f t="shared" si="368"/>
        <v>nebija plānots</v>
      </c>
      <c r="W170" s="89">
        <v>0</v>
      </c>
      <c r="X170" s="89">
        <v>0</v>
      </c>
      <c r="Y170" s="89">
        <v>0</v>
      </c>
      <c r="Z170" s="89">
        <f t="shared" si="369"/>
        <v>0</v>
      </c>
      <c r="AA170" s="93" t="str">
        <f t="shared" si="370"/>
        <v>nebija plānots</v>
      </c>
      <c r="AB170" s="89">
        <f t="shared" si="371"/>
        <v>0</v>
      </c>
      <c r="AC170" s="93" t="str">
        <f t="shared" si="372"/>
        <v>nebija plānots</v>
      </c>
      <c r="AD170" s="89">
        <f t="shared" si="373"/>
        <v>0</v>
      </c>
      <c r="AE170" s="89">
        <f t="shared" si="373"/>
        <v>0</v>
      </c>
      <c r="AF170" s="89">
        <f t="shared" si="373"/>
        <v>0</v>
      </c>
      <c r="AG170" s="89">
        <f t="shared" si="373"/>
        <v>0</v>
      </c>
      <c r="AH170" s="93" t="str">
        <f t="shared" si="374"/>
        <v>nebija plānots</v>
      </c>
      <c r="AI170" s="89">
        <f t="shared" si="375"/>
        <v>0</v>
      </c>
      <c r="AJ170" s="93" t="str">
        <f t="shared" si="376"/>
        <v>nebija plānots</v>
      </c>
      <c r="AK170" s="89">
        <v>0</v>
      </c>
      <c r="AL170" s="89">
        <v>0</v>
      </c>
      <c r="AM170" s="89">
        <v>0</v>
      </c>
      <c r="AN170" s="89">
        <f t="shared" si="336"/>
        <v>0</v>
      </c>
      <c r="AO170" s="93" t="str">
        <f t="shared" si="377"/>
        <v>nebija plānots</v>
      </c>
      <c r="AP170" s="89">
        <f t="shared" si="378"/>
        <v>0</v>
      </c>
      <c r="AQ170" s="93" t="str">
        <f t="shared" si="379"/>
        <v>nebija plānots</v>
      </c>
      <c r="AR170" s="89">
        <f t="shared" si="380"/>
        <v>0</v>
      </c>
      <c r="AS170" s="89">
        <f t="shared" si="380"/>
        <v>0</v>
      </c>
      <c r="AT170" s="89">
        <f t="shared" si="380"/>
        <v>0</v>
      </c>
      <c r="AU170" s="89">
        <f t="shared" si="380"/>
        <v>0</v>
      </c>
      <c r="AV170" s="93" t="str">
        <f t="shared" si="381"/>
        <v>nebija plānots</v>
      </c>
      <c r="AW170" s="89">
        <f t="shared" si="382"/>
        <v>0</v>
      </c>
      <c r="AX170" s="93" t="str">
        <f t="shared" si="383"/>
        <v>nebija plānots</v>
      </c>
      <c r="AY170" s="89">
        <v>0</v>
      </c>
      <c r="AZ170" s="89">
        <v>0</v>
      </c>
      <c r="BA170" s="89">
        <v>0</v>
      </c>
      <c r="BB170" s="89">
        <f t="shared" si="345"/>
        <v>0</v>
      </c>
      <c r="BC170" s="93" t="str">
        <f t="shared" si="384"/>
        <v>nebija plānots</v>
      </c>
      <c r="BD170" s="89">
        <f t="shared" si="385"/>
        <v>0</v>
      </c>
      <c r="BE170" s="93" t="str">
        <f t="shared" si="386"/>
        <v>nebija plānots</v>
      </c>
      <c r="BF170" s="89">
        <f t="shared" si="387"/>
        <v>0</v>
      </c>
      <c r="BG170" s="89">
        <f t="shared" si="387"/>
        <v>0</v>
      </c>
      <c r="BH170" s="89">
        <f t="shared" si="387"/>
        <v>0</v>
      </c>
      <c r="BI170" s="89">
        <f t="shared" si="387"/>
        <v>0</v>
      </c>
      <c r="BJ170" s="93" t="str">
        <f t="shared" si="388"/>
        <v>nebija plānots</v>
      </c>
      <c r="BK170" s="89">
        <f t="shared" si="389"/>
        <v>0</v>
      </c>
      <c r="BL170" s="93" t="str">
        <f t="shared" si="390"/>
        <v>nebija plānots</v>
      </c>
      <c r="BM170" s="89">
        <v>0</v>
      </c>
      <c r="BN170" s="89">
        <v>0</v>
      </c>
      <c r="BO170" s="89">
        <v>0</v>
      </c>
      <c r="BP170" s="89">
        <f t="shared" si="354"/>
        <v>0</v>
      </c>
      <c r="BQ170" s="93" t="str">
        <f t="shared" si="391"/>
        <v>nebija plānots</v>
      </c>
      <c r="BR170" s="89">
        <f t="shared" si="392"/>
        <v>0</v>
      </c>
      <c r="BS170" s="93" t="str">
        <f t="shared" si="393"/>
        <v>nebija plānots</v>
      </c>
      <c r="BT170" s="89">
        <f t="shared" si="394"/>
        <v>0</v>
      </c>
      <c r="BU170" s="89">
        <f t="shared" si="394"/>
        <v>0</v>
      </c>
      <c r="BV170" s="89">
        <f t="shared" si="394"/>
        <v>0</v>
      </c>
      <c r="BW170" s="89">
        <f t="shared" si="394"/>
        <v>0</v>
      </c>
      <c r="BX170" s="93" t="str">
        <f t="shared" si="395"/>
        <v>nebija plānots</v>
      </c>
      <c r="BY170" s="89">
        <f t="shared" si="396"/>
        <v>0</v>
      </c>
      <c r="BZ170" s="93" t="str">
        <f t="shared" si="397"/>
        <v>nebija plānots</v>
      </c>
      <c r="CA170" s="89">
        <v>0</v>
      </c>
      <c r="CB170" s="89">
        <v>0</v>
      </c>
      <c r="CC170" s="89">
        <v>0</v>
      </c>
      <c r="CD170" s="89">
        <v>0</v>
      </c>
      <c r="CE170" s="89">
        <v>0</v>
      </c>
      <c r="CF170" s="89">
        <v>0</v>
      </c>
      <c r="CG170" s="89">
        <v>0</v>
      </c>
      <c r="CH170" s="24">
        <f t="shared" si="364"/>
        <v>0</v>
      </c>
      <c r="CJ170" s="10"/>
      <c r="CK170" s="10"/>
    </row>
    <row r="171" spans="1:89" ht="12" hidden="1" customHeight="1" x14ac:dyDescent="0.25">
      <c r="A171" s="9" t="s">
        <v>431</v>
      </c>
      <c r="B171" s="9" t="s">
        <v>431</v>
      </c>
      <c r="C171" s="25">
        <v>4</v>
      </c>
      <c r="D171" s="33" t="s">
        <v>349</v>
      </c>
      <c r="E171" s="27" t="s">
        <v>350</v>
      </c>
      <c r="F171" s="33" t="s">
        <v>426</v>
      </c>
      <c r="G171" s="27" t="s">
        <v>427</v>
      </c>
      <c r="H171" s="25" t="s">
        <v>432</v>
      </c>
      <c r="I171" s="27" t="s">
        <v>433</v>
      </c>
      <c r="J171" s="28" t="s">
        <v>21</v>
      </c>
      <c r="K171" s="39" t="s">
        <v>22</v>
      </c>
      <c r="L171" s="25" t="s">
        <v>9</v>
      </c>
      <c r="M171" s="24">
        <v>0</v>
      </c>
      <c r="N171" s="24">
        <v>2275.1</v>
      </c>
      <c r="O171" s="24">
        <v>1698907.12</v>
      </c>
      <c r="P171" s="89">
        <v>0</v>
      </c>
      <c r="Q171" s="89">
        <v>0</v>
      </c>
      <c r="R171" s="89">
        <v>0</v>
      </c>
      <c r="S171" s="89">
        <f t="shared" si="365"/>
        <v>0</v>
      </c>
      <c r="T171" s="93" t="str">
        <f t="shared" si="366"/>
        <v>nebija plānots</v>
      </c>
      <c r="U171" s="89">
        <f t="shared" si="367"/>
        <v>0</v>
      </c>
      <c r="V171" s="93" t="str">
        <f t="shared" si="368"/>
        <v>nebija plānots</v>
      </c>
      <c r="W171" s="89">
        <v>0</v>
      </c>
      <c r="X171" s="89">
        <v>0</v>
      </c>
      <c r="Y171" s="89">
        <v>0</v>
      </c>
      <c r="Z171" s="89">
        <f t="shared" si="369"/>
        <v>0</v>
      </c>
      <c r="AA171" s="93" t="str">
        <f t="shared" si="370"/>
        <v>nebija plānots</v>
      </c>
      <c r="AB171" s="89">
        <f t="shared" si="371"/>
        <v>0</v>
      </c>
      <c r="AC171" s="93" t="str">
        <f t="shared" si="372"/>
        <v>nebija plānots</v>
      </c>
      <c r="AD171" s="89">
        <f t="shared" si="373"/>
        <v>0</v>
      </c>
      <c r="AE171" s="89">
        <f t="shared" si="373"/>
        <v>0</v>
      </c>
      <c r="AF171" s="89">
        <f t="shared" si="373"/>
        <v>0</v>
      </c>
      <c r="AG171" s="89">
        <f t="shared" si="373"/>
        <v>0</v>
      </c>
      <c r="AH171" s="93" t="str">
        <f t="shared" si="374"/>
        <v>nebija plānots</v>
      </c>
      <c r="AI171" s="89">
        <f t="shared" si="375"/>
        <v>0</v>
      </c>
      <c r="AJ171" s="93" t="str">
        <f t="shared" si="376"/>
        <v>nebija plānots</v>
      </c>
      <c r="AK171" s="89">
        <v>614125</v>
      </c>
      <c r="AL171" s="89">
        <v>729766.6</v>
      </c>
      <c r="AM171" s="89">
        <v>0</v>
      </c>
      <c r="AN171" s="89">
        <f t="shared" ref="AN171:AN234" si="398">AL171-AM171</f>
        <v>729766.6</v>
      </c>
      <c r="AO171" s="93">
        <f t="shared" si="377"/>
        <v>1.1883030327702016</v>
      </c>
      <c r="AP171" s="89">
        <f t="shared" si="378"/>
        <v>115641.59999999998</v>
      </c>
      <c r="AQ171" s="93">
        <f t="shared" si="379"/>
        <v>0.18830303277020147</v>
      </c>
      <c r="AR171" s="89">
        <f t="shared" si="380"/>
        <v>614125</v>
      </c>
      <c r="AS171" s="89">
        <f t="shared" si="380"/>
        <v>729766.6</v>
      </c>
      <c r="AT171" s="89">
        <f t="shared" si="380"/>
        <v>0</v>
      </c>
      <c r="AU171" s="89">
        <f t="shared" si="380"/>
        <v>729766.6</v>
      </c>
      <c r="AV171" s="93">
        <f t="shared" si="381"/>
        <v>1.1883030327702016</v>
      </c>
      <c r="AW171" s="89">
        <f t="shared" si="382"/>
        <v>115641.59999999998</v>
      </c>
      <c r="AX171" s="93">
        <f t="shared" si="383"/>
        <v>0.18830303277020147</v>
      </c>
      <c r="AY171" s="89">
        <v>0</v>
      </c>
      <c r="AZ171" s="89">
        <v>0</v>
      </c>
      <c r="BA171" s="89">
        <v>0</v>
      </c>
      <c r="BB171" s="89">
        <f t="shared" ref="BB171:BB234" si="399">AZ171-BA171</f>
        <v>0</v>
      </c>
      <c r="BC171" s="93" t="str">
        <f t="shared" si="384"/>
        <v>nebija plānots</v>
      </c>
      <c r="BD171" s="89">
        <f t="shared" si="385"/>
        <v>0</v>
      </c>
      <c r="BE171" s="93" t="str">
        <f t="shared" si="386"/>
        <v>nebija plānots</v>
      </c>
      <c r="BF171" s="89">
        <f t="shared" si="387"/>
        <v>614125</v>
      </c>
      <c r="BG171" s="89">
        <f t="shared" si="387"/>
        <v>729766.6</v>
      </c>
      <c r="BH171" s="89">
        <f t="shared" si="387"/>
        <v>0</v>
      </c>
      <c r="BI171" s="89">
        <f t="shared" si="387"/>
        <v>729766.6</v>
      </c>
      <c r="BJ171" s="93">
        <f t="shared" si="388"/>
        <v>1.1883030327702016</v>
      </c>
      <c r="BK171" s="89">
        <f t="shared" si="389"/>
        <v>115641.59999999998</v>
      </c>
      <c r="BL171" s="93">
        <f t="shared" si="390"/>
        <v>0.18830303277020147</v>
      </c>
      <c r="BM171" s="89">
        <v>0</v>
      </c>
      <c r="BN171" s="89">
        <v>0</v>
      </c>
      <c r="BO171" s="89">
        <v>0</v>
      </c>
      <c r="BP171" s="89">
        <f t="shared" ref="BP171:BP234" si="400">BN171-BO171</f>
        <v>0</v>
      </c>
      <c r="BQ171" s="93" t="str">
        <f t="shared" si="391"/>
        <v>nebija plānots</v>
      </c>
      <c r="BR171" s="89">
        <f t="shared" si="392"/>
        <v>0</v>
      </c>
      <c r="BS171" s="93" t="str">
        <f t="shared" si="393"/>
        <v>nebija plānots</v>
      </c>
      <c r="BT171" s="89">
        <f t="shared" si="394"/>
        <v>614125</v>
      </c>
      <c r="BU171" s="89">
        <f t="shared" si="394"/>
        <v>729766.6</v>
      </c>
      <c r="BV171" s="89">
        <f t="shared" si="394"/>
        <v>0</v>
      </c>
      <c r="BW171" s="89">
        <f t="shared" si="394"/>
        <v>729766.6</v>
      </c>
      <c r="BX171" s="93">
        <f t="shared" si="395"/>
        <v>1.1883030327702016</v>
      </c>
      <c r="BY171" s="89">
        <f t="shared" si="396"/>
        <v>115641.59999999998</v>
      </c>
      <c r="BZ171" s="93">
        <f t="shared" si="397"/>
        <v>0.18830303277020147</v>
      </c>
      <c r="CA171" s="89">
        <v>0</v>
      </c>
      <c r="CB171" s="89">
        <v>867000</v>
      </c>
      <c r="CC171" s="89">
        <v>0</v>
      </c>
      <c r="CD171" s="89">
        <v>0</v>
      </c>
      <c r="CE171" s="89">
        <v>0</v>
      </c>
      <c r="CF171" s="89">
        <v>787525</v>
      </c>
      <c r="CG171" s="89">
        <v>0</v>
      </c>
      <c r="CH171" s="24">
        <f t="shared" si="364"/>
        <v>2268650</v>
      </c>
      <c r="CJ171" s="10"/>
      <c r="CK171" s="10"/>
    </row>
    <row r="172" spans="1:89" ht="12" hidden="1" customHeight="1" x14ac:dyDescent="0.25">
      <c r="A172" s="9" t="s">
        <v>434</v>
      </c>
      <c r="B172" s="9" t="s">
        <v>434</v>
      </c>
      <c r="C172" s="25">
        <v>4</v>
      </c>
      <c r="D172" s="33" t="s">
        <v>349</v>
      </c>
      <c r="E172" s="27" t="s">
        <v>350</v>
      </c>
      <c r="F172" s="33" t="s">
        <v>426</v>
      </c>
      <c r="G172" s="27" t="s">
        <v>427</v>
      </c>
      <c r="H172" s="34" t="s">
        <v>435</v>
      </c>
      <c r="I172" s="27" t="s">
        <v>436</v>
      </c>
      <c r="J172" s="28" t="s">
        <v>21</v>
      </c>
      <c r="K172" s="32" t="s">
        <v>91</v>
      </c>
      <c r="L172" s="25" t="s">
        <v>9</v>
      </c>
      <c r="M172" s="24">
        <v>0</v>
      </c>
      <c r="N172" s="24">
        <v>0</v>
      </c>
      <c r="O172" s="24">
        <v>0</v>
      </c>
      <c r="P172" s="89">
        <v>0</v>
      </c>
      <c r="Q172" s="89">
        <v>0</v>
      </c>
      <c r="R172" s="89">
        <v>0</v>
      </c>
      <c r="S172" s="89">
        <f t="shared" si="365"/>
        <v>0</v>
      </c>
      <c r="T172" s="93" t="str">
        <f t="shared" si="366"/>
        <v>nebija plānots</v>
      </c>
      <c r="U172" s="89">
        <f t="shared" si="367"/>
        <v>0</v>
      </c>
      <c r="V172" s="93" t="str">
        <f t="shared" si="368"/>
        <v>nebija plānots</v>
      </c>
      <c r="W172" s="89">
        <v>0</v>
      </c>
      <c r="X172" s="89">
        <v>0</v>
      </c>
      <c r="Y172" s="89">
        <v>0</v>
      </c>
      <c r="Z172" s="89">
        <f t="shared" si="369"/>
        <v>0</v>
      </c>
      <c r="AA172" s="93" t="str">
        <f t="shared" si="370"/>
        <v>nebija plānots</v>
      </c>
      <c r="AB172" s="89">
        <f t="shared" si="371"/>
        <v>0</v>
      </c>
      <c r="AC172" s="93" t="str">
        <f t="shared" si="372"/>
        <v>nebija plānots</v>
      </c>
      <c r="AD172" s="89">
        <f t="shared" si="373"/>
        <v>0</v>
      </c>
      <c r="AE172" s="89">
        <f t="shared" si="373"/>
        <v>0</v>
      </c>
      <c r="AF172" s="89">
        <f t="shared" si="373"/>
        <v>0</v>
      </c>
      <c r="AG172" s="89">
        <f t="shared" si="373"/>
        <v>0</v>
      </c>
      <c r="AH172" s="93" t="str">
        <f t="shared" si="374"/>
        <v>nebija plānots</v>
      </c>
      <c r="AI172" s="89">
        <f t="shared" si="375"/>
        <v>0</v>
      </c>
      <c r="AJ172" s="93" t="str">
        <f t="shared" si="376"/>
        <v>nebija plānots</v>
      </c>
      <c r="AK172" s="89">
        <v>0</v>
      </c>
      <c r="AL172" s="89">
        <v>0</v>
      </c>
      <c r="AM172" s="89">
        <v>0</v>
      </c>
      <c r="AN172" s="89">
        <f t="shared" si="398"/>
        <v>0</v>
      </c>
      <c r="AO172" s="93" t="str">
        <f t="shared" si="377"/>
        <v>nebija plānots</v>
      </c>
      <c r="AP172" s="89">
        <f t="shared" si="378"/>
        <v>0</v>
      </c>
      <c r="AQ172" s="93" t="str">
        <f t="shared" si="379"/>
        <v>nebija plānots</v>
      </c>
      <c r="AR172" s="89">
        <f t="shared" si="380"/>
        <v>0</v>
      </c>
      <c r="AS172" s="89">
        <f t="shared" si="380"/>
        <v>0</v>
      </c>
      <c r="AT172" s="89">
        <f t="shared" si="380"/>
        <v>0</v>
      </c>
      <c r="AU172" s="89">
        <f t="shared" si="380"/>
        <v>0</v>
      </c>
      <c r="AV172" s="93" t="str">
        <f t="shared" si="381"/>
        <v>nebija plānots</v>
      </c>
      <c r="AW172" s="89">
        <f t="shared" si="382"/>
        <v>0</v>
      </c>
      <c r="AX172" s="93" t="str">
        <f t="shared" si="383"/>
        <v>nebija plānots</v>
      </c>
      <c r="AY172" s="89">
        <v>0</v>
      </c>
      <c r="AZ172" s="89">
        <v>0</v>
      </c>
      <c r="BA172" s="89">
        <v>0</v>
      </c>
      <c r="BB172" s="89">
        <f t="shared" si="399"/>
        <v>0</v>
      </c>
      <c r="BC172" s="93" t="str">
        <f t="shared" si="384"/>
        <v>nebija plānots</v>
      </c>
      <c r="BD172" s="89">
        <f t="shared" si="385"/>
        <v>0</v>
      </c>
      <c r="BE172" s="93" t="str">
        <f t="shared" si="386"/>
        <v>nebija plānots</v>
      </c>
      <c r="BF172" s="89">
        <f t="shared" si="387"/>
        <v>0</v>
      </c>
      <c r="BG172" s="89">
        <f t="shared" si="387"/>
        <v>0</v>
      </c>
      <c r="BH172" s="89">
        <f t="shared" si="387"/>
        <v>0</v>
      </c>
      <c r="BI172" s="89">
        <f t="shared" si="387"/>
        <v>0</v>
      </c>
      <c r="BJ172" s="93" t="str">
        <f t="shared" si="388"/>
        <v>nebija plānots</v>
      </c>
      <c r="BK172" s="89">
        <f t="shared" si="389"/>
        <v>0</v>
      </c>
      <c r="BL172" s="93" t="str">
        <f t="shared" si="390"/>
        <v>nebija plānots</v>
      </c>
      <c r="BM172" s="89">
        <v>0</v>
      </c>
      <c r="BN172" s="89">
        <v>0</v>
      </c>
      <c r="BO172" s="89">
        <v>0</v>
      </c>
      <c r="BP172" s="89">
        <f t="shared" si="400"/>
        <v>0</v>
      </c>
      <c r="BQ172" s="93" t="str">
        <f t="shared" si="391"/>
        <v>nebija plānots</v>
      </c>
      <c r="BR172" s="89">
        <f t="shared" si="392"/>
        <v>0</v>
      </c>
      <c r="BS172" s="93" t="str">
        <f t="shared" si="393"/>
        <v>nebija plānots</v>
      </c>
      <c r="BT172" s="89">
        <f t="shared" si="394"/>
        <v>0</v>
      </c>
      <c r="BU172" s="89">
        <f t="shared" si="394"/>
        <v>0</v>
      </c>
      <c r="BV172" s="89">
        <f t="shared" si="394"/>
        <v>0</v>
      </c>
      <c r="BW172" s="89">
        <f t="shared" si="394"/>
        <v>0</v>
      </c>
      <c r="BX172" s="93" t="str">
        <f t="shared" si="395"/>
        <v>nebija plānots</v>
      </c>
      <c r="BY172" s="89">
        <f t="shared" si="396"/>
        <v>0</v>
      </c>
      <c r="BZ172" s="93" t="str">
        <f t="shared" si="397"/>
        <v>nebija plānots</v>
      </c>
      <c r="CA172" s="89">
        <v>0</v>
      </c>
      <c r="CB172" s="89">
        <v>0</v>
      </c>
      <c r="CC172" s="89">
        <v>184251.85</v>
      </c>
      <c r="CD172" s="89">
        <v>0</v>
      </c>
      <c r="CE172" s="89">
        <v>0</v>
      </c>
      <c r="CF172" s="89">
        <v>0</v>
      </c>
      <c r="CG172" s="89">
        <v>0</v>
      </c>
      <c r="CH172" s="24">
        <f t="shared" si="364"/>
        <v>184251.85</v>
      </c>
      <c r="CJ172" s="10"/>
      <c r="CK172" s="10"/>
    </row>
    <row r="173" spans="1:89" ht="12" hidden="1" customHeight="1" x14ac:dyDescent="0.25">
      <c r="A173" s="9" t="s">
        <v>437</v>
      </c>
      <c r="B173" s="9" t="s">
        <v>437</v>
      </c>
      <c r="C173" s="25">
        <v>4</v>
      </c>
      <c r="D173" s="33" t="s">
        <v>438</v>
      </c>
      <c r="E173" s="27" t="s">
        <v>439</v>
      </c>
      <c r="F173" s="33" t="s">
        <v>440</v>
      </c>
      <c r="G173" s="27" t="s">
        <v>441</v>
      </c>
      <c r="H173" s="25" t="s">
        <v>442</v>
      </c>
      <c r="I173" s="27" t="s">
        <v>443</v>
      </c>
      <c r="J173" s="28" t="s">
        <v>21</v>
      </c>
      <c r="K173" s="29" t="s">
        <v>444</v>
      </c>
      <c r="L173" s="25" t="s">
        <v>10</v>
      </c>
      <c r="M173" s="24">
        <v>0</v>
      </c>
      <c r="N173" s="24">
        <v>57799.21</v>
      </c>
      <c r="O173" s="24">
        <v>1022952.79</v>
      </c>
      <c r="P173" s="89">
        <v>0</v>
      </c>
      <c r="Q173" s="89">
        <v>0</v>
      </c>
      <c r="R173" s="89">
        <v>0</v>
      </c>
      <c r="S173" s="89">
        <f t="shared" si="365"/>
        <v>0</v>
      </c>
      <c r="T173" s="93" t="str">
        <f t="shared" si="366"/>
        <v>nebija plānots</v>
      </c>
      <c r="U173" s="89">
        <f t="shared" si="367"/>
        <v>0</v>
      </c>
      <c r="V173" s="93" t="str">
        <f t="shared" si="368"/>
        <v>nebija plānots</v>
      </c>
      <c r="W173" s="89">
        <v>0</v>
      </c>
      <c r="X173" s="89">
        <v>0</v>
      </c>
      <c r="Y173" s="89">
        <v>0</v>
      </c>
      <c r="Z173" s="89">
        <f t="shared" si="369"/>
        <v>0</v>
      </c>
      <c r="AA173" s="93" t="str">
        <f t="shared" si="370"/>
        <v>nebija plānots</v>
      </c>
      <c r="AB173" s="89">
        <f t="shared" si="371"/>
        <v>0</v>
      </c>
      <c r="AC173" s="93" t="str">
        <f t="shared" si="372"/>
        <v>nebija plānots</v>
      </c>
      <c r="AD173" s="89">
        <f t="shared" si="373"/>
        <v>0</v>
      </c>
      <c r="AE173" s="89">
        <f t="shared" si="373"/>
        <v>0</v>
      </c>
      <c r="AF173" s="89">
        <f t="shared" si="373"/>
        <v>0</v>
      </c>
      <c r="AG173" s="89">
        <f t="shared" si="373"/>
        <v>0</v>
      </c>
      <c r="AH173" s="93" t="str">
        <f t="shared" si="374"/>
        <v>nebija plānots</v>
      </c>
      <c r="AI173" s="89">
        <f t="shared" si="375"/>
        <v>0</v>
      </c>
      <c r="AJ173" s="93" t="str">
        <f t="shared" si="376"/>
        <v>nebija plānots</v>
      </c>
      <c r="AK173" s="89">
        <v>0</v>
      </c>
      <c r="AL173" s="89">
        <v>0</v>
      </c>
      <c r="AM173" s="89">
        <v>0</v>
      </c>
      <c r="AN173" s="89">
        <f t="shared" si="398"/>
        <v>0</v>
      </c>
      <c r="AO173" s="93" t="str">
        <f t="shared" si="377"/>
        <v>nebija plānots</v>
      </c>
      <c r="AP173" s="89">
        <f t="shared" si="378"/>
        <v>0</v>
      </c>
      <c r="AQ173" s="93" t="str">
        <f t="shared" si="379"/>
        <v>nebija plānots</v>
      </c>
      <c r="AR173" s="89">
        <f t="shared" si="380"/>
        <v>0</v>
      </c>
      <c r="AS173" s="89">
        <f t="shared" si="380"/>
        <v>0</v>
      </c>
      <c r="AT173" s="89">
        <f t="shared" si="380"/>
        <v>0</v>
      </c>
      <c r="AU173" s="89">
        <f t="shared" si="380"/>
        <v>0</v>
      </c>
      <c r="AV173" s="93" t="str">
        <f t="shared" si="381"/>
        <v>nebija plānots</v>
      </c>
      <c r="AW173" s="89">
        <f t="shared" si="382"/>
        <v>0</v>
      </c>
      <c r="AX173" s="93" t="str">
        <f t="shared" si="383"/>
        <v>nebija plānots</v>
      </c>
      <c r="AY173" s="89">
        <v>0</v>
      </c>
      <c r="AZ173" s="89">
        <v>0</v>
      </c>
      <c r="BA173" s="89">
        <v>0</v>
      </c>
      <c r="BB173" s="89">
        <f t="shared" si="399"/>
        <v>0</v>
      </c>
      <c r="BC173" s="93" t="str">
        <f t="shared" si="384"/>
        <v>nebija plānots</v>
      </c>
      <c r="BD173" s="89">
        <f t="shared" si="385"/>
        <v>0</v>
      </c>
      <c r="BE173" s="93" t="str">
        <f t="shared" si="386"/>
        <v>nebija plānots</v>
      </c>
      <c r="BF173" s="89">
        <f t="shared" si="387"/>
        <v>0</v>
      </c>
      <c r="BG173" s="89">
        <f t="shared" si="387"/>
        <v>0</v>
      </c>
      <c r="BH173" s="89">
        <f t="shared" si="387"/>
        <v>0</v>
      </c>
      <c r="BI173" s="89">
        <f t="shared" si="387"/>
        <v>0</v>
      </c>
      <c r="BJ173" s="93" t="str">
        <f t="shared" si="388"/>
        <v>nebija plānots</v>
      </c>
      <c r="BK173" s="89">
        <f t="shared" si="389"/>
        <v>0</v>
      </c>
      <c r="BL173" s="93" t="str">
        <f t="shared" si="390"/>
        <v>nebija plānots</v>
      </c>
      <c r="BM173" s="89">
        <v>510000</v>
      </c>
      <c r="BN173" s="89">
        <v>680000</v>
      </c>
      <c r="BO173" s="89">
        <v>0</v>
      </c>
      <c r="BP173" s="89">
        <f t="shared" si="400"/>
        <v>680000</v>
      </c>
      <c r="BQ173" s="93">
        <f t="shared" si="391"/>
        <v>1.3333333333333333</v>
      </c>
      <c r="BR173" s="89">
        <f t="shared" si="392"/>
        <v>170000</v>
      </c>
      <c r="BS173" s="93">
        <f t="shared" si="393"/>
        <v>0.33333333333333331</v>
      </c>
      <c r="BT173" s="89">
        <f t="shared" si="394"/>
        <v>510000</v>
      </c>
      <c r="BU173" s="89">
        <f t="shared" si="394"/>
        <v>680000</v>
      </c>
      <c r="BV173" s="89">
        <f t="shared" si="394"/>
        <v>0</v>
      </c>
      <c r="BW173" s="89">
        <f t="shared" si="394"/>
        <v>680000</v>
      </c>
      <c r="BX173" s="93">
        <f t="shared" si="395"/>
        <v>1.3333333333333333</v>
      </c>
      <c r="BY173" s="89">
        <f t="shared" si="396"/>
        <v>170000</v>
      </c>
      <c r="BZ173" s="93">
        <f t="shared" si="397"/>
        <v>0.33333333333333331</v>
      </c>
      <c r="CA173" s="89">
        <v>190612.5</v>
      </c>
      <c r="CB173" s="89">
        <v>0</v>
      </c>
      <c r="CC173" s="89">
        <v>0</v>
      </c>
      <c r="CD173" s="89">
        <v>0</v>
      </c>
      <c r="CE173" s="89">
        <v>0</v>
      </c>
      <c r="CF173" s="89">
        <v>1160250</v>
      </c>
      <c r="CG173" s="89">
        <v>0</v>
      </c>
      <c r="CH173" s="24">
        <f t="shared" si="364"/>
        <v>1860862.5</v>
      </c>
      <c r="CJ173" s="10"/>
      <c r="CK173" s="10"/>
    </row>
    <row r="174" spans="1:89" ht="12" hidden="1" customHeight="1" x14ac:dyDescent="0.25">
      <c r="A174" s="9" t="s">
        <v>445</v>
      </c>
      <c r="B174" s="9" t="s">
        <v>445</v>
      </c>
      <c r="C174" s="25">
        <v>4</v>
      </c>
      <c r="D174" s="33" t="s">
        <v>438</v>
      </c>
      <c r="E174" s="27" t="s">
        <v>439</v>
      </c>
      <c r="F174" s="33" t="s">
        <v>440</v>
      </c>
      <c r="G174" s="27" t="s">
        <v>441</v>
      </c>
      <c r="H174" s="25" t="s">
        <v>446</v>
      </c>
      <c r="I174" s="27" t="s">
        <v>447</v>
      </c>
      <c r="J174" s="25">
        <v>1</v>
      </c>
      <c r="K174" s="29" t="s">
        <v>59</v>
      </c>
      <c r="L174" s="25" t="s">
        <v>10</v>
      </c>
      <c r="M174" s="24">
        <v>0</v>
      </c>
      <c r="N174" s="24">
        <v>623543.91999999993</v>
      </c>
      <c r="O174" s="24">
        <v>6218561.6299999999</v>
      </c>
      <c r="P174" s="89">
        <v>623377.16999999993</v>
      </c>
      <c r="Q174" s="89">
        <v>242564.58000000002</v>
      </c>
      <c r="R174" s="89">
        <v>30300</v>
      </c>
      <c r="S174" s="89">
        <f t="shared" si="365"/>
        <v>212264.58000000002</v>
      </c>
      <c r="T174" s="93">
        <f t="shared" si="366"/>
        <v>0.34050746516751657</v>
      </c>
      <c r="U174" s="89">
        <f t="shared" si="367"/>
        <v>-411112.58999999991</v>
      </c>
      <c r="V174" s="93">
        <f t="shared" si="368"/>
        <v>-0.65949253483248349</v>
      </c>
      <c r="W174" s="89">
        <v>300238.04000000004</v>
      </c>
      <c r="X174" s="89">
        <v>958554.54</v>
      </c>
      <c r="Y174" s="89">
        <v>0</v>
      </c>
      <c r="Z174" s="89">
        <f t="shared" si="369"/>
        <v>958554.54</v>
      </c>
      <c r="AA174" s="93">
        <f t="shared" si="370"/>
        <v>3.1926485398052824</v>
      </c>
      <c r="AB174" s="89">
        <f t="shared" si="371"/>
        <v>658316.5</v>
      </c>
      <c r="AC174" s="93">
        <f t="shared" si="372"/>
        <v>2.1926485398052824</v>
      </c>
      <c r="AD174" s="89">
        <f t="shared" si="373"/>
        <v>923615.21</v>
      </c>
      <c r="AE174" s="89">
        <f t="shared" si="373"/>
        <v>1201119.1200000001</v>
      </c>
      <c r="AF174" s="89">
        <f t="shared" si="373"/>
        <v>30300</v>
      </c>
      <c r="AG174" s="89">
        <f t="shared" si="373"/>
        <v>1170819.1200000001</v>
      </c>
      <c r="AH174" s="93">
        <f t="shared" si="374"/>
        <v>1.2676481583710604</v>
      </c>
      <c r="AI174" s="89">
        <f t="shared" si="375"/>
        <v>247203.91000000015</v>
      </c>
      <c r="AJ174" s="93">
        <f t="shared" si="376"/>
        <v>0.26764815837106032</v>
      </c>
      <c r="AK174" s="89">
        <v>156813.03999999998</v>
      </c>
      <c r="AL174" s="89">
        <v>1451820.68</v>
      </c>
      <c r="AM174" s="89">
        <v>0</v>
      </c>
      <c r="AN174" s="89">
        <f t="shared" si="398"/>
        <v>1451820.68</v>
      </c>
      <c r="AO174" s="93">
        <f t="shared" si="377"/>
        <v>9.2582905095137509</v>
      </c>
      <c r="AP174" s="89">
        <f t="shared" si="378"/>
        <v>1295007.6399999999</v>
      </c>
      <c r="AQ174" s="93">
        <f t="shared" si="379"/>
        <v>8.2582905095137509</v>
      </c>
      <c r="AR174" s="89">
        <f t="shared" si="380"/>
        <v>1080428.25</v>
      </c>
      <c r="AS174" s="89">
        <f t="shared" si="380"/>
        <v>2652939.7999999998</v>
      </c>
      <c r="AT174" s="89">
        <f t="shared" si="380"/>
        <v>30300</v>
      </c>
      <c r="AU174" s="89">
        <f t="shared" si="380"/>
        <v>2622639.7999999998</v>
      </c>
      <c r="AV174" s="93">
        <f t="shared" si="381"/>
        <v>2.4274076506237225</v>
      </c>
      <c r="AW174" s="89">
        <f t="shared" si="382"/>
        <v>1542211.5499999998</v>
      </c>
      <c r="AX174" s="93">
        <f t="shared" si="383"/>
        <v>1.4274076506237223</v>
      </c>
      <c r="AY174" s="89">
        <v>563929.65</v>
      </c>
      <c r="AZ174" s="89">
        <v>600028.27</v>
      </c>
      <c r="BA174" s="89">
        <v>0</v>
      </c>
      <c r="BB174" s="89">
        <f t="shared" si="399"/>
        <v>600028.27</v>
      </c>
      <c r="BC174" s="93">
        <f t="shared" si="384"/>
        <v>1.0640126299441783</v>
      </c>
      <c r="BD174" s="89">
        <f t="shared" si="385"/>
        <v>36098.619999999995</v>
      </c>
      <c r="BE174" s="93">
        <f t="shared" si="386"/>
        <v>6.4012629944178306E-2</v>
      </c>
      <c r="BF174" s="89">
        <f t="shared" si="387"/>
        <v>1644357.9</v>
      </c>
      <c r="BG174" s="89">
        <f t="shared" si="387"/>
        <v>3252968.07</v>
      </c>
      <c r="BH174" s="89">
        <f t="shared" si="387"/>
        <v>30300</v>
      </c>
      <c r="BI174" s="89">
        <f t="shared" si="387"/>
        <v>3222668.07</v>
      </c>
      <c r="BJ174" s="93">
        <f t="shared" si="388"/>
        <v>1.9598337259789977</v>
      </c>
      <c r="BK174" s="89">
        <f t="shared" si="389"/>
        <v>1578310.17</v>
      </c>
      <c r="BL174" s="93">
        <f t="shared" si="390"/>
        <v>0.95983372597899763</v>
      </c>
      <c r="BM174" s="89">
        <v>1961642.57</v>
      </c>
      <c r="BN174" s="89">
        <v>82260.609999999986</v>
      </c>
      <c r="BO174" s="89">
        <v>0</v>
      </c>
      <c r="BP174" s="89">
        <f t="shared" si="400"/>
        <v>82260.609999999986</v>
      </c>
      <c r="BQ174" s="93">
        <f t="shared" si="391"/>
        <v>4.1934555896184486E-2</v>
      </c>
      <c r="BR174" s="89">
        <f t="shared" si="392"/>
        <v>-1879381.96</v>
      </c>
      <c r="BS174" s="93">
        <f t="shared" si="393"/>
        <v>-0.95806544410381544</v>
      </c>
      <c r="BT174" s="89">
        <f t="shared" si="394"/>
        <v>3606000.4699999997</v>
      </c>
      <c r="BU174" s="89">
        <f t="shared" si="394"/>
        <v>3335228.6799999997</v>
      </c>
      <c r="BV174" s="89">
        <f t="shared" si="394"/>
        <v>30300</v>
      </c>
      <c r="BW174" s="89">
        <f t="shared" si="394"/>
        <v>3304928.6799999997</v>
      </c>
      <c r="BX174" s="93">
        <f t="shared" si="395"/>
        <v>0.91650811127043474</v>
      </c>
      <c r="BY174" s="89">
        <f t="shared" si="396"/>
        <v>-301071.79000000004</v>
      </c>
      <c r="BZ174" s="93">
        <f t="shared" si="397"/>
        <v>-8.349188872956527E-2</v>
      </c>
      <c r="CA174" s="89">
        <v>94840.560000000012</v>
      </c>
      <c r="CB174" s="89">
        <v>676905.27</v>
      </c>
      <c r="CC174" s="89">
        <v>243963.76</v>
      </c>
      <c r="CD174" s="89">
        <v>942847.49999999965</v>
      </c>
      <c r="CE174" s="89">
        <v>592895.09000000008</v>
      </c>
      <c r="CF174" s="89">
        <v>1433351.32</v>
      </c>
      <c r="CG174" s="89">
        <v>402932.97999999986</v>
      </c>
      <c r="CH174" s="24">
        <f t="shared" si="364"/>
        <v>7993736.9499999993</v>
      </c>
      <c r="CJ174" s="10"/>
      <c r="CK174" s="10"/>
    </row>
    <row r="175" spans="1:89" ht="12" hidden="1" customHeight="1" x14ac:dyDescent="0.25">
      <c r="A175" s="9" t="s">
        <v>448</v>
      </c>
      <c r="B175" s="9" t="s">
        <v>448</v>
      </c>
      <c r="C175" s="25">
        <v>4</v>
      </c>
      <c r="D175" s="33" t="s">
        <v>438</v>
      </c>
      <c r="E175" s="27" t="s">
        <v>439</v>
      </c>
      <c r="F175" s="33" t="s">
        <v>440</v>
      </c>
      <c r="G175" s="27" t="s">
        <v>441</v>
      </c>
      <c r="H175" s="25" t="s">
        <v>446</v>
      </c>
      <c r="I175" s="27" t="s">
        <v>447</v>
      </c>
      <c r="J175" s="25">
        <v>2</v>
      </c>
      <c r="K175" s="29" t="s">
        <v>59</v>
      </c>
      <c r="L175" s="25" t="s">
        <v>10</v>
      </c>
      <c r="M175" s="24">
        <v>0</v>
      </c>
      <c r="N175" s="24">
        <v>0</v>
      </c>
      <c r="O175" s="24">
        <v>0</v>
      </c>
      <c r="P175" s="89">
        <v>0</v>
      </c>
      <c r="Q175" s="89">
        <v>0</v>
      </c>
      <c r="R175" s="89">
        <v>0</v>
      </c>
      <c r="S175" s="89">
        <f t="shared" si="365"/>
        <v>0</v>
      </c>
      <c r="T175" s="93" t="str">
        <f t="shared" si="366"/>
        <v>nebija plānots</v>
      </c>
      <c r="U175" s="89">
        <f t="shared" si="367"/>
        <v>0</v>
      </c>
      <c r="V175" s="93" t="str">
        <f t="shared" si="368"/>
        <v>nebija plānots</v>
      </c>
      <c r="W175" s="89">
        <v>0</v>
      </c>
      <c r="X175" s="89">
        <v>0</v>
      </c>
      <c r="Y175" s="89">
        <v>0</v>
      </c>
      <c r="Z175" s="89">
        <f t="shared" si="369"/>
        <v>0</v>
      </c>
      <c r="AA175" s="93" t="str">
        <f t="shared" si="370"/>
        <v>nebija plānots</v>
      </c>
      <c r="AB175" s="89">
        <f t="shared" si="371"/>
        <v>0</v>
      </c>
      <c r="AC175" s="93" t="str">
        <f t="shared" si="372"/>
        <v>nebija plānots</v>
      </c>
      <c r="AD175" s="89">
        <f t="shared" si="373"/>
        <v>0</v>
      </c>
      <c r="AE175" s="89">
        <f t="shared" si="373"/>
        <v>0</v>
      </c>
      <c r="AF175" s="89">
        <f t="shared" si="373"/>
        <v>0</v>
      </c>
      <c r="AG175" s="89">
        <f t="shared" si="373"/>
        <v>0</v>
      </c>
      <c r="AH175" s="93" t="str">
        <f t="shared" si="374"/>
        <v>nebija plānots</v>
      </c>
      <c r="AI175" s="89">
        <f t="shared" si="375"/>
        <v>0</v>
      </c>
      <c r="AJ175" s="93" t="str">
        <f t="shared" si="376"/>
        <v>nebija plānots</v>
      </c>
      <c r="AK175" s="89">
        <v>0</v>
      </c>
      <c r="AL175" s="89">
        <v>0</v>
      </c>
      <c r="AM175" s="89">
        <v>0</v>
      </c>
      <c r="AN175" s="89">
        <f t="shared" si="398"/>
        <v>0</v>
      </c>
      <c r="AO175" s="93" t="str">
        <f t="shared" si="377"/>
        <v>nebija plānots</v>
      </c>
      <c r="AP175" s="89">
        <f t="shared" si="378"/>
        <v>0</v>
      </c>
      <c r="AQ175" s="93" t="str">
        <f t="shared" si="379"/>
        <v>nebija plānots</v>
      </c>
      <c r="AR175" s="89">
        <f t="shared" si="380"/>
        <v>0</v>
      </c>
      <c r="AS175" s="89">
        <f t="shared" si="380"/>
        <v>0</v>
      </c>
      <c r="AT175" s="89">
        <f t="shared" si="380"/>
        <v>0</v>
      </c>
      <c r="AU175" s="89">
        <f t="shared" si="380"/>
        <v>0</v>
      </c>
      <c r="AV175" s="93" t="str">
        <f t="shared" si="381"/>
        <v>nebija plānots</v>
      </c>
      <c r="AW175" s="89">
        <f t="shared" si="382"/>
        <v>0</v>
      </c>
      <c r="AX175" s="93" t="str">
        <f t="shared" si="383"/>
        <v>nebija plānots</v>
      </c>
      <c r="AY175" s="89">
        <v>27853.9</v>
      </c>
      <c r="AZ175" s="89">
        <v>0</v>
      </c>
      <c r="BA175" s="89">
        <v>0</v>
      </c>
      <c r="BB175" s="89">
        <f t="shared" si="399"/>
        <v>0</v>
      </c>
      <c r="BC175" s="93">
        <f t="shared" si="384"/>
        <v>0</v>
      </c>
      <c r="BD175" s="89">
        <f t="shared" si="385"/>
        <v>-27853.9</v>
      </c>
      <c r="BE175" s="93">
        <f t="shared" si="386"/>
        <v>-1</v>
      </c>
      <c r="BF175" s="89">
        <f t="shared" si="387"/>
        <v>27853.9</v>
      </c>
      <c r="BG175" s="89">
        <f t="shared" si="387"/>
        <v>0</v>
      </c>
      <c r="BH175" s="89">
        <f t="shared" si="387"/>
        <v>0</v>
      </c>
      <c r="BI175" s="89">
        <f t="shared" si="387"/>
        <v>0</v>
      </c>
      <c r="BJ175" s="93">
        <f t="shared" si="388"/>
        <v>0</v>
      </c>
      <c r="BK175" s="89">
        <f t="shared" si="389"/>
        <v>-27853.9</v>
      </c>
      <c r="BL175" s="93">
        <f t="shared" si="390"/>
        <v>-1</v>
      </c>
      <c r="BM175" s="89">
        <v>1649950.05</v>
      </c>
      <c r="BN175" s="89">
        <v>0</v>
      </c>
      <c r="BO175" s="89">
        <v>0</v>
      </c>
      <c r="BP175" s="89">
        <f t="shared" si="400"/>
        <v>0</v>
      </c>
      <c r="BQ175" s="93">
        <f t="shared" si="391"/>
        <v>0</v>
      </c>
      <c r="BR175" s="89">
        <f t="shared" si="392"/>
        <v>-1649950.05</v>
      </c>
      <c r="BS175" s="93">
        <f t="shared" si="393"/>
        <v>-1</v>
      </c>
      <c r="BT175" s="89">
        <f t="shared" si="394"/>
        <v>1677803.95</v>
      </c>
      <c r="BU175" s="89">
        <f t="shared" si="394"/>
        <v>0</v>
      </c>
      <c r="BV175" s="89">
        <f t="shared" si="394"/>
        <v>0</v>
      </c>
      <c r="BW175" s="89">
        <f t="shared" si="394"/>
        <v>0</v>
      </c>
      <c r="BX175" s="93">
        <f t="shared" si="395"/>
        <v>0</v>
      </c>
      <c r="BY175" s="89">
        <f t="shared" si="396"/>
        <v>-1677803.95</v>
      </c>
      <c r="BZ175" s="93">
        <f t="shared" si="397"/>
        <v>-1</v>
      </c>
      <c r="CA175" s="89">
        <v>45000</v>
      </c>
      <c r="CB175" s="89">
        <v>36432.5</v>
      </c>
      <c r="CC175" s="89">
        <v>0</v>
      </c>
      <c r="CD175" s="89">
        <v>55243.56</v>
      </c>
      <c r="CE175" s="89">
        <v>19917.63</v>
      </c>
      <c r="CF175" s="89">
        <v>1634949.7</v>
      </c>
      <c r="CG175" s="89">
        <v>48258</v>
      </c>
      <c r="CH175" s="24">
        <f t="shared" si="364"/>
        <v>3517605.34</v>
      </c>
      <c r="CJ175" s="10"/>
      <c r="CK175" s="10"/>
    </row>
    <row r="176" spans="1:89" ht="12" hidden="1" customHeight="1" x14ac:dyDescent="0.25">
      <c r="A176" s="9" t="s">
        <v>449</v>
      </c>
      <c r="B176" s="9" t="s">
        <v>449</v>
      </c>
      <c r="C176" s="25">
        <v>4</v>
      </c>
      <c r="D176" s="33" t="s">
        <v>438</v>
      </c>
      <c r="E176" s="27" t="s">
        <v>439</v>
      </c>
      <c r="F176" s="33" t="s">
        <v>440</v>
      </c>
      <c r="G176" s="27" t="s">
        <v>441</v>
      </c>
      <c r="H176" s="25" t="s">
        <v>450</v>
      </c>
      <c r="I176" s="27" t="s">
        <v>451</v>
      </c>
      <c r="J176" s="25" t="s">
        <v>21</v>
      </c>
      <c r="K176" s="29" t="s">
        <v>444</v>
      </c>
      <c r="L176" s="25" t="s">
        <v>10</v>
      </c>
      <c r="M176" s="24">
        <v>0</v>
      </c>
      <c r="N176" s="24">
        <v>0</v>
      </c>
      <c r="O176" s="24">
        <v>23138.28</v>
      </c>
      <c r="P176" s="89">
        <v>0</v>
      </c>
      <c r="Q176" s="89">
        <v>0</v>
      </c>
      <c r="R176" s="89">
        <v>0</v>
      </c>
      <c r="S176" s="89">
        <f t="shared" si="365"/>
        <v>0</v>
      </c>
      <c r="T176" s="93" t="str">
        <f t="shared" si="366"/>
        <v>nebija plānots</v>
      </c>
      <c r="U176" s="89">
        <f t="shared" si="367"/>
        <v>0</v>
      </c>
      <c r="V176" s="93" t="str">
        <f t="shared" si="368"/>
        <v>nebija plānots</v>
      </c>
      <c r="W176" s="89">
        <v>99046.95</v>
      </c>
      <c r="X176" s="89">
        <v>0</v>
      </c>
      <c r="Y176" s="89">
        <v>0</v>
      </c>
      <c r="Z176" s="89">
        <f t="shared" si="369"/>
        <v>0</v>
      </c>
      <c r="AA176" s="93">
        <f t="shared" si="370"/>
        <v>0</v>
      </c>
      <c r="AB176" s="89">
        <f t="shared" si="371"/>
        <v>-99046.95</v>
      </c>
      <c r="AC176" s="93">
        <f t="shared" si="372"/>
        <v>-1</v>
      </c>
      <c r="AD176" s="89">
        <f t="shared" si="373"/>
        <v>99046.95</v>
      </c>
      <c r="AE176" s="89">
        <f t="shared" si="373"/>
        <v>0</v>
      </c>
      <c r="AF176" s="89">
        <f t="shared" si="373"/>
        <v>0</v>
      </c>
      <c r="AG176" s="89">
        <f t="shared" si="373"/>
        <v>0</v>
      </c>
      <c r="AH176" s="93">
        <f t="shared" si="374"/>
        <v>0</v>
      </c>
      <c r="AI176" s="89">
        <f t="shared" si="375"/>
        <v>-99046.95</v>
      </c>
      <c r="AJ176" s="93">
        <f t="shared" si="376"/>
        <v>-1</v>
      </c>
      <c r="AK176" s="89">
        <v>0</v>
      </c>
      <c r="AL176" s="89">
        <v>0</v>
      </c>
      <c r="AM176" s="89">
        <v>0</v>
      </c>
      <c r="AN176" s="89">
        <f t="shared" si="398"/>
        <v>0</v>
      </c>
      <c r="AO176" s="93" t="str">
        <f t="shared" si="377"/>
        <v>nebija plānots</v>
      </c>
      <c r="AP176" s="89">
        <f t="shared" si="378"/>
        <v>0</v>
      </c>
      <c r="AQ176" s="93" t="str">
        <f t="shared" si="379"/>
        <v>nebija plānots</v>
      </c>
      <c r="AR176" s="89">
        <f t="shared" si="380"/>
        <v>99046.95</v>
      </c>
      <c r="AS176" s="89">
        <f t="shared" si="380"/>
        <v>0</v>
      </c>
      <c r="AT176" s="89">
        <f t="shared" si="380"/>
        <v>0</v>
      </c>
      <c r="AU176" s="89">
        <f t="shared" si="380"/>
        <v>0</v>
      </c>
      <c r="AV176" s="93">
        <f t="shared" si="381"/>
        <v>0</v>
      </c>
      <c r="AW176" s="89">
        <f t="shared" si="382"/>
        <v>-99046.95</v>
      </c>
      <c r="AX176" s="93">
        <f t="shared" si="383"/>
        <v>-1</v>
      </c>
      <c r="AY176" s="89">
        <v>40160</v>
      </c>
      <c r="AZ176" s="89">
        <v>0</v>
      </c>
      <c r="BA176" s="89">
        <v>0</v>
      </c>
      <c r="BB176" s="89">
        <f t="shared" si="399"/>
        <v>0</v>
      </c>
      <c r="BC176" s="93">
        <f t="shared" si="384"/>
        <v>0</v>
      </c>
      <c r="BD176" s="89">
        <f t="shared" si="385"/>
        <v>-40160</v>
      </c>
      <c r="BE176" s="93">
        <f t="shared" si="386"/>
        <v>-1</v>
      </c>
      <c r="BF176" s="89">
        <f t="shared" si="387"/>
        <v>139206.95000000001</v>
      </c>
      <c r="BG176" s="89">
        <f t="shared" si="387"/>
        <v>0</v>
      </c>
      <c r="BH176" s="89">
        <f t="shared" si="387"/>
        <v>0</v>
      </c>
      <c r="BI176" s="89">
        <f t="shared" si="387"/>
        <v>0</v>
      </c>
      <c r="BJ176" s="93">
        <f t="shared" si="388"/>
        <v>0</v>
      </c>
      <c r="BK176" s="89">
        <f t="shared" si="389"/>
        <v>-139206.95000000001</v>
      </c>
      <c r="BL176" s="93">
        <f t="shared" si="390"/>
        <v>-1</v>
      </c>
      <c r="BM176" s="89">
        <v>0</v>
      </c>
      <c r="BN176" s="89">
        <v>0</v>
      </c>
      <c r="BO176" s="89">
        <v>0</v>
      </c>
      <c r="BP176" s="89">
        <f t="shared" si="400"/>
        <v>0</v>
      </c>
      <c r="BQ176" s="93" t="str">
        <f t="shared" si="391"/>
        <v>nebija plānots</v>
      </c>
      <c r="BR176" s="89">
        <f t="shared" si="392"/>
        <v>0</v>
      </c>
      <c r="BS176" s="93" t="str">
        <f t="shared" si="393"/>
        <v>nebija plānots</v>
      </c>
      <c r="BT176" s="89">
        <f t="shared" si="394"/>
        <v>139206.95000000001</v>
      </c>
      <c r="BU176" s="89">
        <f t="shared" si="394"/>
        <v>0</v>
      </c>
      <c r="BV176" s="89">
        <f t="shared" si="394"/>
        <v>0</v>
      </c>
      <c r="BW176" s="89">
        <f t="shared" si="394"/>
        <v>0</v>
      </c>
      <c r="BX176" s="93">
        <f t="shared" si="395"/>
        <v>0</v>
      </c>
      <c r="BY176" s="89">
        <f t="shared" si="396"/>
        <v>-139206.95000000001</v>
      </c>
      <c r="BZ176" s="93">
        <f t="shared" si="397"/>
        <v>-1</v>
      </c>
      <c r="CA176" s="89">
        <v>0</v>
      </c>
      <c r="CB176" s="89">
        <v>88853</v>
      </c>
      <c r="CC176" s="89">
        <v>0</v>
      </c>
      <c r="CD176" s="89">
        <v>398208</v>
      </c>
      <c r="CE176" s="89">
        <v>29463</v>
      </c>
      <c r="CF176" s="89">
        <v>912708.79</v>
      </c>
      <c r="CG176" s="89">
        <v>0</v>
      </c>
      <c r="CH176" s="24">
        <f t="shared" si="364"/>
        <v>1568439.74</v>
      </c>
      <c r="CJ176" s="10"/>
      <c r="CK176" s="10"/>
    </row>
    <row r="177" spans="1:89" ht="12" hidden="1" customHeight="1" x14ac:dyDescent="0.25">
      <c r="A177" s="9" t="s">
        <v>452</v>
      </c>
      <c r="B177" s="9" t="s">
        <v>452</v>
      </c>
      <c r="C177" s="25">
        <v>4</v>
      </c>
      <c r="D177" s="33" t="s">
        <v>438</v>
      </c>
      <c r="E177" s="27" t="s">
        <v>439</v>
      </c>
      <c r="F177" s="33" t="s">
        <v>453</v>
      </c>
      <c r="G177" s="27" t="s">
        <v>454</v>
      </c>
      <c r="H177" s="28" t="s">
        <v>455</v>
      </c>
      <c r="I177" s="27" t="s">
        <v>454</v>
      </c>
      <c r="J177" s="28" t="s">
        <v>21</v>
      </c>
      <c r="K177" s="29" t="s">
        <v>420</v>
      </c>
      <c r="L177" s="25" t="s">
        <v>10</v>
      </c>
      <c r="M177" s="24">
        <v>0</v>
      </c>
      <c r="N177" s="24">
        <v>0</v>
      </c>
      <c r="O177" s="24">
        <v>0</v>
      </c>
      <c r="P177" s="89">
        <v>0</v>
      </c>
      <c r="Q177" s="89">
        <v>0</v>
      </c>
      <c r="R177" s="89">
        <v>0</v>
      </c>
      <c r="S177" s="89">
        <f t="shared" si="365"/>
        <v>0</v>
      </c>
      <c r="T177" s="93" t="str">
        <f t="shared" si="366"/>
        <v>nebija plānots</v>
      </c>
      <c r="U177" s="89">
        <f t="shared" si="367"/>
        <v>0</v>
      </c>
      <c r="V177" s="93" t="str">
        <f t="shared" si="368"/>
        <v>nebija plānots</v>
      </c>
      <c r="W177" s="89">
        <v>0</v>
      </c>
      <c r="X177" s="89">
        <v>0</v>
      </c>
      <c r="Y177" s="89">
        <v>0</v>
      </c>
      <c r="Z177" s="89">
        <f t="shared" si="369"/>
        <v>0</v>
      </c>
      <c r="AA177" s="93" t="str">
        <f t="shared" si="370"/>
        <v>nebija plānots</v>
      </c>
      <c r="AB177" s="89">
        <f t="shared" si="371"/>
        <v>0</v>
      </c>
      <c r="AC177" s="93" t="str">
        <f t="shared" si="372"/>
        <v>nebija plānots</v>
      </c>
      <c r="AD177" s="89">
        <f t="shared" si="373"/>
        <v>0</v>
      </c>
      <c r="AE177" s="89">
        <f t="shared" si="373"/>
        <v>0</v>
      </c>
      <c r="AF177" s="89">
        <f t="shared" si="373"/>
        <v>0</v>
      </c>
      <c r="AG177" s="89">
        <f t="shared" si="373"/>
        <v>0</v>
      </c>
      <c r="AH177" s="93" t="str">
        <f t="shared" si="374"/>
        <v>nebija plānots</v>
      </c>
      <c r="AI177" s="89">
        <f t="shared" si="375"/>
        <v>0</v>
      </c>
      <c r="AJ177" s="93" t="str">
        <f t="shared" si="376"/>
        <v>nebija plānots</v>
      </c>
      <c r="AK177" s="89">
        <v>0</v>
      </c>
      <c r="AL177" s="89">
        <v>0</v>
      </c>
      <c r="AM177" s="89">
        <v>0</v>
      </c>
      <c r="AN177" s="89">
        <f t="shared" si="398"/>
        <v>0</v>
      </c>
      <c r="AO177" s="93" t="str">
        <f t="shared" si="377"/>
        <v>nebija plānots</v>
      </c>
      <c r="AP177" s="89">
        <f t="shared" si="378"/>
        <v>0</v>
      </c>
      <c r="AQ177" s="93" t="str">
        <f t="shared" si="379"/>
        <v>nebija plānots</v>
      </c>
      <c r="AR177" s="89">
        <f t="shared" si="380"/>
        <v>0</v>
      </c>
      <c r="AS177" s="89">
        <f t="shared" si="380"/>
        <v>0</v>
      </c>
      <c r="AT177" s="89">
        <f t="shared" si="380"/>
        <v>0</v>
      </c>
      <c r="AU177" s="89">
        <f t="shared" si="380"/>
        <v>0</v>
      </c>
      <c r="AV177" s="93" t="str">
        <f t="shared" si="381"/>
        <v>nebija plānots</v>
      </c>
      <c r="AW177" s="89">
        <f t="shared" si="382"/>
        <v>0</v>
      </c>
      <c r="AX177" s="93" t="str">
        <f t="shared" si="383"/>
        <v>nebija plānots</v>
      </c>
      <c r="AY177" s="89">
        <v>0</v>
      </c>
      <c r="AZ177" s="89">
        <v>0</v>
      </c>
      <c r="BA177" s="89">
        <v>0</v>
      </c>
      <c r="BB177" s="89">
        <f t="shared" si="399"/>
        <v>0</v>
      </c>
      <c r="BC177" s="93" t="str">
        <f t="shared" si="384"/>
        <v>nebija plānots</v>
      </c>
      <c r="BD177" s="89">
        <f t="shared" si="385"/>
        <v>0</v>
      </c>
      <c r="BE177" s="93" t="str">
        <f t="shared" si="386"/>
        <v>nebija plānots</v>
      </c>
      <c r="BF177" s="89">
        <f t="shared" si="387"/>
        <v>0</v>
      </c>
      <c r="BG177" s="89">
        <f t="shared" si="387"/>
        <v>0</v>
      </c>
      <c r="BH177" s="89">
        <f t="shared" si="387"/>
        <v>0</v>
      </c>
      <c r="BI177" s="89">
        <f t="shared" si="387"/>
        <v>0</v>
      </c>
      <c r="BJ177" s="93" t="str">
        <f t="shared" si="388"/>
        <v>nebija plānots</v>
      </c>
      <c r="BK177" s="89">
        <f t="shared" si="389"/>
        <v>0</v>
      </c>
      <c r="BL177" s="93" t="str">
        <f t="shared" si="390"/>
        <v>nebija plānots</v>
      </c>
      <c r="BM177" s="89">
        <v>0</v>
      </c>
      <c r="BN177" s="89">
        <v>0</v>
      </c>
      <c r="BO177" s="89">
        <v>0</v>
      </c>
      <c r="BP177" s="89">
        <f t="shared" si="400"/>
        <v>0</v>
      </c>
      <c r="BQ177" s="93" t="str">
        <f t="shared" si="391"/>
        <v>nebija plānots</v>
      </c>
      <c r="BR177" s="89">
        <f t="shared" si="392"/>
        <v>0</v>
      </c>
      <c r="BS177" s="93" t="str">
        <f t="shared" si="393"/>
        <v>nebija plānots</v>
      </c>
      <c r="BT177" s="89">
        <f t="shared" si="394"/>
        <v>0</v>
      </c>
      <c r="BU177" s="89">
        <f t="shared" si="394"/>
        <v>0</v>
      </c>
      <c r="BV177" s="89">
        <f t="shared" si="394"/>
        <v>0</v>
      </c>
      <c r="BW177" s="89">
        <f t="shared" si="394"/>
        <v>0</v>
      </c>
      <c r="BX177" s="93" t="str">
        <f t="shared" si="395"/>
        <v>nebija plānots</v>
      </c>
      <c r="BY177" s="89">
        <f t="shared" si="396"/>
        <v>0</v>
      </c>
      <c r="BZ177" s="93" t="str">
        <f t="shared" si="397"/>
        <v>nebija plānots</v>
      </c>
      <c r="CA177" s="89">
        <v>0</v>
      </c>
      <c r="CB177" s="89">
        <v>0</v>
      </c>
      <c r="CC177" s="89">
        <v>0</v>
      </c>
      <c r="CD177" s="89">
        <v>857056.60000000009</v>
      </c>
      <c r="CE177" s="89">
        <v>0</v>
      </c>
      <c r="CF177" s="89">
        <v>0</v>
      </c>
      <c r="CG177" s="89">
        <v>0</v>
      </c>
      <c r="CH177" s="24">
        <f t="shared" si="364"/>
        <v>857056.60000000009</v>
      </c>
      <c r="CJ177" s="10"/>
      <c r="CK177" s="10"/>
    </row>
    <row r="178" spans="1:89" ht="12" hidden="1" customHeight="1" x14ac:dyDescent="0.25">
      <c r="A178" s="9" t="s">
        <v>456</v>
      </c>
      <c r="B178" s="9" t="s">
        <v>456</v>
      </c>
      <c r="C178" s="25">
        <v>4</v>
      </c>
      <c r="D178" s="33" t="s">
        <v>438</v>
      </c>
      <c r="E178" s="27" t="s">
        <v>439</v>
      </c>
      <c r="F178" s="33" t="s">
        <v>457</v>
      </c>
      <c r="G178" s="27" t="s">
        <v>458</v>
      </c>
      <c r="H178" s="25" t="s">
        <v>459</v>
      </c>
      <c r="I178" s="27" t="s">
        <v>660</v>
      </c>
      <c r="J178" s="28" t="s">
        <v>21</v>
      </c>
      <c r="K178" s="29" t="s">
        <v>444</v>
      </c>
      <c r="L178" s="25" t="s">
        <v>9</v>
      </c>
      <c r="M178" s="24">
        <v>0</v>
      </c>
      <c r="N178" s="24">
        <v>0</v>
      </c>
      <c r="O178" s="24">
        <v>0</v>
      </c>
      <c r="P178" s="89">
        <v>0</v>
      </c>
      <c r="Q178" s="89">
        <v>0</v>
      </c>
      <c r="R178" s="89">
        <v>0</v>
      </c>
      <c r="S178" s="89">
        <f t="shared" si="365"/>
        <v>0</v>
      </c>
      <c r="T178" s="93" t="str">
        <f t="shared" si="366"/>
        <v>nebija plānots</v>
      </c>
      <c r="U178" s="89">
        <f t="shared" si="367"/>
        <v>0</v>
      </c>
      <c r="V178" s="93" t="str">
        <f t="shared" si="368"/>
        <v>nebija plānots</v>
      </c>
      <c r="W178" s="89">
        <v>0</v>
      </c>
      <c r="X178" s="89">
        <v>0</v>
      </c>
      <c r="Y178" s="89">
        <v>0</v>
      </c>
      <c r="Z178" s="89">
        <f t="shared" si="369"/>
        <v>0</v>
      </c>
      <c r="AA178" s="93" t="str">
        <f t="shared" si="370"/>
        <v>nebija plānots</v>
      </c>
      <c r="AB178" s="89">
        <f t="shared" si="371"/>
        <v>0</v>
      </c>
      <c r="AC178" s="93" t="str">
        <f t="shared" si="372"/>
        <v>nebija plānots</v>
      </c>
      <c r="AD178" s="89">
        <f t="shared" si="373"/>
        <v>0</v>
      </c>
      <c r="AE178" s="89">
        <f t="shared" si="373"/>
        <v>0</v>
      </c>
      <c r="AF178" s="89">
        <f t="shared" si="373"/>
        <v>0</v>
      </c>
      <c r="AG178" s="89">
        <f t="shared" si="373"/>
        <v>0</v>
      </c>
      <c r="AH178" s="93" t="str">
        <f t="shared" si="374"/>
        <v>nebija plānots</v>
      </c>
      <c r="AI178" s="89">
        <f t="shared" si="375"/>
        <v>0</v>
      </c>
      <c r="AJ178" s="93" t="str">
        <f t="shared" si="376"/>
        <v>nebija plānots</v>
      </c>
      <c r="AK178" s="89">
        <v>0</v>
      </c>
      <c r="AL178" s="89">
        <v>0</v>
      </c>
      <c r="AM178" s="89">
        <v>0</v>
      </c>
      <c r="AN178" s="89">
        <f t="shared" si="398"/>
        <v>0</v>
      </c>
      <c r="AO178" s="93" t="str">
        <f t="shared" si="377"/>
        <v>nebija plānots</v>
      </c>
      <c r="AP178" s="89">
        <f t="shared" si="378"/>
        <v>0</v>
      </c>
      <c r="AQ178" s="93" t="str">
        <f t="shared" si="379"/>
        <v>nebija plānots</v>
      </c>
      <c r="AR178" s="89">
        <f t="shared" si="380"/>
        <v>0</v>
      </c>
      <c r="AS178" s="89">
        <f t="shared" si="380"/>
        <v>0</v>
      </c>
      <c r="AT178" s="89">
        <f t="shared" si="380"/>
        <v>0</v>
      </c>
      <c r="AU178" s="89">
        <f t="shared" si="380"/>
        <v>0</v>
      </c>
      <c r="AV178" s="93" t="str">
        <f t="shared" si="381"/>
        <v>nebija plānots</v>
      </c>
      <c r="AW178" s="89">
        <f t="shared" si="382"/>
        <v>0</v>
      </c>
      <c r="AX178" s="93" t="str">
        <f t="shared" si="383"/>
        <v>nebija plānots</v>
      </c>
      <c r="AY178" s="89">
        <v>0</v>
      </c>
      <c r="AZ178" s="89">
        <v>0</v>
      </c>
      <c r="BA178" s="89">
        <v>0</v>
      </c>
      <c r="BB178" s="89">
        <f t="shared" si="399"/>
        <v>0</v>
      </c>
      <c r="BC178" s="93" t="str">
        <f t="shared" si="384"/>
        <v>nebija plānots</v>
      </c>
      <c r="BD178" s="89">
        <f t="shared" si="385"/>
        <v>0</v>
      </c>
      <c r="BE178" s="93" t="str">
        <f t="shared" si="386"/>
        <v>nebija plānots</v>
      </c>
      <c r="BF178" s="89">
        <f t="shared" si="387"/>
        <v>0</v>
      </c>
      <c r="BG178" s="89">
        <f t="shared" si="387"/>
        <v>0</v>
      </c>
      <c r="BH178" s="89">
        <f t="shared" si="387"/>
        <v>0</v>
      </c>
      <c r="BI178" s="89">
        <f t="shared" si="387"/>
        <v>0</v>
      </c>
      <c r="BJ178" s="93" t="str">
        <f t="shared" si="388"/>
        <v>nebija plānots</v>
      </c>
      <c r="BK178" s="89">
        <f t="shared" si="389"/>
        <v>0</v>
      </c>
      <c r="BL178" s="93" t="str">
        <f t="shared" si="390"/>
        <v>nebija plānots</v>
      </c>
      <c r="BM178" s="89">
        <v>0</v>
      </c>
      <c r="BN178" s="89">
        <v>0</v>
      </c>
      <c r="BO178" s="89">
        <v>0</v>
      </c>
      <c r="BP178" s="89">
        <f t="shared" si="400"/>
        <v>0</v>
      </c>
      <c r="BQ178" s="93" t="str">
        <f t="shared" si="391"/>
        <v>nebija plānots</v>
      </c>
      <c r="BR178" s="89">
        <f t="shared" si="392"/>
        <v>0</v>
      </c>
      <c r="BS178" s="93" t="str">
        <f t="shared" si="393"/>
        <v>nebija plānots</v>
      </c>
      <c r="BT178" s="89">
        <f t="shared" si="394"/>
        <v>0</v>
      </c>
      <c r="BU178" s="89">
        <f t="shared" si="394"/>
        <v>0</v>
      </c>
      <c r="BV178" s="89">
        <f t="shared" si="394"/>
        <v>0</v>
      </c>
      <c r="BW178" s="89">
        <f t="shared" si="394"/>
        <v>0</v>
      </c>
      <c r="BX178" s="93" t="str">
        <f t="shared" si="395"/>
        <v>nebija plānots</v>
      </c>
      <c r="BY178" s="89">
        <f t="shared" si="396"/>
        <v>0</v>
      </c>
      <c r="BZ178" s="93" t="str">
        <f t="shared" si="397"/>
        <v>nebija plānots</v>
      </c>
      <c r="CA178" s="89">
        <v>0</v>
      </c>
      <c r="CB178" s="89">
        <v>0</v>
      </c>
      <c r="CC178" s="89">
        <v>0</v>
      </c>
      <c r="CD178" s="89">
        <v>0</v>
      </c>
      <c r="CE178" s="89">
        <v>0</v>
      </c>
      <c r="CF178" s="89">
        <v>0</v>
      </c>
      <c r="CG178" s="89">
        <v>2777800</v>
      </c>
      <c r="CH178" s="24">
        <f t="shared" si="364"/>
        <v>2777800</v>
      </c>
      <c r="CJ178" s="10"/>
      <c r="CK178" s="10"/>
    </row>
    <row r="179" spans="1:89" ht="12" hidden="1" customHeight="1" x14ac:dyDescent="0.25">
      <c r="A179" s="9" t="s">
        <v>460</v>
      </c>
      <c r="B179" s="9" t="s">
        <v>460</v>
      </c>
      <c r="C179" s="25">
        <v>4</v>
      </c>
      <c r="D179" s="33" t="s">
        <v>438</v>
      </c>
      <c r="E179" s="27" t="s">
        <v>439</v>
      </c>
      <c r="F179" s="33" t="s">
        <v>457</v>
      </c>
      <c r="G179" s="27" t="s">
        <v>458</v>
      </c>
      <c r="H179" s="25" t="s">
        <v>461</v>
      </c>
      <c r="I179" s="27" t="s">
        <v>462</v>
      </c>
      <c r="J179" s="28" t="s">
        <v>21</v>
      </c>
      <c r="K179" s="29" t="s">
        <v>444</v>
      </c>
      <c r="L179" s="25" t="s">
        <v>9</v>
      </c>
      <c r="M179" s="24">
        <v>0</v>
      </c>
      <c r="N179" s="24">
        <v>2578603.9</v>
      </c>
      <c r="O179" s="24">
        <v>11223974.15</v>
      </c>
      <c r="P179" s="89">
        <v>0</v>
      </c>
      <c r="Q179" s="89">
        <v>0</v>
      </c>
      <c r="R179" s="89">
        <v>0</v>
      </c>
      <c r="S179" s="89">
        <f t="shared" si="365"/>
        <v>0</v>
      </c>
      <c r="T179" s="93" t="str">
        <f t="shared" si="366"/>
        <v>nebija plānots</v>
      </c>
      <c r="U179" s="89">
        <f t="shared" si="367"/>
        <v>0</v>
      </c>
      <c r="V179" s="93" t="str">
        <f t="shared" si="368"/>
        <v>nebija plānots</v>
      </c>
      <c r="W179" s="89">
        <v>0</v>
      </c>
      <c r="X179" s="89">
        <v>0</v>
      </c>
      <c r="Y179" s="89">
        <v>0</v>
      </c>
      <c r="Z179" s="89">
        <f t="shared" si="369"/>
        <v>0</v>
      </c>
      <c r="AA179" s="93" t="str">
        <f t="shared" si="370"/>
        <v>nebija plānots</v>
      </c>
      <c r="AB179" s="89">
        <f t="shared" si="371"/>
        <v>0</v>
      </c>
      <c r="AC179" s="93" t="str">
        <f t="shared" si="372"/>
        <v>nebija plānots</v>
      </c>
      <c r="AD179" s="89">
        <f t="shared" si="373"/>
        <v>0</v>
      </c>
      <c r="AE179" s="89">
        <f t="shared" si="373"/>
        <v>0</v>
      </c>
      <c r="AF179" s="89">
        <f t="shared" si="373"/>
        <v>0</v>
      </c>
      <c r="AG179" s="89">
        <f t="shared" si="373"/>
        <v>0</v>
      </c>
      <c r="AH179" s="93" t="str">
        <f t="shared" si="374"/>
        <v>nebija plānots</v>
      </c>
      <c r="AI179" s="89">
        <f t="shared" si="375"/>
        <v>0</v>
      </c>
      <c r="AJ179" s="93" t="str">
        <f t="shared" si="376"/>
        <v>nebija plānots</v>
      </c>
      <c r="AK179" s="89">
        <v>3706726.14</v>
      </c>
      <c r="AL179" s="89">
        <v>3706726.14</v>
      </c>
      <c r="AM179" s="89">
        <v>0</v>
      </c>
      <c r="AN179" s="89">
        <f t="shared" si="398"/>
        <v>3706726.14</v>
      </c>
      <c r="AO179" s="93">
        <f t="shared" si="377"/>
        <v>1</v>
      </c>
      <c r="AP179" s="89">
        <f t="shared" si="378"/>
        <v>0</v>
      </c>
      <c r="AQ179" s="93">
        <f t="shared" si="379"/>
        <v>0</v>
      </c>
      <c r="AR179" s="89">
        <f t="shared" si="380"/>
        <v>3706726.14</v>
      </c>
      <c r="AS179" s="89">
        <f t="shared" si="380"/>
        <v>3706726.14</v>
      </c>
      <c r="AT179" s="89">
        <f t="shared" si="380"/>
        <v>0</v>
      </c>
      <c r="AU179" s="89">
        <f t="shared" si="380"/>
        <v>3706726.14</v>
      </c>
      <c r="AV179" s="93">
        <f t="shared" si="381"/>
        <v>1</v>
      </c>
      <c r="AW179" s="89">
        <f t="shared" si="382"/>
        <v>0</v>
      </c>
      <c r="AX179" s="93">
        <f t="shared" si="383"/>
        <v>0</v>
      </c>
      <c r="AY179" s="89">
        <v>0</v>
      </c>
      <c r="AZ179" s="89">
        <v>0</v>
      </c>
      <c r="BA179" s="89">
        <v>0</v>
      </c>
      <c r="BB179" s="89">
        <f t="shared" si="399"/>
        <v>0</v>
      </c>
      <c r="BC179" s="93" t="str">
        <f t="shared" si="384"/>
        <v>nebija plānots</v>
      </c>
      <c r="BD179" s="89">
        <f t="shared" si="385"/>
        <v>0</v>
      </c>
      <c r="BE179" s="93" t="str">
        <f t="shared" si="386"/>
        <v>nebija plānots</v>
      </c>
      <c r="BF179" s="89">
        <f t="shared" si="387"/>
        <v>3706726.14</v>
      </c>
      <c r="BG179" s="89">
        <f t="shared" si="387"/>
        <v>3706726.14</v>
      </c>
      <c r="BH179" s="89">
        <f t="shared" si="387"/>
        <v>0</v>
      </c>
      <c r="BI179" s="89">
        <f t="shared" si="387"/>
        <v>3706726.14</v>
      </c>
      <c r="BJ179" s="93">
        <f t="shared" si="388"/>
        <v>1</v>
      </c>
      <c r="BK179" s="89">
        <f t="shared" si="389"/>
        <v>0</v>
      </c>
      <c r="BL179" s="93">
        <f t="shared" si="390"/>
        <v>0</v>
      </c>
      <c r="BM179" s="89">
        <v>0</v>
      </c>
      <c r="BN179" s="89">
        <v>0</v>
      </c>
      <c r="BO179" s="89">
        <v>0</v>
      </c>
      <c r="BP179" s="89">
        <f t="shared" si="400"/>
        <v>0</v>
      </c>
      <c r="BQ179" s="93" t="str">
        <f t="shared" si="391"/>
        <v>nebija plānots</v>
      </c>
      <c r="BR179" s="89">
        <f t="shared" si="392"/>
        <v>0</v>
      </c>
      <c r="BS179" s="93" t="str">
        <f t="shared" si="393"/>
        <v>nebija plānots</v>
      </c>
      <c r="BT179" s="89">
        <f t="shared" si="394"/>
        <v>3706726.14</v>
      </c>
      <c r="BU179" s="89">
        <f t="shared" si="394"/>
        <v>3706726.14</v>
      </c>
      <c r="BV179" s="89">
        <f t="shared" si="394"/>
        <v>0</v>
      </c>
      <c r="BW179" s="89">
        <f t="shared" si="394"/>
        <v>3706726.14</v>
      </c>
      <c r="BX179" s="93">
        <f t="shared" si="395"/>
        <v>1</v>
      </c>
      <c r="BY179" s="89">
        <f t="shared" si="396"/>
        <v>0</v>
      </c>
      <c r="BZ179" s="93">
        <f t="shared" si="397"/>
        <v>0</v>
      </c>
      <c r="CA179" s="89">
        <v>2312000</v>
      </c>
      <c r="CB179" s="89">
        <v>0</v>
      </c>
      <c r="CC179" s="89">
        <v>0</v>
      </c>
      <c r="CD179" s="89">
        <v>2384250</v>
      </c>
      <c r="CE179" s="89">
        <v>0</v>
      </c>
      <c r="CF179" s="89">
        <v>1589500</v>
      </c>
      <c r="CG179" s="89">
        <v>0</v>
      </c>
      <c r="CH179" s="24">
        <f t="shared" si="364"/>
        <v>9992476.1400000006</v>
      </c>
      <c r="CJ179" s="10"/>
      <c r="CK179" s="10"/>
    </row>
    <row r="180" spans="1:89" ht="12" hidden="1" customHeight="1" x14ac:dyDescent="0.25">
      <c r="A180" s="9" t="s">
        <v>463</v>
      </c>
      <c r="B180" s="9" t="s">
        <v>463</v>
      </c>
      <c r="C180" s="25">
        <v>4</v>
      </c>
      <c r="D180" s="33" t="s">
        <v>438</v>
      </c>
      <c r="E180" s="27" t="s">
        <v>439</v>
      </c>
      <c r="F180" s="33" t="s">
        <v>457</v>
      </c>
      <c r="G180" s="27" t="s">
        <v>458</v>
      </c>
      <c r="H180" s="25" t="s">
        <v>464</v>
      </c>
      <c r="I180" s="27" t="s">
        <v>659</v>
      </c>
      <c r="J180" s="28" t="s">
        <v>21</v>
      </c>
      <c r="K180" s="29" t="s">
        <v>444</v>
      </c>
      <c r="L180" s="25" t="s">
        <v>9</v>
      </c>
      <c r="M180" s="24">
        <v>0</v>
      </c>
      <c r="N180" s="24">
        <v>521567.02</v>
      </c>
      <c r="O180" s="24">
        <v>1947859.57</v>
      </c>
      <c r="P180" s="89">
        <v>0</v>
      </c>
      <c r="Q180" s="89">
        <v>0</v>
      </c>
      <c r="R180" s="89">
        <v>0</v>
      </c>
      <c r="S180" s="89">
        <f t="shared" si="365"/>
        <v>0</v>
      </c>
      <c r="T180" s="93" t="str">
        <f t="shared" si="366"/>
        <v>nebija plānots</v>
      </c>
      <c r="U180" s="89">
        <f t="shared" si="367"/>
        <v>0</v>
      </c>
      <c r="V180" s="93" t="str">
        <f t="shared" si="368"/>
        <v>nebija plānots</v>
      </c>
      <c r="W180" s="89">
        <v>0</v>
      </c>
      <c r="X180" s="89">
        <v>0</v>
      </c>
      <c r="Y180" s="89">
        <v>0</v>
      </c>
      <c r="Z180" s="89">
        <f t="shared" si="369"/>
        <v>0</v>
      </c>
      <c r="AA180" s="93" t="str">
        <f t="shared" si="370"/>
        <v>nebija plānots</v>
      </c>
      <c r="AB180" s="89">
        <f t="shared" si="371"/>
        <v>0</v>
      </c>
      <c r="AC180" s="93" t="str">
        <f t="shared" si="372"/>
        <v>nebija plānots</v>
      </c>
      <c r="AD180" s="89">
        <f t="shared" si="373"/>
        <v>0</v>
      </c>
      <c r="AE180" s="89">
        <f t="shared" si="373"/>
        <v>0</v>
      </c>
      <c r="AF180" s="89">
        <f t="shared" si="373"/>
        <v>0</v>
      </c>
      <c r="AG180" s="89">
        <f t="shared" si="373"/>
        <v>0</v>
      </c>
      <c r="AH180" s="93" t="str">
        <f t="shared" si="374"/>
        <v>nebija plānots</v>
      </c>
      <c r="AI180" s="89">
        <f t="shared" si="375"/>
        <v>0</v>
      </c>
      <c r="AJ180" s="93" t="str">
        <f t="shared" si="376"/>
        <v>nebija plānots</v>
      </c>
      <c r="AK180" s="89">
        <v>0</v>
      </c>
      <c r="AL180" s="89">
        <v>0</v>
      </c>
      <c r="AM180" s="89">
        <v>0</v>
      </c>
      <c r="AN180" s="89">
        <f t="shared" si="398"/>
        <v>0</v>
      </c>
      <c r="AO180" s="93" t="str">
        <f t="shared" si="377"/>
        <v>nebija plānots</v>
      </c>
      <c r="AP180" s="89">
        <f t="shared" si="378"/>
        <v>0</v>
      </c>
      <c r="AQ180" s="93" t="str">
        <f t="shared" si="379"/>
        <v>nebija plānots</v>
      </c>
      <c r="AR180" s="89">
        <f t="shared" si="380"/>
        <v>0</v>
      </c>
      <c r="AS180" s="89">
        <f t="shared" si="380"/>
        <v>0</v>
      </c>
      <c r="AT180" s="89">
        <f t="shared" si="380"/>
        <v>0</v>
      </c>
      <c r="AU180" s="89">
        <f t="shared" si="380"/>
        <v>0</v>
      </c>
      <c r="AV180" s="93" t="str">
        <f t="shared" si="381"/>
        <v>nebija plānots</v>
      </c>
      <c r="AW180" s="89">
        <f t="shared" si="382"/>
        <v>0</v>
      </c>
      <c r="AX180" s="93" t="str">
        <f t="shared" si="383"/>
        <v>nebija plānots</v>
      </c>
      <c r="AY180" s="89">
        <v>0</v>
      </c>
      <c r="AZ180" s="89">
        <v>0</v>
      </c>
      <c r="BA180" s="89">
        <v>0</v>
      </c>
      <c r="BB180" s="89">
        <f t="shared" si="399"/>
        <v>0</v>
      </c>
      <c r="BC180" s="93" t="str">
        <f t="shared" si="384"/>
        <v>nebija plānots</v>
      </c>
      <c r="BD180" s="89">
        <f t="shared" si="385"/>
        <v>0</v>
      </c>
      <c r="BE180" s="93" t="str">
        <f t="shared" si="386"/>
        <v>nebija plānots</v>
      </c>
      <c r="BF180" s="89">
        <f t="shared" si="387"/>
        <v>0</v>
      </c>
      <c r="BG180" s="89">
        <f t="shared" si="387"/>
        <v>0</v>
      </c>
      <c r="BH180" s="89">
        <f t="shared" si="387"/>
        <v>0</v>
      </c>
      <c r="BI180" s="89">
        <f t="shared" si="387"/>
        <v>0</v>
      </c>
      <c r="BJ180" s="93" t="str">
        <f t="shared" si="388"/>
        <v>nebija plānots</v>
      </c>
      <c r="BK180" s="89">
        <f t="shared" si="389"/>
        <v>0</v>
      </c>
      <c r="BL180" s="93" t="str">
        <f t="shared" si="390"/>
        <v>nebija plānots</v>
      </c>
      <c r="BM180" s="89">
        <v>0</v>
      </c>
      <c r="BN180" s="89">
        <v>0</v>
      </c>
      <c r="BO180" s="89">
        <v>0</v>
      </c>
      <c r="BP180" s="89">
        <f t="shared" si="400"/>
        <v>0</v>
      </c>
      <c r="BQ180" s="93" t="str">
        <f t="shared" si="391"/>
        <v>nebija plānots</v>
      </c>
      <c r="BR180" s="89">
        <f t="shared" si="392"/>
        <v>0</v>
      </c>
      <c r="BS180" s="93" t="str">
        <f t="shared" si="393"/>
        <v>nebija plānots</v>
      </c>
      <c r="BT180" s="89">
        <f t="shared" si="394"/>
        <v>0</v>
      </c>
      <c r="BU180" s="89">
        <f t="shared" si="394"/>
        <v>0</v>
      </c>
      <c r="BV180" s="89">
        <f t="shared" si="394"/>
        <v>0</v>
      </c>
      <c r="BW180" s="89">
        <f t="shared" si="394"/>
        <v>0</v>
      </c>
      <c r="BX180" s="93" t="str">
        <f t="shared" si="395"/>
        <v>nebija plānots</v>
      </c>
      <c r="BY180" s="89">
        <f t="shared" si="396"/>
        <v>0</v>
      </c>
      <c r="BZ180" s="93" t="str">
        <f t="shared" si="397"/>
        <v>nebija plānots</v>
      </c>
      <c r="CA180" s="89">
        <v>1350022.05</v>
      </c>
      <c r="CB180" s="89">
        <v>0</v>
      </c>
      <c r="CC180" s="89">
        <v>0</v>
      </c>
      <c r="CD180" s="89">
        <v>0</v>
      </c>
      <c r="CE180" s="89">
        <v>0</v>
      </c>
      <c r="CF180" s="89">
        <v>1350022.05</v>
      </c>
      <c r="CG180" s="89">
        <v>0</v>
      </c>
      <c r="CH180" s="24">
        <f t="shared" si="364"/>
        <v>2700044.1</v>
      </c>
      <c r="CJ180" s="10"/>
      <c r="CK180" s="10"/>
    </row>
    <row r="181" spans="1:89" ht="12" hidden="1" customHeight="1" x14ac:dyDescent="0.25">
      <c r="A181" s="9" t="s">
        <v>465</v>
      </c>
      <c r="B181" s="9" t="s">
        <v>465</v>
      </c>
      <c r="C181" s="25">
        <v>4</v>
      </c>
      <c r="D181" s="33" t="s">
        <v>438</v>
      </c>
      <c r="E181" s="27" t="s">
        <v>439</v>
      </c>
      <c r="F181" s="33" t="s">
        <v>457</v>
      </c>
      <c r="G181" s="27" t="s">
        <v>466</v>
      </c>
      <c r="H181" s="25" t="s">
        <v>467</v>
      </c>
      <c r="I181" s="27" t="s">
        <v>468</v>
      </c>
      <c r="J181" s="28" t="s">
        <v>21</v>
      </c>
      <c r="K181" s="29" t="s">
        <v>444</v>
      </c>
      <c r="L181" s="25" t="s">
        <v>9</v>
      </c>
      <c r="M181" s="24">
        <v>0</v>
      </c>
      <c r="N181" s="24">
        <v>119365.96</v>
      </c>
      <c r="O181" s="24">
        <v>164890.47</v>
      </c>
      <c r="P181" s="89">
        <v>0</v>
      </c>
      <c r="Q181" s="89">
        <v>0</v>
      </c>
      <c r="R181" s="89">
        <v>0</v>
      </c>
      <c r="S181" s="89">
        <f t="shared" si="365"/>
        <v>0</v>
      </c>
      <c r="T181" s="93" t="str">
        <f t="shared" si="366"/>
        <v>nebija plānots</v>
      </c>
      <c r="U181" s="89">
        <f t="shared" si="367"/>
        <v>0</v>
      </c>
      <c r="V181" s="93" t="str">
        <f t="shared" si="368"/>
        <v>nebija plānots</v>
      </c>
      <c r="W181" s="89">
        <v>0</v>
      </c>
      <c r="X181" s="89">
        <v>0</v>
      </c>
      <c r="Y181" s="89">
        <v>0</v>
      </c>
      <c r="Z181" s="89">
        <f t="shared" si="369"/>
        <v>0</v>
      </c>
      <c r="AA181" s="93" t="str">
        <f t="shared" si="370"/>
        <v>nebija plānots</v>
      </c>
      <c r="AB181" s="89">
        <f t="shared" si="371"/>
        <v>0</v>
      </c>
      <c r="AC181" s="93" t="str">
        <f t="shared" si="372"/>
        <v>nebija plānots</v>
      </c>
      <c r="AD181" s="89">
        <f t="shared" si="373"/>
        <v>0</v>
      </c>
      <c r="AE181" s="89">
        <f t="shared" si="373"/>
        <v>0</v>
      </c>
      <c r="AF181" s="89">
        <f t="shared" si="373"/>
        <v>0</v>
      </c>
      <c r="AG181" s="89">
        <f t="shared" si="373"/>
        <v>0</v>
      </c>
      <c r="AH181" s="93" t="str">
        <f t="shared" si="374"/>
        <v>nebija plānots</v>
      </c>
      <c r="AI181" s="89">
        <f t="shared" si="375"/>
        <v>0</v>
      </c>
      <c r="AJ181" s="93" t="str">
        <f t="shared" si="376"/>
        <v>nebija plānots</v>
      </c>
      <c r="AK181" s="89">
        <v>0</v>
      </c>
      <c r="AL181" s="89">
        <v>0</v>
      </c>
      <c r="AM181" s="89">
        <v>0</v>
      </c>
      <c r="AN181" s="89">
        <f t="shared" si="398"/>
        <v>0</v>
      </c>
      <c r="AO181" s="93" t="str">
        <f t="shared" si="377"/>
        <v>nebija plānots</v>
      </c>
      <c r="AP181" s="89">
        <f t="shared" si="378"/>
        <v>0</v>
      </c>
      <c r="AQ181" s="93" t="str">
        <f t="shared" si="379"/>
        <v>nebija plānots</v>
      </c>
      <c r="AR181" s="89">
        <f t="shared" si="380"/>
        <v>0</v>
      </c>
      <c r="AS181" s="89">
        <f t="shared" si="380"/>
        <v>0</v>
      </c>
      <c r="AT181" s="89">
        <f t="shared" si="380"/>
        <v>0</v>
      </c>
      <c r="AU181" s="89">
        <f t="shared" si="380"/>
        <v>0</v>
      </c>
      <c r="AV181" s="93" t="str">
        <f t="shared" si="381"/>
        <v>nebija plānots</v>
      </c>
      <c r="AW181" s="89">
        <f t="shared" si="382"/>
        <v>0</v>
      </c>
      <c r="AX181" s="93" t="str">
        <f t="shared" si="383"/>
        <v>nebija plānots</v>
      </c>
      <c r="AY181" s="89">
        <v>0</v>
      </c>
      <c r="AZ181" s="89">
        <v>0</v>
      </c>
      <c r="BA181" s="89">
        <v>0</v>
      </c>
      <c r="BB181" s="89">
        <f t="shared" si="399"/>
        <v>0</v>
      </c>
      <c r="BC181" s="93" t="str">
        <f t="shared" si="384"/>
        <v>nebija plānots</v>
      </c>
      <c r="BD181" s="89">
        <f t="shared" si="385"/>
        <v>0</v>
      </c>
      <c r="BE181" s="93" t="str">
        <f t="shared" si="386"/>
        <v>nebija plānots</v>
      </c>
      <c r="BF181" s="89">
        <f t="shared" si="387"/>
        <v>0</v>
      </c>
      <c r="BG181" s="89">
        <f t="shared" si="387"/>
        <v>0</v>
      </c>
      <c r="BH181" s="89">
        <f t="shared" si="387"/>
        <v>0</v>
      </c>
      <c r="BI181" s="89">
        <f t="shared" si="387"/>
        <v>0</v>
      </c>
      <c r="BJ181" s="93" t="str">
        <f t="shared" si="388"/>
        <v>nebija plānots</v>
      </c>
      <c r="BK181" s="89">
        <f t="shared" si="389"/>
        <v>0</v>
      </c>
      <c r="BL181" s="93" t="str">
        <f t="shared" si="390"/>
        <v>nebija plānots</v>
      </c>
      <c r="BM181" s="89">
        <v>0</v>
      </c>
      <c r="BN181" s="89">
        <v>0</v>
      </c>
      <c r="BO181" s="89">
        <v>0</v>
      </c>
      <c r="BP181" s="89">
        <f t="shared" si="400"/>
        <v>0</v>
      </c>
      <c r="BQ181" s="93" t="str">
        <f t="shared" si="391"/>
        <v>nebija plānots</v>
      </c>
      <c r="BR181" s="89">
        <f t="shared" si="392"/>
        <v>0</v>
      </c>
      <c r="BS181" s="93" t="str">
        <f t="shared" si="393"/>
        <v>nebija plānots</v>
      </c>
      <c r="BT181" s="89">
        <f t="shared" si="394"/>
        <v>0</v>
      </c>
      <c r="BU181" s="89">
        <f t="shared" si="394"/>
        <v>0</v>
      </c>
      <c r="BV181" s="89">
        <f t="shared" si="394"/>
        <v>0</v>
      </c>
      <c r="BW181" s="89">
        <f t="shared" si="394"/>
        <v>0</v>
      </c>
      <c r="BX181" s="93" t="str">
        <f t="shared" si="395"/>
        <v>nebija plānots</v>
      </c>
      <c r="BY181" s="89">
        <f t="shared" si="396"/>
        <v>0</v>
      </c>
      <c r="BZ181" s="93" t="str">
        <f t="shared" si="397"/>
        <v>nebija plānots</v>
      </c>
      <c r="CA181" s="89">
        <v>104762.5</v>
      </c>
      <c r="CB181" s="89">
        <v>0</v>
      </c>
      <c r="CC181" s="89">
        <v>0</v>
      </c>
      <c r="CD181" s="89">
        <v>0</v>
      </c>
      <c r="CE181" s="89">
        <v>58522.5</v>
      </c>
      <c r="CF181" s="89">
        <v>0</v>
      </c>
      <c r="CG181" s="89">
        <v>0</v>
      </c>
      <c r="CH181" s="24">
        <f t="shared" si="364"/>
        <v>163285</v>
      </c>
      <c r="CJ181" s="10"/>
      <c r="CK181" s="10"/>
    </row>
    <row r="182" spans="1:89" ht="12" hidden="1" customHeight="1" x14ac:dyDescent="0.25">
      <c r="A182" s="9" t="s">
        <v>469</v>
      </c>
      <c r="B182" s="9" t="s">
        <v>469</v>
      </c>
      <c r="C182" s="25">
        <v>4</v>
      </c>
      <c r="D182" s="33" t="s">
        <v>438</v>
      </c>
      <c r="E182" s="27" t="s">
        <v>439</v>
      </c>
      <c r="F182" s="33" t="s">
        <v>457</v>
      </c>
      <c r="G182" s="27" t="s">
        <v>466</v>
      </c>
      <c r="H182" s="25" t="s">
        <v>470</v>
      </c>
      <c r="I182" s="27" t="s">
        <v>471</v>
      </c>
      <c r="J182" s="28" t="s">
        <v>21</v>
      </c>
      <c r="K182" s="29" t="s">
        <v>444</v>
      </c>
      <c r="L182" s="25" t="s">
        <v>9</v>
      </c>
      <c r="M182" s="24">
        <v>0</v>
      </c>
      <c r="N182" s="24">
        <v>0</v>
      </c>
      <c r="O182" s="24">
        <v>268816.27999999997</v>
      </c>
      <c r="P182" s="89">
        <v>0</v>
      </c>
      <c r="Q182" s="89">
        <v>0</v>
      </c>
      <c r="R182" s="89">
        <v>0</v>
      </c>
      <c r="S182" s="89">
        <f t="shared" si="365"/>
        <v>0</v>
      </c>
      <c r="T182" s="93" t="str">
        <f t="shared" si="366"/>
        <v>nebija plānots</v>
      </c>
      <c r="U182" s="89">
        <f t="shared" si="367"/>
        <v>0</v>
      </c>
      <c r="V182" s="93" t="str">
        <f t="shared" si="368"/>
        <v>nebija plānots</v>
      </c>
      <c r="W182" s="89">
        <v>65440.4</v>
      </c>
      <c r="X182" s="89">
        <v>65440.4</v>
      </c>
      <c r="Y182" s="89">
        <v>0</v>
      </c>
      <c r="Z182" s="89">
        <f t="shared" si="369"/>
        <v>65440.4</v>
      </c>
      <c r="AA182" s="93">
        <f t="shared" si="370"/>
        <v>1</v>
      </c>
      <c r="AB182" s="89">
        <f t="shared" si="371"/>
        <v>0</v>
      </c>
      <c r="AC182" s="93">
        <f t="shared" si="372"/>
        <v>0</v>
      </c>
      <c r="AD182" s="89">
        <f t="shared" si="373"/>
        <v>65440.4</v>
      </c>
      <c r="AE182" s="89">
        <f t="shared" si="373"/>
        <v>65440.4</v>
      </c>
      <c r="AF182" s="89">
        <f t="shared" si="373"/>
        <v>0</v>
      </c>
      <c r="AG182" s="89">
        <f t="shared" si="373"/>
        <v>65440.4</v>
      </c>
      <c r="AH182" s="93">
        <f t="shared" si="374"/>
        <v>1</v>
      </c>
      <c r="AI182" s="89">
        <f t="shared" si="375"/>
        <v>0</v>
      </c>
      <c r="AJ182" s="93">
        <f t="shared" si="376"/>
        <v>0</v>
      </c>
      <c r="AK182" s="89">
        <v>0</v>
      </c>
      <c r="AL182" s="89">
        <v>0</v>
      </c>
      <c r="AM182" s="89">
        <v>0</v>
      </c>
      <c r="AN182" s="89">
        <f t="shared" si="398"/>
        <v>0</v>
      </c>
      <c r="AO182" s="93" t="str">
        <f t="shared" si="377"/>
        <v>nebija plānots</v>
      </c>
      <c r="AP182" s="89">
        <f t="shared" si="378"/>
        <v>0</v>
      </c>
      <c r="AQ182" s="93" t="str">
        <f t="shared" si="379"/>
        <v>nebija plānots</v>
      </c>
      <c r="AR182" s="89">
        <f t="shared" si="380"/>
        <v>65440.4</v>
      </c>
      <c r="AS182" s="89">
        <f t="shared" si="380"/>
        <v>65440.4</v>
      </c>
      <c r="AT182" s="89">
        <f t="shared" si="380"/>
        <v>0</v>
      </c>
      <c r="AU182" s="89">
        <f t="shared" si="380"/>
        <v>65440.4</v>
      </c>
      <c r="AV182" s="93">
        <f t="shared" si="381"/>
        <v>1</v>
      </c>
      <c r="AW182" s="89">
        <f t="shared" si="382"/>
        <v>0</v>
      </c>
      <c r="AX182" s="93">
        <f t="shared" si="383"/>
        <v>0</v>
      </c>
      <c r="AY182" s="89">
        <v>0</v>
      </c>
      <c r="AZ182" s="89">
        <v>0</v>
      </c>
      <c r="BA182" s="89">
        <v>0</v>
      </c>
      <c r="BB182" s="89">
        <f t="shared" si="399"/>
        <v>0</v>
      </c>
      <c r="BC182" s="93" t="str">
        <f t="shared" si="384"/>
        <v>nebija plānots</v>
      </c>
      <c r="BD182" s="89">
        <f t="shared" si="385"/>
        <v>0</v>
      </c>
      <c r="BE182" s="93" t="str">
        <f t="shared" si="386"/>
        <v>nebija plānots</v>
      </c>
      <c r="BF182" s="89">
        <f t="shared" si="387"/>
        <v>65440.4</v>
      </c>
      <c r="BG182" s="89">
        <f t="shared" si="387"/>
        <v>65440.4</v>
      </c>
      <c r="BH182" s="89">
        <f t="shared" si="387"/>
        <v>0</v>
      </c>
      <c r="BI182" s="89">
        <f t="shared" si="387"/>
        <v>65440.4</v>
      </c>
      <c r="BJ182" s="93">
        <f t="shared" si="388"/>
        <v>1</v>
      </c>
      <c r="BK182" s="89">
        <f t="shared" si="389"/>
        <v>0</v>
      </c>
      <c r="BL182" s="93">
        <f t="shared" si="390"/>
        <v>0</v>
      </c>
      <c r="BM182" s="89">
        <v>60785.63</v>
      </c>
      <c r="BN182" s="89">
        <v>45617.04</v>
      </c>
      <c r="BO182" s="89">
        <v>0</v>
      </c>
      <c r="BP182" s="89">
        <f t="shared" si="400"/>
        <v>45617.04</v>
      </c>
      <c r="BQ182" s="93">
        <f t="shared" si="391"/>
        <v>0.75045763283197031</v>
      </c>
      <c r="BR182" s="89">
        <f t="shared" si="392"/>
        <v>-15168.589999999997</v>
      </c>
      <c r="BS182" s="93">
        <f t="shared" si="393"/>
        <v>-0.24954236716802963</v>
      </c>
      <c r="BT182" s="89">
        <f t="shared" si="394"/>
        <v>126226.03</v>
      </c>
      <c r="BU182" s="89">
        <f t="shared" si="394"/>
        <v>111057.44</v>
      </c>
      <c r="BV182" s="89">
        <f t="shared" si="394"/>
        <v>0</v>
      </c>
      <c r="BW182" s="89">
        <f t="shared" si="394"/>
        <v>111057.44</v>
      </c>
      <c r="BX182" s="93">
        <f t="shared" si="395"/>
        <v>0.87982993682047994</v>
      </c>
      <c r="BY182" s="89">
        <f t="shared" si="396"/>
        <v>-15168.589999999997</v>
      </c>
      <c r="BZ182" s="93">
        <f t="shared" si="397"/>
        <v>-0.12017006317952007</v>
      </c>
      <c r="CA182" s="89">
        <v>0</v>
      </c>
      <c r="CB182" s="89">
        <v>0</v>
      </c>
      <c r="CC182" s="89">
        <v>108549.68</v>
      </c>
      <c r="CD182" s="89">
        <v>0</v>
      </c>
      <c r="CE182" s="89">
        <v>89396.63</v>
      </c>
      <c r="CF182" s="89">
        <v>104020.24</v>
      </c>
      <c r="CG182" s="89">
        <v>0</v>
      </c>
      <c r="CH182" s="24">
        <f t="shared" si="364"/>
        <v>428192.57999999996</v>
      </c>
      <c r="CJ182" s="10"/>
      <c r="CK182" s="10"/>
    </row>
    <row r="183" spans="1:89" ht="12" hidden="1" customHeight="1" x14ac:dyDescent="0.25">
      <c r="A183" s="9" t="s">
        <v>472</v>
      </c>
      <c r="B183" s="9" t="s">
        <v>472</v>
      </c>
      <c r="C183" s="25">
        <v>4</v>
      </c>
      <c r="D183" s="33" t="s">
        <v>438</v>
      </c>
      <c r="E183" s="27" t="s">
        <v>439</v>
      </c>
      <c r="F183" s="33" t="s">
        <v>457</v>
      </c>
      <c r="G183" s="27" t="s">
        <v>458</v>
      </c>
      <c r="H183" s="25" t="s">
        <v>473</v>
      </c>
      <c r="I183" s="27" t="s">
        <v>474</v>
      </c>
      <c r="J183" s="28" t="s">
        <v>21</v>
      </c>
      <c r="K183" s="29" t="s">
        <v>444</v>
      </c>
      <c r="L183" s="25" t="s">
        <v>9</v>
      </c>
      <c r="M183" s="24">
        <v>0</v>
      </c>
      <c r="N183" s="24">
        <v>256042.36000000002</v>
      </c>
      <c r="O183" s="24">
        <v>533413.57000000007</v>
      </c>
      <c r="P183" s="89">
        <v>0</v>
      </c>
      <c r="Q183" s="89">
        <v>0</v>
      </c>
      <c r="R183" s="89">
        <v>0</v>
      </c>
      <c r="S183" s="89">
        <f t="shared" si="365"/>
        <v>0</v>
      </c>
      <c r="T183" s="93" t="str">
        <f t="shared" si="366"/>
        <v>nebija plānots</v>
      </c>
      <c r="U183" s="89">
        <f t="shared" si="367"/>
        <v>0</v>
      </c>
      <c r="V183" s="93" t="str">
        <f t="shared" si="368"/>
        <v>nebija plānots</v>
      </c>
      <c r="W183" s="89">
        <v>0</v>
      </c>
      <c r="X183" s="89">
        <v>0</v>
      </c>
      <c r="Y183" s="89">
        <v>0</v>
      </c>
      <c r="Z183" s="89">
        <f t="shared" si="369"/>
        <v>0</v>
      </c>
      <c r="AA183" s="93" t="str">
        <f t="shared" si="370"/>
        <v>nebija plānots</v>
      </c>
      <c r="AB183" s="89">
        <f t="shared" si="371"/>
        <v>0</v>
      </c>
      <c r="AC183" s="93" t="str">
        <f t="shared" si="372"/>
        <v>nebija plānots</v>
      </c>
      <c r="AD183" s="89">
        <f t="shared" si="373"/>
        <v>0</v>
      </c>
      <c r="AE183" s="89">
        <f t="shared" si="373"/>
        <v>0</v>
      </c>
      <c r="AF183" s="89">
        <f t="shared" si="373"/>
        <v>0</v>
      </c>
      <c r="AG183" s="89">
        <f t="shared" si="373"/>
        <v>0</v>
      </c>
      <c r="AH183" s="93" t="str">
        <f t="shared" si="374"/>
        <v>nebija plānots</v>
      </c>
      <c r="AI183" s="89">
        <f t="shared" si="375"/>
        <v>0</v>
      </c>
      <c r="AJ183" s="93" t="str">
        <f t="shared" si="376"/>
        <v>nebija plānots</v>
      </c>
      <c r="AK183" s="89">
        <v>0</v>
      </c>
      <c r="AL183" s="89">
        <v>0</v>
      </c>
      <c r="AM183" s="89">
        <v>0</v>
      </c>
      <c r="AN183" s="89">
        <f t="shared" si="398"/>
        <v>0</v>
      </c>
      <c r="AO183" s="93" t="str">
        <f t="shared" si="377"/>
        <v>nebija plānots</v>
      </c>
      <c r="AP183" s="89">
        <f t="shared" si="378"/>
        <v>0</v>
      </c>
      <c r="AQ183" s="93" t="str">
        <f t="shared" si="379"/>
        <v>nebija plānots</v>
      </c>
      <c r="AR183" s="89">
        <f t="shared" si="380"/>
        <v>0</v>
      </c>
      <c r="AS183" s="89">
        <f t="shared" si="380"/>
        <v>0</v>
      </c>
      <c r="AT183" s="89">
        <f t="shared" si="380"/>
        <v>0</v>
      </c>
      <c r="AU183" s="89">
        <f t="shared" si="380"/>
        <v>0</v>
      </c>
      <c r="AV183" s="93" t="str">
        <f t="shared" si="381"/>
        <v>nebija plānots</v>
      </c>
      <c r="AW183" s="89">
        <f t="shared" si="382"/>
        <v>0</v>
      </c>
      <c r="AX183" s="93" t="str">
        <f t="shared" si="383"/>
        <v>nebija plānots</v>
      </c>
      <c r="AY183" s="89">
        <v>0</v>
      </c>
      <c r="AZ183" s="89">
        <v>0</v>
      </c>
      <c r="BA183" s="89">
        <v>0</v>
      </c>
      <c r="BB183" s="89">
        <f t="shared" si="399"/>
        <v>0</v>
      </c>
      <c r="BC183" s="93" t="str">
        <f t="shared" si="384"/>
        <v>nebija plānots</v>
      </c>
      <c r="BD183" s="89">
        <f t="shared" si="385"/>
        <v>0</v>
      </c>
      <c r="BE183" s="93" t="str">
        <f t="shared" si="386"/>
        <v>nebija plānots</v>
      </c>
      <c r="BF183" s="89">
        <f t="shared" si="387"/>
        <v>0</v>
      </c>
      <c r="BG183" s="89">
        <f t="shared" si="387"/>
        <v>0</v>
      </c>
      <c r="BH183" s="89">
        <f t="shared" si="387"/>
        <v>0</v>
      </c>
      <c r="BI183" s="89">
        <f t="shared" si="387"/>
        <v>0</v>
      </c>
      <c r="BJ183" s="93" t="str">
        <f t="shared" si="388"/>
        <v>nebija plānots</v>
      </c>
      <c r="BK183" s="89">
        <f t="shared" si="389"/>
        <v>0</v>
      </c>
      <c r="BL183" s="93" t="str">
        <f t="shared" si="390"/>
        <v>nebija plānots</v>
      </c>
      <c r="BM183" s="89">
        <v>0</v>
      </c>
      <c r="BN183" s="89">
        <v>0</v>
      </c>
      <c r="BO183" s="89">
        <v>0</v>
      </c>
      <c r="BP183" s="89">
        <f t="shared" si="400"/>
        <v>0</v>
      </c>
      <c r="BQ183" s="93" t="str">
        <f t="shared" si="391"/>
        <v>nebija plānots</v>
      </c>
      <c r="BR183" s="89">
        <f t="shared" si="392"/>
        <v>0</v>
      </c>
      <c r="BS183" s="93" t="str">
        <f t="shared" si="393"/>
        <v>nebija plānots</v>
      </c>
      <c r="BT183" s="89">
        <f t="shared" si="394"/>
        <v>0</v>
      </c>
      <c r="BU183" s="89">
        <f t="shared" si="394"/>
        <v>0</v>
      </c>
      <c r="BV183" s="89">
        <f t="shared" si="394"/>
        <v>0</v>
      </c>
      <c r="BW183" s="89">
        <f t="shared" si="394"/>
        <v>0</v>
      </c>
      <c r="BX183" s="93" t="str">
        <f t="shared" si="395"/>
        <v>nebija plānots</v>
      </c>
      <c r="BY183" s="89">
        <f t="shared" si="396"/>
        <v>0</v>
      </c>
      <c r="BZ183" s="93" t="str">
        <f t="shared" si="397"/>
        <v>nebija plānots</v>
      </c>
      <c r="CA183" s="89">
        <v>199985.83</v>
      </c>
      <c r="CB183" s="89">
        <v>0</v>
      </c>
      <c r="CC183" s="89">
        <v>0</v>
      </c>
      <c r="CD183" s="89">
        <v>123866.85</v>
      </c>
      <c r="CE183" s="89">
        <v>0</v>
      </c>
      <c r="CF183" s="89">
        <v>0</v>
      </c>
      <c r="CG183" s="89">
        <v>210468.59</v>
      </c>
      <c r="CH183" s="24">
        <f t="shared" si="364"/>
        <v>534321.27</v>
      </c>
      <c r="CJ183" s="10"/>
      <c r="CK183" s="10"/>
    </row>
    <row r="184" spans="1:89" ht="12" hidden="1" customHeight="1" x14ac:dyDescent="0.25">
      <c r="A184" s="9" t="s">
        <v>475</v>
      </c>
      <c r="B184" s="9" t="s">
        <v>475</v>
      </c>
      <c r="C184" s="25">
        <v>4</v>
      </c>
      <c r="D184" s="33" t="s">
        <v>438</v>
      </c>
      <c r="E184" s="27" t="s">
        <v>439</v>
      </c>
      <c r="F184" s="33" t="s">
        <v>457</v>
      </c>
      <c r="G184" s="27" t="s">
        <v>458</v>
      </c>
      <c r="H184" s="25" t="s">
        <v>476</v>
      </c>
      <c r="I184" s="27" t="s">
        <v>477</v>
      </c>
      <c r="J184" s="28" t="s">
        <v>21</v>
      </c>
      <c r="K184" s="29" t="s">
        <v>444</v>
      </c>
      <c r="L184" s="25" t="s">
        <v>9</v>
      </c>
      <c r="M184" s="24">
        <v>0</v>
      </c>
      <c r="N184" s="24">
        <v>0</v>
      </c>
      <c r="O184" s="24">
        <v>402905.47000000003</v>
      </c>
      <c r="P184" s="89">
        <v>0</v>
      </c>
      <c r="Q184" s="89">
        <v>0</v>
      </c>
      <c r="R184" s="89">
        <v>0</v>
      </c>
      <c r="S184" s="89">
        <f t="shared" si="365"/>
        <v>0</v>
      </c>
      <c r="T184" s="93" t="str">
        <f t="shared" si="366"/>
        <v>nebija plānots</v>
      </c>
      <c r="U184" s="89">
        <f t="shared" si="367"/>
        <v>0</v>
      </c>
      <c r="V184" s="93" t="str">
        <f t="shared" si="368"/>
        <v>nebija plānots</v>
      </c>
      <c r="W184" s="89">
        <v>0</v>
      </c>
      <c r="X184" s="89">
        <v>0</v>
      </c>
      <c r="Y184" s="89">
        <v>0</v>
      </c>
      <c r="Z184" s="89">
        <f t="shared" si="369"/>
        <v>0</v>
      </c>
      <c r="AA184" s="93" t="str">
        <f t="shared" si="370"/>
        <v>nebija plānots</v>
      </c>
      <c r="AB184" s="89">
        <f t="shared" si="371"/>
        <v>0</v>
      </c>
      <c r="AC184" s="93" t="str">
        <f t="shared" si="372"/>
        <v>nebija plānots</v>
      </c>
      <c r="AD184" s="89">
        <f t="shared" si="373"/>
        <v>0</v>
      </c>
      <c r="AE184" s="89">
        <f t="shared" si="373"/>
        <v>0</v>
      </c>
      <c r="AF184" s="89">
        <f t="shared" si="373"/>
        <v>0</v>
      </c>
      <c r="AG184" s="89">
        <f t="shared" si="373"/>
        <v>0</v>
      </c>
      <c r="AH184" s="93" t="str">
        <f t="shared" si="374"/>
        <v>nebija plānots</v>
      </c>
      <c r="AI184" s="89">
        <f t="shared" si="375"/>
        <v>0</v>
      </c>
      <c r="AJ184" s="93" t="str">
        <f t="shared" si="376"/>
        <v>nebija plānots</v>
      </c>
      <c r="AK184" s="89">
        <v>0</v>
      </c>
      <c r="AL184" s="89">
        <v>0</v>
      </c>
      <c r="AM184" s="89">
        <v>0</v>
      </c>
      <c r="AN184" s="89">
        <f t="shared" si="398"/>
        <v>0</v>
      </c>
      <c r="AO184" s="93" t="str">
        <f t="shared" si="377"/>
        <v>nebija plānots</v>
      </c>
      <c r="AP184" s="89">
        <f t="shared" si="378"/>
        <v>0</v>
      </c>
      <c r="AQ184" s="93" t="str">
        <f t="shared" si="379"/>
        <v>nebija plānots</v>
      </c>
      <c r="AR184" s="89">
        <f t="shared" si="380"/>
        <v>0</v>
      </c>
      <c r="AS184" s="89">
        <f t="shared" si="380"/>
        <v>0</v>
      </c>
      <c r="AT184" s="89">
        <f t="shared" si="380"/>
        <v>0</v>
      </c>
      <c r="AU184" s="89">
        <f t="shared" si="380"/>
        <v>0</v>
      </c>
      <c r="AV184" s="93" t="str">
        <f t="shared" si="381"/>
        <v>nebija plānots</v>
      </c>
      <c r="AW184" s="89">
        <f t="shared" si="382"/>
        <v>0</v>
      </c>
      <c r="AX184" s="93" t="str">
        <f t="shared" si="383"/>
        <v>nebija plānots</v>
      </c>
      <c r="AY184" s="89">
        <v>261096.33</v>
      </c>
      <c r="AZ184" s="89">
        <v>289083.90999999997</v>
      </c>
      <c r="BA184" s="89">
        <v>0</v>
      </c>
      <c r="BB184" s="89">
        <f t="shared" si="399"/>
        <v>289083.90999999997</v>
      </c>
      <c r="BC184" s="93">
        <f t="shared" si="384"/>
        <v>1.1071925446060462</v>
      </c>
      <c r="BD184" s="89">
        <f t="shared" si="385"/>
        <v>27987.579999999987</v>
      </c>
      <c r="BE184" s="93">
        <f t="shared" si="386"/>
        <v>0.10719254460604631</v>
      </c>
      <c r="BF184" s="89">
        <f t="shared" si="387"/>
        <v>261096.33</v>
      </c>
      <c r="BG184" s="89">
        <f t="shared" si="387"/>
        <v>289083.90999999997</v>
      </c>
      <c r="BH184" s="89">
        <f t="shared" si="387"/>
        <v>0</v>
      </c>
      <c r="BI184" s="89">
        <f t="shared" si="387"/>
        <v>289083.90999999997</v>
      </c>
      <c r="BJ184" s="93">
        <f t="shared" si="388"/>
        <v>1.1071925446060462</v>
      </c>
      <c r="BK184" s="89">
        <f t="shared" si="389"/>
        <v>27987.579999999987</v>
      </c>
      <c r="BL184" s="93">
        <f t="shared" si="390"/>
        <v>0.10719254460604631</v>
      </c>
      <c r="BM184" s="89">
        <v>0</v>
      </c>
      <c r="BN184" s="89">
        <v>0</v>
      </c>
      <c r="BO184" s="89">
        <v>0</v>
      </c>
      <c r="BP184" s="89">
        <f t="shared" si="400"/>
        <v>0</v>
      </c>
      <c r="BQ184" s="93" t="str">
        <f t="shared" si="391"/>
        <v>nebija plānots</v>
      </c>
      <c r="BR184" s="89">
        <f t="shared" si="392"/>
        <v>0</v>
      </c>
      <c r="BS184" s="93" t="str">
        <f t="shared" si="393"/>
        <v>nebija plānots</v>
      </c>
      <c r="BT184" s="89">
        <f t="shared" si="394"/>
        <v>261096.33</v>
      </c>
      <c r="BU184" s="89">
        <f t="shared" si="394"/>
        <v>289083.90999999997</v>
      </c>
      <c r="BV184" s="89">
        <f t="shared" si="394"/>
        <v>0</v>
      </c>
      <c r="BW184" s="89">
        <f t="shared" si="394"/>
        <v>289083.90999999997</v>
      </c>
      <c r="BX184" s="93">
        <f t="shared" si="395"/>
        <v>1.1071925446060462</v>
      </c>
      <c r="BY184" s="89">
        <f t="shared" si="396"/>
        <v>27987.579999999987</v>
      </c>
      <c r="BZ184" s="93">
        <f t="shared" si="397"/>
        <v>0.10719254460604631</v>
      </c>
      <c r="CA184" s="89">
        <v>0</v>
      </c>
      <c r="CB184" s="89">
        <v>0</v>
      </c>
      <c r="CC184" s="89">
        <v>0</v>
      </c>
      <c r="CD184" s="89">
        <v>0</v>
      </c>
      <c r="CE184" s="89">
        <v>275129.45</v>
      </c>
      <c r="CF184" s="89">
        <v>0</v>
      </c>
      <c r="CG184" s="89">
        <v>0</v>
      </c>
      <c r="CH184" s="24">
        <f t="shared" si="364"/>
        <v>536225.78</v>
      </c>
      <c r="CJ184" s="10"/>
      <c r="CK184" s="10"/>
    </row>
    <row r="185" spans="1:89" ht="12" hidden="1" customHeight="1" x14ac:dyDescent="0.25">
      <c r="A185" s="9" t="s">
        <v>478</v>
      </c>
      <c r="B185" s="9" t="s">
        <v>478</v>
      </c>
      <c r="C185" s="25">
        <v>4</v>
      </c>
      <c r="D185" s="33" t="s">
        <v>438</v>
      </c>
      <c r="E185" s="27" t="s">
        <v>439</v>
      </c>
      <c r="F185" s="33" t="s">
        <v>479</v>
      </c>
      <c r="G185" s="27" t="s">
        <v>480</v>
      </c>
      <c r="H185" s="25" t="s">
        <v>481</v>
      </c>
      <c r="I185" s="27" t="s">
        <v>482</v>
      </c>
      <c r="J185" s="28" t="s">
        <v>21</v>
      </c>
      <c r="K185" s="29" t="s">
        <v>444</v>
      </c>
      <c r="L185" s="25" t="s">
        <v>9</v>
      </c>
      <c r="M185" s="24">
        <v>0</v>
      </c>
      <c r="N185" s="24">
        <v>59492.020000000004</v>
      </c>
      <c r="O185" s="24">
        <v>215626.7</v>
      </c>
      <c r="P185" s="89">
        <v>0</v>
      </c>
      <c r="Q185" s="89">
        <v>0</v>
      </c>
      <c r="R185" s="89">
        <v>0</v>
      </c>
      <c r="S185" s="89">
        <f t="shared" si="365"/>
        <v>0</v>
      </c>
      <c r="T185" s="93" t="str">
        <f t="shared" si="366"/>
        <v>nebija plānots</v>
      </c>
      <c r="U185" s="89">
        <f t="shared" si="367"/>
        <v>0</v>
      </c>
      <c r="V185" s="93" t="str">
        <f t="shared" si="368"/>
        <v>nebija plānots</v>
      </c>
      <c r="W185" s="89">
        <v>0</v>
      </c>
      <c r="X185" s="89">
        <v>0</v>
      </c>
      <c r="Y185" s="89">
        <v>0</v>
      </c>
      <c r="Z185" s="89">
        <f t="shared" si="369"/>
        <v>0</v>
      </c>
      <c r="AA185" s="93" t="str">
        <f t="shared" si="370"/>
        <v>nebija plānots</v>
      </c>
      <c r="AB185" s="89">
        <f t="shared" si="371"/>
        <v>0</v>
      </c>
      <c r="AC185" s="93" t="str">
        <f t="shared" si="372"/>
        <v>nebija plānots</v>
      </c>
      <c r="AD185" s="89">
        <f t="shared" si="373"/>
        <v>0</v>
      </c>
      <c r="AE185" s="89">
        <f t="shared" si="373"/>
        <v>0</v>
      </c>
      <c r="AF185" s="89">
        <f t="shared" si="373"/>
        <v>0</v>
      </c>
      <c r="AG185" s="89">
        <f t="shared" si="373"/>
        <v>0</v>
      </c>
      <c r="AH185" s="93" t="str">
        <f t="shared" si="374"/>
        <v>nebija plānots</v>
      </c>
      <c r="AI185" s="89">
        <f t="shared" si="375"/>
        <v>0</v>
      </c>
      <c r="AJ185" s="93" t="str">
        <f t="shared" si="376"/>
        <v>nebija plānots</v>
      </c>
      <c r="AK185" s="89">
        <v>0</v>
      </c>
      <c r="AL185" s="89">
        <v>0</v>
      </c>
      <c r="AM185" s="89">
        <v>0</v>
      </c>
      <c r="AN185" s="89">
        <f t="shared" si="398"/>
        <v>0</v>
      </c>
      <c r="AO185" s="93" t="str">
        <f t="shared" si="377"/>
        <v>nebija plānots</v>
      </c>
      <c r="AP185" s="89">
        <f t="shared" si="378"/>
        <v>0</v>
      </c>
      <c r="AQ185" s="93" t="str">
        <f t="shared" si="379"/>
        <v>nebija plānots</v>
      </c>
      <c r="AR185" s="89">
        <f t="shared" si="380"/>
        <v>0</v>
      </c>
      <c r="AS185" s="89">
        <f t="shared" si="380"/>
        <v>0</v>
      </c>
      <c r="AT185" s="89">
        <f t="shared" si="380"/>
        <v>0</v>
      </c>
      <c r="AU185" s="89">
        <f t="shared" si="380"/>
        <v>0</v>
      </c>
      <c r="AV185" s="93" t="str">
        <f t="shared" si="381"/>
        <v>nebija plānots</v>
      </c>
      <c r="AW185" s="89">
        <f t="shared" si="382"/>
        <v>0</v>
      </c>
      <c r="AX185" s="93" t="str">
        <f t="shared" si="383"/>
        <v>nebija plānots</v>
      </c>
      <c r="AY185" s="89">
        <v>0</v>
      </c>
      <c r="AZ185" s="89">
        <v>184204.34</v>
      </c>
      <c r="BA185" s="89">
        <v>0</v>
      </c>
      <c r="BB185" s="89">
        <f t="shared" si="399"/>
        <v>184204.34</v>
      </c>
      <c r="BC185" s="93" t="str">
        <f t="shared" si="384"/>
        <v>nebija plānots</v>
      </c>
      <c r="BD185" s="89">
        <f t="shared" si="385"/>
        <v>184204.34</v>
      </c>
      <c r="BE185" s="93" t="str">
        <f t="shared" si="386"/>
        <v>nebija plānots</v>
      </c>
      <c r="BF185" s="89">
        <f t="shared" si="387"/>
        <v>0</v>
      </c>
      <c r="BG185" s="89">
        <f t="shared" si="387"/>
        <v>184204.34</v>
      </c>
      <c r="BH185" s="89">
        <f t="shared" si="387"/>
        <v>0</v>
      </c>
      <c r="BI185" s="89">
        <f t="shared" si="387"/>
        <v>184204.34</v>
      </c>
      <c r="BJ185" s="93" t="str">
        <f t="shared" si="388"/>
        <v>nebija plānots</v>
      </c>
      <c r="BK185" s="89">
        <f t="shared" si="389"/>
        <v>184204.34</v>
      </c>
      <c r="BL185" s="93" t="str">
        <f t="shared" si="390"/>
        <v>nebija plānots</v>
      </c>
      <c r="BM185" s="89">
        <v>134023.22</v>
      </c>
      <c r="BN185" s="89">
        <v>0</v>
      </c>
      <c r="BO185" s="89">
        <v>0</v>
      </c>
      <c r="BP185" s="89">
        <f t="shared" si="400"/>
        <v>0</v>
      </c>
      <c r="BQ185" s="93">
        <f t="shared" si="391"/>
        <v>0</v>
      </c>
      <c r="BR185" s="89">
        <f t="shared" si="392"/>
        <v>-134023.22</v>
      </c>
      <c r="BS185" s="93">
        <f t="shared" si="393"/>
        <v>-1</v>
      </c>
      <c r="BT185" s="89">
        <f t="shared" si="394"/>
        <v>134023.22</v>
      </c>
      <c r="BU185" s="89">
        <f t="shared" si="394"/>
        <v>184204.34</v>
      </c>
      <c r="BV185" s="89">
        <f t="shared" si="394"/>
        <v>0</v>
      </c>
      <c r="BW185" s="89">
        <f t="shared" si="394"/>
        <v>184204.34</v>
      </c>
      <c r="BX185" s="93">
        <f t="shared" si="395"/>
        <v>1.3744210891217208</v>
      </c>
      <c r="BY185" s="89">
        <f t="shared" si="396"/>
        <v>50181.119999999995</v>
      </c>
      <c r="BZ185" s="93">
        <f t="shared" si="397"/>
        <v>0.37442108912172078</v>
      </c>
      <c r="CA185" s="89">
        <v>0</v>
      </c>
      <c r="CB185" s="89">
        <v>0</v>
      </c>
      <c r="CC185" s="89">
        <v>52837.91</v>
      </c>
      <c r="CD185" s="89">
        <v>0</v>
      </c>
      <c r="CE185" s="89">
        <v>37743.19</v>
      </c>
      <c r="CF185" s="89">
        <v>0</v>
      </c>
      <c r="CG185" s="89">
        <v>29009.439999999999</v>
      </c>
      <c r="CH185" s="24">
        <f t="shared" si="364"/>
        <v>253613.76</v>
      </c>
      <c r="CJ185" s="10"/>
      <c r="CK185" s="10"/>
    </row>
    <row r="186" spans="1:89" ht="12" hidden="1" customHeight="1" x14ac:dyDescent="0.25">
      <c r="A186" s="9" t="s">
        <v>483</v>
      </c>
      <c r="B186" s="9" t="s">
        <v>483</v>
      </c>
      <c r="C186" s="25">
        <v>4</v>
      </c>
      <c r="D186" s="33" t="s">
        <v>438</v>
      </c>
      <c r="E186" s="27" t="s">
        <v>439</v>
      </c>
      <c r="F186" s="33" t="s">
        <v>479</v>
      </c>
      <c r="G186" s="27" t="s">
        <v>480</v>
      </c>
      <c r="H186" s="25" t="s">
        <v>484</v>
      </c>
      <c r="I186" s="27" t="s">
        <v>485</v>
      </c>
      <c r="J186" s="28">
        <v>1</v>
      </c>
      <c r="K186" s="29" t="s">
        <v>444</v>
      </c>
      <c r="L186" s="25" t="s">
        <v>9</v>
      </c>
      <c r="M186" s="24">
        <v>0</v>
      </c>
      <c r="N186" s="24">
        <v>0</v>
      </c>
      <c r="O186" s="24">
        <v>891104.0199999999</v>
      </c>
      <c r="P186" s="89">
        <v>8693.14</v>
      </c>
      <c r="Q186" s="89">
        <v>22036.799999999999</v>
      </c>
      <c r="R186" s="89">
        <v>0</v>
      </c>
      <c r="S186" s="89">
        <f t="shared" si="365"/>
        <v>22036.799999999999</v>
      </c>
      <c r="T186" s="93">
        <f t="shared" si="366"/>
        <v>2.534964351201062</v>
      </c>
      <c r="U186" s="89">
        <f t="shared" si="367"/>
        <v>13343.66</v>
      </c>
      <c r="V186" s="93">
        <f t="shared" si="368"/>
        <v>1.534964351201062</v>
      </c>
      <c r="W186" s="89">
        <v>13078.58</v>
      </c>
      <c r="X186" s="89">
        <v>18945.739999999998</v>
      </c>
      <c r="Y186" s="89">
        <v>0</v>
      </c>
      <c r="Z186" s="89">
        <f t="shared" si="369"/>
        <v>18945.739999999998</v>
      </c>
      <c r="AA186" s="93">
        <f t="shared" si="370"/>
        <v>1.4486083351556513</v>
      </c>
      <c r="AB186" s="89">
        <f t="shared" si="371"/>
        <v>5867.159999999998</v>
      </c>
      <c r="AC186" s="93">
        <f t="shared" si="372"/>
        <v>0.44860833515565129</v>
      </c>
      <c r="AD186" s="89">
        <f t="shared" si="373"/>
        <v>21771.72</v>
      </c>
      <c r="AE186" s="89">
        <f t="shared" si="373"/>
        <v>40982.539999999994</v>
      </c>
      <c r="AF186" s="89">
        <f t="shared" si="373"/>
        <v>0</v>
      </c>
      <c r="AG186" s="89">
        <f t="shared" si="373"/>
        <v>40982.539999999994</v>
      </c>
      <c r="AH186" s="93">
        <f t="shared" si="374"/>
        <v>1.8823749340888083</v>
      </c>
      <c r="AI186" s="89">
        <f t="shared" si="375"/>
        <v>19210.819999999992</v>
      </c>
      <c r="AJ186" s="93">
        <f t="shared" si="376"/>
        <v>0.8823749340888084</v>
      </c>
      <c r="AK186" s="89">
        <v>19592.38</v>
      </c>
      <c r="AL186" s="89">
        <v>41469.200000000004</v>
      </c>
      <c r="AM186" s="89">
        <v>0</v>
      </c>
      <c r="AN186" s="89">
        <f t="shared" si="398"/>
        <v>41469.200000000004</v>
      </c>
      <c r="AO186" s="93">
        <f t="shared" si="377"/>
        <v>2.1165983918237603</v>
      </c>
      <c r="AP186" s="89">
        <f t="shared" si="378"/>
        <v>21876.820000000003</v>
      </c>
      <c r="AQ186" s="93">
        <f t="shared" si="379"/>
        <v>1.1165983918237601</v>
      </c>
      <c r="AR186" s="89">
        <f t="shared" si="380"/>
        <v>41364.100000000006</v>
      </c>
      <c r="AS186" s="89">
        <f t="shared" si="380"/>
        <v>82451.739999999991</v>
      </c>
      <c r="AT186" s="89">
        <f t="shared" si="380"/>
        <v>0</v>
      </c>
      <c r="AU186" s="89">
        <f t="shared" si="380"/>
        <v>82451.739999999991</v>
      </c>
      <c r="AV186" s="93">
        <f t="shared" si="381"/>
        <v>1.9933164265631302</v>
      </c>
      <c r="AW186" s="89">
        <f t="shared" si="382"/>
        <v>41087.639999999985</v>
      </c>
      <c r="AX186" s="93">
        <f t="shared" si="383"/>
        <v>0.99331642656313035</v>
      </c>
      <c r="AY186" s="89">
        <v>61144.770000000004</v>
      </c>
      <c r="AZ186" s="89">
        <v>26991.399999999998</v>
      </c>
      <c r="BA186" s="89">
        <v>0</v>
      </c>
      <c r="BB186" s="89">
        <f t="shared" si="399"/>
        <v>26991.399999999998</v>
      </c>
      <c r="BC186" s="93">
        <f t="shared" si="384"/>
        <v>0.44143432054777532</v>
      </c>
      <c r="BD186" s="89">
        <f t="shared" si="385"/>
        <v>-34153.37000000001</v>
      </c>
      <c r="BE186" s="93">
        <f t="shared" si="386"/>
        <v>-0.55856567945222468</v>
      </c>
      <c r="BF186" s="89">
        <f t="shared" si="387"/>
        <v>102508.87000000001</v>
      </c>
      <c r="BG186" s="89">
        <f t="shared" si="387"/>
        <v>109443.13999999998</v>
      </c>
      <c r="BH186" s="89">
        <f t="shared" si="387"/>
        <v>0</v>
      </c>
      <c r="BI186" s="89">
        <f t="shared" si="387"/>
        <v>109443.13999999998</v>
      </c>
      <c r="BJ186" s="93">
        <f t="shared" si="388"/>
        <v>1.0676455608182978</v>
      </c>
      <c r="BK186" s="89">
        <f t="shared" si="389"/>
        <v>6934.269999999975</v>
      </c>
      <c r="BL186" s="93">
        <f t="shared" si="390"/>
        <v>6.7645560818297715E-2</v>
      </c>
      <c r="BM186" s="89">
        <v>26114.870000000003</v>
      </c>
      <c r="BN186" s="89">
        <v>5830.76</v>
      </c>
      <c r="BO186" s="89">
        <v>0</v>
      </c>
      <c r="BP186" s="89">
        <f t="shared" si="400"/>
        <v>5830.76</v>
      </c>
      <c r="BQ186" s="93">
        <f t="shared" si="391"/>
        <v>0.22327356023598813</v>
      </c>
      <c r="BR186" s="89">
        <f t="shared" si="392"/>
        <v>-20284.11</v>
      </c>
      <c r="BS186" s="93">
        <f t="shared" si="393"/>
        <v>-0.77672643976401179</v>
      </c>
      <c r="BT186" s="89">
        <f t="shared" si="394"/>
        <v>128623.74000000002</v>
      </c>
      <c r="BU186" s="89">
        <f t="shared" si="394"/>
        <v>115273.89999999998</v>
      </c>
      <c r="BV186" s="89">
        <f t="shared" si="394"/>
        <v>0</v>
      </c>
      <c r="BW186" s="89">
        <f t="shared" si="394"/>
        <v>115273.89999999998</v>
      </c>
      <c r="BX186" s="93">
        <f t="shared" si="395"/>
        <v>0.89621013974558628</v>
      </c>
      <c r="BY186" s="89">
        <f t="shared" si="396"/>
        <v>-13349.84000000004</v>
      </c>
      <c r="BZ186" s="93">
        <f t="shared" si="397"/>
        <v>-0.10378986025441367</v>
      </c>
      <c r="CA186" s="89">
        <v>3872.5200000000004</v>
      </c>
      <c r="CB186" s="89">
        <v>3809.02</v>
      </c>
      <c r="CC186" s="89">
        <v>27059.940000000002</v>
      </c>
      <c r="CD186" s="89">
        <v>11313.17</v>
      </c>
      <c r="CE186" s="89">
        <v>12454.66</v>
      </c>
      <c r="CF186" s="89">
        <v>0</v>
      </c>
      <c r="CG186" s="89">
        <v>394.00000000000233</v>
      </c>
      <c r="CH186" s="24">
        <f t="shared" si="364"/>
        <v>187527.05000000002</v>
      </c>
      <c r="CJ186" s="10"/>
      <c r="CK186" s="10"/>
    </row>
    <row r="187" spans="1:89" ht="12" hidden="1" customHeight="1" x14ac:dyDescent="0.25">
      <c r="A187" s="9" t="s">
        <v>486</v>
      </c>
      <c r="B187" s="9" t="s">
        <v>486</v>
      </c>
      <c r="C187" s="25">
        <v>4</v>
      </c>
      <c r="D187" s="33" t="s">
        <v>438</v>
      </c>
      <c r="E187" s="27" t="s">
        <v>439</v>
      </c>
      <c r="F187" s="33" t="s">
        <v>479</v>
      </c>
      <c r="G187" s="27" t="s">
        <v>480</v>
      </c>
      <c r="H187" s="25" t="s">
        <v>484</v>
      </c>
      <c r="I187" s="27" t="s">
        <v>485</v>
      </c>
      <c r="J187" s="28">
        <v>2</v>
      </c>
      <c r="K187" s="29" t="s">
        <v>444</v>
      </c>
      <c r="L187" s="25" t="s">
        <v>9</v>
      </c>
      <c r="M187" s="24">
        <v>0</v>
      </c>
      <c r="N187" s="24">
        <v>0</v>
      </c>
      <c r="O187" s="24">
        <v>0</v>
      </c>
      <c r="P187" s="89">
        <v>0</v>
      </c>
      <c r="Q187" s="89">
        <v>0</v>
      </c>
      <c r="R187" s="89">
        <v>0</v>
      </c>
      <c r="S187" s="89">
        <f t="shared" si="365"/>
        <v>0</v>
      </c>
      <c r="T187" s="93" t="str">
        <f t="shared" si="366"/>
        <v>nebija plānots</v>
      </c>
      <c r="U187" s="89">
        <f t="shared" si="367"/>
        <v>0</v>
      </c>
      <c r="V187" s="93" t="str">
        <f t="shared" si="368"/>
        <v>nebija plānots</v>
      </c>
      <c r="W187" s="89">
        <v>0</v>
      </c>
      <c r="X187" s="89">
        <v>0</v>
      </c>
      <c r="Y187" s="89">
        <v>0</v>
      </c>
      <c r="Z187" s="89">
        <f t="shared" si="369"/>
        <v>0</v>
      </c>
      <c r="AA187" s="93" t="str">
        <f t="shared" si="370"/>
        <v>nebija plānots</v>
      </c>
      <c r="AB187" s="89">
        <f t="shared" si="371"/>
        <v>0</v>
      </c>
      <c r="AC187" s="93" t="str">
        <f t="shared" si="372"/>
        <v>nebija plānots</v>
      </c>
      <c r="AD187" s="89">
        <f t="shared" si="373"/>
        <v>0</v>
      </c>
      <c r="AE187" s="89">
        <f t="shared" si="373"/>
        <v>0</v>
      </c>
      <c r="AF187" s="89">
        <f t="shared" si="373"/>
        <v>0</v>
      </c>
      <c r="AG187" s="89">
        <f t="shared" si="373"/>
        <v>0</v>
      </c>
      <c r="AH187" s="93" t="str">
        <f t="shared" si="374"/>
        <v>nebija plānots</v>
      </c>
      <c r="AI187" s="89">
        <f t="shared" si="375"/>
        <v>0</v>
      </c>
      <c r="AJ187" s="93" t="str">
        <f t="shared" si="376"/>
        <v>nebija plānots</v>
      </c>
      <c r="AK187" s="89">
        <v>0</v>
      </c>
      <c r="AL187" s="89">
        <v>0</v>
      </c>
      <c r="AM187" s="89">
        <v>0</v>
      </c>
      <c r="AN187" s="89">
        <f t="shared" si="398"/>
        <v>0</v>
      </c>
      <c r="AO187" s="93" t="str">
        <f t="shared" si="377"/>
        <v>nebija plānots</v>
      </c>
      <c r="AP187" s="89">
        <f t="shared" si="378"/>
        <v>0</v>
      </c>
      <c r="AQ187" s="93" t="str">
        <f t="shared" si="379"/>
        <v>nebija plānots</v>
      </c>
      <c r="AR187" s="89">
        <f t="shared" si="380"/>
        <v>0</v>
      </c>
      <c r="AS187" s="89">
        <f t="shared" si="380"/>
        <v>0</v>
      </c>
      <c r="AT187" s="89">
        <f t="shared" si="380"/>
        <v>0</v>
      </c>
      <c r="AU187" s="89">
        <f t="shared" si="380"/>
        <v>0</v>
      </c>
      <c r="AV187" s="93" t="str">
        <f t="shared" si="381"/>
        <v>nebija plānots</v>
      </c>
      <c r="AW187" s="89">
        <f t="shared" si="382"/>
        <v>0</v>
      </c>
      <c r="AX187" s="93" t="str">
        <f t="shared" si="383"/>
        <v>nebija plānots</v>
      </c>
      <c r="AY187" s="89">
        <v>0</v>
      </c>
      <c r="AZ187" s="89">
        <v>0</v>
      </c>
      <c r="BA187" s="89">
        <v>0</v>
      </c>
      <c r="BB187" s="89">
        <f t="shared" si="399"/>
        <v>0</v>
      </c>
      <c r="BC187" s="93" t="str">
        <f t="shared" si="384"/>
        <v>nebija plānots</v>
      </c>
      <c r="BD187" s="89">
        <f t="shared" si="385"/>
        <v>0</v>
      </c>
      <c r="BE187" s="93" t="str">
        <f t="shared" si="386"/>
        <v>nebija plānots</v>
      </c>
      <c r="BF187" s="89">
        <f t="shared" si="387"/>
        <v>0</v>
      </c>
      <c r="BG187" s="89">
        <f t="shared" si="387"/>
        <v>0</v>
      </c>
      <c r="BH187" s="89">
        <f t="shared" si="387"/>
        <v>0</v>
      </c>
      <c r="BI187" s="89">
        <f t="shared" si="387"/>
        <v>0</v>
      </c>
      <c r="BJ187" s="93" t="str">
        <f t="shared" si="388"/>
        <v>nebija plānots</v>
      </c>
      <c r="BK187" s="89">
        <f t="shared" si="389"/>
        <v>0</v>
      </c>
      <c r="BL187" s="93" t="str">
        <f t="shared" si="390"/>
        <v>nebija plānots</v>
      </c>
      <c r="BM187" s="89">
        <v>0</v>
      </c>
      <c r="BN187" s="89">
        <v>0</v>
      </c>
      <c r="BO187" s="89">
        <v>0</v>
      </c>
      <c r="BP187" s="89">
        <f t="shared" si="400"/>
        <v>0</v>
      </c>
      <c r="BQ187" s="93" t="str">
        <f t="shared" si="391"/>
        <v>nebija plānots</v>
      </c>
      <c r="BR187" s="89">
        <f t="shared" si="392"/>
        <v>0</v>
      </c>
      <c r="BS187" s="93" t="str">
        <f t="shared" si="393"/>
        <v>nebija plānots</v>
      </c>
      <c r="BT187" s="89">
        <f t="shared" si="394"/>
        <v>0</v>
      </c>
      <c r="BU187" s="89">
        <f t="shared" si="394"/>
        <v>0</v>
      </c>
      <c r="BV187" s="89">
        <f t="shared" si="394"/>
        <v>0</v>
      </c>
      <c r="BW187" s="89">
        <f t="shared" si="394"/>
        <v>0</v>
      </c>
      <c r="BX187" s="93" t="str">
        <f t="shared" si="395"/>
        <v>nebija plānots</v>
      </c>
      <c r="BY187" s="89">
        <f t="shared" si="396"/>
        <v>0</v>
      </c>
      <c r="BZ187" s="93" t="str">
        <f t="shared" si="397"/>
        <v>nebija plānots</v>
      </c>
      <c r="CA187" s="89">
        <v>0</v>
      </c>
      <c r="CB187" s="89">
        <v>0</v>
      </c>
      <c r="CC187" s="89">
        <v>0</v>
      </c>
      <c r="CD187" s="89">
        <v>0</v>
      </c>
      <c r="CE187" s="89">
        <v>0</v>
      </c>
      <c r="CF187" s="89">
        <v>0</v>
      </c>
      <c r="CG187" s="89">
        <v>0</v>
      </c>
      <c r="CH187" s="24">
        <f t="shared" si="364"/>
        <v>0</v>
      </c>
      <c r="CJ187" s="10"/>
      <c r="CK187" s="10"/>
    </row>
    <row r="188" spans="1:89" ht="12" hidden="1" customHeight="1" x14ac:dyDescent="0.25">
      <c r="A188" s="9" t="s">
        <v>487</v>
      </c>
      <c r="B188" s="9" t="s">
        <v>669</v>
      </c>
      <c r="C188" s="25">
        <v>4</v>
      </c>
      <c r="D188" s="33" t="s">
        <v>438</v>
      </c>
      <c r="E188" s="27" t="s">
        <v>439</v>
      </c>
      <c r="F188" s="33" t="s">
        <v>479</v>
      </c>
      <c r="G188" s="27" t="s">
        <v>480</v>
      </c>
      <c r="H188" s="25" t="s">
        <v>488</v>
      </c>
      <c r="I188" s="27" t="s">
        <v>489</v>
      </c>
      <c r="J188" s="28">
        <v>1</v>
      </c>
      <c r="K188" s="29" t="s">
        <v>444</v>
      </c>
      <c r="L188" s="25" t="s">
        <v>9</v>
      </c>
      <c r="M188" s="24">
        <v>0</v>
      </c>
      <c r="N188" s="24">
        <v>105406.54999999999</v>
      </c>
      <c r="O188" s="24">
        <v>382732.60000000003</v>
      </c>
      <c r="P188" s="89">
        <v>0</v>
      </c>
      <c r="Q188" s="89">
        <v>91934.92</v>
      </c>
      <c r="R188" s="89">
        <v>0</v>
      </c>
      <c r="S188" s="89">
        <f t="shared" si="365"/>
        <v>91934.92</v>
      </c>
      <c r="T188" s="93" t="str">
        <f t="shared" si="366"/>
        <v>nebija plānots</v>
      </c>
      <c r="U188" s="89">
        <f t="shared" si="367"/>
        <v>91934.92</v>
      </c>
      <c r="V188" s="93" t="str">
        <f t="shared" si="368"/>
        <v>nebija plānots</v>
      </c>
      <c r="W188" s="89">
        <v>0</v>
      </c>
      <c r="X188" s="89">
        <v>0</v>
      </c>
      <c r="Y188" s="89">
        <v>0</v>
      </c>
      <c r="Z188" s="89">
        <f t="shared" si="369"/>
        <v>0</v>
      </c>
      <c r="AA188" s="93" t="str">
        <f t="shared" si="370"/>
        <v>nebija plānots</v>
      </c>
      <c r="AB188" s="89">
        <f t="shared" si="371"/>
        <v>0</v>
      </c>
      <c r="AC188" s="93" t="str">
        <f t="shared" si="372"/>
        <v>nebija plānots</v>
      </c>
      <c r="AD188" s="89">
        <f t="shared" si="373"/>
        <v>0</v>
      </c>
      <c r="AE188" s="89">
        <f t="shared" si="373"/>
        <v>91934.92</v>
      </c>
      <c r="AF188" s="89">
        <f t="shared" si="373"/>
        <v>0</v>
      </c>
      <c r="AG188" s="89">
        <f t="shared" si="373"/>
        <v>91934.92</v>
      </c>
      <c r="AH188" s="93" t="str">
        <f t="shared" si="374"/>
        <v>nebija plānots</v>
      </c>
      <c r="AI188" s="89">
        <f t="shared" si="375"/>
        <v>91934.92</v>
      </c>
      <c r="AJ188" s="93" t="str">
        <f t="shared" si="376"/>
        <v>nebija plānots</v>
      </c>
      <c r="AK188" s="89">
        <v>91934.92</v>
      </c>
      <c r="AL188" s="89">
        <v>0</v>
      </c>
      <c r="AM188" s="89">
        <v>0</v>
      </c>
      <c r="AN188" s="89">
        <f t="shared" si="398"/>
        <v>0</v>
      </c>
      <c r="AO188" s="93">
        <f t="shared" si="377"/>
        <v>0</v>
      </c>
      <c r="AP188" s="89">
        <f t="shared" si="378"/>
        <v>-91934.92</v>
      </c>
      <c r="AQ188" s="93">
        <f t="shared" si="379"/>
        <v>-1</v>
      </c>
      <c r="AR188" s="89">
        <f t="shared" si="380"/>
        <v>91934.92</v>
      </c>
      <c r="AS188" s="89">
        <f t="shared" si="380"/>
        <v>91934.92</v>
      </c>
      <c r="AT188" s="89">
        <f t="shared" si="380"/>
        <v>0</v>
      </c>
      <c r="AU188" s="89">
        <f t="shared" si="380"/>
        <v>91934.92</v>
      </c>
      <c r="AV188" s="93">
        <f t="shared" si="381"/>
        <v>1</v>
      </c>
      <c r="AW188" s="89">
        <f t="shared" si="382"/>
        <v>0</v>
      </c>
      <c r="AX188" s="93">
        <f t="shared" si="383"/>
        <v>0</v>
      </c>
      <c r="AY188" s="89">
        <v>0</v>
      </c>
      <c r="AZ188" s="89">
        <v>0</v>
      </c>
      <c r="BA188" s="89">
        <v>0</v>
      </c>
      <c r="BB188" s="89">
        <f t="shared" si="399"/>
        <v>0</v>
      </c>
      <c r="BC188" s="93" t="str">
        <f t="shared" si="384"/>
        <v>nebija plānots</v>
      </c>
      <c r="BD188" s="89">
        <f t="shared" si="385"/>
        <v>0</v>
      </c>
      <c r="BE188" s="93" t="str">
        <f t="shared" si="386"/>
        <v>nebija plānots</v>
      </c>
      <c r="BF188" s="89">
        <f t="shared" si="387"/>
        <v>91934.92</v>
      </c>
      <c r="BG188" s="89">
        <f t="shared" si="387"/>
        <v>91934.92</v>
      </c>
      <c r="BH188" s="89">
        <f t="shared" si="387"/>
        <v>0</v>
      </c>
      <c r="BI188" s="89">
        <f t="shared" si="387"/>
        <v>91934.92</v>
      </c>
      <c r="BJ188" s="93">
        <f t="shared" si="388"/>
        <v>1</v>
      </c>
      <c r="BK188" s="89">
        <f t="shared" si="389"/>
        <v>0</v>
      </c>
      <c r="BL188" s="93">
        <f t="shared" si="390"/>
        <v>0</v>
      </c>
      <c r="BM188" s="89">
        <v>0</v>
      </c>
      <c r="BN188" s="89">
        <v>236967.28</v>
      </c>
      <c r="BO188" s="89">
        <v>0</v>
      </c>
      <c r="BP188" s="89">
        <f t="shared" si="400"/>
        <v>236967.28</v>
      </c>
      <c r="BQ188" s="93" t="str">
        <f t="shared" si="391"/>
        <v>nebija plānots</v>
      </c>
      <c r="BR188" s="89">
        <f t="shared" si="392"/>
        <v>236967.28</v>
      </c>
      <c r="BS188" s="93" t="str">
        <f t="shared" si="393"/>
        <v>nebija plānots</v>
      </c>
      <c r="BT188" s="89">
        <f t="shared" si="394"/>
        <v>91934.92</v>
      </c>
      <c r="BU188" s="89">
        <f t="shared" si="394"/>
        <v>328902.2</v>
      </c>
      <c r="BV188" s="89">
        <f t="shared" si="394"/>
        <v>0</v>
      </c>
      <c r="BW188" s="89">
        <f t="shared" si="394"/>
        <v>328902.2</v>
      </c>
      <c r="BX188" s="93">
        <f t="shared" si="395"/>
        <v>3.5775546440895365</v>
      </c>
      <c r="BY188" s="89">
        <f t="shared" si="396"/>
        <v>236967.28000000003</v>
      </c>
      <c r="BZ188" s="93">
        <f t="shared" si="397"/>
        <v>2.5775546440895369</v>
      </c>
      <c r="CA188" s="89">
        <v>96777.48</v>
      </c>
      <c r="CB188" s="89">
        <v>0</v>
      </c>
      <c r="CC188" s="89">
        <v>0</v>
      </c>
      <c r="CD188" s="89">
        <v>0</v>
      </c>
      <c r="CE188" s="89">
        <v>125185.64</v>
      </c>
      <c r="CF188" s="89">
        <v>0</v>
      </c>
      <c r="CG188" s="89">
        <v>0</v>
      </c>
      <c r="CH188" s="24">
        <f t="shared" si="364"/>
        <v>313898.03999999998</v>
      </c>
      <c r="CJ188" s="10"/>
      <c r="CK188" s="10"/>
    </row>
    <row r="189" spans="1:89" ht="12" hidden="1" customHeight="1" x14ac:dyDescent="0.25">
      <c r="A189" s="9" t="s">
        <v>490</v>
      </c>
      <c r="B189" s="9" t="s">
        <v>490</v>
      </c>
      <c r="C189" s="25">
        <v>4</v>
      </c>
      <c r="D189" s="33" t="s">
        <v>438</v>
      </c>
      <c r="E189" s="27" t="s">
        <v>439</v>
      </c>
      <c r="F189" s="33" t="s">
        <v>479</v>
      </c>
      <c r="G189" s="27" t="s">
        <v>480</v>
      </c>
      <c r="H189" s="28" t="s">
        <v>491</v>
      </c>
      <c r="I189" s="27" t="s">
        <v>492</v>
      </c>
      <c r="J189" s="28" t="s">
        <v>21</v>
      </c>
      <c r="K189" s="36" t="s">
        <v>95</v>
      </c>
      <c r="L189" s="25" t="s">
        <v>9</v>
      </c>
      <c r="M189" s="24">
        <v>0</v>
      </c>
      <c r="N189" s="24">
        <v>157263.37</v>
      </c>
      <c r="O189" s="24">
        <v>365088.48</v>
      </c>
      <c r="P189" s="89">
        <v>0</v>
      </c>
      <c r="Q189" s="89">
        <v>50575.65</v>
      </c>
      <c r="R189" s="89">
        <v>0</v>
      </c>
      <c r="S189" s="89">
        <f t="shared" si="365"/>
        <v>50575.65</v>
      </c>
      <c r="T189" s="93" t="str">
        <f t="shared" si="366"/>
        <v>nebija plānots</v>
      </c>
      <c r="U189" s="89">
        <f t="shared" si="367"/>
        <v>50575.65</v>
      </c>
      <c r="V189" s="93" t="str">
        <f t="shared" si="368"/>
        <v>nebija plānots</v>
      </c>
      <c r="W189" s="89">
        <v>90579.520000000004</v>
      </c>
      <c r="X189" s="89">
        <v>40006.36</v>
      </c>
      <c r="Y189" s="89">
        <v>0</v>
      </c>
      <c r="Z189" s="89">
        <f t="shared" si="369"/>
        <v>40006.36</v>
      </c>
      <c r="AA189" s="93">
        <f t="shared" si="370"/>
        <v>0.44167114155606035</v>
      </c>
      <c r="AB189" s="89">
        <f t="shared" si="371"/>
        <v>-50573.16</v>
      </c>
      <c r="AC189" s="93">
        <f t="shared" si="372"/>
        <v>-0.55832885844393965</v>
      </c>
      <c r="AD189" s="89">
        <f t="shared" si="373"/>
        <v>90579.520000000004</v>
      </c>
      <c r="AE189" s="89">
        <f t="shared" si="373"/>
        <v>90582.010000000009</v>
      </c>
      <c r="AF189" s="89">
        <f t="shared" si="373"/>
        <v>0</v>
      </c>
      <c r="AG189" s="89">
        <f t="shared" si="373"/>
        <v>90582.010000000009</v>
      </c>
      <c r="AH189" s="93">
        <f t="shared" si="374"/>
        <v>1.0000274896577064</v>
      </c>
      <c r="AI189" s="89">
        <f t="shared" si="375"/>
        <v>2.4900000000052387</v>
      </c>
      <c r="AJ189" s="93">
        <f t="shared" si="376"/>
        <v>2.7489657706347291E-5</v>
      </c>
      <c r="AK189" s="89">
        <v>0</v>
      </c>
      <c r="AL189" s="89">
        <v>0</v>
      </c>
      <c r="AM189" s="89">
        <v>0</v>
      </c>
      <c r="AN189" s="89">
        <f t="shared" si="398"/>
        <v>0</v>
      </c>
      <c r="AO189" s="93" t="str">
        <f t="shared" si="377"/>
        <v>nebija plānots</v>
      </c>
      <c r="AP189" s="89">
        <f t="shared" si="378"/>
        <v>0</v>
      </c>
      <c r="AQ189" s="93" t="str">
        <f t="shared" si="379"/>
        <v>nebija plānots</v>
      </c>
      <c r="AR189" s="89">
        <f t="shared" si="380"/>
        <v>90579.520000000004</v>
      </c>
      <c r="AS189" s="89">
        <f t="shared" si="380"/>
        <v>90582.010000000009</v>
      </c>
      <c r="AT189" s="89">
        <f t="shared" si="380"/>
        <v>0</v>
      </c>
      <c r="AU189" s="89">
        <f t="shared" si="380"/>
        <v>90582.010000000009</v>
      </c>
      <c r="AV189" s="93">
        <f t="shared" si="381"/>
        <v>1.0000274896577064</v>
      </c>
      <c r="AW189" s="89">
        <f t="shared" si="382"/>
        <v>2.4900000000052387</v>
      </c>
      <c r="AX189" s="93">
        <f t="shared" si="383"/>
        <v>2.7489657706347291E-5</v>
      </c>
      <c r="AY189" s="89">
        <v>0</v>
      </c>
      <c r="AZ189" s="89">
        <v>0</v>
      </c>
      <c r="BA189" s="89">
        <v>0</v>
      </c>
      <c r="BB189" s="89">
        <f t="shared" si="399"/>
        <v>0</v>
      </c>
      <c r="BC189" s="93" t="str">
        <f t="shared" si="384"/>
        <v>nebija plānots</v>
      </c>
      <c r="BD189" s="89">
        <f t="shared" si="385"/>
        <v>0</v>
      </c>
      <c r="BE189" s="93" t="str">
        <f t="shared" si="386"/>
        <v>nebija plānots</v>
      </c>
      <c r="BF189" s="89">
        <f t="shared" si="387"/>
        <v>90579.520000000004</v>
      </c>
      <c r="BG189" s="89">
        <f t="shared" si="387"/>
        <v>90582.010000000009</v>
      </c>
      <c r="BH189" s="89">
        <f t="shared" si="387"/>
        <v>0</v>
      </c>
      <c r="BI189" s="89">
        <f t="shared" si="387"/>
        <v>90582.010000000009</v>
      </c>
      <c r="BJ189" s="93">
        <f t="shared" si="388"/>
        <v>1.0000274896577064</v>
      </c>
      <c r="BK189" s="89">
        <f t="shared" si="389"/>
        <v>2.4900000000052387</v>
      </c>
      <c r="BL189" s="93">
        <f t="shared" si="390"/>
        <v>2.7489657706347291E-5</v>
      </c>
      <c r="BM189" s="89">
        <v>88748.52</v>
      </c>
      <c r="BN189" s="89">
        <v>102723.16</v>
      </c>
      <c r="BO189" s="89">
        <v>0</v>
      </c>
      <c r="BP189" s="89">
        <f t="shared" si="400"/>
        <v>102723.16</v>
      </c>
      <c r="BQ189" s="93">
        <f t="shared" si="391"/>
        <v>1.1574633582621998</v>
      </c>
      <c r="BR189" s="89">
        <f t="shared" si="392"/>
        <v>13974.64</v>
      </c>
      <c r="BS189" s="93">
        <f t="shared" si="393"/>
        <v>0.15746335826219973</v>
      </c>
      <c r="BT189" s="89">
        <f t="shared" si="394"/>
        <v>179328.04</v>
      </c>
      <c r="BU189" s="89">
        <f t="shared" si="394"/>
        <v>193305.17</v>
      </c>
      <c r="BV189" s="89">
        <f t="shared" si="394"/>
        <v>0</v>
      </c>
      <c r="BW189" s="89">
        <f t="shared" si="394"/>
        <v>193305.17</v>
      </c>
      <c r="BX189" s="93">
        <f t="shared" si="395"/>
        <v>1.0779416872007301</v>
      </c>
      <c r="BY189" s="89">
        <f t="shared" si="396"/>
        <v>13977.130000000005</v>
      </c>
      <c r="BZ189" s="93">
        <f t="shared" si="397"/>
        <v>7.7941687200730039E-2</v>
      </c>
      <c r="CA189" s="89">
        <v>0</v>
      </c>
      <c r="CB189" s="89">
        <v>0</v>
      </c>
      <c r="CC189" s="89">
        <v>94226.880000000005</v>
      </c>
      <c r="CD189" s="89">
        <v>0</v>
      </c>
      <c r="CE189" s="89">
        <v>0</v>
      </c>
      <c r="CF189" s="89">
        <v>85651.05</v>
      </c>
      <c r="CG189" s="89">
        <v>0</v>
      </c>
      <c r="CH189" s="24">
        <f t="shared" si="364"/>
        <v>359205.97000000003</v>
      </c>
      <c r="CJ189" s="10"/>
      <c r="CK189" s="10"/>
    </row>
    <row r="190" spans="1:89" ht="12" hidden="1" customHeight="1" x14ac:dyDescent="0.25">
      <c r="A190" s="9" t="s">
        <v>493</v>
      </c>
      <c r="B190" s="9" t="s">
        <v>493</v>
      </c>
      <c r="C190" s="25">
        <v>4</v>
      </c>
      <c r="D190" s="33" t="s">
        <v>438</v>
      </c>
      <c r="E190" s="27" t="s">
        <v>439</v>
      </c>
      <c r="F190" s="33" t="s">
        <v>479</v>
      </c>
      <c r="G190" s="27" t="s">
        <v>480</v>
      </c>
      <c r="H190" s="28" t="s">
        <v>494</v>
      </c>
      <c r="I190" s="27" t="s">
        <v>495</v>
      </c>
      <c r="J190" s="28" t="s">
        <v>21</v>
      </c>
      <c r="K190" s="36" t="s">
        <v>95</v>
      </c>
      <c r="L190" s="25" t="s">
        <v>9</v>
      </c>
      <c r="M190" s="24">
        <v>0</v>
      </c>
      <c r="N190" s="24">
        <v>4629.55</v>
      </c>
      <c r="O190" s="24">
        <v>221489.31</v>
      </c>
      <c r="P190" s="89">
        <v>0</v>
      </c>
      <c r="Q190" s="89">
        <v>0</v>
      </c>
      <c r="R190" s="89">
        <v>0</v>
      </c>
      <c r="S190" s="89">
        <f t="shared" si="365"/>
        <v>0</v>
      </c>
      <c r="T190" s="93" t="str">
        <f t="shared" si="366"/>
        <v>nebija plānots</v>
      </c>
      <c r="U190" s="89">
        <f t="shared" si="367"/>
        <v>0</v>
      </c>
      <c r="V190" s="93" t="str">
        <f t="shared" si="368"/>
        <v>nebija plānots</v>
      </c>
      <c r="W190" s="89">
        <v>0</v>
      </c>
      <c r="X190" s="89">
        <v>127242.27</v>
      </c>
      <c r="Y190" s="89">
        <v>0</v>
      </c>
      <c r="Z190" s="89">
        <f t="shared" si="369"/>
        <v>127242.27</v>
      </c>
      <c r="AA190" s="93" t="str">
        <f t="shared" si="370"/>
        <v>nebija plānots</v>
      </c>
      <c r="AB190" s="89">
        <f t="shared" si="371"/>
        <v>127242.27</v>
      </c>
      <c r="AC190" s="93" t="str">
        <f t="shared" si="372"/>
        <v>nebija plānots</v>
      </c>
      <c r="AD190" s="89">
        <f t="shared" si="373"/>
        <v>0</v>
      </c>
      <c r="AE190" s="89">
        <f t="shared" si="373"/>
        <v>127242.27</v>
      </c>
      <c r="AF190" s="89">
        <f t="shared" si="373"/>
        <v>0</v>
      </c>
      <c r="AG190" s="89">
        <f t="shared" si="373"/>
        <v>127242.27</v>
      </c>
      <c r="AH190" s="93" t="str">
        <f t="shared" si="374"/>
        <v>nebija plānots</v>
      </c>
      <c r="AI190" s="89">
        <f t="shared" si="375"/>
        <v>127242.27</v>
      </c>
      <c r="AJ190" s="93" t="str">
        <f t="shared" si="376"/>
        <v>nebija plānots</v>
      </c>
      <c r="AK190" s="89">
        <v>127534.25</v>
      </c>
      <c r="AL190" s="89">
        <v>0</v>
      </c>
      <c r="AM190" s="89">
        <v>0</v>
      </c>
      <c r="AN190" s="89">
        <f t="shared" si="398"/>
        <v>0</v>
      </c>
      <c r="AO190" s="93">
        <f t="shared" si="377"/>
        <v>0</v>
      </c>
      <c r="AP190" s="89">
        <f t="shared" si="378"/>
        <v>-127534.25</v>
      </c>
      <c r="AQ190" s="93">
        <f t="shared" si="379"/>
        <v>-1</v>
      </c>
      <c r="AR190" s="89">
        <f t="shared" si="380"/>
        <v>127534.25</v>
      </c>
      <c r="AS190" s="89">
        <f t="shared" si="380"/>
        <v>127242.27</v>
      </c>
      <c r="AT190" s="89">
        <f t="shared" si="380"/>
        <v>0</v>
      </c>
      <c r="AU190" s="89">
        <f t="shared" si="380"/>
        <v>127242.27</v>
      </c>
      <c r="AV190" s="93">
        <f t="shared" si="381"/>
        <v>0.99771057578650446</v>
      </c>
      <c r="AW190" s="89">
        <f t="shared" si="382"/>
        <v>-291.97999999999593</v>
      </c>
      <c r="AX190" s="93">
        <f t="shared" si="383"/>
        <v>-2.2894242134955584E-3</v>
      </c>
      <c r="AY190" s="89">
        <v>0</v>
      </c>
      <c r="AZ190" s="89">
        <v>0</v>
      </c>
      <c r="BA190" s="89">
        <v>0</v>
      </c>
      <c r="BB190" s="89">
        <f t="shared" si="399"/>
        <v>0</v>
      </c>
      <c r="BC190" s="93" t="str">
        <f t="shared" si="384"/>
        <v>nebija plānots</v>
      </c>
      <c r="BD190" s="89">
        <f t="shared" si="385"/>
        <v>0</v>
      </c>
      <c r="BE190" s="93" t="str">
        <f t="shared" si="386"/>
        <v>nebija plānots</v>
      </c>
      <c r="BF190" s="89">
        <f t="shared" si="387"/>
        <v>127534.25</v>
      </c>
      <c r="BG190" s="89">
        <f t="shared" si="387"/>
        <v>127242.27</v>
      </c>
      <c r="BH190" s="89">
        <f t="shared" si="387"/>
        <v>0</v>
      </c>
      <c r="BI190" s="89">
        <f t="shared" si="387"/>
        <v>127242.27</v>
      </c>
      <c r="BJ190" s="93">
        <f t="shared" si="388"/>
        <v>0.99771057578650446</v>
      </c>
      <c r="BK190" s="89">
        <f t="shared" si="389"/>
        <v>-291.97999999999593</v>
      </c>
      <c r="BL190" s="93">
        <f t="shared" si="390"/>
        <v>-2.2894242134955584E-3</v>
      </c>
      <c r="BM190" s="89">
        <v>28972.69</v>
      </c>
      <c r="BN190" s="89">
        <v>27204.799999999999</v>
      </c>
      <c r="BO190" s="89">
        <v>0</v>
      </c>
      <c r="BP190" s="89">
        <f t="shared" si="400"/>
        <v>27204.799999999999</v>
      </c>
      <c r="BQ190" s="93">
        <f t="shared" si="391"/>
        <v>0.93898081262043676</v>
      </c>
      <c r="BR190" s="89">
        <f t="shared" si="392"/>
        <v>-1767.8899999999994</v>
      </c>
      <c r="BS190" s="93">
        <f t="shared" si="393"/>
        <v>-6.1019187379563286E-2</v>
      </c>
      <c r="BT190" s="89">
        <f t="shared" si="394"/>
        <v>156506.94</v>
      </c>
      <c r="BU190" s="89">
        <f t="shared" si="394"/>
        <v>154447.07</v>
      </c>
      <c r="BV190" s="89">
        <f t="shared" si="394"/>
        <v>0</v>
      </c>
      <c r="BW190" s="89">
        <f t="shared" si="394"/>
        <v>154447.07</v>
      </c>
      <c r="BX190" s="93">
        <f t="shared" si="395"/>
        <v>0.98683847502225785</v>
      </c>
      <c r="BY190" s="89">
        <f t="shared" si="396"/>
        <v>-2059.8699999999953</v>
      </c>
      <c r="BZ190" s="93">
        <f t="shared" si="397"/>
        <v>-1.3161524977742171E-2</v>
      </c>
      <c r="CA190" s="89">
        <v>0</v>
      </c>
      <c r="CB190" s="89">
        <v>0</v>
      </c>
      <c r="CC190" s="89">
        <v>80309.240000000005</v>
      </c>
      <c r="CD190" s="89">
        <v>0</v>
      </c>
      <c r="CE190" s="89">
        <v>0</v>
      </c>
      <c r="CF190" s="89">
        <v>34806.68</v>
      </c>
      <c r="CG190" s="89">
        <v>0</v>
      </c>
      <c r="CH190" s="24">
        <f t="shared" si="364"/>
        <v>271622.86</v>
      </c>
      <c r="CJ190" s="10"/>
      <c r="CK190" s="10"/>
    </row>
    <row r="191" spans="1:89" ht="12" hidden="1" customHeight="1" x14ac:dyDescent="0.25">
      <c r="A191" s="9" t="s">
        <v>496</v>
      </c>
      <c r="B191" s="9" t="s">
        <v>496</v>
      </c>
      <c r="C191" s="25">
        <v>4</v>
      </c>
      <c r="D191" s="33" t="s">
        <v>438</v>
      </c>
      <c r="E191" s="27" t="s">
        <v>439</v>
      </c>
      <c r="F191" s="33" t="s">
        <v>479</v>
      </c>
      <c r="G191" s="27" t="s">
        <v>480</v>
      </c>
      <c r="H191" s="28" t="s">
        <v>497</v>
      </c>
      <c r="I191" s="27" t="s">
        <v>498</v>
      </c>
      <c r="J191" s="28" t="s">
        <v>21</v>
      </c>
      <c r="K191" s="36" t="s">
        <v>499</v>
      </c>
      <c r="L191" s="25" t="s">
        <v>9</v>
      </c>
      <c r="M191" s="24">
        <v>0</v>
      </c>
      <c r="N191" s="24">
        <v>149087.85</v>
      </c>
      <c r="O191" s="24">
        <v>525071.77</v>
      </c>
      <c r="P191" s="89">
        <v>0</v>
      </c>
      <c r="Q191" s="89">
        <v>0</v>
      </c>
      <c r="R191" s="89">
        <v>0</v>
      </c>
      <c r="S191" s="89">
        <f t="shared" si="365"/>
        <v>0</v>
      </c>
      <c r="T191" s="93" t="str">
        <f t="shared" si="366"/>
        <v>nebija plānots</v>
      </c>
      <c r="U191" s="89">
        <f t="shared" si="367"/>
        <v>0</v>
      </c>
      <c r="V191" s="93" t="str">
        <f t="shared" si="368"/>
        <v>nebija plānots</v>
      </c>
      <c r="W191" s="89">
        <v>0</v>
      </c>
      <c r="X191" s="89">
        <v>289521.02</v>
      </c>
      <c r="Y191" s="89">
        <v>0</v>
      </c>
      <c r="Z191" s="89">
        <f t="shared" si="369"/>
        <v>289521.02</v>
      </c>
      <c r="AA191" s="93" t="str">
        <f t="shared" si="370"/>
        <v>nebija plānots</v>
      </c>
      <c r="AB191" s="89">
        <f t="shared" si="371"/>
        <v>289521.02</v>
      </c>
      <c r="AC191" s="93" t="str">
        <f t="shared" si="372"/>
        <v>nebija plānots</v>
      </c>
      <c r="AD191" s="89">
        <f t="shared" si="373"/>
        <v>0</v>
      </c>
      <c r="AE191" s="89">
        <f t="shared" si="373"/>
        <v>289521.02</v>
      </c>
      <c r="AF191" s="89">
        <f t="shared" si="373"/>
        <v>0</v>
      </c>
      <c r="AG191" s="89">
        <f t="shared" si="373"/>
        <v>289521.02</v>
      </c>
      <c r="AH191" s="93" t="str">
        <f t="shared" si="374"/>
        <v>nebija plānots</v>
      </c>
      <c r="AI191" s="89">
        <f t="shared" si="375"/>
        <v>289521.02</v>
      </c>
      <c r="AJ191" s="93" t="str">
        <f t="shared" si="376"/>
        <v>nebija plānots</v>
      </c>
      <c r="AK191" s="89">
        <v>289754</v>
      </c>
      <c r="AL191" s="89">
        <v>0</v>
      </c>
      <c r="AM191" s="89">
        <v>0</v>
      </c>
      <c r="AN191" s="89">
        <f t="shared" si="398"/>
        <v>0</v>
      </c>
      <c r="AO191" s="93">
        <f t="shared" si="377"/>
        <v>0</v>
      </c>
      <c r="AP191" s="89">
        <f t="shared" si="378"/>
        <v>-289754</v>
      </c>
      <c r="AQ191" s="93">
        <f t="shared" si="379"/>
        <v>-1</v>
      </c>
      <c r="AR191" s="89">
        <f t="shared" si="380"/>
        <v>289754</v>
      </c>
      <c r="AS191" s="89">
        <f t="shared" si="380"/>
        <v>289521.02</v>
      </c>
      <c r="AT191" s="89">
        <f t="shared" si="380"/>
        <v>0</v>
      </c>
      <c r="AU191" s="89">
        <f t="shared" si="380"/>
        <v>289521.02</v>
      </c>
      <c r="AV191" s="93">
        <f t="shared" si="381"/>
        <v>0.99919593862379819</v>
      </c>
      <c r="AW191" s="89">
        <f t="shared" si="382"/>
        <v>-232.97999999998137</v>
      </c>
      <c r="AX191" s="93">
        <f t="shared" si="383"/>
        <v>-8.0406137620181732E-4</v>
      </c>
      <c r="AY191" s="89">
        <v>0</v>
      </c>
      <c r="AZ191" s="89">
        <v>0</v>
      </c>
      <c r="BA191" s="89">
        <v>0</v>
      </c>
      <c r="BB191" s="89">
        <f t="shared" si="399"/>
        <v>0</v>
      </c>
      <c r="BC191" s="93" t="str">
        <f t="shared" si="384"/>
        <v>nebija plānots</v>
      </c>
      <c r="BD191" s="89">
        <f t="shared" si="385"/>
        <v>0</v>
      </c>
      <c r="BE191" s="93" t="str">
        <f t="shared" si="386"/>
        <v>nebija plānots</v>
      </c>
      <c r="BF191" s="89">
        <f t="shared" si="387"/>
        <v>289754</v>
      </c>
      <c r="BG191" s="89">
        <f t="shared" si="387"/>
        <v>289521.02</v>
      </c>
      <c r="BH191" s="89">
        <f t="shared" si="387"/>
        <v>0</v>
      </c>
      <c r="BI191" s="89">
        <f t="shared" si="387"/>
        <v>289521.02</v>
      </c>
      <c r="BJ191" s="93">
        <f t="shared" si="388"/>
        <v>0.99919593862379819</v>
      </c>
      <c r="BK191" s="89">
        <f t="shared" si="389"/>
        <v>-232.97999999998137</v>
      </c>
      <c r="BL191" s="93">
        <f t="shared" si="390"/>
        <v>-8.0406137620181732E-4</v>
      </c>
      <c r="BM191" s="89">
        <v>0</v>
      </c>
      <c r="BN191" s="89">
        <v>0</v>
      </c>
      <c r="BO191" s="89">
        <v>0</v>
      </c>
      <c r="BP191" s="89">
        <f t="shared" si="400"/>
        <v>0</v>
      </c>
      <c r="BQ191" s="93" t="str">
        <f t="shared" si="391"/>
        <v>nebija plānots</v>
      </c>
      <c r="BR191" s="89">
        <f t="shared" si="392"/>
        <v>0</v>
      </c>
      <c r="BS191" s="93" t="str">
        <f t="shared" si="393"/>
        <v>nebija plānots</v>
      </c>
      <c r="BT191" s="89">
        <f t="shared" si="394"/>
        <v>289754</v>
      </c>
      <c r="BU191" s="89">
        <f t="shared" si="394"/>
        <v>289521.02</v>
      </c>
      <c r="BV191" s="89">
        <f t="shared" si="394"/>
        <v>0</v>
      </c>
      <c r="BW191" s="89">
        <f t="shared" si="394"/>
        <v>289521.02</v>
      </c>
      <c r="BX191" s="93">
        <f t="shared" si="395"/>
        <v>0.99919593862379819</v>
      </c>
      <c r="BY191" s="89">
        <f t="shared" si="396"/>
        <v>-232.97999999998137</v>
      </c>
      <c r="BZ191" s="93">
        <f t="shared" si="397"/>
        <v>-8.0406137620181732E-4</v>
      </c>
      <c r="CA191" s="89">
        <v>0</v>
      </c>
      <c r="CB191" s="89">
        <v>0</v>
      </c>
      <c r="CC191" s="89">
        <v>234884.75</v>
      </c>
      <c r="CD191" s="89">
        <v>0</v>
      </c>
      <c r="CE191" s="89">
        <v>0</v>
      </c>
      <c r="CF191" s="89">
        <v>0</v>
      </c>
      <c r="CG191" s="89">
        <v>0</v>
      </c>
      <c r="CH191" s="24">
        <f t="shared" si="364"/>
        <v>524638.75</v>
      </c>
      <c r="CJ191" s="10"/>
      <c r="CK191" s="10"/>
    </row>
    <row r="192" spans="1:89" ht="12" hidden="1" customHeight="1" x14ac:dyDescent="0.25">
      <c r="A192" s="9" t="s">
        <v>500</v>
      </c>
      <c r="B192" s="9" t="s">
        <v>500</v>
      </c>
      <c r="C192" s="25">
        <v>4</v>
      </c>
      <c r="D192" s="33" t="s">
        <v>438</v>
      </c>
      <c r="E192" s="27" t="s">
        <v>439</v>
      </c>
      <c r="F192" s="33" t="s">
        <v>479</v>
      </c>
      <c r="G192" s="27" t="s">
        <v>480</v>
      </c>
      <c r="H192" s="28" t="s">
        <v>501</v>
      </c>
      <c r="I192" s="27" t="s">
        <v>502</v>
      </c>
      <c r="J192" s="28" t="s">
        <v>21</v>
      </c>
      <c r="K192" s="36" t="s">
        <v>499</v>
      </c>
      <c r="L192" s="25" t="s">
        <v>9</v>
      </c>
      <c r="M192" s="24">
        <v>0</v>
      </c>
      <c r="N192" s="24">
        <v>41072.769999999997</v>
      </c>
      <c r="O192" s="24">
        <v>439171.67</v>
      </c>
      <c r="P192" s="89">
        <v>0</v>
      </c>
      <c r="Q192" s="89">
        <v>0</v>
      </c>
      <c r="R192" s="89">
        <v>0</v>
      </c>
      <c r="S192" s="89">
        <f t="shared" si="365"/>
        <v>0</v>
      </c>
      <c r="T192" s="93" t="str">
        <f t="shared" si="366"/>
        <v>nebija plānots</v>
      </c>
      <c r="U192" s="89">
        <f t="shared" si="367"/>
        <v>0</v>
      </c>
      <c r="V192" s="93" t="str">
        <f t="shared" si="368"/>
        <v>nebija plānots</v>
      </c>
      <c r="W192" s="89">
        <v>164899.69</v>
      </c>
      <c r="X192" s="89">
        <v>164899.69</v>
      </c>
      <c r="Y192" s="89">
        <v>0</v>
      </c>
      <c r="Z192" s="89">
        <f t="shared" si="369"/>
        <v>164899.69</v>
      </c>
      <c r="AA192" s="93">
        <f t="shared" si="370"/>
        <v>1</v>
      </c>
      <c r="AB192" s="89">
        <f t="shared" si="371"/>
        <v>0</v>
      </c>
      <c r="AC192" s="93">
        <f t="shared" si="372"/>
        <v>0</v>
      </c>
      <c r="AD192" s="89">
        <f t="shared" si="373"/>
        <v>164899.69</v>
      </c>
      <c r="AE192" s="89">
        <f t="shared" si="373"/>
        <v>164899.69</v>
      </c>
      <c r="AF192" s="89">
        <f t="shared" si="373"/>
        <v>0</v>
      </c>
      <c r="AG192" s="89">
        <f t="shared" si="373"/>
        <v>164899.69</v>
      </c>
      <c r="AH192" s="93">
        <f t="shared" si="374"/>
        <v>1</v>
      </c>
      <c r="AI192" s="89">
        <f t="shared" si="375"/>
        <v>0</v>
      </c>
      <c r="AJ192" s="93">
        <f t="shared" si="376"/>
        <v>0</v>
      </c>
      <c r="AK192" s="89">
        <v>0</v>
      </c>
      <c r="AL192" s="89">
        <v>0</v>
      </c>
      <c r="AM192" s="89">
        <v>0</v>
      </c>
      <c r="AN192" s="89">
        <f t="shared" si="398"/>
        <v>0</v>
      </c>
      <c r="AO192" s="93" t="str">
        <f t="shared" si="377"/>
        <v>nebija plānots</v>
      </c>
      <c r="AP192" s="89">
        <f t="shared" si="378"/>
        <v>0</v>
      </c>
      <c r="AQ192" s="93" t="str">
        <f t="shared" si="379"/>
        <v>nebija plānots</v>
      </c>
      <c r="AR192" s="89">
        <f t="shared" si="380"/>
        <v>164899.69</v>
      </c>
      <c r="AS192" s="89">
        <f t="shared" si="380"/>
        <v>164899.69</v>
      </c>
      <c r="AT192" s="89">
        <f t="shared" si="380"/>
        <v>0</v>
      </c>
      <c r="AU192" s="89">
        <f t="shared" si="380"/>
        <v>164899.69</v>
      </c>
      <c r="AV192" s="93">
        <f t="shared" si="381"/>
        <v>1</v>
      </c>
      <c r="AW192" s="89">
        <f t="shared" si="382"/>
        <v>0</v>
      </c>
      <c r="AX192" s="93">
        <f t="shared" si="383"/>
        <v>0</v>
      </c>
      <c r="AY192" s="89">
        <v>0</v>
      </c>
      <c r="AZ192" s="89">
        <v>0</v>
      </c>
      <c r="BA192" s="89">
        <v>0</v>
      </c>
      <c r="BB192" s="89">
        <f t="shared" si="399"/>
        <v>0</v>
      </c>
      <c r="BC192" s="93" t="str">
        <f t="shared" si="384"/>
        <v>nebija plānots</v>
      </c>
      <c r="BD192" s="89">
        <f t="shared" si="385"/>
        <v>0</v>
      </c>
      <c r="BE192" s="93" t="str">
        <f t="shared" si="386"/>
        <v>nebija plānots</v>
      </c>
      <c r="BF192" s="89">
        <f t="shared" si="387"/>
        <v>164899.69</v>
      </c>
      <c r="BG192" s="89">
        <f t="shared" si="387"/>
        <v>164899.69</v>
      </c>
      <c r="BH192" s="89">
        <f t="shared" si="387"/>
        <v>0</v>
      </c>
      <c r="BI192" s="89">
        <f t="shared" si="387"/>
        <v>164899.69</v>
      </c>
      <c r="BJ192" s="93">
        <f t="shared" si="388"/>
        <v>1</v>
      </c>
      <c r="BK192" s="89">
        <f t="shared" si="389"/>
        <v>0</v>
      </c>
      <c r="BL192" s="93">
        <f t="shared" si="390"/>
        <v>0</v>
      </c>
      <c r="BM192" s="89">
        <v>0</v>
      </c>
      <c r="BN192" s="89">
        <v>0</v>
      </c>
      <c r="BO192" s="89">
        <v>0</v>
      </c>
      <c r="BP192" s="89">
        <f t="shared" si="400"/>
        <v>0</v>
      </c>
      <c r="BQ192" s="93" t="str">
        <f t="shared" si="391"/>
        <v>nebija plānots</v>
      </c>
      <c r="BR192" s="89">
        <f t="shared" si="392"/>
        <v>0</v>
      </c>
      <c r="BS192" s="93" t="str">
        <f t="shared" si="393"/>
        <v>nebija plānots</v>
      </c>
      <c r="BT192" s="89">
        <f t="shared" si="394"/>
        <v>164899.69</v>
      </c>
      <c r="BU192" s="89">
        <f t="shared" si="394"/>
        <v>164899.69</v>
      </c>
      <c r="BV192" s="89">
        <f t="shared" si="394"/>
        <v>0</v>
      </c>
      <c r="BW192" s="89">
        <f t="shared" si="394"/>
        <v>164899.69</v>
      </c>
      <c r="BX192" s="93">
        <f t="shared" si="395"/>
        <v>1</v>
      </c>
      <c r="BY192" s="89">
        <f t="shared" si="396"/>
        <v>0</v>
      </c>
      <c r="BZ192" s="93">
        <f t="shared" si="397"/>
        <v>0</v>
      </c>
      <c r="CA192" s="89">
        <v>0</v>
      </c>
      <c r="CB192" s="89">
        <v>0</v>
      </c>
      <c r="CC192" s="89">
        <v>216769.51</v>
      </c>
      <c r="CD192" s="89">
        <v>0</v>
      </c>
      <c r="CE192" s="89">
        <v>0</v>
      </c>
      <c r="CF192" s="89">
        <v>0</v>
      </c>
      <c r="CG192" s="89">
        <v>0</v>
      </c>
      <c r="CH192" s="24">
        <f t="shared" si="364"/>
        <v>381669.2</v>
      </c>
      <c r="CJ192" s="10"/>
      <c r="CK192" s="10"/>
    </row>
    <row r="193" spans="1:89" ht="12" hidden="1" customHeight="1" x14ac:dyDescent="0.25">
      <c r="A193" s="9" t="s">
        <v>503</v>
      </c>
      <c r="B193" s="9" t="s">
        <v>503</v>
      </c>
      <c r="C193" s="25">
        <v>4</v>
      </c>
      <c r="D193" s="33" t="s">
        <v>438</v>
      </c>
      <c r="E193" s="27" t="s">
        <v>439</v>
      </c>
      <c r="F193" s="33" t="s">
        <v>479</v>
      </c>
      <c r="G193" s="27" t="s">
        <v>480</v>
      </c>
      <c r="H193" s="28" t="s">
        <v>504</v>
      </c>
      <c r="I193" s="27" t="s">
        <v>505</v>
      </c>
      <c r="J193" s="28" t="s">
        <v>21</v>
      </c>
      <c r="K193" s="29" t="s">
        <v>420</v>
      </c>
      <c r="L193" s="25" t="s">
        <v>9</v>
      </c>
      <c r="M193" s="24">
        <v>0</v>
      </c>
      <c r="N193" s="24">
        <v>164557.43000000002</v>
      </c>
      <c r="O193" s="24">
        <v>259292.08</v>
      </c>
      <c r="P193" s="89">
        <v>0</v>
      </c>
      <c r="Q193" s="89">
        <v>69882.34</v>
      </c>
      <c r="R193" s="89">
        <v>0</v>
      </c>
      <c r="S193" s="89">
        <f t="shared" si="365"/>
        <v>69882.34</v>
      </c>
      <c r="T193" s="93" t="str">
        <f t="shared" si="366"/>
        <v>nebija plānots</v>
      </c>
      <c r="U193" s="89">
        <f t="shared" si="367"/>
        <v>69882.34</v>
      </c>
      <c r="V193" s="93" t="str">
        <f t="shared" si="368"/>
        <v>nebija plānots</v>
      </c>
      <c r="W193" s="89">
        <v>0</v>
      </c>
      <c r="X193" s="89">
        <v>0</v>
      </c>
      <c r="Y193" s="89">
        <v>0</v>
      </c>
      <c r="Z193" s="89">
        <f t="shared" si="369"/>
        <v>0</v>
      </c>
      <c r="AA193" s="93" t="str">
        <f t="shared" si="370"/>
        <v>nebija plānots</v>
      </c>
      <c r="AB193" s="89">
        <f t="shared" si="371"/>
        <v>0</v>
      </c>
      <c r="AC193" s="93" t="str">
        <f t="shared" si="372"/>
        <v>nebija plānots</v>
      </c>
      <c r="AD193" s="89">
        <f t="shared" si="373"/>
        <v>0</v>
      </c>
      <c r="AE193" s="89">
        <f t="shared" si="373"/>
        <v>69882.34</v>
      </c>
      <c r="AF193" s="89">
        <f t="shared" si="373"/>
        <v>0</v>
      </c>
      <c r="AG193" s="89">
        <f t="shared" si="373"/>
        <v>69882.34</v>
      </c>
      <c r="AH193" s="93" t="str">
        <f t="shared" si="374"/>
        <v>nebija plānots</v>
      </c>
      <c r="AI193" s="89">
        <f t="shared" si="375"/>
        <v>69882.34</v>
      </c>
      <c r="AJ193" s="93" t="str">
        <f t="shared" si="376"/>
        <v>nebija plānots</v>
      </c>
      <c r="AK193" s="89">
        <v>69882.34</v>
      </c>
      <c r="AL193" s="89">
        <v>0</v>
      </c>
      <c r="AM193" s="89">
        <v>0</v>
      </c>
      <c r="AN193" s="89">
        <f t="shared" si="398"/>
        <v>0</v>
      </c>
      <c r="AO193" s="93">
        <f t="shared" si="377"/>
        <v>0</v>
      </c>
      <c r="AP193" s="89">
        <f t="shared" si="378"/>
        <v>-69882.34</v>
      </c>
      <c r="AQ193" s="93">
        <f t="shared" si="379"/>
        <v>-1</v>
      </c>
      <c r="AR193" s="89">
        <f t="shared" si="380"/>
        <v>69882.34</v>
      </c>
      <c r="AS193" s="89">
        <f t="shared" si="380"/>
        <v>69882.34</v>
      </c>
      <c r="AT193" s="89">
        <f t="shared" si="380"/>
        <v>0</v>
      </c>
      <c r="AU193" s="89">
        <f t="shared" si="380"/>
        <v>69882.34</v>
      </c>
      <c r="AV193" s="93">
        <f t="shared" si="381"/>
        <v>1</v>
      </c>
      <c r="AW193" s="89">
        <f t="shared" si="382"/>
        <v>0</v>
      </c>
      <c r="AX193" s="93">
        <f t="shared" si="383"/>
        <v>0</v>
      </c>
      <c r="AY193" s="89">
        <v>0</v>
      </c>
      <c r="AZ193" s="89">
        <v>0</v>
      </c>
      <c r="BA193" s="89">
        <v>0</v>
      </c>
      <c r="BB193" s="89">
        <f t="shared" si="399"/>
        <v>0</v>
      </c>
      <c r="BC193" s="93" t="str">
        <f t="shared" si="384"/>
        <v>nebija plānots</v>
      </c>
      <c r="BD193" s="89">
        <f t="shared" si="385"/>
        <v>0</v>
      </c>
      <c r="BE193" s="93" t="str">
        <f t="shared" si="386"/>
        <v>nebija plānots</v>
      </c>
      <c r="BF193" s="89">
        <f t="shared" si="387"/>
        <v>69882.34</v>
      </c>
      <c r="BG193" s="89">
        <f t="shared" si="387"/>
        <v>69882.34</v>
      </c>
      <c r="BH193" s="89">
        <f t="shared" si="387"/>
        <v>0</v>
      </c>
      <c r="BI193" s="89">
        <f t="shared" si="387"/>
        <v>69882.34</v>
      </c>
      <c r="BJ193" s="93">
        <f t="shared" si="388"/>
        <v>1</v>
      </c>
      <c r="BK193" s="89">
        <f t="shared" si="389"/>
        <v>0</v>
      </c>
      <c r="BL193" s="93">
        <f t="shared" si="390"/>
        <v>0</v>
      </c>
      <c r="BM193" s="89">
        <v>0</v>
      </c>
      <c r="BN193" s="89">
        <v>0</v>
      </c>
      <c r="BO193" s="89">
        <v>0</v>
      </c>
      <c r="BP193" s="89">
        <f t="shared" si="400"/>
        <v>0</v>
      </c>
      <c r="BQ193" s="93" t="str">
        <f t="shared" si="391"/>
        <v>nebija plānots</v>
      </c>
      <c r="BR193" s="89">
        <f t="shared" si="392"/>
        <v>0</v>
      </c>
      <c r="BS193" s="93" t="str">
        <f t="shared" si="393"/>
        <v>nebija plānots</v>
      </c>
      <c r="BT193" s="89">
        <f t="shared" si="394"/>
        <v>69882.34</v>
      </c>
      <c r="BU193" s="89">
        <f t="shared" si="394"/>
        <v>69882.34</v>
      </c>
      <c r="BV193" s="89">
        <f t="shared" si="394"/>
        <v>0</v>
      </c>
      <c r="BW193" s="89">
        <f t="shared" si="394"/>
        <v>69882.34</v>
      </c>
      <c r="BX193" s="93">
        <f t="shared" si="395"/>
        <v>1</v>
      </c>
      <c r="BY193" s="89">
        <f t="shared" si="396"/>
        <v>0</v>
      </c>
      <c r="BZ193" s="93">
        <f t="shared" si="397"/>
        <v>0</v>
      </c>
      <c r="CA193" s="89">
        <v>0</v>
      </c>
      <c r="CB193" s="89">
        <v>0</v>
      </c>
      <c r="CC193" s="89">
        <v>0</v>
      </c>
      <c r="CD193" s="89">
        <v>130050</v>
      </c>
      <c r="CE193" s="89">
        <v>0</v>
      </c>
      <c r="CF193" s="89">
        <v>0</v>
      </c>
      <c r="CG193" s="89">
        <v>0</v>
      </c>
      <c r="CH193" s="24">
        <f t="shared" si="364"/>
        <v>199932.34</v>
      </c>
      <c r="CJ193" s="10"/>
      <c r="CK193" s="10"/>
    </row>
    <row r="194" spans="1:89" ht="12" hidden="1" customHeight="1" x14ac:dyDescent="0.25">
      <c r="A194" s="9" t="s">
        <v>506</v>
      </c>
      <c r="B194" s="9" t="s">
        <v>506</v>
      </c>
      <c r="C194" s="25">
        <v>4</v>
      </c>
      <c r="D194" s="33" t="s">
        <v>438</v>
      </c>
      <c r="E194" s="27" t="s">
        <v>439</v>
      </c>
      <c r="F194" s="33" t="s">
        <v>479</v>
      </c>
      <c r="G194" s="27" t="s">
        <v>480</v>
      </c>
      <c r="H194" s="28" t="s">
        <v>507</v>
      </c>
      <c r="I194" s="27" t="s">
        <v>508</v>
      </c>
      <c r="J194" s="28" t="s">
        <v>21</v>
      </c>
      <c r="K194" s="36" t="s">
        <v>420</v>
      </c>
      <c r="L194" s="25" t="s">
        <v>9</v>
      </c>
      <c r="M194" s="24">
        <v>0</v>
      </c>
      <c r="N194" s="24">
        <v>0</v>
      </c>
      <c r="O194" s="24">
        <v>392066.17</v>
      </c>
      <c r="P194" s="89">
        <v>0</v>
      </c>
      <c r="Q194" s="89">
        <v>0</v>
      </c>
      <c r="R194" s="89">
        <v>0</v>
      </c>
      <c r="S194" s="89">
        <f t="shared" si="365"/>
        <v>0</v>
      </c>
      <c r="T194" s="93" t="str">
        <f t="shared" si="366"/>
        <v>nebija plānots</v>
      </c>
      <c r="U194" s="89">
        <f t="shared" si="367"/>
        <v>0</v>
      </c>
      <c r="V194" s="93" t="str">
        <f t="shared" si="368"/>
        <v>nebija plānots</v>
      </c>
      <c r="W194" s="89">
        <v>0</v>
      </c>
      <c r="X194" s="89">
        <v>0</v>
      </c>
      <c r="Y194" s="89">
        <v>0</v>
      </c>
      <c r="Z194" s="89">
        <f t="shared" si="369"/>
        <v>0</v>
      </c>
      <c r="AA194" s="93" t="str">
        <f t="shared" si="370"/>
        <v>nebija plānots</v>
      </c>
      <c r="AB194" s="89">
        <f t="shared" si="371"/>
        <v>0</v>
      </c>
      <c r="AC194" s="93" t="str">
        <f t="shared" si="372"/>
        <v>nebija plānots</v>
      </c>
      <c r="AD194" s="89">
        <f t="shared" si="373"/>
        <v>0</v>
      </c>
      <c r="AE194" s="89">
        <f t="shared" si="373"/>
        <v>0</v>
      </c>
      <c r="AF194" s="89">
        <f t="shared" si="373"/>
        <v>0</v>
      </c>
      <c r="AG194" s="89">
        <f t="shared" si="373"/>
        <v>0</v>
      </c>
      <c r="AH194" s="93" t="str">
        <f t="shared" si="374"/>
        <v>nebija plānots</v>
      </c>
      <c r="AI194" s="89">
        <f t="shared" si="375"/>
        <v>0</v>
      </c>
      <c r="AJ194" s="93" t="str">
        <f t="shared" si="376"/>
        <v>nebija plānots</v>
      </c>
      <c r="AK194" s="89">
        <v>0</v>
      </c>
      <c r="AL194" s="89">
        <v>133985.18</v>
      </c>
      <c r="AM194" s="89">
        <v>0</v>
      </c>
      <c r="AN194" s="89">
        <f t="shared" si="398"/>
        <v>133985.18</v>
      </c>
      <c r="AO194" s="93" t="str">
        <f t="shared" si="377"/>
        <v>nebija plānots</v>
      </c>
      <c r="AP194" s="89">
        <f t="shared" si="378"/>
        <v>133985.18</v>
      </c>
      <c r="AQ194" s="93" t="str">
        <f t="shared" si="379"/>
        <v>nebija plānots</v>
      </c>
      <c r="AR194" s="89">
        <f t="shared" si="380"/>
        <v>0</v>
      </c>
      <c r="AS194" s="89">
        <f t="shared" si="380"/>
        <v>133985.18</v>
      </c>
      <c r="AT194" s="89">
        <f t="shared" si="380"/>
        <v>0</v>
      </c>
      <c r="AU194" s="89">
        <f t="shared" si="380"/>
        <v>133985.18</v>
      </c>
      <c r="AV194" s="93" t="str">
        <f t="shared" si="381"/>
        <v>nebija plānots</v>
      </c>
      <c r="AW194" s="89">
        <f t="shared" si="382"/>
        <v>133985.18</v>
      </c>
      <c r="AX194" s="93" t="str">
        <f t="shared" si="383"/>
        <v>nebija plānots</v>
      </c>
      <c r="AY194" s="89">
        <v>123037.5</v>
      </c>
      <c r="AZ194" s="89">
        <v>0</v>
      </c>
      <c r="BA194" s="89">
        <v>0</v>
      </c>
      <c r="BB194" s="89">
        <f t="shared" si="399"/>
        <v>0</v>
      </c>
      <c r="BC194" s="93">
        <f t="shared" si="384"/>
        <v>0</v>
      </c>
      <c r="BD194" s="89">
        <f t="shared" si="385"/>
        <v>-123037.5</v>
      </c>
      <c r="BE194" s="93">
        <f t="shared" si="386"/>
        <v>-1</v>
      </c>
      <c r="BF194" s="89">
        <f t="shared" si="387"/>
        <v>123037.5</v>
      </c>
      <c r="BG194" s="89">
        <f t="shared" si="387"/>
        <v>133985.18</v>
      </c>
      <c r="BH194" s="89">
        <f t="shared" si="387"/>
        <v>0</v>
      </c>
      <c r="BI194" s="89">
        <f t="shared" si="387"/>
        <v>133985.18</v>
      </c>
      <c r="BJ194" s="93">
        <f t="shared" si="388"/>
        <v>1.0889784008940364</v>
      </c>
      <c r="BK194" s="89">
        <f t="shared" si="389"/>
        <v>10947.679999999993</v>
      </c>
      <c r="BL194" s="93">
        <f t="shared" si="390"/>
        <v>8.8978400894036316E-2</v>
      </c>
      <c r="BM194" s="89">
        <v>0</v>
      </c>
      <c r="BN194" s="89">
        <v>0</v>
      </c>
      <c r="BO194" s="89">
        <v>0</v>
      </c>
      <c r="BP194" s="89">
        <f t="shared" si="400"/>
        <v>0</v>
      </c>
      <c r="BQ194" s="93" t="str">
        <f t="shared" si="391"/>
        <v>nebija plānots</v>
      </c>
      <c r="BR194" s="89">
        <f t="shared" si="392"/>
        <v>0</v>
      </c>
      <c r="BS194" s="93" t="str">
        <f t="shared" si="393"/>
        <v>nebija plānots</v>
      </c>
      <c r="BT194" s="89">
        <f t="shared" si="394"/>
        <v>123037.5</v>
      </c>
      <c r="BU194" s="89">
        <f t="shared" si="394"/>
        <v>133985.18</v>
      </c>
      <c r="BV194" s="89">
        <f t="shared" si="394"/>
        <v>0</v>
      </c>
      <c r="BW194" s="89">
        <f t="shared" si="394"/>
        <v>133985.18</v>
      </c>
      <c r="BX194" s="93">
        <f t="shared" si="395"/>
        <v>1.0889784008940364</v>
      </c>
      <c r="BY194" s="89">
        <f t="shared" si="396"/>
        <v>10947.679999999993</v>
      </c>
      <c r="BZ194" s="93">
        <f t="shared" si="397"/>
        <v>8.8978400894036316E-2</v>
      </c>
      <c r="CA194" s="89">
        <v>0</v>
      </c>
      <c r="CB194" s="89">
        <v>116662.5</v>
      </c>
      <c r="CC194" s="89">
        <v>0</v>
      </c>
      <c r="CD194" s="89">
        <v>0</v>
      </c>
      <c r="CE194" s="89">
        <v>141525</v>
      </c>
      <c r="CF194" s="89">
        <v>0</v>
      </c>
      <c r="CG194" s="89">
        <v>0</v>
      </c>
      <c r="CH194" s="24">
        <f t="shared" si="364"/>
        <v>381225</v>
      </c>
      <c r="CJ194" s="10"/>
      <c r="CK194" s="10"/>
    </row>
    <row r="195" spans="1:89" ht="12" hidden="1" customHeight="1" x14ac:dyDescent="0.25">
      <c r="A195" s="9" t="s">
        <v>509</v>
      </c>
      <c r="B195" s="9" t="s">
        <v>509</v>
      </c>
      <c r="C195" s="25">
        <v>4</v>
      </c>
      <c r="D195" s="33" t="s">
        <v>438</v>
      </c>
      <c r="E195" s="27" t="s">
        <v>439</v>
      </c>
      <c r="F195" s="33" t="s">
        <v>510</v>
      </c>
      <c r="G195" s="27" t="s">
        <v>511</v>
      </c>
      <c r="H195" s="25" t="s">
        <v>512</v>
      </c>
      <c r="I195" s="27" t="s">
        <v>513</v>
      </c>
      <c r="J195" s="28">
        <v>1</v>
      </c>
      <c r="K195" s="29" t="s">
        <v>444</v>
      </c>
      <c r="L195" s="25" t="s">
        <v>9</v>
      </c>
      <c r="M195" s="24">
        <v>0</v>
      </c>
      <c r="N195" s="24">
        <v>0</v>
      </c>
      <c r="O195" s="24">
        <v>896357.51</v>
      </c>
      <c r="P195" s="89">
        <v>324415.05</v>
      </c>
      <c r="Q195" s="89">
        <v>324415.05</v>
      </c>
      <c r="R195" s="89">
        <v>0</v>
      </c>
      <c r="S195" s="89">
        <f t="shared" si="365"/>
        <v>324415.05</v>
      </c>
      <c r="T195" s="93">
        <f t="shared" si="366"/>
        <v>1</v>
      </c>
      <c r="U195" s="89">
        <f t="shared" si="367"/>
        <v>0</v>
      </c>
      <c r="V195" s="93">
        <f t="shared" si="368"/>
        <v>0</v>
      </c>
      <c r="W195" s="89">
        <v>628480.12</v>
      </c>
      <c r="X195" s="89">
        <v>181198.19</v>
      </c>
      <c r="Y195" s="89">
        <v>0</v>
      </c>
      <c r="Z195" s="89">
        <f t="shared" si="369"/>
        <v>181198.19</v>
      </c>
      <c r="AA195" s="93">
        <f t="shared" si="370"/>
        <v>0.28831172893742446</v>
      </c>
      <c r="AB195" s="89">
        <f t="shared" si="371"/>
        <v>-447281.93</v>
      </c>
      <c r="AC195" s="93">
        <f t="shared" si="372"/>
        <v>-0.71168827106257548</v>
      </c>
      <c r="AD195" s="89">
        <f t="shared" si="373"/>
        <v>952895.16999999993</v>
      </c>
      <c r="AE195" s="89">
        <f t="shared" si="373"/>
        <v>505613.24</v>
      </c>
      <c r="AF195" s="89">
        <f t="shared" si="373"/>
        <v>0</v>
      </c>
      <c r="AG195" s="89">
        <f t="shared" si="373"/>
        <v>505613.24</v>
      </c>
      <c r="AH195" s="93">
        <f t="shared" si="374"/>
        <v>0.5306074119359846</v>
      </c>
      <c r="AI195" s="89">
        <f t="shared" si="375"/>
        <v>-447281.92999999993</v>
      </c>
      <c r="AJ195" s="93">
        <f t="shared" si="376"/>
        <v>-0.46939258806401546</v>
      </c>
      <c r="AK195" s="89">
        <v>266234.39</v>
      </c>
      <c r="AL195" s="89">
        <v>374164.32</v>
      </c>
      <c r="AM195" s="89">
        <v>0</v>
      </c>
      <c r="AN195" s="89">
        <f t="shared" si="398"/>
        <v>374164.32</v>
      </c>
      <c r="AO195" s="93">
        <f t="shared" si="377"/>
        <v>1.405394397019859</v>
      </c>
      <c r="AP195" s="89">
        <f t="shared" si="378"/>
        <v>107929.93</v>
      </c>
      <c r="AQ195" s="93">
        <f t="shared" si="379"/>
        <v>0.40539439701985902</v>
      </c>
      <c r="AR195" s="89">
        <f t="shared" si="380"/>
        <v>1219129.56</v>
      </c>
      <c r="AS195" s="89">
        <f t="shared" si="380"/>
        <v>879777.56</v>
      </c>
      <c r="AT195" s="89">
        <f t="shared" si="380"/>
        <v>0</v>
      </c>
      <c r="AU195" s="89">
        <f t="shared" si="380"/>
        <v>879777.56</v>
      </c>
      <c r="AV195" s="93">
        <f t="shared" si="381"/>
        <v>0.72164402280591078</v>
      </c>
      <c r="AW195" s="89">
        <f t="shared" si="382"/>
        <v>-339352</v>
      </c>
      <c r="AX195" s="93">
        <f t="shared" si="383"/>
        <v>-0.27835597719408917</v>
      </c>
      <c r="AY195" s="89">
        <v>327636.91000000003</v>
      </c>
      <c r="AZ195" s="89">
        <v>346502.22</v>
      </c>
      <c r="BA195" s="89">
        <v>0</v>
      </c>
      <c r="BB195" s="89">
        <f t="shared" si="399"/>
        <v>346502.22</v>
      </c>
      <c r="BC195" s="93">
        <f t="shared" si="384"/>
        <v>1.057579928952449</v>
      </c>
      <c r="BD195" s="89">
        <f t="shared" si="385"/>
        <v>18865.309999999939</v>
      </c>
      <c r="BE195" s="93">
        <f t="shared" si="386"/>
        <v>5.7579928952449032E-2</v>
      </c>
      <c r="BF195" s="89">
        <f t="shared" si="387"/>
        <v>1546766.4700000002</v>
      </c>
      <c r="BG195" s="89">
        <f t="shared" si="387"/>
        <v>1226279.78</v>
      </c>
      <c r="BH195" s="89">
        <f t="shared" si="387"/>
        <v>0</v>
      </c>
      <c r="BI195" s="89">
        <f t="shared" si="387"/>
        <v>1226279.78</v>
      </c>
      <c r="BJ195" s="93">
        <f t="shared" si="388"/>
        <v>0.79280214808380212</v>
      </c>
      <c r="BK195" s="89">
        <f t="shared" si="389"/>
        <v>-320486.69000000018</v>
      </c>
      <c r="BL195" s="93">
        <f t="shared" si="390"/>
        <v>-0.20719785191619788</v>
      </c>
      <c r="BM195" s="89">
        <v>608711.57999999996</v>
      </c>
      <c r="BN195" s="89">
        <v>548525.44999999995</v>
      </c>
      <c r="BO195" s="89">
        <v>0</v>
      </c>
      <c r="BP195" s="89">
        <f t="shared" si="400"/>
        <v>548525.44999999995</v>
      </c>
      <c r="BQ195" s="93">
        <f t="shared" si="391"/>
        <v>0.90112537369504286</v>
      </c>
      <c r="BR195" s="89">
        <f t="shared" si="392"/>
        <v>-60186.130000000005</v>
      </c>
      <c r="BS195" s="93">
        <f t="shared" si="393"/>
        <v>-9.8874626304957122E-2</v>
      </c>
      <c r="BT195" s="89">
        <f t="shared" si="394"/>
        <v>2155478.0500000003</v>
      </c>
      <c r="BU195" s="89">
        <f t="shared" si="394"/>
        <v>1774805.23</v>
      </c>
      <c r="BV195" s="89">
        <f t="shared" si="394"/>
        <v>0</v>
      </c>
      <c r="BW195" s="89">
        <f t="shared" si="394"/>
        <v>1774805.23</v>
      </c>
      <c r="BX195" s="93">
        <f t="shared" si="395"/>
        <v>0.82339285709729204</v>
      </c>
      <c r="BY195" s="89">
        <f t="shared" si="396"/>
        <v>-380672.8200000003</v>
      </c>
      <c r="BZ195" s="93">
        <f t="shared" si="397"/>
        <v>-0.17660714290270793</v>
      </c>
      <c r="CA195" s="89">
        <v>564611.13</v>
      </c>
      <c r="CB195" s="89">
        <v>259000.89</v>
      </c>
      <c r="CC195" s="89">
        <v>892789.36</v>
      </c>
      <c r="CD195" s="89">
        <v>174322.66999999998</v>
      </c>
      <c r="CE195" s="89">
        <v>2253328.21</v>
      </c>
      <c r="CF195" s="89">
        <v>356555.03</v>
      </c>
      <c r="CG195" s="89">
        <v>98555.65</v>
      </c>
      <c r="CH195" s="24">
        <f t="shared" si="364"/>
        <v>6754640.9900000012</v>
      </c>
      <c r="CJ195" s="10"/>
      <c r="CK195" s="10"/>
    </row>
    <row r="196" spans="1:89" ht="12" hidden="1" customHeight="1" x14ac:dyDescent="0.25">
      <c r="A196" s="9" t="s">
        <v>514</v>
      </c>
      <c r="B196" s="9" t="s">
        <v>514</v>
      </c>
      <c r="C196" s="25">
        <v>4</v>
      </c>
      <c r="D196" s="33" t="s">
        <v>438</v>
      </c>
      <c r="E196" s="27" t="s">
        <v>439</v>
      </c>
      <c r="F196" s="33" t="s">
        <v>510</v>
      </c>
      <c r="G196" s="27" t="s">
        <v>511</v>
      </c>
      <c r="H196" s="25" t="s">
        <v>512</v>
      </c>
      <c r="I196" s="27" t="s">
        <v>513</v>
      </c>
      <c r="J196" s="28">
        <v>2</v>
      </c>
      <c r="K196" s="29" t="s">
        <v>444</v>
      </c>
      <c r="L196" s="25" t="s">
        <v>9</v>
      </c>
      <c r="M196" s="24">
        <v>0</v>
      </c>
      <c r="N196" s="24">
        <v>0</v>
      </c>
      <c r="O196" s="24">
        <v>527857.03</v>
      </c>
      <c r="P196" s="89">
        <v>216495.15999999997</v>
      </c>
      <c r="Q196" s="89">
        <v>216495.16000000003</v>
      </c>
      <c r="R196" s="89">
        <v>0</v>
      </c>
      <c r="S196" s="89">
        <f t="shared" si="365"/>
        <v>216495.16000000003</v>
      </c>
      <c r="T196" s="93">
        <f t="shared" si="366"/>
        <v>1.0000000000000002</v>
      </c>
      <c r="U196" s="89">
        <f t="shared" si="367"/>
        <v>0</v>
      </c>
      <c r="V196" s="93">
        <f t="shared" si="368"/>
        <v>0</v>
      </c>
      <c r="W196" s="89">
        <v>83020.78</v>
      </c>
      <c r="X196" s="89">
        <v>103934.39</v>
      </c>
      <c r="Y196" s="89">
        <v>0</v>
      </c>
      <c r="Z196" s="89">
        <f t="shared" si="369"/>
        <v>103934.39</v>
      </c>
      <c r="AA196" s="93">
        <f t="shared" si="370"/>
        <v>1.25190813673396</v>
      </c>
      <c r="AB196" s="89">
        <f t="shared" si="371"/>
        <v>20913.61</v>
      </c>
      <c r="AC196" s="93">
        <f t="shared" si="372"/>
        <v>0.25190813673395984</v>
      </c>
      <c r="AD196" s="89">
        <f t="shared" si="373"/>
        <v>299515.93999999994</v>
      </c>
      <c r="AE196" s="89">
        <f t="shared" si="373"/>
        <v>320429.55000000005</v>
      </c>
      <c r="AF196" s="89">
        <f t="shared" si="373"/>
        <v>0</v>
      </c>
      <c r="AG196" s="89">
        <f t="shared" si="373"/>
        <v>320429.55000000005</v>
      </c>
      <c r="AH196" s="93">
        <f t="shared" si="374"/>
        <v>1.0698246978107413</v>
      </c>
      <c r="AI196" s="89">
        <f t="shared" si="375"/>
        <v>20913.610000000102</v>
      </c>
      <c r="AJ196" s="93">
        <f t="shared" si="376"/>
        <v>6.9824697810741243E-2</v>
      </c>
      <c r="AK196" s="89">
        <v>4039.2</v>
      </c>
      <c r="AL196" s="89">
        <v>6816.15</v>
      </c>
      <c r="AM196" s="89">
        <v>0</v>
      </c>
      <c r="AN196" s="89">
        <f t="shared" si="398"/>
        <v>6816.15</v>
      </c>
      <c r="AO196" s="93">
        <f t="shared" si="377"/>
        <v>1.6875</v>
      </c>
      <c r="AP196" s="89">
        <f t="shared" si="378"/>
        <v>2776.95</v>
      </c>
      <c r="AQ196" s="93">
        <f t="shared" si="379"/>
        <v>0.6875</v>
      </c>
      <c r="AR196" s="89">
        <f t="shared" si="380"/>
        <v>303555.13999999996</v>
      </c>
      <c r="AS196" s="89">
        <f t="shared" si="380"/>
        <v>327245.70000000007</v>
      </c>
      <c r="AT196" s="89">
        <f t="shared" si="380"/>
        <v>0</v>
      </c>
      <c r="AU196" s="89">
        <f t="shared" si="380"/>
        <v>327245.70000000007</v>
      </c>
      <c r="AV196" s="93">
        <f t="shared" si="381"/>
        <v>1.0780436793130899</v>
      </c>
      <c r="AW196" s="89">
        <f t="shared" si="382"/>
        <v>23690.560000000114</v>
      </c>
      <c r="AX196" s="93">
        <f t="shared" si="383"/>
        <v>7.8043679313089934E-2</v>
      </c>
      <c r="AY196" s="89">
        <v>108719.37</v>
      </c>
      <c r="AZ196" s="89">
        <v>151808.72</v>
      </c>
      <c r="BA196" s="89">
        <v>0</v>
      </c>
      <c r="BB196" s="89">
        <f t="shared" si="399"/>
        <v>151808.72</v>
      </c>
      <c r="BC196" s="93">
        <f t="shared" si="384"/>
        <v>1.3963355380002662</v>
      </c>
      <c r="BD196" s="89">
        <f t="shared" si="385"/>
        <v>43089.350000000006</v>
      </c>
      <c r="BE196" s="93">
        <f t="shared" si="386"/>
        <v>0.39633553800026627</v>
      </c>
      <c r="BF196" s="89">
        <f t="shared" si="387"/>
        <v>412274.50999999995</v>
      </c>
      <c r="BG196" s="89">
        <f t="shared" si="387"/>
        <v>479054.42000000004</v>
      </c>
      <c r="BH196" s="89">
        <f t="shared" si="387"/>
        <v>0</v>
      </c>
      <c r="BI196" s="89">
        <f t="shared" si="387"/>
        <v>479054.42000000004</v>
      </c>
      <c r="BJ196" s="93">
        <f t="shared" si="388"/>
        <v>1.1619792356311336</v>
      </c>
      <c r="BK196" s="89">
        <f t="shared" si="389"/>
        <v>66779.910000000091</v>
      </c>
      <c r="BL196" s="93">
        <f t="shared" si="390"/>
        <v>0.16197923563113348</v>
      </c>
      <c r="BM196" s="89">
        <v>0</v>
      </c>
      <c r="BN196" s="89">
        <v>61880</v>
      </c>
      <c r="BO196" s="89">
        <v>0</v>
      </c>
      <c r="BP196" s="89">
        <f t="shared" si="400"/>
        <v>61880</v>
      </c>
      <c r="BQ196" s="93" t="str">
        <f t="shared" si="391"/>
        <v>nebija plānots</v>
      </c>
      <c r="BR196" s="89">
        <f t="shared" si="392"/>
        <v>61880</v>
      </c>
      <c r="BS196" s="93" t="str">
        <f t="shared" si="393"/>
        <v>nebija plānots</v>
      </c>
      <c r="BT196" s="89">
        <f t="shared" si="394"/>
        <v>412274.50999999995</v>
      </c>
      <c r="BU196" s="89">
        <f t="shared" si="394"/>
        <v>540934.42000000004</v>
      </c>
      <c r="BV196" s="89">
        <f t="shared" si="394"/>
        <v>0</v>
      </c>
      <c r="BW196" s="89">
        <f t="shared" si="394"/>
        <v>540934.42000000004</v>
      </c>
      <c r="BX196" s="93">
        <f t="shared" si="395"/>
        <v>1.3120734046836902</v>
      </c>
      <c r="BY196" s="89">
        <f t="shared" si="396"/>
        <v>128659.91000000009</v>
      </c>
      <c r="BZ196" s="93">
        <f t="shared" si="397"/>
        <v>0.31207340468369027</v>
      </c>
      <c r="CA196" s="89">
        <v>91542.54</v>
      </c>
      <c r="CB196" s="89">
        <v>192757.02</v>
      </c>
      <c r="CC196" s="89">
        <v>147823.5</v>
      </c>
      <c r="CD196" s="89">
        <v>0</v>
      </c>
      <c r="CE196" s="89">
        <v>21003.84</v>
      </c>
      <c r="CF196" s="89">
        <v>95100.010000000009</v>
      </c>
      <c r="CG196" s="89">
        <v>66735.350000000006</v>
      </c>
      <c r="CH196" s="24">
        <f t="shared" si="364"/>
        <v>1027236.7699999999</v>
      </c>
      <c r="CJ196" s="10"/>
      <c r="CK196" s="10"/>
    </row>
    <row r="197" spans="1:89" ht="12" hidden="1" customHeight="1" x14ac:dyDescent="0.25">
      <c r="A197" s="9" t="s">
        <v>515</v>
      </c>
      <c r="B197" s="9" t="s">
        <v>515</v>
      </c>
      <c r="C197" s="25">
        <v>4</v>
      </c>
      <c r="D197" s="33" t="s">
        <v>438</v>
      </c>
      <c r="E197" s="27" t="s">
        <v>439</v>
      </c>
      <c r="F197" s="33" t="s">
        <v>510</v>
      </c>
      <c r="G197" s="27" t="s">
        <v>511</v>
      </c>
      <c r="H197" s="25" t="s">
        <v>512</v>
      </c>
      <c r="I197" s="27" t="s">
        <v>513</v>
      </c>
      <c r="J197" s="28">
        <v>3</v>
      </c>
      <c r="K197" s="29" t="s">
        <v>444</v>
      </c>
      <c r="L197" s="25" t="s">
        <v>9</v>
      </c>
      <c r="M197" s="24">
        <v>0</v>
      </c>
      <c r="N197" s="24">
        <v>0</v>
      </c>
      <c r="O197" s="24">
        <v>0</v>
      </c>
      <c r="P197" s="89">
        <v>0</v>
      </c>
      <c r="Q197" s="89">
        <v>0</v>
      </c>
      <c r="R197" s="89">
        <v>0</v>
      </c>
      <c r="S197" s="89">
        <f t="shared" si="365"/>
        <v>0</v>
      </c>
      <c r="T197" s="93" t="str">
        <f t="shared" si="366"/>
        <v>nebija plānots</v>
      </c>
      <c r="U197" s="89">
        <f t="shared" si="367"/>
        <v>0</v>
      </c>
      <c r="V197" s="93" t="str">
        <f t="shared" si="368"/>
        <v>nebija plānots</v>
      </c>
      <c r="W197" s="89">
        <v>0</v>
      </c>
      <c r="X197" s="89">
        <v>0</v>
      </c>
      <c r="Y197" s="89">
        <v>0</v>
      </c>
      <c r="Z197" s="89">
        <f t="shared" si="369"/>
        <v>0</v>
      </c>
      <c r="AA197" s="93" t="str">
        <f t="shared" si="370"/>
        <v>nebija plānots</v>
      </c>
      <c r="AB197" s="89">
        <f t="shared" si="371"/>
        <v>0</v>
      </c>
      <c r="AC197" s="93" t="str">
        <f t="shared" si="372"/>
        <v>nebija plānots</v>
      </c>
      <c r="AD197" s="89">
        <f t="shared" si="373"/>
        <v>0</v>
      </c>
      <c r="AE197" s="89">
        <f t="shared" si="373"/>
        <v>0</v>
      </c>
      <c r="AF197" s="89">
        <f t="shared" si="373"/>
        <v>0</v>
      </c>
      <c r="AG197" s="89">
        <f t="shared" si="373"/>
        <v>0</v>
      </c>
      <c r="AH197" s="93" t="str">
        <f t="shared" si="374"/>
        <v>nebija plānots</v>
      </c>
      <c r="AI197" s="89">
        <f t="shared" si="375"/>
        <v>0</v>
      </c>
      <c r="AJ197" s="93" t="str">
        <f t="shared" si="376"/>
        <v>nebija plānots</v>
      </c>
      <c r="AK197" s="89">
        <v>0</v>
      </c>
      <c r="AL197" s="89">
        <v>0</v>
      </c>
      <c r="AM197" s="89">
        <v>0</v>
      </c>
      <c r="AN197" s="89">
        <f t="shared" si="398"/>
        <v>0</v>
      </c>
      <c r="AO197" s="93" t="str">
        <f t="shared" si="377"/>
        <v>nebija plānots</v>
      </c>
      <c r="AP197" s="89">
        <f t="shared" si="378"/>
        <v>0</v>
      </c>
      <c r="AQ197" s="93" t="str">
        <f t="shared" si="379"/>
        <v>nebija plānots</v>
      </c>
      <c r="AR197" s="89">
        <f t="shared" si="380"/>
        <v>0</v>
      </c>
      <c r="AS197" s="89">
        <f t="shared" si="380"/>
        <v>0</v>
      </c>
      <c r="AT197" s="89">
        <f t="shared" si="380"/>
        <v>0</v>
      </c>
      <c r="AU197" s="89">
        <f t="shared" si="380"/>
        <v>0</v>
      </c>
      <c r="AV197" s="93" t="str">
        <f t="shared" si="381"/>
        <v>nebija plānots</v>
      </c>
      <c r="AW197" s="89">
        <f t="shared" si="382"/>
        <v>0</v>
      </c>
      <c r="AX197" s="93" t="str">
        <f t="shared" si="383"/>
        <v>nebija plānots</v>
      </c>
      <c r="AY197" s="89">
        <v>0</v>
      </c>
      <c r="AZ197" s="89">
        <v>0</v>
      </c>
      <c r="BA197" s="89">
        <v>0</v>
      </c>
      <c r="BB197" s="89">
        <f t="shared" si="399"/>
        <v>0</v>
      </c>
      <c r="BC197" s="93" t="str">
        <f t="shared" si="384"/>
        <v>nebija plānots</v>
      </c>
      <c r="BD197" s="89">
        <f t="shared" si="385"/>
        <v>0</v>
      </c>
      <c r="BE197" s="93" t="str">
        <f t="shared" si="386"/>
        <v>nebija plānots</v>
      </c>
      <c r="BF197" s="89">
        <f t="shared" si="387"/>
        <v>0</v>
      </c>
      <c r="BG197" s="89">
        <f t="shared" si="387"/>
        <v>0</v>
      </c>
      <c r="BH197" s="89">
        <f t="shared" si="387"/>
        <v>0</v>
      </c>
      <c r="BI197" s="89">
        <f t="shared" si="387"/>
        <v>0</v>
      </c>
      <c r="BJ197" s="93" t="str">
        <f t="shared" si="388"/>
        <v>nebija plānots</v>
      </c>
      <c r="BK197" s="89">
        <f t="shared" si="389"/>
        <v>0</v>
      </c>
      <c r="BL197" s="93" t="str">
        <f t="shared" si="390"/>
        <v>nebija plānots</v>
      </c>
      <c r="BM197" s="89">
        <v>0</v>
      </c>
      <c r="BN197" s="89">
        <v>0</v>
      </c>
      <c r="BO197" s="89">
        <v>0</v>
      </c>
      <c r="BP197" s="89">
        <f t="shared" si="400"/>
        <v>0</v>
      </c>
      <c r="BQ197" s="93" t="str">
        <f t="shared" si="391"/>
        <v>nebija plānots</v>
      </c>
      <c r="BR197" s="89">
        <f t="shared" si="392"/>
        <v>0</v>
      </c>
      <c r="BS197" s="93" t="str">
        <f t="shared" si="393"/>
        <v>nebija plānots</v>
      </c>
      <c r="BT197" s="89">
        <f t="shared" si="394"/>
        <v>0</v>
      </c>
      <c r="BU197" s="89">
        <f t="shared" si="394"/>
        <v>0</v>
      </c>
      <c r="BV197" s="89">
        <f t="shared" si="394"/>
        <v>0</v>
      </c>
      <c r="BW197" s="89">
        <f t="shared" si="394"/>
        <v>0</v>
      </c>
      <c r="BX197" s="93" t="str">
        <f t="shared" si="395"/>
        <v>nebija plānots</v>
      </c>
      <c r="BY197" s="89">
        <f t="shared" si="396"/>
        <v>0</v>
      </c>
      <c r="BZ197" s="93" t="str">
        <f t="shared" si="397"/>
        <v>nebija plānots</v>
      </c>
      <c r="CA197" s="89">
        <v>0</v>
      </c>
      <c r="CB197" s="89">
        <v>0</v>
      </c>
      <c r="CC197" s="89">
        <v>0</v>
      </c>
      <c r="CD197" s="89">
        <v>0</v>
      </c>
      <c r="CE197" s="89">
        <v>0</v>
      </c>
      <c r="CF197" s="89">
        <v>0</v>
      </c>
      <c r="CG197" s="89">
        <v>0</v>
      </c>
      <c r="CH197" s="24">
        <f t="shared" si="364"/>
        <v>0</v>
      </c>
      <c r="CJ197" s="10"/>
      <c r="CK197" s="10"/>
    </row>
    <row r="198" spans="1:89" ht="12" hidden="1" customHeight="1" x14ac:dyDescent="0.25">
      <c r="A198" s="9" t="s">
        <v>516</v>
      </c>
      <c r="B198" s="9" t="s">
        <v>516</v>
      </c>
      <c r="C198" s="25">
        <v>4</v>
      </c>
      <c r="D198" s="33" t="s">
        <v>438</v>
      </c>
      <c r="E198" s="27" t="s">
        <v>439</v>
      </c>
      <c r="F198" s="33" t="s">
        <v>510</v>
      </c>
      <c r="G198" s="27" t="s">
        <v>511</v>
      </c>
      <c r="H198" s="25" t="s">
        <v>512</v>
      </c>
      <c r="I198" s="27" t="s">
        <v>513</v>
      </c>
      <c r="J198" s="28">
        <v>4</v>
      </c>
      <c r="K198" s="29" t="s">
        <v>444</v>
      </c>
      <c r="L198" s="25" t="s">
        <v>9</v>
      </c>
      <c r="M198" s="24">
        <v>0</v>
      </c>
      <c r="N198" s="24">
        <v>0</v>
      </c>
      <c r="O198" s="24">
        <v>837845.15999999992</v>
      </c>
      <c r="P198" s="89">
        <v>31719.5</v>
      </c>
      <c r="Q198" s="89">
        <v>31719.5</v>
      </c>
      <c r="R198" s="89">
        <v>0</v>
      </c>
      <c r="S198" s="89">
        <f t="shared" si="365"/>
        <v>31719.5</v>
      </c>
      <c r="T198" s="93">
        <f t="shared" si="366"/>
        <v>1</v>
      </c>
      <c r="U198" s="89">
        <f t="shared" si="367"/>
        <v>0</v>
      </c>
      <c r="V198" s="93">
        <f t="shared" si="368"/>
        <v>0</v>
      </c>
      <c r="W198" s="89">
        <v>48804</v>
      </c>
      <c r="X198" s="89">
        <v>108880.79000000001</v>
      </c>
      <c r="Y198" s="89">
        <v>0</v>
      </c>
      <c r="Z198" s="89">
        <f t="shared" si="369"/>
        <v>108880.79000000001</v>
      </c>
      <c r="AA198" s="93">
        <f t="shared" si="370"/>
        <v>2.2309808622244081</v>
      </c>
      <c r="AB198" s="89">
        <f t="shared" si="371"/>
        <v>60076.790000000008</v>
      </c>
      <c r="AC198" s="93">
        <f t="shared" si="372"/>
        <v>1.2309808622244081</v>
      </c>
      <c r="AD198" s="89">
        <f t="shared" si="373"/>
        <v>80523.5</v>
      </c>
      <c r="AE198" s="89">
        <f t="shared" si="373"/>
        <v>140600.29</v>
      </c>
      <c r="AF198" s="89">
        <f t="shared" si="373"/>
        <v>0</v>
      </c>
      <c r="AG198" s="89">
        <f t="shared" si="373"/>
        <v>140600.29</v>
      </c>
      <c r="AH198" s="93">
        <f t="shared" si="374"/>
        <v>1.746077728861761</v>
      </c>
      <c r="AI198" s="89">
        <f t="shared" si="375"/>
        <v>60076.790000000008</v>
      </c>
      <c r="AJ198" s="93">
        <f t="shared" si="376"/>
        <v>0.74607772886176094</v>
      </c>
      <c r="AK198" s="89">
        <v>239887.66000000003</v>
      </c>
      <c r="AL198" s="89">
        <v>419721.94000000006</v>
      </c>
      <c r="AM198" s="89">
        <v>0</v>
      </c>
      <c r="AN198" s="89">
        <f t="shared" si="398"/>
        <v>419721.94000000006</v>
      </c>
      <c r="AO198" s="93">
        <f t="shared" si="377"/>
        <v>1.7496604035405572</v>
      </c>
      <c r="AP198" s="89">
        <f t="shared" si="378"/>
        <v>179834.28000000003</v>
      </c>
      <c r="AQ198" s="93">
        <f t="shared" si="379"/>
        <v>0.7496604035405573</v>
      </c>
      <c r="AR198" s="89">
        <f t="shared" si="380"/>
        <v>320411.16000000003</v>
      </c>
      <c r="AS198" s="89">
        <f t="shared" si="380"/>
        <v>560322.2300000001</v>
      </c>
      <c r="AT198" s="89">
        <f t="shared" si="380"/>
        <v>0</v>
      </c>
      <c r="AU198" s="89">
        <f t="shared" si="380"/>
        <v>560322.2300000001</v>
      </c>
      <c r="AV198" s="93">
        <f t="shared" si="381"/>
        <v>1.7487600307055473</v>
      </c>
      <c r="AW198" s="89">
        <f t="shared" si="382"/>
        <v>239911.07000000007</v>
      </c>
      <c r="AX198" s="93">
        <f t="shared" si="383"/>
        <v>0.74876003070554731</v>
      </c>
      <c r="AY198" s="89">
        <v>147969.53</v>
      </c>
      <c r="AZ198" s="89">
        <v>189099.46</v>
      </c>
      <c r="BA198" s="89">
        <v>0</v>
      </c>
      <c r="BB198" s="89">
        <f t="shared" si="399"/>
        <v>189099.46</v>
      </c>
      <c r="BC198" s="93">
        <f t="shared" si="384"/>
        <v>1.2779621588309431</v>
      </c>
      <c r="BD198" s="89">
        <f t="shared" si="385"/>
        <v>41129.929999999993</v>
      </c>
      <c r="BE198" s="93">
        <f t="shared" si="386"/>
        <v>0.27796215883094305</v>
      </c>
      <c r="BF198" s="89">
        <f t="shared" si="387"/>
        <v>468380.69000000006</v>
      </c>
      <c r="BG198" s="89">
        <f t="shared" si="387"/>
        <v>749421.69000000006</v>
      </c>
      <c r="BH198" s="89">
        <f t="shared" si="387"/>
        <v>0</v>
      </c>
      <c r="BI198" s="89">
        <f t="shared" si="387"/>
        <v>749421.69000000006</v>
      </c>
      <c r="BJ198" s="93">
        <f t="shared" si="388"/>
        <v>1.6000268713041947</v>
      </c>
      <c r="BK198" s="89">
        <f t="shared" si="389"/>
        <v>281041</v>
      </c>
      <c r="BL198" s="93">
        <f t="shared" si="390"/>
        <v>0.60002687130419485</v>
      </c>
      <c r="BM198" s="89">
        <v>340928.86</v>
      </c>
      <c r="BN198" s="89">
        <v>176924.28999999998</v>
      </c>
      <c r="BO198" s="89">
        <v>0</v>
      </c>
      <c r="BP198" s="89">
        <f t="shared" si="400"/>
        <v>176924.28999999998</v>
      </c>
      <c r="BQ198" s="93">
        <f t="shared" si="391"/>
        <v>0.51894782389499083</v>
      </c>
      <c r="BR198" s="89">
        <f t="shared" si="392"/>
        <v>-164004.57</v>
      </c>
      <c r="BS198" s="93">
        <f t="shared" si="393"/>
        <v>-0.48105217610500917</v>
      </c>
      <c r="BT198" s="89">
        <f t="shared" si="394"/>
        <v>809309.55</v>
      </c>
      <c r="BU198" s="89">
        <f t="shared" si="394"/>
        <v>926345.98</v>
      </c>
      <c r="BV198" s="89">
        <f t="shared" si="394"/>
        <v>0</v>
      </c>
      <c r="BW198" s="89">
        <f t="shared" si="394"/>
        <v>926345.98</v>
      </c>
      <c r="BX198" s="93">
        <f t="shared" si="395"/>
        <v>1.1446126886801224</v>
      </c>
      <c r="BY198" s="89">
        <f t="shared" si="396"/>
        <v>117036.42999999993</v>
      </c>
      <c r="BZ198" s="93">
        <f t="shared" si="397"/>
        <v>0.14461268868012236</v>
      </c>
      <c r="CA198" s="89">
        <v>242108.2</v>
      </c>
      <c r="CB198" s="89">
        <v>60552.12</v>
      </c>
      <c r="CC198" s="89">
        <v>81198.78</v>
      </c>
      <c r="CD198" s="89">
        <v>338793.95</v>
      </c>
      <c r="CE198" s="89">
        <v>347593.8</v>
      </c>
      <c r="CF198" s="89">
        <v>253460.55</v>
      </c>
      <c r="CG198" s="89">
        <v>174671.82</v>
      </c>
      <c r="CH198" s="24">
        <f t="shared" si="364"/>
        <v>2307688.77</v>
      </c>
      <c r="CJ198" s="10"/>
      <c r="CK198" s="10"/>
    </row>
    <row r="199" spans="1:89" ht="12" hidden="1" customHeight="1" x14ac:dyDescent="0.25">
      <c r="A199" s="9" t="s">
        <v>517</v>
      </c>
      <c r="B199" s="9" t="s">
        <v>517</v>
      </c>
      <c r="C199" s="25">
        <v>4</v>
      </c>
      <c r="D199" s="33" t="s">
        <v>438</v>
      </c>
      <c r="E199" s="27" t="s">
        <v>439</v>
      </c>
      <c r="F199" s="33" t="s">
        <v>510</v>
      </c>
      <c r="G199" s="27" t="s">
        <v>511</v>
      </c>
      <c r="H199" s="25" t="s">
        <v>512</v>
      </c>
      <c r="I199" s="27" t="s">
        <v>513</v>
      </c>
      <c r="J199" s="28">
        <v>5</v>
      </c>
      <c r="K199" s="29" t="s">
        <v>444</v>
      </c>
      <c r="L199" s="25" t="s">
        <v>9</v>
      </c>
      <c r="M199" s="24">
        <v>0</v>
      </c>
      <c r="N199" s="24">
        <v>0</v>
      </c>
      <c r="O199" s="24">
        <v>10320.07</v>
      </c>
      <c r="P199" s="89">
        <v>0</v>
      </c>
      <c r="Q199" s="89">
        <v>4802.83</v>
      </c>
      <c r="R199" s="89">
        <v>0</v>
      </c>
      <c r="S199" s="89">
        <f t="shared" si="365"/>
        <v>4802.83</v>
      </c>
      <c r="T199" s="93" t="str">
        <f t="shared" si="366"/>
        <v>nebija plānots</v>
      </c>
      <c r="U199" s="89">
        <f t="shared" si="367"/>
        <v>4802.83</v>
      </c>
      <c r="V199" s="93" t="str">
        <f t="shared" si="368"/>
        <v>nebija plānots</v>
      </c>
      <c r="W199" s="89">
        <v>14208.58</v>
      </c>
      <c r="X199" s="89">
        <v>5656.75</v>
      </c>
      <c r="Y199" s="89">
        <v>0</v>
      </c>
      <c r="Z199" s="89">
        <f t="shared" si="369"/>
        <v>5656.75</v>
      </c>
      <c r="AA199" s="93">
        <f t="shared" si="370"/>
        <v>0.39812212057784802</v>
      </c>
      <c r="AB199" s="89">
        <f t="shared" si="371"/>
        <v>-8551.83</v>
      </c>
      <c r="AC199" s="93">
        <f t="shared" si="372"/>
        <v>-0.60187787942215198</v>
      </c>
      <c r="AD199" s="89">
        <f t="shared" si="373"/>
        <v>14208.58</v>
      </c>
      <c r="AE199" s="89">
        <f t="shared" si="373"/>
        <v>10459.58</v>
      </c>
      <c r="AF199" s="89">
        <f t="shared" si="373"/>
        <v>0</v>
      </c>
      <c r="AG199" s="89">
        <f t="shared" si="373"/>
        <v>10459.58</v>
      </c>
      <c r="AH199" s="93">
        <f t="shared" si="374"/>
        <v>0.73614534316588986</v>
      </c>
      <c r="AI199" s="89">
        <f t="shared" si="375"/>
        <v>-3749</v>
      </c>
      <c r="AJ199" s="93">
        <f t="shared" si="376"/>
        <v>-0.26385465683411008</v>
      </c>
      <c r="AK199" s="89">
        <v>69750</v>
      </c>
      <c r="AL199" s="89">
        <v>0</v>
      </c>
      <c r="AM199" s="89">
        <v>0</v>
      </c>
      <c r="AN199" s="89">
        <f t="shared" si="398"/>
        <v>0</v>
      </c>
      <c r="AO199" s="93">
        <f t="shared" si="377"/>
        <v>0</v>
      </c>
      <c r="AP199" s="89">
        <f t="shared" si="378"/>
        <v>-69750</v>
      </c>
      <c r="AQ199" s="93">
        <f t="shared" si="379"/>
        <v>-1</v>
      </c>
      <c r="AR199" s="89">
        <f t="shared" si="380"/>
        <v>83958.58</v>
      </c>
      <c r="AS199" s="89">
        <f t="shared" si="380"/>
        <v>10459.58</v>
      </c>
      <c r="AT199" s="89">
        <f t="shared" si="380"/>
        <v>0</v>
      </c>
      <c r="AU199" s="89">
        <f t="shared" si="380"/>
        <v>10459.58</v>
      </c>
      <c r="AV199" s="93">
        <f t="shared" si="381"/>
        <v>0.12458023944664143</v>
      </c>
      <c r="AW199" s="89">
        <f t="shared" si="382"/>
        <v>-73499</v>
      </c>
      <c r="AX199" s="93">
        <f t="shared" si="383"/>
        <v>-0.87541976055335857</v>
      </c>
      <c r="AY199" s="89">
        <v>0</v>
      </c>
      <c r="AZ199" s="89">
        <v>93000</v>
      </c>
      <c r="BA199" s="89">
        <v>0</v>
      </c>
      <c r="BB199" s="89">
        <f t="shared" si="399"/>
        <v>93000</v>
      </c>
      <c r="BC199" s="93" t="str">
        <f t="shared" si="384"/>
        <v>nebija plānots</v>
      </c>
      <c r="BD199" s="89">
        <f t="shared" si="385"/>
        <v>93000</v>
      </c>
      <c r="BE199" s="93" t="str">
        <f t="shared" si="386"/>
        <v>nebija plānots</v>
      </c>
      <c r="BF199" s="89">
        <f t="shared" si="387"/>
        <v>83958.58</v>
      </c>
      <c r="BG199" s="89">
        <f t="shared" si="387"/>
        <v>103459.58</v>
      </c>
      <c r="BH199" s="89">
        <f t="shared" si="387"/>
        <v>0</v>
      </c>
      <c r="BI199" s="89">
        <f t="shared" si="387"/>
        <v>103459.58</v>
      </c>
      <c r="BJ199" s="93">
        <f t="shared" si="388"/>
        <v>1.2322692927869909</v>
      </c>
      <c r="BK199" s="89">
        <f t="shared" si="389"/>
        <v>19501</v>
      </c>
      <c r="BL199" s="93">
        <f t="shared" si="390"/>
        <v>0.23226929278699091</v>
      </c>
      <c r="BM199" s="89">
        <v>67500</v>
      </c>
      <c r="BN199" s="89">
        <v>55000</v>
      </c>
      <c r="BO199" s="89">
        <v>0</v>
      </c>
      <c r="BP199" s="89">
        <f t="shared" si="400"/>
        <v>55000</v>
      </c>
      <c r="BQ199" s="93">
        <f t="shared" si="391"/>
        <v>0.81481481481481477</v>
      </c>
      <c r="BR199" s="89">
        <f t="shared" si="392"/>
        <v>-12500</v>
      </c>
      <c r="BS199" s="93">
        <f t="shared" si="393"/>
        <v>-0.18518518518518517</v>
      </c>
      <c r="BT199" s="89">
        <f t="shared" si="394"/>
        <v>151458.58000000002</v>
      </c>
      <c r="BU199" s="89">
        <f t="shared" si="394"/>
        <v>158459.58000000002</v>
      </c>
      <c r="BV199" s="89">
        <f t="shared" si="394"/>
        <v>0</v>
      </c>
      <c r="BW199" s="89">
        <f t="shared" si="394"/>
        <v>158459.58000000002</v>
      </c>
      <c r="BX199" s="93">
        <f t="shared" si="395"/>
        <v>1.0462238586945685</v>
      </c>
      <c r="BY199" s="89">
        <f t="shared" si="396"/>
        <v>7001</v>
      </c>
      <c r="BZ199" s="93">
        <f t="shared" si="397"/>
        <v>4.6223858694568506E-2</v>
      </c>
      <c r="CA199" s="89">
        <v>14175</v>
      </c>
      <c r="CB199" s="89">
        <v>205438.1</v>
      </c>
      <c r="CC199" s="89">
        <v>45554.9</v>
      </c>
      <c r="CD199" s="89">
        <v>31875</v>
      </c>
      <c r="CE199" s="89">
        <v>475851.4</v>
      </c>
      <c r="CF199" s="89">
        <v>63969.94</v>
      </c>
      <c r="CG199" s="89">
        <v>106425</v>
      </c>
      <c r="CH199" s="24">
        <f t="shared" si="364"/>
        <v>1094747.9200000002</v>
      </c>
      <c r="CJ199" s="10"/>
      <c r="CK199" s="10"/>
    </row>
    <row r="200" spans="1:89" ht="12" hidden="1" customHeight="1" x14ac:dyDescent="0.25">
      <c r="A200" s="9" t="s">
        <v>518</v>
      </c>
      <c r="B200" s="9" t="s">
        <v>518</v>
      </c>
      <c r="C200" s="25">
        <v>4</v>
      </c>
      <c r="D200" s="33" t="s">
        <v>438</v>
      </c>
      <c r="E200" s="27" t="s">
        <v>439</v>
      </c>
      <c r="F200" s="33" t="s">
        <v>510</v>
      </c>
      <c r="G200" s="27" t="s">
        <v>511</v>
      </c>
      <c r="H200" s="25" t="s">
        <v>519</v>
      </c>
      <c r="I200" s="27" t="s">
        <v>520</v>
      </c>
      <c r="J200" s="28" t="s">
        <v>21</v>
      </c>
      <c r="K200" s="29" t="s">
        <v>444</v>
      </c>
      <c r="L200" s="25" t="s">
        <v>9</v>
      </c>
      <c r="M200" s="24">
        <v>0</v>
      </c>
      <c r="N200" s="24">
        <v>0</v>
      </c>
      <c r="O200" s="24">
        <v>0</v>
      </c>
      <c r="P200" s="89">
        <v>0</v>
      </c>
      <c r="Q200" s="89">
        <v>0</v>
      </c>
      <c r="R200" s="89">
        <v>0</v>
      </c>
      <c r="S200" s="89">
        <f t="shared" si="365"/>
        <v>0</v>
      </c>
      <c r="T200" s="93" t="str">
        <f t="shared" si="366"/>
        <v>nebija plānots</v>
      </c>
      <c r="U200" s="89">
        <f t="shared" si="367"/>
        <v>0</v>
      </c>
      <c r="V200" s="93" t="str">
        <f t="shared" si="368"/>
        <v>nebija plānots</v>
      </c>
      <c r="W200" s="89">
        <v>0</v>
      </c>
      <c r="X200" s="89">
        <v>0</v>
      </c>
      <c r="Y200" s="89">
        <v>0</v>
      </c>
      <c r="Z200" s="89">
        <f t="shared" si="369"/>
        <v>0</v>
      </c>
      <c r="AA200" s="93" t="str">
        <f t="shared" si="370"/>
        <v>nebija plānots</v>
      </c>
      <c r="AB200" s="89">
        <f t="shared" si="371"/>
        <v>0</v>
      </c>
      <c r="AC200" s="93" t="str">
        <f t="shared" si="372"/>
        <v>nebija plānots</v>
      </c>
      <c r="AD200" s="89">
        <f t="shared" si="373"/>
        <v>0</v>
      </c>
      <c r="AE200" s="89">
        <f t="shared" si="373"/>
        <v>0</v>
      </c>
      <c r="AF200" s="89">
        <f t="shared" si="373"/>
        <v>0</v>
      </c>
      <c r="AG200" s="89">
        <f t="shared" si="373"/>
        <v>0</v>
      </c>
      <c r="AH200" s="93" t="str">
        <f t="shared" si="374"/>
        <v>nebija plānots</v>
      </c>
      <c r="AI200" s="89">
        <f t="shared" si="375"/>
        <v>0</v>
      </c>
      <c r="AJ200" s="93" t="str">
        <f t="shared" si="376"/>
        <v>nebija plānots</v>
      </c>
      <c r="AK200" s="89">
        <v>0</v>
      </c>
      <c r="AL200" s="89">
        <v>5697.58</v>
      </c>
      <c r="AM200" s="89">
        <v>0</v>
      </c>
      <c r="AN200" s="89">
        <f t="shared" si="398"/>
        <v>5697.58</v>
      </c>
      <c r="AO200" s="93" t="str">
        <f t="shared" si="377"/>
        <v>nebija plānots</v>
      </c>
      <c r="AP200" s="89">
        <f t="shared" si="378"/>
        <v>5697.58</v>
      </c>
      <c r="AQ200" s="93" t="str">
        <f t="shared" si="379"/>
        <v>nebija plānots</v>
      </c>
      <c r="AR200" s="89">
        <f t="shared" si="380"/>
        <v>0</v>
      </c>
      <c r="AS200" s="89">
        <f t="shared" si="380"/>
        <v>5697.58</v>
      </c>
      <c r="AT200" s="89">
        <f t="shared" si="380"/>
        <v>0</v>
      </c>
      <c r="AU200" s="89">
        <f t="shared" si="380"/>
        <v>5697.58</v>
      </c>
      <c r="AV200" s="93" t="str">
        <f t="shared" si="381"/>
        <v>nebija plānots</v>
      </c>
      <c r="AW200" s="89">
        <f t="shared" si="382"/>
        <v>5697.58</v>
      </c>
      <c r="AX200" s="93" t="str">
        <f t="shared" si="383"/>
        <v>nebija plānots</v>
      </c>
      <c r="AY200" s="89">
        <v>10984.13</v>
      </c>
      <c r="AZ200" s="89">
        <v>0</v>
      </c>
      <c r="BA200" s="89">
        <v>0</v>
      </c>
      <c r="BB200" s="89">
        <f t="shared" si="399"/>
        <v>0</v>
      </c>
      <c r="BC200" s="93">
        <f t="shared" si="384"/>
        <v>0</v>
      </c>
      <c r="BD200" s="89">
        <f t="shared" si="385"/>
        <v>-10984.13</v>
      </c>
      <c r="BE200" s="93">
        <f t="shared" si="386"/>
        <v>-1</v>
      </c>
      <c r="BF200" s="89">
        <f t="shared" si="387"/>
        <v>10984.13</v>
      </c>
      <c r="BG200" s="89">
        <f t="shared" si="387"/>
        <v>5697.58</v>
      </c>
      <c r="BH200" s="89">
        <f t="shared" si="387"/>
        <v>0</v>
      </c>
      <c r="BI200" s="89">
        <f t="shared" si="387"/>
        <v>5697.58</v>
      </c>
      <c r="BJ200" s="93">
        <f t="shared" si="388"/>
        <v>0.51871017549865128</v>
      </c>
      <c r="BK200" s="89">
        <f t="shared" si="389"/>
        <v>-5286.5499999999993</v>
      </c>
      <c r="BL200" s="93">
        <f t="shared" si="390"/>
        <v>-0.48128982450134872</v>
      </c>
      <c r="BM200" s="89">
        <v>0</v>
      </c>
      <c r="BN200" s="89">
        <v>0</v>
      </c>
      <c r="BO200" s="89">
        <v>0</v>
      </c>
      <c r="BP200" s="89">
        <f t="shared" si="400"/>
        <v>0</v>
      </c>
      <c r="BQ200" s="93" t="str">
        <f t="shared" si="391"/>
        <v>nebija plānots</v>
      </c>
      <c r="BR200" s="89">
        <f t="shared" si="392"/>
        <v>0</v>
      </c>
      <c r="BS200" s="93" t="str">
        <f t="shared" si="393"/>
        <v>nebija plānots</v>
      </c>
      <c r="BT200" s="89">
        <f t="shared" si="394"/>
        <v>10984.13</v>
      </c>
      <c r="BU200" s="89">
        <f t="shared" si="394"/>
        <v>5697.58</v>
      </c>
      <c r="BV200" s="89">
        <f t="shared" si="394"/>
        <v>0</v>
      </c>
      <c r="BW200" s="89">
        <f t="shared" si="394"/>
        <v>5697.58</v>
      </c>
      <c r="BX200" s="93">
        <f t="shared" si="395"/>
        <v>0.51871017549865128</v>
      </c>
      <c r="BY200" s="89">
        <f t="shared" si="396"/>
        <v>-5286.5499999999993</v>
      </c>
      <c r="BZ200" s="93">
        <f t="shared" si="397"/>
        <v>-0.48128982450134872</v>
      </c>
      <c r="CA200" s="89">
        <v>0</v>
      </c>
      <c r="CB200" s="89">
        <v>0</v>
      </c>
      <c r="CC200" s="89">
        <v>0</v>
      </c>
      <c r="CD200" s="89">
        <v>0</v>
      </c>
      <c r="CE200" s="89">
        <v>48338.44</v>
      </c>
      <c r="CF200" s="89">
        <v>0</v>
      </c>
      <c r="CG200" s="89">
        <v>0</v>
      </c>
      <c r="CH200" s="24">
        <f t="shared" si="364"/>
        <v>59322.57</v>
      </c>
      <c r="CJ200" s="10"/>
      <c r="CK200" s="10"/>
    </row>
    <row r="201" spans="1:89" ht="12" hidden="1" customHeight="1" x14ac:dyDescent="0.25">
      <c r="A201" s="9" t="s">
        <v>521</v>
      </c>
      <c r="B201" s="9" t="s">
        <v>521</v>
      </c>
      <c r="C201" s="25">
        <v>4</v>
      </c>
      <c r="D201" s="33" t="s">
        <v>438</v>
      </c>
      <c r="E201" s="27" t="s">
        <v>439</v>
      </c>
      <c r="F201" s="33" t="s">
        <v>510</v>
      </c>
      <c r="G201" s="27" t="s">
        <v>511</v>
      </c>
      <c r="H201" s="25" t="s">
        <v>522</v>
      </c>
      <c r="I201" s="27" t="s">
        <v>523</v>
      </c>
      <c r="J201" s="28" t="s">
        <v>21</v>
      </c>
      <c r="K201" s="29" t="s">
        <v>444</v>
      </c>
      <c r="L201" s="25" t="s">
        <v>9</v>
      </c>
      <c r="M201" s="24">
        <v>0</v>
      </c>
      <c r="N201" s="24">
        <v>90219.72</v>
      </c>
      <c r="O201" s="24">
        <v>394125.19999999995</v>
      </c>
      <c r="P201" s="89">
        <v>0</v>
      </c>
      <c r="Q201" s="89">
        <v>0</v>
      </c>
      <c r="R201" s="89">
        <v>0</v>
      </c>
      <c r="S201" s="89">
        <f t="shared" si="365"/>
        <v>0</v>
      </c>
      <c r="T201" s="93" t="str">
        <f t="shared" si="366"/>
        <v>nebija plānots</v>
      </c>
      <c r="U201" s="89">
        <f t="shared" si="367"/>
        <v>0</v>
      </c>
      <c r="V201" s="93" t="str">
        <f t="shared" si="368"/>
        <v>nebija plānots</v>
      </c>
      <c r="W201" s="89">
        <v>0</v>
      </c>
      <c r="X201" s="89">
        <v>0</v>
      </c>
      <c r="Y201" s="89">
        <v>0</v>
      </c>
      <c r="Z201" s="89">
        <f t="shared" si="369"/>
        <v>0</v>
      </c>
      <c r="AA201" s="93" t="str">
        <f t="shared" si="370"/>
        <v>nebija plānots</v>
      </c>
      <c r="AB201" s="89">
        <f t="shared" si="371"/>
        <v>0</v>
      </c>
      <c r="AC201" s="93" t="str">
        <f t="shared" si="372"/>
        <v>nebija plānots</v>
      </c>
      <c r="AD201" s="89">
        <f t="shared" si="373"/>
        <v>0</v>
      </c>
      <c r="AE201" s="89">
        <f t="shared" si="373"/>
        <v>0</v>
      </c>
      <c r="AF201" s="89">
        <f t="shared" si="373"/>
        <v>0</v>
      </c>
      <c r="AG201" s="89">
        <f t="shared" si="373"/>
        <v>0</v>
      </c>
      <c r="AH201" s="93" t="str">
        <f t="shared" si="374"/>
        <v>nebija plānots</v>
      </c>
      <c r="AI201" s="89">
        <f t="shared" si="375"/>
        <v>0</v>
      </c>
      <c r="AJ201" s="93" t="str">
        <f t="shared" si="376"/>
        <v>nebija plānots</v>
      </c>
      <c r="AK201" s="89">
        <v>145053.74</v>
      </c>
      <c r="AL201" s="89">
        <v>145035.99</v>
      </c>
      <c r="AM201" s="89">
        <v>0</v>
      </c>
      <c r="AN201" s="89">
        <f t="shared" si="398"/>
        <v>145035.99</v>
      </c>
      <c r="AO201" s="93">
        <f t="shared" si="377"/>
        <v>0.99987763155917253</v>
      </c>
      <c r="AP201" s="89">
        <f t="shared" si="378"/>
        <v>-17.75</v>
      </c>
      <c r="AQ201" s="93">
        <f t="shared" si="379"/>
        <v>-1.2236844082751677E-4</v>
      </c>
      <c r="AR201" s="89">
        <f t="shared" si="380"/>
        <v>145053.74</v>
      </c>
      <c r="AS201" s="89">
        <f t="shared" si="380"/>
        <v>145035.99</v>
      </c>
      <c r="AT201" s="89">
        <f t="shared" si="380"/>
        <v>0</v>
      </c>
      <c r="AU201" s="89">
        <f t="shared" si="380"/>
        <v>145035.99</v>
      </c>
      <c r="AV201" s="93">
        <f t="shared" si="381"/>
        <v>0.99987763155917253</v>
      </c>
      <c r="AW201" s="89">
        <f t="shared" si="382"/>
        <v>-17.75</v>
      </c>
      <c r="AX201" s="93">
        <f t="shared" si="383"/>
        <v>-1.2236844082751677E-4</v>
      </c>
      <c r="AY201" s="89">
        <v>0</v>
      </c>
      <c r="AZ201" s="89">
        <v>0</v>
      </c>
      <c r="BA201" s="89">
        <v>0</v>
      </c>
      <c r="BB201" s="89">
        <f t="shared" si="399"/>
        <v>0</v>
      </c>
      <c r="BC201" s="93" t="str">
        <f t="shared" si="384"/>
        <v>nebija plānots</v>
      </c>
      <c r="BD201" s="89">
        <f t="shared" si="385"/>
        <v>0</v>
      </c>
      <c r="BE201" s="93" t="str">
        <f t="shared" si="386"/>
        <v>nebija plānots</v>
      </c>
      <c r="BF201" s="89">
        <f t="shared" si="387"/>
        <v>145053.74</v>
      </c>
      <c r="BG201" s="89">
        <f t="shared" si="387"/>
        <v>145035.99</v>
      </c>
      <c r="BH201" s="89">
        <f t="shared" si="387"/>
        <v>0</v>
      </c>
      <c r="BI201" s="89">
        <f t="shared" si="387"/>
        <v>145035.99</v>
      </c>
      <c r="BJ201" s="93">
        <f t="shared" si="388"/>
        <v>0.99987763155917253</v>
      </c>
      <c r="BK201" s="89">
        <f t="shared" si="389"/>
        <v>-17.75</v>
      </c>
      <c r="BL201" s="93">
        <f t="shared" si="390"/>
        <v>-1.2236844082751677E-4</v>
      </c>
      <c r="BM201" s="89">
        <v>0</v>
      </c>
      <c r="BN201" s="89">
        <v>70253.789999999994</v>
      </c>
      <c r="BO201" s="89">
        <v>0</v>
      </c>
      <c r="BP201" s="89">
        <f t="shared" si="400"/>
        <v>70253.789999999994</v>
      </c>
      <c r="BQ201" s="93" t="str">
        <f t="shared" si="391"/>
        <v>nebija plānots</v>
      </c>
      <c r="BR201" s="89">
        <f t="shared" si="392"/>
        <v>70253.789999999994</v>
      </c>
      <c r="BS201" s="93" t="str">
        <f t="shared" si="393"/>
        <v>nebija plānots</v>
      </c>
      <c r="BT201" s="89">
        <f t="shared" si="394"/>
        <v>145053.74</v>
      </c>
      <c r="BU201" s="89">
        <f t="shared" si="394"/>
        <v>215289.77999999997</v>
      </c>
      <c r="BV201" s="89">
        <f t="shared" si="394"/>
        <v>0</v>
      </c>
      <c r="BW201" s="89">
        <f t="shared" si="394"/>
        <v>215289.77999999997</v>
      </c>
      <c r="BX201" s="93">
        <f t="shared" si="395"/>
        <v>1.4842070256168505</v>
      </c>
      <c r="BY201" s="89">
        <f t="shared" si="396"/>
        <v>70236.039999999979</v>
      </c>
      <c r="BZ201" s="93">
        <f t="shared" si="397"/>
        <v>0.48420702561685058</v>
      </c>
      <c r="CA201" s="89">
        <v>77986.48</v>
      </c>
      <c r="CB201" s="89">
        <v>0</v>
      </c>
      <c r="CC201" s="89">
        <v>0</v>
      </c>
      <c r="CD201" s="89">
        <v>186534.8</v>
      </c>
      <c r="CE201" s="89">
        <v>0</v>
      </c>
      <c r="CF201" s="89">
        <v>0</v>
      </c>
      <c r="CG201" s="89">
        <v>219895</v>
      </c>
      <c r="CH201" s="24">
        <f t="shared" si="364"/>
        <v>629470.02</v>
      </c>
      <c r="CJ201" s="10"/>
      <c r="CK201" s="10"/>
    </row>
    <row r="202" spans="1:89" ht="12" hidden="1" customHeight="1" x14ac:dyDescent="0.25">
      <c r="A202" s="9" t="s">
        <v>524</v>
      </c>
      <c r="B202" s="9" t="s">
        <v>524</v>
      </c>
      <c r="C202" s="25">
        <v>4</v>
      </c>
      <c r="D202" s="33" t="s">
        <v>438</v>
      </c>
      <c r="E202" s="27" t="s">
        <v>439</v>
      </c>
      <c r="F202" s="33" t="s">
        <v>510</v>
      </c>
      <c r="G202" s="27" t="s">
        <v>511</v>
      </c>
      <c r="H202" s="25" t="s">
        <v>525</v>
      </c>
      <c r="I202" s="40" t="s">
        <v>526</v>
      </c>
      <c r="J202" s="28" t="s">
        <v>21</v>
      </c>
      <c r="K202" s="29" t="s">
        <v>444</v>
      </c>
      <c r="L202" s="25" t="s">
        <v>9</v>
      </c>
      <c r="M202" s="24">
        <v>0</v>
      </c>
      <c r="N202" s="24">
        <v>647811.40999999992</v>
      </c>
      <c r="O202" s="24">
        <v>1673450.46</v>
      </c>
      <c r="P202" s="89">
        <v>0</v>
      </c>
      <c r="Q202" s="89">
        <v>0</v>
      </c>
      <c r="R202" s="89">
        <v>0</v>
      </c>
      <c r="S202" s="89">
        <f t="shared" si="365"/>
        <v>0</v>
      </c>
      <c r="T202" s="93" t="str">
        <f t="shared" si="366"/>
        <v>nebija plānots</v>
      </c>
      <c r="U202" s="89">
        <f t="shared" si="367"/>
        <v>0</v>
      </c>
      <c r="V202" s="93" t="str">
        <f t="shared" si="368"/>
        <v>nebija plānots</v>
      </c>
      <c r="W202" s="89">
        <v>0</v>
      </c>
      <c r="X202" s="89">
        <v>0</v>
      </c>
      <c r="Y202" s="89">
        <v>0</v>
      </c>
      <c r="Z202" s="89">
        <f t="shared" si="369"/>
        <v>0</v>
      </c>
      <c r="AA202" s="93" t="str">
        <f t="shared" si="370"/>
        <v>nebija plānots</v>
      </c>
      <c r="AB202" s="89">
        <f t="shared" si="371"/>
        <v>0</v>
      </c>
      <c r="AC202" s="93" t="str">
        <f t="shared" si="372"/>
        <v>nebija plānots</v>
      </c>
      <c r="AD202" s="89">
        <f t="shared" si="373"/>
        <v>0</v>
      </c>
      <c r="AE202" s="89">
        <f t="shared" si="373"/>
        <v>0</v>
      </c>
      <c r="AF202" s="89">
        <f t="shared" si="373"/>
        <v>0</v>
      </c>
      <c r="AG202" s="89">
        <f t="shared" si="373"/>
        <v>0</v>
      </c>
      <c r="AH202" s="93" t="str">
        <f t="shared" si="374"/>
        <v>nebija plānots</v>
      </c>
      <c r="AI202" s="89">
        <f t="shared" si="375"/>
        <v>0</v>
      </c>
      <c r="AJ202" s="93" t="str">
        <f t="shared" si="376"/>
        <v>nebija plānots</v>
      </c>
      <c r="AK202" s="89">
        <v>270248.87</v>
      </c>
      <c r="AL202" s="89">
        <v>270274.55</v>
      </c>
      <c r="AM202" s="89">
        <v>0</v>
      </c>
      <c r="AN202" s="89">
        <f t="shared" si="398"/>
        <v>270274.55</v>
      </c>
      <c r="AO202" s="93">
        <f t="shared" si="377"/>
        <v>1.0000950235240575</v>
      </c>
      <c r="AP202" s="89">
        <f t="shared" si="378"/>
        <v>25.679999999993015</v>
      </c>
      <c r="AQ202" s="93">
        <f t="shared" si="379"/>
        <v>9.5023524057632564E-5</v>
      </c>
      <c r="AR202" s="89">
        <f t="shared" si="380"/>
        <v>270248.87</v>
      </c>
      <c r="AS202" s="89">
        <f t="shared" si="380"/>
        <v>270274.55</v>
      </c>
      <c r="AT202" s="89">
        <f t="shared" si="380"/>
        <v>0</v>
      </c>
      <c r="AU202" s="89">
        <f t="shared" si="380"/>
        <v>270274.55</v>
      </c>
      <c r="AV202" s="93">
        <f t="shared" si="381"/>
        <v>1.0000950235240575</v>
      </c>
      <c r="AW202" s="89">
        <f t="shared" si="382"/>
        <v>25.679999999993015</v>
      </c>
      <c r="AX202" s="93">
        <f t="shared" si="383"/>
        <v>9.5023524057632564E-5</v>
      </c>
      <c r="AY202" s="89">
        <v>0</v>
      </c>
      <c r="AZ202" s="89">
        <v>0</v>
      </c>
      <c r="BA202" s="89">
        <v>0</v>
      </c>
      <c r="BB202" s="89">
        <f t="shared" si="399"/>
        <v>0</v>
      </c>
      <c r="BC202" s="93" t="str">
        <f t="shared" si="384"/>
        <v>nebija plānots</v>
      </c>
      <c r="BD202" s="89">
        <f t="shared" si="385"/>
        <v>0</v>
      </c>
      <c r="BE202" s="93" t="str">
        <f t="shared" si="386"/>
        <v>nebija plānots</v>
      </c>
      <c r="BF202" s="89">
        <f t="shared" si="387"/>
        <v>270248.87</v>
      </c>
      <c r="BG202" s="89">
        <f t="shared" si="387"/>
        <v>270274.55</v>
      </c>
      <c r="BH202" s="89">
        <f t="shared" si="387"/>
        <v>0</v>
      </c>
      <c r="BI202" s="89">
        <f t="shared" si="387"/>
        <v>270274.55</v>
      </c>
      <c r="BJ202" s="93">
        <f t="shared" si="388"/>
        <v>1.0000950235240575</v>
      </c>
      <c r="BK202" s="89">
        <f t="shared" si="389"/>
        <v>25.679999999993015</v>
      </c>
      <c r="BL202" s="93">
        <f t="shared" si="390"/>
        <v>9.5023524057632564E-5</v>
      </c>
      <c r="BM202" s="89">
        <v>0</v>
      </c>
      <c r="BN202" s="89">
        <v>0</v>
      </c>
      <c r="BO202" s="89">
        <v>0</v>
      </c>
      <c r="BP202" s="89">
        <f t="shared" si="400"/>
        <v>0</v>
      </c>
      <c r="BQ202" s="93" t="str">
        <f t="shared" si="391"/>
        <v>nebija plānots</v>
      </c>
      <c r="BR202" s="89">
        <f t="shared" si="392"/>
        <v>0</v>
      </c>
      <c r="BS202" s="93" t="str">
        <f t="shared" si="393"/>
        <v>nebija plānots</v>
      </c>
      <c r="BT202" s="89">
        <f t="shared" si="394"/>
        <v>270248.87</v>
      </c>
      <c r="BU202" s="89">
        <f t="shared" si="394"/>
        <v>270274.55</v>
      </c>
      <c r="BV202" s="89">
        <f t="shared" si="394"/>
        <v>0</v>
      </c>
      <c r="BW202" s="89">
        <f t="shared" si="394"/>
        <v>270274.55</v>
      </c>
      <c r="BX202" s="93">
        <f t="shared" si="395"/>
        <v>1.0000950235240575</v>
      </c>
      <c r="BY202" s="89">
        <f t="shared" si="396"/>
        <v>25.679999999993015</v>
      </c>
      <c r="BZ202" s="93">
        <f t="shared" si="397"/>
        <v>9.5023524057632564E-5</v>
      </c>
      <c r="CA202" s="89">
        <v>304942.26</v>
      </c>
      <c r="CB202" s="89">
        <v>0</v>
      </c>
      <c r="CC202" s="89">
        <v>0</v>
      </c>
      <c r="CD202" s="89">
        <v>356825.67</v>
      </c>
      <c r="CE202" s="89">
        <v>0</v>
      </c>
      <c r="CF202" s="89">
        <v>0</v>
      </c>
      <c r="CG202" s="89">
        <v>318419.01</v>
      </c>
      <c r="CH202" s="24">
        <f t="shared" si="364"/>
        <v>1250435.81</v>
      </c>
      <c r="CJ202" s="10"/>
      <c r="CK202" s="10"/>
    </row>
    <row r="203" spans="1:89" ht="12" hidden="1" customHeight="1" x14ac:dyDescent="0.25">
      <c r="A203" s="9" t="s">
        <v>527</v>
      </c>
      <c r="B203" s="9" t="s">
        <v>527</v>
      </c>
      <c r="C203" s="25">
        <v>4</v>
      </c>
      <c r="D203" s="33" t="s">
        <v>438</v>
      </c>
      <c r="E203" s="27" t="s">
        <v>439</v>
      </c>
      <c r="F203" s="33" t="s">
        <v>510</v>
      </c>
      <c r="G203" s="27" t="s">
        <v>511</v>
      </c>
      <c r="H203" s="25" t="s">
        <v>528</v>
      </c>
      <c r="I203" s="30" t="s">
        <v>529</v>
      </c>
      <c r="J203" s="28" t="s">
        <v>21</v>
      </c>
      <c r="K203" s="29" t="s">
        <v>499</v>
      </c>
      <c r="L203" s="25" t="s">
        <v>9</v>
      </c>
      <c r="M203" s="24">
        <v>0</v>
      </c>
      <c r="N203" s="24">
        <v>0</v>
      </c>
      <c r="O203" s="24">
        <v>172141.03</v>
      </c>
      <c r="P203" s="89">
        <v>0</v>
      </c>
      <c r="Q203" s="89">
        <v>0</v>
      </c>
      <c r="R203" s="89">
        <v>0</v>
      </c>
      <c r="S203" s="89">
        <f t="shared" si="365"/>
        <v>0</v>
      </c>
      <c r="T203" s="93" t="str">
        <f t="shared" si="366"/>
        <v>nebija plānots</v>
      </c>
      <c r="U203" s="89">
        <f t="shared" si="367"/>
        <v>0</v>
      </c>
      <c r="V203" s="93" t="str">
        <f t="shared" si="368"/>
        <v>nebija plānots</v>
      </c>
      <c r="W203" s="89">
        <v>0</v>
      </c>
      <c r="X203" s="89">
        <v>0</v>
      </c>
      <c r="Y203" s="89">
        <v>0</v>
      </c>
      <c r="Z203" s="89">
        <f t="shared" si="369"/>
        <v>0</v>
      </c>
      <c r="AA203" s="93" t="str">
        <f t="shared" si="370"/>
        <v>nebija plānots</v>
      </c>
      <c r="AB203" s="89">
        <f t="shared" si="371"/>
        <v>0</v>
      </c>
      <c r="AC203" s="93" t="str">
        <f t="shared" si="372"/>
        <v>nebija plānots</v>
      </c>
      <c r="AD203" s="89">
        <f t="shared" si="373"/>
        <v>0</v>
      </c>
      <c r="AE203" s="89">
        <f t="shared" si="373"/>
        <v>0</v>
      </c>
      <c r="AF203" s="89">
        <f t="shared" si="373"/>
        <v>0</v>
      </c>
      <c r="AG203" s="89">
        <f t="shared" si="373"/>
        <v>0</v>
      </c>
      <c r="AH203" s="93" t="str">
        <f t="shared" si="374"/>
        <v>nebija plānots</v>
      </c>
      <c r="AI203" s="89">
        <f t="shared" si="375"/>
        <v>0</v>
      </c>
      <c r="AJ203" s="93" t="str">
        <f t="shared" si="376"/>
        <v>nebija plānots</v>
      </c>
      <c r="AK203" s="89">
        <v>172596.58</v>
      </c>
      <c r="AL203" s="89">
        <v>145358.82999999999</v>
      </c>
      <c r="AM203" s="89">
        <v>0</v>
      </c>
      <c r="AN203" s="89">
        <f t="shared" si="398"/>
        <v>145358.82999999999</v>
      </c>
      <c r="AO203" s="93">
        <f t="shared" si="377"/>
        <v>0.84218835622351262</v>
      </c>
      <c r="AP203" s="89">
        <f t="shared" si="378"/>
        <v>-27237.75</v>
      </c>
      <c r="AQ203" s="93">
        <f t="shared" si="379"/>
        <v>-0.15781164377648735</v>
      </c>
      <c r="AR203" s="89">
        <f t="shared" si="380"/>
        <v>172596.58</v>
      </c>
      <c r="AS203" s="89">
        <f t="shared" si="380"/>
        <v>145358.82999999999</v>
      </c>
      <c r="AT203" s="89">
        <f t="shared" si="380"/>
        <v>0</v>
      </c>
      <c r="AU203" s="89">
        <f t="shared" si="380"/>
        <v>145358.82999999999</v>
      </c>
      <c r="AV203" s="93">
        <f t="shared" si="381"/>
        <v>0.84218835622351262</v>
      </c>
      <c r="AW203" s="89">
        <f t="shared" si="382"/>
        <v>-27237.75</v>
      </c>
      <c r="AX203" s="93">
        <f t="shared" si="383"/>
        <v>-0.15781164377648735</v>
      </c>
      <c r="AY203" s="89">
        <v>0</v>
      </c>
      <c r="AZ203" s="89">
        <v>0</v>
      </c>
      <c r="BA203" s="89">
        <v>0</v>
      </c>
      <c r="BB203" s="89">
        <f t="shared" si="399"/>
        <v>0</v>
      </c>
      <c r="BC203" s="93" t="str">
        <f t="shared" si="384"/>
        <v>nebija plānots</v>
      </c>
      <c r="BD203" s="89">
        <f t="shared" si="385"/>
        <v>0</v>
      </c>
      <c r="BE203" s="93" t="str">
        <f t="shared" si="386"/>
        <v>nebija plānots</v>
      </c>
      <c r="BF203" s="89">
        <f t="shared" si="387"/>
        <v>172596.58</v>
      </c>
      <c r="BG203" s="89">
        <f t="shared" si="387"/>
        <v>145358.82999999999</v>
      </c>
      <c r="BH203" s="89">
        <f t="shared" si="387"/>
        <v>0</v>
      </c>
      <c r="BI203" s="89">
        <f t="shared" si="387"/>
        <v>145358.82999999999</v>
      </c>
      <c r="BJ203" s="93">
        <f t="shared" si="388"/>
        <v>0.84218835622351262</v>
      </c>
      <c r="BK203" s="89">
        <f t="shared" si="389"/>
        <v>-27237.75</v>
      </c>
      <c r="BL203" s="93">
        <f t="shared" si="390"/>
        <v>-0.15781164377648735</v>
      </c>
      <c r="BM203" s="89">
        <v>0</v>
      </c>
      <c r="BN203" s="89">
        <v>0</v>
      </c>
      <c r="BO203" s="89">
        <v>0</v>
      </c>
      <c r="BP203" s="89">
        <f t="shared" si="400"/>
        <v>0</v>
      </c>
      <c r="BQ203" s="93" t="str">
        <f t="shared" si="391"/>
        <v>nebija plānots</v>
      </c>
      <c r="BR203" s="89">
        <f t="shared" si="392"/>
        <v>0</v>
      </c>
      <c r="BS203" s="93" t="str">
        <f t="shared" si="393"/>
        <v>nebija plānots</v>
      </c>
      <c r="BT203" s="89">
        <f t="shared" si="394"/>
        <v>172596.58</v>
      </c>
      <c r="BU203" s="89">
        <f t="shared" si="394"/>
        <v>145358.82999999999</v>
      </c>
      <c r="BV203" s="89">
        <f t="shared" si="394"/>
        <v>0</v>
      </c>
      <c r="BW203" s="89">
        <f t="shared" si="394"/>
        <v>145358.82999999999</v>
      </c>
      <c r="BX203" s="93">
        <f t="shared" si="395"/>
        <v>0.84218835622351262</v>
      </c>
      <c r="BY203" s="89">
        <f t="shared" si="396"/>
        <v>-27237.75</v>
      </c>
      <c r="BZ203" s="93">
        <f t="shared" si="397"/>
        <v>-0.15781164377648735</v>
      </c>
      <c r="CA203" s="89">
        <v>0</v>
      </c>
      <c r="CB203" s="89">
        <v>0</v>
      </c>
      <c r="CC203" s="89">
        <v>129141.82</v>
      </c>
      <c r="CD203" s="89">
        <v>0</v>
      </c>
      <c r="CE203" s="89">
        <v>0</v>
      </c>
      <c r="CF203" s="89">
        <v>0</v>
      </c>
      <c r="CG203" s="89">
        <v>0</v>
      </c>
      <c r="CH203" s="24">
        <f t="shared" si="364"/>
        <v>301738.40000000002</v>
      </c>
      <c r="CJ203" s="10"/>
      <c r="CK203" s="10"/>
    </row>
    <row r="204" spans="1:89" ht="12" hidden="1" customHeight="1" x14ac:dyDescent="0.25">
      <c r="A204" s="9" t="s">
        <v>530</v>
      </c>
      <c r="B204" s="9" t="s">
        <v>530</v>
      </c>
      <c r="C204" s="25">
        <v>4</v>
      </c>
      <c r="D204" s="33" t="s">
        <v>438</v>
      </c>
      <c r="E204" s="27" t="s">
        <v>439</v>
      </c>
      <c r="F204" s="33" t="s">
        <v>531</v>
      </c>
      <c r="G204" s="27" t="s">
        <v>532</v>
      </c>
      <c r="H204" s="25" t="s">
        <v>533</v>
      </c>
      <c r="I204" s="27" t="s">
        <v>534</v>
      </c>
      <c r="J204" s="28" t="s">
        <v>21</v>
      </c>
      <c r="K204" s="29" t="s">
        <v>444</v>
      </c>
      <c r="L204" s="25" t="s">
        <v>9</v>
      </c>
      <c r="M204" s="24">
        <v>0</v>
      </c>
      <c r="N204" s="24">
        <v>443656.4</v>
      </c>
      <c r="O204" s="24">
        <v>356550.25</v>
      </c>
      <c r="P204" s="89">
        <v>0</v>
      </c>
      <c r="Q204" s="89">
        <v>0</v>
      </c>
      <c r="R204" s="89">
        <v>0</v>
      </c>
      <c r="S204" s="89">
        <f t="shared" si="365"/>
        <v>0</v>
      </c>
      <c r="T204" s="93" t="str">
        <f>IFERROR(S204/P204,"nebija plānots")</f>
        <v>nebija plānots</v>
      </c>
      <c r="U204" s="89">
        <f t="shared" si="367"/>
        <v>0</v>
      </c>
      <c r="V204" s="93" t="str">
        <f t="shared" si="368"/>
        <v>nebija plānots</v>
      </c>
      <c r="W204" s="89">
        <v>0</v>
      </c>
      <c r="X204" s="89">
        <v>0</v>
      </c>
      <c r="Y204" s="89">
        <v>0</v>
      </c>
      <c r="Z204" s="89">
        <f t="shared" si="369"/>
        <v>0</v>
      </c>
      <c r="AA204" s="93" t="str">
        <f>IFERROR(Z204/W204,"nebija plānots")</f>
        <v>nebija plānots</v>
      </c>
      <c r="AB204" s="89">
        <f t="shared" si="371"/>
        <v>0</v>
      </c>
      <c r="AC204" s="93" t="str">
        <f t="shared" si="372"/>
        <v>nebija plānots</v>
      </c>
      <c r="AD204" s="89">
        <f t="shared" si="373"/>
        <v>0</v>
      </c>
      <c r="AE204" s="89">
        <f t="shared" si="373"/>
        <v>0</v>
      </c>
      <c r="AF204" s="89">
        <f t="shared" si="373"/>
        <v>0</v>
      </c>
      <c r="AG204" s="89">
        <f t="shared" si="373"/>
        <v>0</v>
      </c>
      <c r="AH204" s="93" t="str">
        <f t="shared" si="374"/>
        <v>nebija plānots</v>
      </c>
      <c r="AI204" s="89">
        <f t="shared" si="375"/>
        <v>0</v>
      </c>
      <c r="AJ204" s="93" t="str">
        <f t="shared" si="376"/>
        <v>nebija plānots</v>
      </c>
      <c r="AK204" s="89">
        <v>167000.56</v>
      </c>
      <c r="AL204" s="89">
        <v>167000.56</v>
      </c>
      <c r="AM204" s="89">
        <v>0</v>
      </c>
      <c r="AN204" s="89">
        <f t="shared" si="398"/>
        <v>167000.56</v>
      </c>
      <c r="AO204" s="93">
        <f>IFERROR(AN204/AK204,"nebija plānots")</f>
        <v>1</v>
      </c>
      <c r="AP204" s="89">
        <f t="shared" si="378"/>
        <v>0</v>
      </c>
      <c r="AQ204" s="93">
        <f t="shared" si="379"/>
        <v>0</v>
      </c>
      <c r="AR204" s="89">
        <f t="shared" si="380"/>
        <v>167000.56</v>
      </c>
      <c r="AS204" s="89">
        <f t="shared" si="380"/>
        <v>167000.56</v>
      </c>
      <c r="AT204" s="89">
        <f t="shared" si="380"/>
        <v>0</v>
      </c>
      <c r="AU204" s="89">
        <f t="shared" si="380"/>
        <v>167000.56</v>
      </c>
      <c r="AV204" s="93">
        <f t="shared" si="381"/>
        <v>1</v>
      </c>
      <c r="AW204" s="89">
        <f t="shared" si="382"/>
        <v>0</v>
      </c>
      <c r="AX204" s="93">
        <f t="shared" si="383"/>
        <v>0</v>
      </c>
      <c r="AY204" s="89">
        <v>0</v>
      </c>
      <c r="AZ204" s="89">
        <v>0</v>
      </c>
      <c r="BA204" s="89">
        <v>0</v>
      </c>
      <c r="BB204" s="89">
        <f t="shared" si="399"/>
        <v>0</v>
      </c>
      <c r="BC204" s="93" t="str">
        <f>IFERROR(BB204/AY204,"nebija plānots")</f>
        <v>nebija plānots</v>
      </c>
      <c r="BD204" s="89">
        <f t="shared" si="385"/>
        <v>0</v>
      </c>
      <c r="BE204" s="93" t="str">
        <f t="shared" si="386"/>
        <v>nebija plānots</v>
      </c>
      <c r="BF204" s="89">
        <f t="shared" si="387"/>
        <v>167000.56</v>
      </c>
      <c r="BG204" s="89">
        <f t="shared" si="387"/>
        <v>167000.56</v>
      </c>
      <c r="BH204" s="89">
        <f t="shared" si="387"/>
        <v>0</v>
      </c>
      <c r="BI204" s="89">
        <f t="shared" si="387"/>
        <v>167000.56</v>
      </c>
      <c r="BJ204" s="93">
        <f t="shared" si="388"/>
        <v>1</v>
      </c>
      <c r="BK204" s="89">
        <f t="shared" si="389"/>
        <v>0</v>
      </c>
      <c r="BL204" s="93">
        <f t="shared" si="390"/>
        <v>0</v>
      </c>
      <c r="BM204" s="89">
        <v>0</v>
      </c>
      <c r="BN204" s="89">
        <v>146066.16</v>
      </c>
      <c r="BO204" s="89">
        <v>0</v>
      </c>
      <c r="BP204" s="89">
        <f t="shared" si="400"/>
        <v>146066.16</v>
      </c>
      <c r="BQ204" s="93" t="str">
        <f>IFERROR(BP204/BM204,"nebija plānots")</f>
        <v>nebija plānots</v>
      </c>
      <c r="BR204" s="89">
        <f t="shared" si="392"/>
        <v>146066.16</v>
      </c>
      <c r="BS204" s="93" t="str">
        <f t="shared" si="393"/>
        <v>nebija plānots</v>
      </c>
      <c r="BT204" s="89">
        <f t="shared" si="394"/>
        <v>167000.56</v>
      </c>
      <c r="BU204" s="89">
        <f t="shared" si="394"/>
        <v>313066.71999999997</v>
      </c>
      <c r="BV204" s="89">
        <f t="shared" si="394"/>
        <v>0</v>
      </c>
      <c r="BW204" s="89">
        <f t="shared" si="394"/>
        <v>313066.71999999997</v>
      </c>
      <c r="BX204" s="93">
        <f t="shared" si="395"/>
        <v>1.8746447317302408</v>
      </c>
      <c r="BY204" s="89">
        <f t="shared" si="396"/>
        <v>146066.15999999997</v>
      </c>
      <c r="BZ204" s="93">
        <f t="shared" si="397"/>
        <v>0.87464473173024071</v>
      </c>
      <c r="CA204" s="89">
        <v>121890.56</v>
      </c>
      <c r="CB204" s="89">
        <v>0</v>
      </c>
      <c r="CC204" s="89">
        <v>0</v>
      </c>
      <c r="CD204" s="89">
        <v>277661.09000000003</v>
      </c>
      <c r="CE204" s="89">
        <v>0</v>
      </c>
      <c r="CF204" s="89">
        <v>217954.41</v>
      </c>
      <c r="CG204" s="89">
        <v>37880.68</v>
      </c>
      <c r="CH204" s="24">
        <f t="shared" si="364"/>
        <v>822387.3</v>
      </c>
      <c r="CJ204" s="10"/>
      <c r="CK204" s="10"/>
    </row>
    <row r="205" spans="1:89" ht="12" hidden="1" customHeight="1" x14ac:dyDescent="0.25">
      <c r="A205" s="9" t="s">
        <v>535</v>
      </c>
      <c r="B205" s="9" t="s">
        <v>535</v>
      </c>
      <c r="C205" s="25">
        <v>4</v>
      </c>
      <c r="D205" s="33" t="s">
        <v>438</v>
      </c>
      <c r="E205" s="27" t="s">
        <v>439</v>
      </c>
      <c r="F205" s="33" t="s">
        <v>531</v>
      </c>
      <c r="G205" s="27" t="s">
        <v>532</v>
      </c>
      <c r="H205" s="25" t="s">
        <v>536</v>
      </c>
      <c r="I205" s="27" t="s">
        <v>537</v>
      </c>
      <c r="J205" s="28" t="s">
        <v>21</v>
      </c>
      <c r="K205" s="29" t="s">
        <v>444</v>
      </c>
      <c r="L205" s="25" t="s">
        <v>9</v>
      </c>
      <c r="M205" s="24">
        <v>0</v>
      </c>
      <c r="N205" s="24">
        <v>328215.90999999997</v>
      </c>
      <c r="O205" s="24">
        <v>197839.72</v>
      </c>
      <c r="P205" s="89">
        <v>0</v>
      </c>
      <c r="Q205" s="89">
        <v>0</v>
      </c>
      <c r="R205" s="89">
        <v>0</v>
      </c>
      <c r="S205" s="89">
        <f t="shared" si="365"/>
        <v>0</v>
      </c>
      <c r="T205" s="93" t="str">
        <f t="shared" si="366"/>
        <v>nebija plānots</v>
      </c>
      <c r="U205" s="89">
        <f t="shared" si="367"/>
        <v>0</v>
      </c>
      <c r="V205" s="93" t="str">
        <f t="shared" si="368"/>
        <v>nebija plānots</v>
      </c>
      <c r="W205" s="89">
        <v>41485.019999999997</v>
      </c>
      <c r="X205" s="89">
        <v>41485.019999999997</v>
      </c>
      <c r="Y205" s="89">
        <v>0</v>
      </c>
      <c r="Z205" s="89">
        <f t="shared" si="369"/>
        <v>41485.019999999997</v>
      </c>
      <c r="AA205" s="93">
        <f t="shared" ref="AA205:AA242" si="401">IFERROR(Z205/W205,"nebija plānots")</f>
        <v>1</v>
      </c>
      <c r="AB205" s="89">
        <f t="shared" si="371"/>
        <v>0</v>
      </c>
      <c r="AC205" s="93">
        <f t="shared" si="372"/>
        <v>0</v>
      </c>
      <c r="AD205" s="89">
        <f t="shared" si="373"/>
        <v>41485.019999999997</v>
      </c>
      <c r="AE205" s="89">
        <f t="shared" si="373"/>
        <v>41485.019999999997</v>
      </c>
      <c r="AF205" s="89">
        <f t="shared" si="373"/>
        <v>0</v>
      </c>
      <c r="AG205" s="89">
        <f t="shared" si="373"/>
        <v>41485.019999999997</v>
      </c>
      <c r="AH205" s="93">
        <f t="shared" si="374"/>
        <v>1</v>
      </c>
      <c r="AI205" s="89">
        <f t="shared" si="375"/>
        <v>0</v>
      </c>
      <c r="AJ205" s="93">
        <f t="shared" si="376"/>
        <v>0</v>
      </c>
      <c r="AK205" s="89">
        <v>0</v>
      </c>
      <c r="AL205" s="89">
        <v>0</v>
      </c>
      <c r="AM205" s="89">
        <v>0</v>
      </c>
      <c r="AN205" s="89">
        <f t="shared" si="398"/>
        <v>0</v>
      </c>
      <c r="AO205" s="93" t="str">
        <f t="shared" ref="AO205:AO242" si="402">IFERROR(AN205/AK205,"nebija plānots")</f>
        <v>nebija plānots</v>
      </c>
      <c r="AP205" s="89">
        <f t="shared" si="378"/>
        <v>0</v>
      </c>
      <c r="AQ205" s="93" t="str">
        <f t="shared" si="379"/>
        <v>nebija plānots</v>
      </c>
      <c r="AR205" s="89">
        <f t="shared" si="380"/>
        <v>41485.019999999997</v>
      </c>
      <c r="AS205" s="89">
        <f t="shared" si="380"/>
        <v>41485.019999999997</v>
      </c>
      <c r="AT205" s="89">
        <f t="shared" si="380"/>
        <v>0</v>
      </c>
      <c r="AU205" s="89">
        <f t="shared" si="380"/>
        <v>41485.019999999997</v>
      </c>
      <c r="AV205" s="93">
        <f t="shared" si="381"/>
        <v>1</v>
      </c>
      <c r="AW205" s="89">
        <f t="shared" si="382"/>
        <v>0</v>
      </c>
      <c r="AX205" s="93">
        <f t="shared" si="383"/>
        <v>0</v>
      </c>
      <c r="AY205" s="89">
        <v>0</v>
      </c>
      <c r="AZ205" s="89">
        <v>63185.96</v>
      </c>
      <c r="BA205" s="89">
        <v>0</v>
      </c>
      <c r="BB205" s="89">
        <f t="shared" si="399"/>
        <v>63185.96</v>
      </c>
      <c r="BC205" s="93" t="str">
        <f t="shared" ref="BC205:BC242" si="403">IFERROR(BB205/AY205,"nebija plānots")</f>
        <v>nebija plānots</v>
      </c>
      <c r="BD205" s="89">
        <f t="shared" si="385"/>
        <v>63185.96</v>
      </c>
      <c r="BE205" s="93" t="str">
        <f t="shared" si="386"/>
        <v>nebija plānots</v>
      </c>
      <c r="BF205" s="89">
        <f t="shared" si="387"/>
        <v>41485.019999999997</v>
      </c>
      <c r="BG205" s="89">
        <f t="shared" si="387"/>
        <v>104670.98</v>
      </c>
      <c r="BH205" s="89">
        <f t="shared" si="387"/>
        <v>0</v>
      </c>
      <c r="BI205" s="89">
        <f t="shared" si="387"/>
        <v>104670.98</v>
      </c>
      <c r="BJ205" s="93">
        <f t="shared" si="388"/>
        <v>2.523103038156906</v>
      </c>
      <c r="BK205" s="89">
        <f t="shared" si="389"/>
        <v>63185.96</v>
      </c>
      <c r="BL205" s="93">
        <f t="shared" si="390"/>
        <v>1.523103038156906</v>
      </c>
      <c r="BM205" s="89">
        <v>0</v>
      </c>
      <c r="BN205" s="89">
        <v>0</v>
      </c>
      <c r="BO205" s="89">
        <v>0</v>
      </c>
      <c r="BP205" s="89">
        <f t="shared" si="400"/>
        <v>0</v>
      </c>
      <c r="BQ205" s="93" t="str">
        <f t="shared" ref="BQ205:BQ242" si="404">IFERROR(BP205/BM205,"nebija plānots")</f>
        <v>nebija plānots</v>
      </c>
      <c r="BR205" s="89">
        <f t="shared" si="392"/>
        <v>0</v>
      </c>
      <c r="BS205" s="93" t="str">
        <f t="shared" si="393"/>
        <v>nebija plānots</v>
      </c>
      <c r="BT205" s="89">
        <f t="shared" si="394"/>
        <v>41485.019999999997</v>
      </c>
      <c r="BU205" s="89">
        <f t="shared" si="394"/>
        <v>104670.98</v>
      </c>
      <c r="BV205" s="89">
        <f t="shared" si="394"/>
        <v>0</v>
      </c>
      <c r="BW205" s="89">
        <f t="shared" si="394"/>
        <v>104670.98</v>
      </c>
      <c r="BX205" s="93">
        <f t="shared" si="395"/>
        <v>2.523103038156906</v>
      </c>
      <c r="BY205" s="89">
        <f t="shared" si="396"/>
        <v>63185.96</v>
      </c>
      <c r="BZ205" s="93">
        <f t="shared" si="397"/>
        <v>1.523103038156906</v>
      </c>
      <c r="CA205" s="89">
        <v>54715.32</v>
      </c>
      <c r="CB205" s="89">
        <v>0</v>
      </c>
      <c r="CC205" s="89">
        <v>0</v>
      </c>
      <c r="CD205" s="89">
        <v>63180.480000000003</v>
      </c>
      <c r="CE205" s="89">
        <v>0</v>
      </c>
      <c r="CF205" s="89">
        <v>0</v>
      </c>
      <c r="CG205" s="89">
        <v>67556.350000000006</v>
      </c>
      <c r="CH205" s="24">
        <f t="shared" si="364"/>
        <v>226937.17</v>
      </c>
      <c r="CJ205" s="10"/>
      <c r="CK205" s="10"/>
    </row>
    <row r="206" spans="1:89" ht="12" hidden="1" customHeight="1" x14ac:dyDescent="0.25">
      <c r="A206" s="9" t="s">
        <v>538</v>
      </c>
      <c r="B206" s="9" t="s">
        <v>538</v>
      </c>
      <c r="C206" s="25">
        <v>4</v>
      </c>
      <c r="D206" s="33" t="s">
        <v>438</v>
      </c>
      <c r="E206" s="27" t="s">
        <v>439</v>
      </c>
      <c r="F206" s="33" t="s">
        <v>531</v>
      </c>
      <c r="G206" s="27" t="s">
        <v>532</v>
      </c>
      <c r="H206" s="25" t="s">
        <v>539</v>
      </c>
      <c r="I206" s="27" t="s">
        <v>540</v>
      </c>
      <c r="J206" s="28" t="s">
        <v>21</v>
      </c>
      <c r="K206" s="29" t="s">
        <v>444</v>
      </c>
      <c r="L206" s="25" t="s">
        <v>9</v>
      </c>
      <c r="M206" s="24">
        <v>680000</v>
      </c>
      <c r="N206" s="24">
        <v>675909.3</v>
      </c>
      <c r="O206" s="24">
        <v>653334.45000000007</v>
      </c>
      <c r="P206" s="89">
        <v>0</v>
      </c>
      <c r="Q206" s="89">
        <v>0</v>
      </c>
      <c r="R206" s="89">
        <v>0</v>
      </c>
      <c r="S206" s="89">
        <f t="shared" si="365"/>
        <v>0</v>
      </c>
      <c r="T206" s="93" t="str">
        <f t="shared" si="366"/>
        <v>nebija plānots</v>
      </c>
      <c r="U206" s="89">
        <f t="shared" si="367"/>
        <v>0</v>
      </c>
      <c r="V206" s="93" t="str">
        <f t="shared" si="368"/>
        <v>nebija plānots</v>
      </c>
      <c r="W206" s="89">
        <v>0</v>
      </c>
      <c r="X206" s="89">
        <v>182971.75</v>
      </c>
      <c r="Y206" s="89">
        <v>0</v>
      </c>
      <c r="Z206" s="89">
        <f t="shared" si="369"/>
        <v>182971.75</v>
      </c>
      <c r="AA206" s="93" t="str">
        <f t="shared" si="401"/>
        <v>nebija plānots</v>
      </c>
      <c r="AB206" s="89">
        <f t="shared" si="371"/>
        <v>182971.75</v>
      </c>
      <c r="AC206" s="93" t="str">
        <f t="shared" si="372"/>
        <v>nebija plānots</v>
      </c>
      <c r="AD206" s="89">
        <f t="shared" si="373"/>
        <v>0</v>
      </c>
      <c r="AE206" s="89">
        <f t="shared" si="373"/>
        <v>182971.75</v>
      </c>
      <c r="AF206" s="89">
        <f t="shared" si="373"/>
        <v>0</v>
      </c>
      <c r="AG206" s="89">
        <f t="shared" si="373"/>
        <v>182971.75</v>
      </c>
      <c r="AH206" s="93" t="str">
        <f t="shared" si="374"/>
        <v>nebija plānots</v>
      </c>
      <c r="AI206" s="89">
        <f t="shared" si="375"/>
        <v>182971.75</v>
      </c>
      <c r="AJ206" s="93" t="str">
        <f t="shared" si="376"/>
        <v>nebija plānots</v>
      </c>
      <c r="AK206" s="89">
        <v>182971.75</v>
      </c>
      <c r="AL206" s="89">
        <v>0</v>
      </c>
      <c r="AM206" s="89">
        <v>0</v>
      </c>
      <c r="AN206" s="89">
        <f t="shared" si="398"/>
        <v>0</v>
      </c>
      <c r="AO206" s="93">
        <f t="shared" si="402"/>
        <v>0</v>
      </c>
      <c r="AP206" s="89">
        <f t="shared" si="378"/>
        <v>-182971.75</v>
      </c>
      <c r="AQ206" s="93">
        <f t="shared" si="379"/>
        <v>-1</v>
      </c>
      <c r="AR206" s="89">
        <f t="shared" si="380"/>
        <v>182971.75</v>
      </c>
      <c r="AS206" s="89">
        <f t="shared" si="380"/>
        <v>182971.75</v>
      </c>
      <c r="AT206" s="89">
        <f t="shared" si="380"/>
        <v>0</v>
      </c>
      <c r="AU206" s="89">
        <f t="shared" si="380"/>
        <v>182971.75</v>
      </c>
      <c r="AV206" s="93">
        <f t="shared" si="381"/>
        <v>1</v>
      </c>
      <c r="AW206" s="89">
        <f t="shared" si="382"/>
        <v>0</v>
      </c>
      <c r="AX206" s="93">
        <f t="shared" si="383"/>
        <v>0</v>
      </c>
      <c r="AY206" s="89">
        <v>0</v>
      </c>
      <c r="AZ206" s="89">
        <v>0</v>
      </c>
      <c r="BA206" s="89">
        <v>0</v>
      </c>
      <c r="BB206" s="89">
        <f t="shared" si="399"/>
        <v>0</v>
      </c>
      <c r="BC206" s="93" t="str">
        <f t="shared" si="403"/>
        <v>nebija plānots</v>
      </c>
      <c r="BD206" s="89">
        <f t="shared" si="385"/>
        <v>0</v>
      </c>
      <c r="BE206" s="93" t="str">
        <f t="shared" si="386"/>
        <v>nebija plānots</v>
      </c>
      <c r="BF206" s="89">
        <f t="shared" si="387"/>
        <v>182971.75</v>
      </c>
      <c r="BG206" s="89">
        <f t="shared" si="387"/>
        <v>182971.75</v>
      </c>
      <c r="BH206" s="89">
        <f t="shared" si="387"/>
        <v>0</v>
      </c>
      <c r="BI206" s="89">
        <f t="shared" si="387"/>
        <v>182971.75</v>
      </c>
      <c r="BJ206" s="93">
        <f t="shared" si="388"/>
        <v>1</v>
      </c>
      <c r="BK206" s="89">
        <f t="shared" si="389"/>
        <v>0</v>
      </c>
      <c r="BL206" s="93">
        <f t="shared" si="390"/>
        <v>0</v>
      </c>
      <c r="BM206" s="89">
        <v>0</v>
      </c>
      <c r="BN206" s="89">
        <v>179039.11</v>
      </c>
      <c r="BO206" s="89">
        <v>0</v>
      </c>
      <c r="BP206" s="89">
        <f t="shared" si="400"/>
        <v>179039.11</v>
      </c>
      <c r="BQ206" s="93" t="str">
        <f t="shared" si="404"/>
        <v>nebija plānots</v>
      </c>
      <c r="BR206" s="89">
        <f t="shared" si="392"/>
        <v>179039.11</v>
      </c>
      <c r="BS206" s="93" t="str">
        <f t="shared" si="393"/>
        <v>nebija plānots</v>
      </c>
      <c r="BT206" s="89">
        <f t="shared" si="394"/>
        <v>182971.75</v>
      </c>
      <c r="BU206" s="89">
        <f t="shared" si="394"/>
        <v>362010.86</v>
      </c>
      <c r="BV206" s="89">
        <f t="shared" si="394"/>
        <v>0</v>
      </c>
      <c r="BW206" s="89">
        <f t="shared" si="394"/>
        <v>362010.86</v>
      </c>
      <c r="BX206" s="93">
        <f t="shared" si="395"/>
        <v>1.9785068460021833</v>
      </c>
      <c r="BY206" s="89">
        <f t="shared" si="396"/>
        <v>179039.11</v>
      </c>
      <c r="BZ206" s="93">
        <f t="shared" si="397"/>
        <v>0.97850684600218329</v>
      </c>
      <c r="CA206" s="89">
        <v>152348.93</v>
      </c>
      <c r="CB206" s="89">
        <v>0</v>
      </c>
      <c r="CC206" s="89">
        <v>0</v>
      </c>
      <c r="CD206" s="89">
        <v>152348.93</v>
      </c>
      <c r="CE206" s="89">
        <v>0</v>
      </c>
      <c r="CF206" s="89">
        <v>0</v>
      </c>
      <c r="CG206" s="89">
        <v>152348.93</v>
      </c>
      <c r="CH206" s="24">
        <f t="shared" si="364"/>
        <v>640018.54</v>
      </c>
      <c r="CJ206" s="10"/>
      <c r="CK206" s="10"/>
    </row>
    <row r="207" spans="1:89" ht="12" hidden="1" customHeight="1" x14ac:dyDescent="0.25">
      <c r="A207" s="9" t="s">
        <v>541</v>
      </c>
      <c r="B207" s="9" t="s">
        <v>541</v>
      </c>
      <c r="C207" s="25">
        <v>4</v>
      </c>
      <c r="D207" s="33" t="s">
        <v>438</v>
      </c>
      <c r="E207" s="27" t="s">
        <v>439</v>
      </c>
      <c r="F207" s="33" t="s">
        <v>531</v>
      </c>
      <c r="G207" s="27" t="s">
        <v>532</v>
      </c>
      <c r="H207" s="25" t="s">
        <v>542</v>
      </c>
      <c r="I207" s="27" t="s">
        <v>543</v>
      </c>
      <c r="J207" s="35">
        <v>1</v>
      </c>
      <c r="K207" s="29" t="s">
        <v>444</v>
      </c>
      <c r="L207" s="25" t="s">
        <v>9</v>
      </c>
      <c r="M207" s="24">
        <v>0</v>
      </c>
      <c r="N207" s="24">
        <v>91577.25</v>
      </c>
      <c r="O207" s="24">
        <v>326098.55</v>
      </c>
      <c r="P207" s="89">
        <v>0</v>
      </c>
      <c r="Q207" s="89">
        <v>0</v>
      </c>
      <c r="R207" s="89">
        <v>0</v>
      </c>
      <c r="S207" s="89">
        <f t="shared" si="365"/>
        <v>0</v>
      </c>
      <c r="T207" s="93" t="str">
        <f t="shared" si="366"/>
        <v>nebija plānots</v>
      </c>
      <c r="U207" s="89">
        <f t="shared" si="367"/>
        <v>0</v>
      </c>
      <c r="V207" s="93" t="str">
        <f t="shared" si="368"/>
        <v>nebija plānots</v>
      </c>
      <c r="W207" s="89">
        <v>0</v>
      </c>
      <c r="X207" s="89">
        <v>263409.49</v>
      </c>
      <c r="Y207" s="89">
        <v>0</v>
      </c>
      <c r="Z207" s="89">
        <f t="shared" si="369"/>
        <v>263409.49</v>
      </c>
      <c r="AA207" s="93" t="str">
        <f t="shared" si="401"/>
        <v>nebija plānots</v>
      </c>
      <c r="AB207" s="89">
        <f t="shared" si="371"/>
        <v>263409.49</v>
      </c>
      <c r="AC207" s="93" t="str">
        <f t="shared" si="372"/>
        <v>nebija plānots</v>
      </c>
      <c r="AD207" s="89">
        <f t="shared" si="373"/>
        <v>0</v>
      </c>
      <c r="AE207" s="89">
        <f t="shared" si="373"/>
        <v>263409.49</v>
      </c>
      <c r="AF207" s="89">
        <f t="shared" si="373"/>
        <v>0</v>
      </c>
      <c r="AG207" s="89">
        <f t="shared" si="373"/>
        <v>263409.49</v>
      </c>
      <c r="AH207" s="93" t="str">
        <f t="shared" si="374"/>
        <v>nebija plānots</v>
      </c>
      <c r="AI207" s="89">
        <f t="shared" si="375"/>
        <v>263409.49</v>
      </c>
      <c r="AJ207" s="93" t="str">
        <f t="shared" si="376"/>
        <v>nebija plānots</v>
      </c>
      <c r="AK207" s="89">
        <v>181900</v>
      </c>
      <c r="AL207" s="89">
        <v>0</v>
      </c>
      <c r="AM207" s="89">
        <v>0</v>
      </c>
      <c r="AN207" s="89">
        <f t="shared" si="398"/>
        <v>0</v>
      </c>
      <c r="AO207" s="93">
        <f t="shared" si="402"/>
        <v>0</v>
      </c>
      <c r="AP207" s="89">
        <f t="shared" si="378"/>
        <v>-181900</v>
      </c>
      <c r="AQ207" s="93">
        <f t="shared" si="379"/>
        <v>-1</v>
      </c>
      <c r="AR207" s="89">
        <f t="shared" si="380"/>
        <v>181900</v>
      </c>
      <c r="AS207" s="89">
        <f t="shared" si="380"/>
        <v>263409.49</v>
      </c>
      <c r="AT207" s="89">
        <f t="shared" si="380"/>
        <v>0</v>
      </c>
      <c r="AU207" s="89">
        <f t="shared" si="380"/>
        <v>263409.49</v>
      </c>
      <c r="AV207" s="93">
        <f t="shared" si="381"/>
        <v>1.4481005497526114</v>
      </c>
      <c r="AW207" s="89">
        <f t="shared" si="382"/>
        <v>81509.489999999991</v>
      </c>
      <c r="AX207" s="93">
        <f t="shared" si="383"/>
        <v>0.44810054975261127</v>
      </c>
      <c r="AY207" s="89">
        <v>0</v>
      </c>
      <c r="AZ207" s="89">
        <v>0</v>
      </c>
      <c r="BA207" s="89">
        <v>0</v>
      </c>
      <c r="BB207" s="89">
        <f t="shared" si="399"/>
        <v>0</v>
      </c>
      <c r="BC207" s="93" t="str">
        <f t="shared" si="403"/>
        <v>nebija plānots</v>
      </c>
      <c r="BD207" s="89">
        <f t="shared" si="385"/>
        <v>0</v>
      </c>
      <c r="BE207" s="93" t="str">
        <f t="shared" si="386"/>
        <v>nebija plānots</v>
      </c>
      <c r="BF207" s="89">
        <f t="shared" si="387"/>
        <v>181900</v>
      </c>
      <c r="BG207" s="89">
        <f t="shared" si="387"/>
        <v>263409.49</v>
      </c>
      <c r="BH207" s="89">
        <f t="shared" si="387"/>
        <v>0</v>
      </c>
      <c r="BI207" s="89">
        <f t="shared" si="387"/>
        <v>263409.49</v>
      </c>
      <c r="BJ207" s="93">
        <f t="shared" si="388"/>
        <v>1.4481005497526114</v>
      </c>
      <c r="BK207" s="89">
        <f t="shared" si="389"/>
        <v>81509.489999999991</v>
      </c>
      <c r="BL207" s="93">
        <f t="shared" si="390"/>
        <v>0.44810054975261127</v>
      </c>
      <c r="BM207" s="89">
        <v>0</v>
      </c>
      <c r="BN207" s="89">
        <v>81350.81</v>
      </c>
      <c r="BO207" s="89">
        <v>0</v>
      </c>
      <c r="BP207" s="89">
        <f t="shared" si="400"/>
        <v>81350.81</v>
      </c>
      <c r="BQ207" s="93" t="str">
        <f t="shared" si="404"/>
        <v>nebija plānots</v>
      </c>
      <c r="BR207" s="89">
        <f t="shared" si="392"/>
        <v>81350.81</v>
      </c>
      <c r="BS207" s="93" t="str">
        <f t="shared" si="393"/>
        <v>nebija plānots</v>
      </c>
      <c r="BT207" s="89">
        <f t="shared" si="394"/>
        <v>181900</v>
      </c>
      <c r="BU207" s="89">
        <f t="shared" si="394"/>
        <v>344760.3</v>
      </c>
      <c r="BV207" s="89">
        <f t="shared" si="394"/>
        <v>0</v>
      </c>
      <c r="BW207" s="89">
        <f t="shared" si="394"/>
        <v>344760.3</v>
      </c>
      <c r="BX207" s="93">
        <f t="shared" si="395"/>
        <v>1.8953287520615723</v>
      </c>
      <c r="BY207" s="89">
        <f t="shared" si="396"/>
        <v>162860.29999999999</v>
      </c>
      <c r="BZ207" s="93">
        <f t="shared" si="397"/>
        <v>0.89532875206157225</v>
      </c>
      <c r="CA207" s="89">
        <v>68352.5</v>
      </c>
      <c r="CB207" s="89">
        <v>0</v>
      </c>
      <c r="CC207" s="89">
        <v>0</v>
      </c>
      <c r="CD207" s="89">
        <v>138595.84</v>
      </c>
      <c r="CE207" s="89">
        <v>0</v>
      </c>
      <c r="CF207" s="89">
        <v>137852.07</v>
      </c>
      <c r="CG207" s="89">
        <v>0</v>
      </c>
      <c r="CH207" s="24">
        <f t="shared" si="364"/>
        <v>526700.40999999992</v>
      </c>
      <c r="CJ207" s="10"/>
      <c r="CK207" s="10"/>
    </row>
    <row r="208" spans="1:89" ht="12" hidden="1" customHeight="1" x14ac:dyDescent="0.25">
      <c r="A208" s="9" t="s">
        <v>544</v>
      </c>
      <c r="B208" s="9" t="s">
        <v>544</v>
      </c>
      <c r="C208" s="25">
        <v>4</v>
      </c>
      <c r="D208" s="33" t="s">
        <v>438</v>
      </c>
      <c r="E208" s="27" t="s">
        <v>439</v>
      </c>
      <c r="F208" s="33" t="s">
        <v>531</v>
      </c>
      <c r="G208" s="27" t="s">
        <v>532</v>
      </c>
      <c r="H208" s="25" t="s">
        <v>542</v>
      </c>
      <c r="I208" s="27" t="s">
        <v>543</v>
      </c>
      <c r="J208" s="35">
        <v>2</v>
      </c>
      <c r="K208" s="29" t="s">
        <v>444</v>
      </c>
      <c r="L208" s="25" t="s">
        <v>9</v>
      </c>
      <c r="M208" s="24">
        <v>0</v>
      </c>
      <c r="N208" s="24">
        <v>0</v>
      </c>
      <c r="O208" s="24">
        <v>356079.26</v>
      </c>
      <c r="P208" s="89">
        <v>32483.29</v>
      </c>
      <c r="Q208" s="89">
        <v>49390.060000000005</v>
      </c>
      <c r="R208" s="89">
        <v>0</v>
      </c>
      <c r="S208" s="89">
        <f t="shared" si="365"/>
        <v>49390.060000000005</v>
      </c>
      <c r="T208" s="93">
        <f t="shared" si="366"/>
        <v>1.5204759123844906</v>
      </c>
      <c r="U208" s="89">
        <f t="shared" si="367"/>
        <v>16906.770000000004</v>
      </c>
      <c r="V208" s="93">
        <f t="shared" si="368"/>
        <v>0.52047591238449076</v>
      </c>
      <c r="W208" s="89">
        <v>35455.71</v>
      </c>
      <c r="X208" s="89">
        <v>44506.99</v>
      </c>
      <c r="Y208" s="89">
        <v>0</v>
      </c>
      <c r="Z208" s="89">
        <f t="shared" si="369"/>
        <v>44506.99</v>
      </c>
      <c r="AA208" s="93">
        <f t="shared" si="401"/>
        <v>1.2552841277187792</v>
      </c>
      <c r="AB208" s="89">
        <f t="shared" si="371"/>
        <v>9051.2799999999988</v>
      </c>
      <c r="AC208" s="93">
        <f t="shared" si="372"/>
        <v>0.25528412771877929</v>
      </c>
      <c r="AD208" s="89">
        <f t="shared" si="373"/>
        <v>67939</v>
      </c>
      <c r="AE208" s="89">
        <f t="shared" si="373"/>
        <v>93897.05</v>
      </c>
      <c r="AF208" s="89">
        <f t="shared" si="373"/>
        <v>0</v>
      </c>
      <c r="AG208" s="89">
        <f t="shared" si="373"/>
        <v>93897.05</v>
      </c>
      <c r="AH208" s="93">
        <f t="shared" si="374"/>
        <v>1.3820787765495519</v>
      </c>
      <c r="AI208" s="89">
        <f t="shared" si="375"/>
        <v>25958.050000000003</v>
      </c>
      <c r="AJ208" s="93">
        <f t="shared" si="376"/>
        <v>0.38207877654955186</v>
      </c>
      <c r="AK208" s="89">
        <v>25610.239999999998</v>
      </c>
      <c r="AL208" s="89">
        <v>39511.89</v>
      </c>
      <c r="AM208" s="89">
        <v>0</v>
      </c>
      <c r="AN208" s="89">
        <f t="shared" si="398"/>
        <v>39511.89</v>
      </c>
      <c r="AO208" s="93">
        <f t="shared" si="402"/>
        <v>1.5428160766943224</v>
      </c>
      <c r="AP208" s="89">
        <f t="shared" si="378"/>
        <v>13901.650000000001</v>
      </c>
      <c r="AQ208" s="93">
        <f t="shared" si="379"/>
        <v>0.54281607669432241</v>
      </c>
      <c r="AR208" s="89">
        <f t="shared" si="380"/>
        <v>93549.239999999991</v>
      </c>
      <c r="AS208" s="89">
        <f t="shared" si="380"/>
        <v>133408.94</v>
      </c>
      <c r="AT208" s="89">
        <f t="shared" si="380"/>
        <v>0</v>
      </c>
      <c r="AU208" s="89">
        <f t="shared" si="380"/>
        <v>133408.94</v>
      </c>
      <c r="AV208" s="93">
        <f t="shared" si="381"/>
        <v>1.4260825635782826</v>
      </c>
      <c r="AW208" s="89">
        <f t="shared" si="382"/>
        <v>39859.700000000012</v>
      </c>
      <c r="AX208" s="93">
        <f t="shared" si="383"/>
        <v>0.42608256357828256</v>
      </c>
      <c r="AY208" s="89">
        <v>32385.89</v>
      </c>
      <c r="AZ208" s="89">
        <v>51734.170000000006</v>
      </c>
      <c r="BA208" s="89">
        <v>0</v>
      </c>
      <c r="BB208" s="89">
        <f t="shared" si="399"/>
        <v>51734.170000000006</v>
      </c>
      <c r="BC208" s="93">
        <f t="shared" si="403"/>
        <v>1.5974293125802628</v>
      </c>
      <c r="BD208" s="89">
        <f t="shared" si="385"/>
        <v>19348.280000000006</v>
      </c>
      <c r="BE208" s="93">
        <f t="shared" si="386"/>
        <v>0.59742931258026277</v>
      </c>
      <c r="BF208" s="89">
        <f t="shared" si="387"/>
        <v>125935.12999999999</v>
      </c>
      <c r="BG208" s="89">
        <f t="shared" si="387"/>
        <v>185143.11000000002</v>
      </c>
      <c r="BH208" s="89">
        <f t="shared" si="387"/>
        <v>0</v>
      </c>
      <c r="BI208" s="89">
        <f t="shared" si="387"/>
        <v>185143.11000000002</v>
      </c>
      <c r="BJ208" s="93">
        <f t="shared" si="388"/>
        <v>1.470146654074999</v>
      </c>
      <c r="BK208" s="89">
        <f t="shared" si="389"/>
        <v>59207.980000000025</v>
      </c>
      <c r="BL208" s="93">
        <f t="shared" si="390"/>
        <v>0.470146654074999</v>
      </c>
      <c r="BM208" s="89">
        <v>58979.97</v>
      </c>
      <c r="BN208" s="89">
        <v>89587.609999999986</v>
      </c>
      <c r="BO208" s="89">
        <v>0</v>
      </c>
      <c r="BP208" s="89">
        <f t="shared" si="400"/>
        <v>89587.609999999986</v>
      </c>
      <c r="BQ208" s="93">
        <f t="shared" si="404"/>
        <v>1.5189497383603279</v>
      </c>
      <c r="BR208" s="89">
        <f t="shared" si="392"/>
        <v>30607.639999999985</v>
      </c>
      <c r="BS208" s="93">
        <f t="shared" si="393"/>
        <v>0.51894973836032787</v>
      </c>
      <c r="BT208" s="89">
        <f t="shared" si="394"/>
        <v>184915.09999999998</v>
      </c>
      <c r="BU208" s="89">
        <f t="shared" si="394"/>
        <v>274730.71999999997</v>
      </c>
      <c r="BV208" s="89">
        <f t="shared" si="394"/>
        <v>0</v>
      </c>
      <c r="BW208" s="89">
        <f t="shared" si="394"/>
        <v>274730.71999999997</v>
      </c>
      <c r="BX208" s="93">
        <f t="shared" si="395"/>
        <v>1.4857127406036608</v>
      </c>
      <c r="BY208" s="89">
        <f t="shared" si="396"/>
        <v>89815.62</v>
      </c>
      <c r="BZ208" s="93">
        <f t="shared" si="397"/>
        <v>0.48571274060366088</v>
      </c>
      <c r="CA208" s="89">
        <v>67328.959999999992</v>
      </c>
      <c r="CB208" s="89">
        <v>24430.429999999993</v>
      </c>
      <c r="CC208" s="89">
        <v>40788.230000000003</v>
      </c>
      <c r="CD208" s="89">
        <v>59663.669999999991</v>
      </c>
      <c r="CE208" s="89">
        <v>13897.5</v>
      </c>
      <c r="CF208" s="89">
        <v>17406.310000000012</v>
      </c>
      <c r="CG208" s="89">
        <v>13914.11</v>
      </c>
      <c r="CH208" s="24">
        <f t="shared" si="364"/>
        <v>422344.30999999994</v>
      </c>
      <c r="CJ208" s="10"/>
      <c r="CK208" s="10"/>
    </row>
    <row r="209" spans="1:89" ht="12" hidden="1" customHeight="1" x14ac:dyDescent="0.25">
      <c r="A209" s="9" t="s">
        <v>545</v>
      </c>
      <c r="B209" s="9" t="s">
        <v>545</v>
      </c>
      <c r="C209" s="25">
        <v>4</v>
      </c>
      <c r="D209" s="33" t="s">
        <v>438</v>
      </c>
      <c r="E209" s="27" t="s">
        <v>439</v>
      </c>
      <c r="F209" s="33" t="s">
        <v>531</v>
      </c>
      <c r="G209" s="27" t="s">
        <v>532</v>
      </c>
      <c r="H209" s="25" t="s">
        <v>546</v>
      </c>
      <c r="I209" s="27" t="s">
        <v>547</v>
      </c>
      <c r="J209" s="28" t="s">
        <v>21</v>
      </c>
      <c r="K209" s="29" t="s">
        <v>444</v>
      </c>
      <c r="L209" s="25" t="s">
        <v>9</v>
      </c>
      <c r="M209" s="24">
        <v>0</v>
      </c>
      <c r="N209" s="24">
        <v>348885.01</v>
      </c>
      <c r="O209" s="24">
        <v>1060075.27</v>
      </c>
      <c r="P209" s="89">
        <v>0</v>
      </c>
      <c r="Q209" s="89">
        <v>0</v>
      </c>
      <c r="R209" s="89">
        <v>0</v>
      </c>
      <c r="S209" s="89">
        <f t="shared" si="365"/>
        <v>0</v>
      </c>
      <c r="T209" s="93" t="str">
        <f t="shared" si="366"/>
        <v>nebija plānots</v>
      </c>
      <c r="U209" s="89">
        <f t="shared" si="367"/>
        <v>0</v>
      </c>
      <c r="V209" s="93" t="str">
        <f t="shared" si="368"/>
        <v>nebija plānots</v>
      </c>
      <c r="W209" s="89">
        <v>0</v>
      </c>
      <c r="X209" s="89">
        <v>0</v>
      </c>
      <c r="Y209" s="89">
        <v>0</v>
      </c>
      <c r="Z209" s="89">
        <f t="shared" si="369"/>
        <v>0</v>
      </c>
      <c r="AA209" s="93" t="str">
        <f t="shared" si="401"/>
        <v>nebija plānots</v>
      </c>
      <c r="AB209" s="89">
        <f t="shared" si="371"/>
        <v>0</v>
      </c>
      <c r="AC209" s="93" t="str">
        <f t="shared" si="372"/>
        <v>nebija plānots</v>
      </c>
      <c r="AD209" s="89">
        <f t="shared" si="373"/>
        <v>0</v>
      </c>
      <c r="AE209" s="89">
        <f t="shared" si="373"/>
        <v>0</v>
      </c>
      <c r="AF209" s="89">
        <f t="shared" si="373"/>
        <v>0</v>
      </c>
      <c r="AG209" s="89">
        <f t="shared" si="373"/>
        <v>0</v>
      </c>
      <c r="AH209" s="93" t="str">
        <f t="shared" si="374"/>
        <v>nebija plānots</v>
      </c>
      <c r="AI209" s="89">
        <f t="shared" si="375"/>
        <v>0</v>
      </c>
      <c r="AJ209" s="93" t="str">
        <f t="shared" si="376"/>
        <v>nebija plānots</v>
      </c>
      <c r="AK209" s="89">
        <v>0</v>
      </c>
      <c r="AL209" s="89">
        <v>252641.11</v>
      </c>
      <c r="AM209" s="89">
        <v>0</v>
      </c>
      <c r="AN209" s="89">
        <f t="shared" si="398"/>
        <v>252641.11</v>
      </c>
      <c r="AO209" s="93" t="str">
        <f t="shared" si="402"/>
        <v>nebija plānots</v>
      </c>
      <c r="AP209" s="89">
        <f t="shared" si="378"/>
        <v>252641.11</v>
      </c>
      <c r="AQ209" s="93" t="str">
        <f t="shared" si="379"/>
        <v>nebija plānots</v>
      </c>
      <c r="AR209" s="89">
        <f t="shared" si="380"/>
        <v>0</v>
      </c>
      <c r="AS209" s="89">
        <f t="shared" si="380"/>
        <v>252641.11</v>
      </c>
      <c r="AT209" s="89">
        <f t="shared" si="380"/>
        <v>0</v>
      </c>
      <c r="AU209" s="89">
        <f t="shared" si="380"/>
        <v>252641.11</v>
      </c>
      <c r="AV209" s="93" t="str">
        <f t="shared" si="381"/>
        <v>nebija plānots</v>
      </c>
      <c r="AW209" s="89">
        <f t="shared" si="382"/>
        <v>252641.11</v>
      </c>
      <c r="AX209" s="93" t="str">
        <f t="shared" si="383"/>
        <v>nebija plānots</v>
      </c>
      <c r="AY209" s="89">
        <v>205559.96</v>
      </c>
      <c r="AZ209" s="89">
        <v>0</v>
      </c>
      <c r="BA209" s="89">
        <v>0</v>
      </c>
      <c r="BB209" s="89">
        <f t="shared" si="399"/>
        <v>0</v>
      </c>
      <c r="BC209" s="93">
        <f t="shared" si="403"/>
        <v>0</v>
      </c>
      <c r="BD209" s="89">
        <f t="shared" si="385"/>
        <v>-205559.96</v>
      </c>
      <c r="BE209" s="93">
        <f t="shared" si="386"/>
        <v>-1</v>
      </c>
      <c r="BF209" s="89">
        <f t="shared" si="387"/>
        <v>205559.96</v>
      </c>
      <c r="BG209" s="89">
        <f t="shared" si="387"/>
        <v>252641.11</v>
      </c>
      <c r="BH209" s="89">
        <f t="shared" si="387"/>
        <v>0</v>
      </c>
      <c r="BI209" s="89">
        <f t="shared" si="387"/>
        <v>252641.11</v>
      </c>
      <c r="BJ209" s="93">
        <f t="shared" si="388"/>
        <v>1.2290385248177709</v>
      </c>
      <c r="BK209" s="89">
        <f t="shared" si="389"/>
        <v>47081.149999999994</v>
      </c>
      <c r="BL209" s="93">
        <f t="shared" si="390"/>
        <v>0.2290385248177709</v>
      </c>
      <c r="BM209" s="89">
        <v>0</v>
      </c>
      <c r="BN209" s="89">
        <v>0</v>
      </c>
      <c r="BO209" s="89">
        <v>0</v>
      </c>
      <c r="BP209" s="89">
        <f t="shared" si="400"/>
        <v>0</v>
      </c>
      <c r="BQ209" s="93" t="str">
        <f t="shared" si="404"/>
        <v>nebija plānots</v>
      </c>
      <c r="BR209" s="89">
        <f t="shared" si="392"/>
        <v>0</v>
      </c>
      <c r="BS209" s="93" t="str">
        <f t="shared" si="393"/>
        <v>nebija plānots</v>
      </c>
      <c r="BT209" s="89">
        <f t="shared" si="394"/>
        <v>205559.96</v>
      </c>
      <c r="BU209" s="89">
        <f t="shared" si="394"/>
        <v>252641.11</v>
      </c>
      <c r="BV209" s="89">
        <f t="shared" si="394"/>
        <v>0</v>
      </c>
      <c r="BW209" s="89">
        <f t="shared" si="394"/>
        <v>252641.11</v>
      </c>
      <c r="BX209" s="93">
        <f t="shared" si="395"/>
        <v>1.2290385248177709</v>
      </c>
      <c r="BY209" s="89">
        <f t="shared" si="396"/>
        <v>47081.149999999994</v>
      </c>
      <c r="BZ209" s="93">
        <f t="shared" si="397"/>
        <v>0.2290385248177709</v>
      </c>
      <c r="CA209" s="89">
        <v>0</v>
      </c>
      <c r="CB209" s="89">
        <v>357650.25</v>
      </c>
      <c r="CC209" s="89">
        <v>0</v>
      </c>
      <c r="CD209" s="89">
        <v>0</v>
      </c>
      <c r="CE209" s="89">
        <v>310472.7</v>
      </c>
      <c r="CF209" s="89">
        <v>0</v>
      </c>
      <c r="CG209" s="89">
        <v>0</v>
      </c>
      <c r="CH209" s="24">
        <f t="shared" si="364"/>
        <v>873682.90999999992</v>
      </c>
      <c r="CJ209" s="10"/>
      <c r="CK209" s="10"/>
    </row>
    <row r="210" spans="1:89" ht="12" hidden="1" customHeight="1" x14ac:dyDescent="0.25">
      <c r="A210" s="9" t="s">
        <v>548</v>
      </c>
      <c r="B210" s="9" t="s">
        <v>548</v>
      </c>
      <c r="C210" s="25">
        <v>4</v>
      </c>
      <c r="D210" s="33" t="s">
        <v>438</v>
      </c>
      <c r="E210" s="27" t="s">
        <v>439</v>
      </c>
      <c r="F210" s="33" t="s">
        <v>531</v>
      </c>
      <c r="G210" s="27" t="s">
        <v>532</v>
      </c>
      <c r="H210" s="34" t="s">
        <v>549</v>
      </c>
      <c r="I210" s="27" t="s">
        <v>550</v>
      </c>
      <c r="J210" s="28" t="s">
        <v>21</v>
      </c>
      <c r="K210" s="32" t="s">
        <v>91</v>
      </c>
      <c r="L210" s="25" t="s">
        <v>9</v>
      </c>
      <c r="M210" s="24">
        <v>0</v>
      </c>
      <c r="N210" s="24">
        <v>682126.15999999992</v>
      </c>
      <c r="O210" s="24">
        <v>4154336.23</v>
      </c>
      <c r="P210" s="89">
        <v>452182.61</v>
      </c>
      <c r="Q210" s="89">
        <v>342900.51</v>
      </c>
      <c r="R210" s="89">
        <v>0</v>
      </c>
      <c r="S210" s="89">
        <f t="shared" si="365"/>
        <v>342900.51</v>
      </c>
      <c r="T210" s="93">
        <f t="shared" si="366"/>
        <v>0.75832308102251</v>
      </c>
      <c r="U210" s="89">
        <f t="shared" si="367"/>
        <v>-109282.09999999998</v>
      </c>
      <c r="V210" s="93">
        <f t="shared" si="368"/>
        <v>-0.24167691897749005</v>
      </c>
      <c r="W210" s="89">
        <v>39813.360000000001</v>
      </c>
      <c r="X210" s="89">
        <v>49572.21</v>
      </c>
      <c r="Y210" s="89">
        <v>0</v>
      </c>
      <c r="Z210" s="89">
        <f t="shared" si="369"/>
        <v>49572.21</v>
      </c>
      <c r="AA210" s="93">
        <f t="shared" si="401"/>
        <v>1.2451149563864994</v>
      </c>
      <c r="AB210" s="89">
        <f t="shared" si="371"/>
        <v>9758.8499999999985</v>
      </c>
      <c r="AC210" s="93">
        <f t="shared" si="372"/>
        <v>0.24511495638649936</v>
      </c>
      <c r="AD210" s="89">
        <f t="shared" si="373"/>
        <v>491995.97</v>
      </c>
      <c r="AE210" s="89">
        <f t="shared" si="373"/>
        <v>392472.72000000003</v>
      </c>
      <c r="AF210" s="89">
        <f t="shared" si="373"/>
        <v>0</v>
      </c>
      <c r="AG210" s="89">
        <f t="shared" si="373"/>
        <v>392472.72000000003</v>
      </c>
      <c r="AH210" s="93">
        <f t="shared" si="374"/>
        <v>0.79771531461934542</v>
      </c>
      <c r="AI210" s="89">
        <f t="shared" si="375"/>
        <v>-99523.249999999942</v>
      </c>
      <c r="AJ210" s="93">
        <f t="shared" si="376"/>
        <v>-0.20228468538065453</v>
      </c>
      <c r="AK210" s="89">
        <v>101849.57</v>
      </c>
      <c r="AL210" s="89">
        <v>65969.319999999992</v>
      </c>
      <c r="AM210" s="89">
        <v>0</v>
      </c>
      <c r="AN210" s="89">
        <f t="shared" si="398"/>
        <v>65969.319999999992</v>
      </c>
      <c r="AO210" s="93">
        <f t="shared" si="402"/>
        <v>0.64771328931481975</v>
      </c>
      <c r="AP210" s="89">
        <f t="shared" si="378"/>
        <v>-35880.250000000015</v>
      </c>
      <c r="AQ210" s="93">
        <f t="shared" si="379"/>
        <v>-0.35228671068518025</v>
      </c>
      <c r="AR210" s="89">
        <f t="shared" si="380"/>
        <v>593845.54</v>
      </c>
      <c r="AS210" s="89">
        <f t="shared" si="380"/>
        <v>458442.04000000004</v>
      </c>
      <c r="AT210" s="89">
        <f t="shared" si="380"/>
        <v>0</v>
      </c>
      <c r="AU210" s="89">
        <f t="shared" si="380"/>
        <v>458442.04000000004</v>
      </c>
      <c r="AV210" s="93">
        <f t="shared" si="381"/>
        <v>0.77198868918001806</v>
      </c>
      <c r="AW210" s="89">
        <f t="shared" si="382"/>
        <v>-135403.5</v>
      </c>
      <c r="AX210" s="93">
        <f t="shared" si="383"/>
        <v>-0.22801131081998188</v>
      </c>
      <c r="AY210" s="89">
        <v>426286.02</v>
      </c>
      <c r="AZ210" s="89">
        <v>337313.04000000004</v>
      </c>
      <c r="BA210" s="89">
        <v>0</v>
      </c>
      <c r="BB210" s="89">
        <f t="shared" si="399"/>
        <v>337313.04000000004</v>
      </c>
      <c r="BC210" s="93">
        <f t="shared" si="403"/>
        <v>0.79128337354342515</v>
      </c>
      <c r="BD210" s="89">
        <f t="shared" si="385"/>
        <v>-88972.979999999981</v>
      </c>
      <c r="BE210" s="93">
        <f t="shared" si="386"/>
        <v>-0.20871662645657479</v>
      </c>
      <c r="BF210" s="89">
        <f t="shared" si="387"/>
        <v>1020131.56</v>
      </c>
      <c r="BG210" s="89">
        <f t="shared" si="387"/>
        <v>795755.08000000007</v>
      </c>
      <c r="BH210" s="89">
        <f t="shared" si="387"/>
        <v>0</v>
      </c>
      <c r="BI210" s="89">
        <f t="shared" si="387"/>
        <v>795755.08000000007</v>
      </c>
      <c r="BJ210" s="93">
        <f t="shared" si="388"/>
        <v>0.7800514278766163</v>
      </c>
      <c r="BK210" s="89">
        <f t="shared" si="389"/>
        <v>-224376.47999999998</v>
      </c>
      <c r="BL210" s="93">
        <f t="shared" si="390"/>
        <v>-0.21994857212338373</v>
      </c>
      <c r="BM210" s="89">
        <v>0</v>
      </c>
      <c r="BN210" s="89">
        <v>54786.04</v>
      </c>
      <c r="BO210" s="89">
        <v>0</v>
      </c>
      <c r="BP210" s="89">
        <f t="shared" si="400"/>
        <v>54786.04</v>
      </c>
      <c r="BQ210" s="93" t="str">
        <f t="shared" si="404"/>
        <v>nebija plānots</v>
      </c>
      <c r="BR210" s="89">
        <f t="shared" si="392"/>
        <v>54786.04</v>
      </c>
      <c r="BS210" s="93" t="str">
        <f t="shared" si="393"/>
        <v>nebija plānots</v>
      </c>
      <c r="BT210" s="89">
        <f t="shared" si="394"/>
        <v>1020131.56</v>
      </c>
      <c r="BU210" s="89">
        <f t="shared" si="394"/>
        <v>850541.12000000011</v>
      </c>
      <c r="BV210" s="89">
        <f t="shared" si="394"/>
        <v>0</v>
      </c>
      <c r="BW210" s="89">
        <f t="shared" si="394"/>
        <v>850541.12000000011</v>
      </c>
      <c r="BX210" s="93">
        <f t="shared" si="395"/>
        <v>0.83375630492208286</v>
      </c>
      <c r="BY210" s="89">
        <f t="shared" si="396"/>
        <v>-169590.43999999994</v>
      </c>
      <c r="BZ210" s="93">
        <f t="shared" si="397"/>
        <v>-0.16624369507791714</v>
      </c>
      <c r="CA210" s="89">
        <v>180348.85</v>
      </c>
      <c r="CB210" s="89">
        <v>449842.73</v>
      </c>
      <c r="CC210" s="89">
        <v>0</v>
      </c>
      <c r="CD210" s="89">
        <v>218445.71</v>
      </c>
      <c r="CE210" s="89">
        <v>248092.68</v>
      </c>
      <c r="CF210" s="89">
        <v>0</v>
      </c>
      <c r="CG210" s="89">
        <v>235163</v>
      </c>
      <c r="CH210" s="24">
        <f t="shared" si="364"/>
        <v>2352024.5300000003</v>
      </c>
      <c r="CJ210" s="10"/>
      <c r="CK210" s="10"/>
    </row>
    <row r="211" spans="1:89" ht="12" hidden="1" customHeight="1" x14ac:dyDescent="0.25">
      <c r="A211" s="9" t="s">
        <v>551</v>
      </c>
      <c r="B211" s="9" t="s">
        <v>551</v>
      </c>
      <c r="C211" s="25">
        <v>4</v>
      </c>
      <c r="D211" s="33" t="s">
        <v>438</v>
      </c>
      <c r="E211" s="27" t="s">
        <v>439</v>
      </c>
      <c r="F211" s="33" t="s">
        <v>531</v>
      </c>
      <c r="G211" s="27" t="s">
        <v>532</v>
      </c>
      <c r="H211" s="25" t="s">
        <v>552</v>
      </c>
      <c r="I211" s="27" t="s">
        <v>553</v>
      </c>
      <c r="J211" s="28">
        <v>1</v>
      </c>
      <c r="K211" s="29" t="s">
        <v>95</v>
      </c>
      <c r="L211" s="25" t="s">
        <v>9</v>
      </c>
      <c r="M211" s="24">
        <v>0</v>
      </c>
      <c r="N211" s="24">
        <v>1268479.5899999999</v>
      </c>
      <c r="O211" s="24">
        <v>2165585.66</v>
      </c>
      <c r="P211" s="89">
        <v>0</v>
      </c>
      <c r="Q211" s="89">
        <v>0</v>
      </c>
      <c r="R211" s="89">
        <v>0</v>
      </c>
      <c r="S211" s="89">
        <f t="shared" si="365"/>
        <v>0</v>
      </c>
      <c r="T211" s="93" t="str">
        <f t="shared" si="366"/>
        <v>nebija plānots</v>
      </c>
      <c r="U211" s="89">
        <f t="shared" si="367"/>
        <v>0</v>
      </c>
      <c r="V211" s="93" t="str">
        <f t="shared" si="368"/>
        <v>nebija plānots</v>
      </c>
      <c r="W211" s="89">
        <v>0</v>
      </c>
      <c r="X211" s="89">
        <v>0</v>
      </c>
      <c r="Y211" s="89">
        <v>0</v>
      </c>
      <c r="Z211" s="89">
        <f t="shared" si="369"/>
        <v>0</v>
      </c>
      <c r="AA211" s="93" t="str">
        <f t="shared" si="401"/>
        <v>nebija plānots</v>
      </c>
      <c r="AB211" s="89">
        <f t="shared" si="371"/>
        <v>0</v>
      </c>
      <c r="AC211" s="93" t="str">
        <f t="shared" si="372"/>
        <v>nebija plānots</v>
      </c>
      <c r="AD211" s="89">
        <f t="shared" si="373"/>
        <v>0</v>
      </c>
      <c r="AE211" s="89">
        <f t="shared" si="373"/>
        <v>0</v>
      </c>
      <c r="AF211" s="89">
        <f t="shared" si="373"/>
        <v>0</v>
      </c>
      <c r="AG211" s="89">
        <f t="shared" si="373"/>
        <v>0</v>
      </c>
      <c r="AH211" s="93" t="str">
        <f t="shared" si="374"/>
        <v>nebija plānots</v>
      </c>
      <c r="AI211" s="89">
        <f t="shared" si="375"/>
        <v>0</v>
      </c>
      <c r="AJ211" s="93" t="str">
        <f t="shared" si="376"/>
        <v>nebija plānots</v>
      </c>
      <c r="AK211" s="89">
        <v>0</v>
      </c>
      <c r="AL211" s="89">
        <v>0</v>
      </c>
      <c r="AM211" s="89">
        <v>0</v>
      </c>
      <c r="AN211" s="89">
        <f t="shared" si="398"/>
        <v>0</v>
      </c>
      <c r="AO211" s="93" t="str">
        <f t="shared" si="402"/>
        <v>nebija plānots</v>
      </c>
      <c r="AP211" s="89">
        <f t="shared" si="378"/>
        <v>0</v>
      </c>
      <c r="AQ211" s="93" t="str">
        <f t="shared" si="379"/>
        <v>nebija plānots</v>
      </c>
      <c r="AR211" s="89">
        <f t="shared" si="380"/>
        <v>0</v>
      </c>
      <c r="AS211" s="89">
        <f t="shared" si="380"/>
        <v>0</v>
      </c>
      <c r="AT211" s="89">
        <f t="shared" si="380"/>
        <v>0</v>
      </c>
      <c r="AU211" s="89">
        <f t="shared" si="380"/>
        <v>0</v>
      </c>
      <c r="AV211" s="93" t="str">
        <f t="shared" si="381"/>
        <v>nebija plānots</v>
      </c>
      <c r="AW211" s="89">
        <f t="shared" si="382"/>
        <v>0</v>
      </c>
      <c r="AX211" s="93" t="str">
        <f t="shared" si="383"/>
        <v>nebija plānots</v>
      </c>
      <c r="AY211" s="89">
        <v>0</v>
      </c>
      <c r="AZ211" s="89">
        <v>0</v>
      </c>
      <c r="BA211" s="89">
        <v>0</v>
      </c>
      <c r="BB211" s="89">
        <f t="shared" si="399"/>
        <v>0</v>
      </c>
      <c r="BC211" s="93" t="str">
        <f t="shared" si="403"/>
        <v>nebija plānots</v>
      </c>
      <c r="BD211" s="89">
        <f t="shared" si="385"/>
        <v>0</v>
      </c>
      <c r="BE211" s="93" t="str">
        <f t="shared" si="386"/>
        <v>nebija plānots</v>
      </c>
      <c r="BF211" s="89">
        <f t="shared" si="387"/>
        <v>0</v>
      </c>
      <c r="BG211" s="89">
        <f t="shared" si="387"/>
        <v>0</v>
      </c>
      <c r="BH211" s="89">
        <f t="shared" si="387"/>
        <v>0</v>
      </c>
      <c r="BI211" s="89">
        <f t="shared" si="387"/>
        <v>0</v>
      </c>
      <c r="BJ211" s="93" t="str">
        <f t="shared" si="388"/>
        <v>nebija plānots</v>
      </c>
      <c r="BK211" s="89">
        <f t="shared" si="389"/>
        <v>0</v>
      </c>
      <c r="BL211" s="93" t="str">
        <f t="shared" si="390"/>
        <v>nebija plānots</v>
      </c>
      <c r="BM211" s="89">
        <v>0</v>
      </c>
      <c r="BN211" s="89">
        <v>518247.76</v>
      </c>
      <c r="BO211" s="89">
        <v>0</v>
      </c>
      <c r="BP211" s="89">
        <f t="shared" si="400"/>
        <v>518247.76</v>
      </c>
      <c r="BQ211" s="93" t="str">
        <f t="shared" si="404"/>
        <v>nebija plānots</v>
      </c>
      <c r="BR211" s="89">
        <f t="shared" si="392"/>
        <v>518247.76</v>
      </c>
      <c r="BS211" s="93" t="str">
        <f t="shared" si="393"/>
        <v>nebija plānots</v>
      </c>
      <c r="BT211" s="89">
        <f t="shared" si="394"/>
        <v>0</v>
      </c>
      <c r="BU211" s="89">
        <f t="shared" si="394"/>
        <v>518247.76</v>
      </c>
      <c r="BV211" s="89">
        <f t="shared" si="394"/>
        <v>0</v>
      </c>
      <c r="BW211" s="89">
        <f t="shared" si="394"/>
        <v>518247.76</v>
      </c>
      <c r="BX211" s="93" t="str">
        <f t="shared" si="395"/>
        <v>nebija plānots</v>
      </c>
      <c r="BY211" s="89">
        <f t="shared" si="396"/>
        <v>518247.76</v>
      </c>
      <c r="BZ211" s="93" t="str">
        <f t="shared" si="397"/>
        <v>nebija plānots</v>
      </c>
      <c r="CA211" s="89">
        <v>471614.04</v>
      </c>
      <c r="CB211" s="89">
        <v>0</v>
      </c>
      <c r="CC211" s="89">
        <v>0</v>
      </c>
      <c r="CD211" s="89">
        <v>353543.09</v>
      </c>
      <c r="CE211" s="89">
        <v>0</v>
      </c>
      <c r="CF211" s="89">
        <v>0</v>
      </c>
      <c r="CG211" s="89">
        <v>550685.17000000004</v>
      </c>
      <c r="CH211" s="24">
        <f t="shared" si="364"/>
        <v>1375842.3</v>
      </c>
      <c r="CJ211" s="10"/>
      <c r="CK211" s="10"/>
    </row>
    <row r="212" spans="1:89" ht="12" hidden="1" customHeight="1" x14ac:dyDescent="0.25">
      <c r="A212" s="9" t="s">
        <v>554</v>
      </c>
      <c r="B212" s="9" t="s">
        <v>554</v>
      </c>
      <c r="C212" s="25">
        <v>4</v>
      </c>
      <c r="D212" s="33" t="s">
        <v>438</v>
      </c>
      <c r="E212" s="27" t="s">
        <v>439</v>
      </c>
      <c r="F212" s="33" t="s">
        <v>531</v>
      </c>
      <c r="G212" s="27" t="s">
        <v>532</v>
      </c>
      <c r="H212" s="25" t="s">
        <v>552</v>
      </c>
      <c r="I212" s="27" t="s">
        <v>553</v>
      </c>
      <c r="J212" s="28">
        <v>2</v>
      </c>
      <c r="K212" s="29" t="s">
        <v>95</v>
      </c>
      <c r="L212" s="25" t="s">
        <v>9</v>
      </c>
      <c r="M212" s="24">
        <v>0</v>
      </c>
      <c r="N212" s="24">
        <v>0</v>
      </c>
      <c r="O212" s="24">
        <v>0</v>
      </c>
      <c r="P212" s="89">
        <v>0</v>
      </c>
      <c r="Q212" s="89">
        <v>0</v>
      </c>
      <c r="R212" s="89">
        <v>0</v>
      </c>
      <c r="S212" s="89">
        <f t="shared" si="365"/>
        <v>0</v>
      </c>
      <c r="T212" s="93" t="str">
        <f t="shared" si="366"/>
        <v>nebija plānots</v>
      </c>
      <c r="U212" s="89">
        <f t="shared" si="367"/>
        <v>0</v>
      </c>
      <c r="V212" s="93" t="str">
        <f t="shared" si="368"/>
        <v>nebija plānots</v>
      </c>
      <c r="W212" s="89">
        <v>0</v>
      </c>
      <c r="X212" s="89">
        <v>0</v>
      </c>
      <c r="Y212" s="89">
        <v>0</v>
      </c>
      <c r="Z212" s="89">
        <f t="shared" si="369"/>
        <v>0</v>
      </c>
      <c r="AA212" s="93" t="str">
        <f t="shared" si="401"/>
        <v>nebija plānots</v>
      </c>
      <c r="AB212" s="89">
        <f t="shared" si="371"/>
        <v>0</v>
      </c>
      <c r="AC212" s="93" t="str">
        <f t="shared" si="372"/>
        <v>nebija plānots</v>
      </c>
      <c r="AD212" s="89">
        <f t="shared" si="373"/>
        <v>0</v>
      </c>
      <c r="AE212" s="89">
        <f t="shared" si="373"/>
        <v>0</v>
      </c>
      <c r="AF212" s="89">
        <f t="shared" si="373"/>
        <v>0</v>
      </c>
      <c r="AG212" s="89">
        <f t="shared" si="373"/>
        <v>0</v>
      </c>
      <c r="AH212" s="93" t="str">
        <f t="shared" si="374"/>
        <v>nebija plānots</v>
      </c>
      <c r="AI212" s="89">
        <f t="shared" si="375"/>
        <v>0</v>
      </c>
      <c r="AJ212" s="93" t="str">
        <f t="shared" si="376"/>
        <v>nebija plānots</v>
      </c>
      <c r="AK212" s="89">
        <v>0</v>
      </c>
      <c r="AL212" s="89">
        <v>0</v>
      </c>
      <c r="AM212" s="89">
        <v>0</v>
      </c>
      <c r="AN212" s="89">
        <f t="shared" si="398"/>
        <v>0</v>
      </c>
      <c r="AO212" s="93" t="str">
        <f t="shared" si="402"/>
        <v>nebija plānots</v>
      </c>
      <c r="AP212" s="89">
        <f t="shared" si="378"/>
        <v>0</v>
      </c>
      <c r="AQ212" s="93" t="str">
        <f t="shared" si="379"/>
        <v>nebija plānots</v>
      </c>
      <c r="AR212" s="89">
        <f t="shared" si="380"/>
        <v>0</v>
      </c>
      <c r="AS212" s="89">
        <f t="shared" si="380"/>
        <v>0</v>
      </c>
      <c r="AT212" s="89">
        <f t="shared" si="380"/>
        <v>0</v>
      </c>
      <c r="AU212" s="89">
        <f t="shared" si="380"/>
        <v>0</v>
      </c>
      <c r="AV212" s="93" t="str">
        <f t="shared" si="381"/>
        <v>nebija plānots</v>
      </c>
      <c r="AW212" s="89">
        <f t="shared" si="382"/>
        <v>0</v>
      </c>
      <c r="AX212" s="93" t="str">
        <f t="shared" si="383"/>
        <v>nebija plānots</v>
      </c>
      <c r="AY212" s="89">
        <v>0</v>
      </c>
      <c r="AZ212" s="89">
        <v>0</v>
      </c>
      <c r="BA212" s="89">
        <v>0</v>
      </c>
      <c r="BB212" s="89">
        <f t="shared" si="399"/>
        <v>0</v>
      </c>
      <c r="BC212" s="93" t="str">
        <f t="shared" si="403"/>
        <v>nebija plānots</v>
      </c>
      <c r="BD212" s="89">
        <f t="shared" si="385"/>
        <v>0</v>
      </c>
      <c r="BE212" s="93" t="str">
        <f t="shared" si="386"/>
        <v>nebija plānots</v>
      </c>
      <c r="BF212" s="89">
        <f t="shared" si="387"/>
        <v>0</v>
      </c>
      <c r="BG212" s="89">
        <f t="shared" si="387"/>
        <v>0</v>
      </c>
      <c r="BH212" s="89">
        <f t="shared" si="387"/>
        <v>0</v>
      </c>
      <c r="BI212" s="89">
        <f t="shared" si="387"/>
        <v>0</v>
      </c>
      <c r="BJ212" s="93" t="str">
        <f t="shared" si="388"/>
        <v>nebija plānots</v>
      </c>
      <c r="BK212" s="89">
        <f t="shared" si="389"/>
        <v>0</v>
      </c>
      <c r="BL212" s="93" t="str">
        <f t="shared" si="390"/>
        <v>nebija plānots</v>
      </c>
      <c r="BM212" s="89">
        <v>0</v>
      </c>
      <c r="BN212" s="89">
        <v>0</v>
      </c>
      <c r="BO212" s="89">
        <v>0</v>
      </c>
      <c r="BP212" s="89">
        <f t="shared" si="400"/>
        <v>0</v>
      </c>
      <c r="BQ212" s="93" t="str">
        <f t="shared" si="404"/>
        <v>nebija plānots</v>
      </c>
      <c r="BR212" s="89">
        <f t="shared" si="392"/>
        <v>0</v>
      </c>
      <c r="BS212" s="93" t="str">
        <f t="shared" si="393"/>
        <v>nebija plānots</v>
      </c>
      <c r="BT212" s="89">
        <f t="shared" si="394"/>
        <v>0</v>
      </c>
      <c r="BU212" s="89">
        <f t="shared" si="394"/>
        <v>0</v>
      </c>
      <c r="BV212" s="89">
        <f t="shared" si="394"/>
        <v>0</v>
      </c>
      <c r="BW212" s="89">
        <f t="shared" si="394"/>
        <v>0</v>
      </c>
      <c r="BX212" s="93" t="str">
        <f t="shared" si="395"/>
        <v>nebija plānots</v>
      </c>
      <c r="BY212" s="89">
        <f t="shared" si="396"/>
        <v>0</v>
      </c>
      <c r="BZ212" s="93" t="str">
        <f t="shared" si="397"/>
        <v>nebija plānots</v>
      </c>
      <c r="CA212" s="89">
        <v>0</v>
      </c>
      <c r="CB212" s="89">
        <v>0</v>
      </c>
      <c r="CC212" s="89">
        <v>0</v>
      </c>
      <c r="CD212" s="89">
        <v>0</v>
      </c>
      <c r="CE212" s="89">
        <v>400000</v>
      </c>
      <c r="CF212" s="89">
        <v>0</v>
      </c>
      <c r="CG212" s="89">
        <v>0</v>
      </c>
      <c r="CH212" s="24">
        <f t="shared" si="364"/>
        <v>400000</v>
      </c>
      <c r="CJ212" s="10"/>
      <c r="CK212" s="10"/>
    </row>
    <row r="213" spans="1:89" ht="12" hidden="1" customHeight="1" x14ac:dyDescent="0.25">
      <c r="A213" s="9" t="s">
        <v>555</v>
      </c>
      <c r="B213" s="9" t="s">
        <v>555</v>
      </c>
      <c r="C213" s="25">
        <v>4</v>
      </c>
      <c r="D213" s="33" t="s">
        <v>438</v>
      </c>
      <c r="E213" s="27" t="s">
        <v>439</v>
      </c>
      <c r="F213" s="33" t="s">
        <v>531</v>
      </c>
      <c r="G213" s="27" t="s">
        <v>532</v>
      </c>
      <c r="H213" s="25" t="s">
        <v>556</v>
      </c>
      <c r="I213" s="27" t="s">
        <v>557</v>
      </c>
      <c r="J213" s="28" t="s">
        <v>21</v>
      </c>
      <c r="K213" s="29" t="s">
        <v>95</v>
      </c>
      <c r="L213" s="25" t="s">
        <v>9</v>
      </c>
      <c r="M213" s="24">
        <v>0</v>
      </c>
      <c r="N213" s="24">
        <v>66861.010000000009</v>
      </c>
      <c r="O213" s="24">
        <v>207708.17</v>
      </c>
      <c r="P213" s="89">
        <v>0</v>
      </c>
      <c r="Q213" s="89">
        <v>0</v>
      </c>
      <c r="R213" s="89">
        <v>0</v>
      </c>
      <c r="S213" s="89">
        <f t="shared" si="365"/>
        <v>0</v>
      </c>
      <c r="T213" s="93" t="str">
        <f t="shared" si="366"/>
        <v>nebija plānots</v>
      </c>
      <c r="U213" s="89">
        <f t="shared" si="367"/>
        <v>0</v>
      </c>
      <c r="V213" s="93" t="str">
        <f t="shared" si="368"/>
        <v>nebija plānots</v>
      </c>
      <c r="W213" s="89">
        <v>0</v>
      </c>
      <c r="X213" s="89">
        <v>0</v>
      </c>
      <c r="Y213" s="89">
        <v>0</v>
      </c>
      <c r="Z213" s="89">
        <f t="shared" si="369"/>
        <v>0</v>
      </c>
      <c r="AA213" s="93" t="str">
        <f t="shared" si="401"/>
        <v>nebija plānots</v>
      </c>
      <c r="AB213" s="89">
        <f t="shared" si="371"/>
        <v>0</v>
      </c>
      <c r="AC213" s="93" t="str">
        <f t="shared" si="372"/>
        <v>nebija plānots</v>
      </c>
      <c r="AD213" s="89">
        <f t="shared" si="373"/>
        <v>0</v>
      </c>
      <c r="AE213" s="89">
        <f t="shared" si="373"/>
        <v>0</v>
      </c>
      <c r="AF213" s="89">
        <f t="shared" si="373"/>
        <v>0</v>
      </c>
      <c r="AG213" s="89">
        <f t="shared" si="373"/>
        <v>0</v>
      </c>
      <c r="AH213" s="93" t="str">
        <f t="shared" si="374"/>
        <v>nebija plānots</v>
      </c>
      <c r="AI213" s="89">
        <f t="shared" si="375"/>
        <v>0</v>
      </c>
      <c r="AJ213" s="93" t="str">
        <f t="shared" si="376"/>
        <v>nebija plānots</v>
      </c>
      <c r="AK213" s="89">
        <v>0</v>
      </c>
      <c r="AL213" s="89">
        <v>0</v>
      </c>
      <c r="AM213" s="89">
        <v>0</v>
      </c>
      <c r="AN213" s="89">
        <f t="shared" si="398"/>
        <v>0</v>
      </c>
      <c r="AO213" s="93" t="str">
        <f t="shared" si="402"/>
        <v>nebija plānots</v>
      </c>
      <c r="AP213" s="89">
        <f t="shared" si="378"/>
        <v>0</v>
      </c>
      <c r="AQ213" s="93" t="str">
        <f t="shared" si="379"/>
        <v>nebija plānots</v>
      </c>
      <c r="AR213" s="89">
        <f t="shared" si="380"/>
        <v>0</v>
      </c>
      <c r="AS213" s="89">
        <f t="shared" si="380"/>
        <v>0</v>
      </c>
      <c r="AT213" s="89">
        <f t="shared" si="380"/>
        <v>0</v>
      </c>
      <c r="AU213" s="89">
        <f t="shared" si="380"/>
        <v>0</v>
      </c>
      <c r="AV213" s="93" t="str">
        <f t="shared" si="381"/>
        <v>nebija plānots</v>
      </c>
      <c r="AW213" s="89">
        <f t="shared" si="382"/>
        <v>0</v>
      </c>
      <c r="AX213" s="93" t="str">
        <f t="shared" si="383"/>
        <v>nebija plānots</v>
      </c>
      <c r="AY213" s="89">
        <v>0</v>
      </c>
      <c r="AZ213" s="89">
        <v>75779.47</v>
      </c>
      <c r="BA213" s="89">
        <v>0</v>
      </c>
      <c r="BB213" s="89">
        <f t="shared" si="399"/>
        <v>75779.47</v>
      </c>
      <c r="BC213" s="93" t="str">
        <f t="shared" si="403"/>
        <v>nebija plānots</v>
      </c>
      <c r="BD213" s="89">
        <f t="shared" si="385"/>
        <v>75779.47</v>
      </c>
      <c r="BE213" s="93" t="str">
        <f t="shared" si="386"/>
        <v>nebija plānots</v>
      </c>
      <c r="BF213" s="89">
        <f t="shared" si="387"/>
        <v>0</v>
      </c>
      <c r="BG213" s="89">
        <f t="shared" si="387"/>
        <v>75779.47</v>
      </c>
      <c r="BH213" s="89">
        <f t="shared" si="387"/>
        <v>0</v>
      </c>
      <c r="BI213" s="89">
        <f t="shared" si="387"/>
        <v>75779.47</v>
      </c>
      <c r="BJ213" s="93" t="str">
        <f t="shared" si="388"/>
        <v>nebija plānots</v>
      </c>
      <c r="BK213" s="89">
        <f t="shared" si="389"/>
        <v>75779.47</v>
      </c>
      <c r="BL213" s="93" t="str">
        <f t="shared" si="390"/>
        <v>nebija plānots</v>
      </c>
      <c r="BM213" s="89">
        <v>82875</v>
      </c>
      <c r="BN213" s="89">
        <v>0</v>
      </c>
      <c r="BO213" s="89">
        <v>0</v>
      </c>
      <c r="BP213" s="89">
        <f t="shared" si="400"/>
        <v>0</v>
      </c>
      <c r="BQ213" s="93">
        <f t="shared" si="404"/>
        <v>0</v>
      </c>
      <c r="BR213" s="89">
        <f t="shared" si="392"/>
        <v>-82875</v>
      </c>
      <c r="BS213" s="93">
        <f t="shared" si="393"/>
        <v>-1</v>
      </c>
      <c r="BT213" s="89">
        <f t="shared" si="394"/>
        <v>82875</v>
      </c>
      <c r="BU213" s="89">
        <f t="shared" si="394"/>
        <v>75779.47</v>
      </c>
      <c r="BV213" s="89">
        <f t="shared" si="394"/>
        <v>0</v>
      </c>
      <c r="BW213" s="89">
        <f t="shared" si="394"/>
        <v>75779.47</v>
      </c>
      <c r="BX213" s="93">
        <f t="shared" si="395"/>
        <v>0.91438274509803918</v>
      </c>
      <c r="BY213" s="89">
        <f t="shared" si="396"/>
        <v>-7095.5299999999988</v>
      </c>
      <c r="BZ213" s="93">
        <f t="shared" si="397"/>
        <v>-8.5617254901960774E-2</v>
      </c>
      <c r="CA213" s="89">
        <v>0</v>
      </c>
      <c r="CB213" s="89">
        <v>0</v>
      </c>
      <c r="CC213" s="89">
        <v>0</v>
      </c>
      <c r="CD213" s="89">
        <v>0</v>
      </c>
      <c r="CE213" s="89">
        <v>0</v>
      </c>
      <c r="CF213" s="89">
        <v>331500</v>
      </c>
      <c r="CG213" s="89">
        <v>0</v>
      </c>
      <c r="CH213" s="24">
        <f t="shared" si="364"/>
        <v>414375</v>
      </c>
      <c r="CJ213" s="10"/>
      <c r="CK213" s="10"/>
    </row>
    <row r="214" spans="1:89" ht="12" hidden="1" customHeight="1" x14ac:dyDescent="0.25">
      <c r="A214" s="9" t="s">
        <v>558</v>
      </c>
      <c r="B214" s="9" t="s">
        <v>558</v>
      </c>
      <c r="C214" s="25">
        <v>4</v>
      </c>
      <c r="D214" s="33" t="s">
        <v>438</v>
      </c>
      <c r="E214" s="27" t="s">
        <v>439</v>
      </c>
      <c r="F214" s="33" t="s">
        <v>531</v>
      </c>
      <c r="G214" s="27" t="s">
        <v>532</v>
      </c>
      <c r="H214" s="25" t="s">
        <v>559</v>
      </c>
      <c r="I214" s="27" t="s">
        <v>560</v>
      </c>
      <c r="J214" s="28">
        <v>1</v>
      </c>
      <c r="K214" s="29" t="s">
        <v>95</v>
      </c>
      <c r="L214" s="25" t="s">
        <v>9</v>
      </c>
      <c r="M214" s="24">
        <v>0</v>
      </c>
      <c r="N214" s="24">
        <v>4875.7700000000004</v>
      </c>
      <c r="O214" s="24">
        <v>142662.13</v>
      </c>
      <c r="P214" s="89">
        <v>0</v>
      </c>
      <c r="Q214" s="89">
        <v>0</v>
      </c>
      <c r="R214" s="89">
        <v>0</v>
      </c>
      <c r="S214" s="89">
        <f t="shared" si="365"/>
        <v>0</v>
      </c>
      <c r="T214" s="93" t="str">
        <f t="shared" si="366"/>
        <v>nebija plānots</v>
      </c>
      <c r="U214" s="89">
        <f t="shared" si="367"/>
        <v>0</v>
      </c>
      <c r="V214" s="93" t="str">
        <f t="shared" si="368"/>
        <v>nebija plānots</v>
      </c>
      <c r="W214" s="89">
        <v>485458.77</v>
      </c>
      <c r="X214" s="89">
        <v>485458.77</v>
      </c>
      <c r="Y214" s="89">
        <v>0</v>
      </c>
      <c r="Z214" s="89">
        <f t="shared" si="369"/>
        <v>485458.77</v>
      </c>
      <c r="AA214" s="93">
        <f t="shared" si="401"/>
        <v>1</v>
      </c>
      <c r="AB214" s="89">
        <f t="shared" si="371"/>
        <v>0</v>
      </c>
      <c r="AC214" s="93">
        <f t="shared" si="372"/>
        <v>0</v>
      </c>
      <c r="AD214" s="89">
        <f t="shared" si="373"/>
        <v>485458.77</v>
      </c>
      <c r="AE214" s="89">
        <f t="shared" si="373"/>
        <v>485458.77</v>
      </c>
      <c r="AF214" s="89">
        <f t="shared" si="373"/>
        <v>0</v>
      </c>
      <c r="AG214" s="89">
        <f t="shared" si="373"/>
        <v>485458.77</v>
      </c>
      <c r="AH214" s="93">
        <f t="shared" si="374"/>
        <v>1</v>
      </c>
      <c r="AI214" s="89">
        <f t="shared" si="375"/>
        <v>0</v>
      </c>
      <c r="AJ214" s="93">
        <f t="shared" si="376"/>
        <v>0</v>
      </c>
      <c r="AK214" s="89">
        <v>0</v>
      </c>
      <c r="AL214" s="89">
        <v>0</v>
      </c>
      <c r="AM214" s="89">
        <v>0</v>
      </c>
      <c r="AN214" s="89">
        <f t="shared" si="398"/>
        <v>0</v>
      </c>
      <c r="AO214" s="93" t="str">
        <f t="shared" si="402"/>
        <v>nebija plānots</v>
      </c>
      <c r="AP214" s="89">
        <f t="shared" si="378"/>
        <v>0</v>
      </c>
      <c r="AQ214" s="93" t="str">
        <f t="shared" si="379"/>
        <v>nebija plānots</v>
      </c>
      <c r="AR214" s="89">
        <f t="shared" si="380"/>
        <v>485458.77</v>
      </c>
      <c r="AS214" s="89">
        <f t="shared" si="380"/>
        <v>485458.77</v>
      </c>
      <c r="AT214" s="89">
        <f t="shared" si="380"/>
        <v>0</v>
      </c>
      <c r="AU214" s="89">
        <f t="shared" si="380"/>
        <v>485458.77</v>
      </c>
      <c r="AV214" s="93">
        <f t="shared" si="381"/>
        <v>1</v>
      </c>
      <c r="AW214" s="89">
        <f t="shared" si="382"/>
        <v>0</v>
      </c>
      <c r="AX214" s="93">
        <f t="shared" si="383"/>
        <v>0</v>
      </c>
      <c r="AY214" s="89">
        <v>0</v>
      </c>
      <c r="AZ214" s="89">
        <v>0</v>
      </c>
      <c r="BA214" s="89">
        <v>0</v>
      </c>
      <c r="BB214" s="89">
        <f t="shared" si="399"/>
        <v>0</v>
      </c>
      <c r="BC214" s="93" t="str">
        <f t="shared" si="403"/>
        <v>nebija plānots</v>
      </c>
      <c r="BD214" s="89">
        <f t="shared" si="385"/>
        <v>0</v>
      </c>
      <c r="BE214" s="93" t="str">
        <f t="shared" si="386"/>
        <v>nebija plānots</v>
      </c>
      <c r="BF214" s="89">
        <f t="shared" si="387"/>
        <v>485458.77</v>
      </c>
      <c r="BG214" s="89">
        <f t="shared" si="387"/>
        <v>485458.77</v>
      </c>
      <c r="BH214" s="89">
        <f t="shared" si="387"/>
        <v>0</v>
      </c>
      <c r="BI214" s="89">
        <f t="shared" si="387"/>
        <v>485458.77</v>
      </c>
      <c r="BJ214" s="93">
        <f t="shared" si="388"/>
        <v>1</v>
      </c>
      <c r="BK214" s="89">
        <f t="shared" si="389"/>
        <v>0</v>
      </c>
      <c r="BL214" s="93">
        <f t="shared" si="390"/>
        <v>0</v>
      </c>
      <c r="BM214" s="89">
        <v>0</v>
      </c>
      <c r="BN214" s="89">
        <v>0</v>
      </c>
      <c r="BO214" s="89">
        <v>0</v>
      </c>
      <c r="BP214" s="89">
        <f t="shared" si="400"/>
        <v>0</v>
      </c>
      <c r="BQ214" s="93" t="str">
        <f t="shared" si="404"/>
        <v>nebija plānots</v>
      </c>
      <c r="BR214" s="89">
        <f t="shared" si="392"/>
        <v>0</v>
      </c>
      <c r="BS214" s="93" t="str">
        <f t="shared" si="393"/>
        <v>nebija plānots</v>
      </c>
      <c r="BT214" s="89">
        <f t="shared" si="394"/>
        <v>485458.77</v>
      </c>
      <c r="BU214" s="89">
        <f t="shared" si="394"/>
        <v>485458.77</v>
      </c>
      <c r="BV214" s="89">
        <f t="shared" si="394"/>
        <v>0</v>
      </c>
      <c r="BW214" s="89">
        <f t="shared" si="394"/>
        <v>485458.77</v>
      </c>
      <c r="BX214" s="93">
        <f t="shared" si="395"/>
        <v>1</v>
      </c>
      <c r="BY214" s="89">
        <f t="shared" si="396"/>
        <v>0</v>
      </c>
      <c r="BZ214" s="93">
        <f t="shared" si="397"/>
        <v>0</v>
      </c>
      <c r="CA214" s="89">
        <v>0</v>
      </c>
      <c r="CB214" s="89">
        <v>0</v>
      </c>
      <c r="CC214" s="89">
        <v>69154.67</v>
      </c>
      <c r="CD214" s="89">
        <v>0</v>
      </c>
      <c r="CE214" s="89">
        <v>0</v>
      </c>
      <c r="CF214" s="89">
        <v>42954.75</v>
      </c>
      <c r="CG214" s="89">
        <v>0</v>
      </c>
      <c r="CH214" s="24">
        <f t="shared" si="364"/>
        <v>597568.19000000006</v>
      </c>
      <c r="CJ214" s="10"/>
      <c r="CK214" s="10"/>
    </row>
    <row r="215" spans="1:89" ht="12" hidden="1" customHeight="1" x14ac:dyDescent="0.25">
      <c r="A215" s="9" t="s">
        <v>561</v>
      </c>
      <c r="B215" s="9" t="s">
        <v>561</v>
      </c>
      <c r="C215" s="25">
        <v>4</v>
      </c>
      <c r="D215" s="33" t="s">
        <v>438</v>
      </c>
      <c r="E215" s="27" t="s">
        <v>439</v>
      </c>
      <c r="F215" s="33" t="s">
        <v>531</v>
      </c>
      <c r="G215" s="27" t="s">
        <v>532</v>
      </c>
      <c r="H215" s="25" t="s">
        <v>559</v>
      </c>
      <c r="I215" s="27" t="s">
        <v>560</v>
      </c>
      <c r="J215" s="28">
        <v>2</v>
      </c>
      <c r="K215" s="29" t="s">
        <v>95</v>
      </c>
      <c r="L215" s="25" t="s">
        <v>9</v>
      </c>
      <c r="M215" s="24">
        <v>0</v>
      </c>
      <c r="N215" s="24">
        <v>33974.980000000003</v>
      </c>
      <c r="O215" s="24">
        <v>664557.09</v>
      </c>
      <c r="P215" s="89">
        <v>0</v>
      </c>
      <c r="Q215" s="89">
        <v>0</v>
      </c>
      <c r="R215" s="89">
        <v>0</v>
      </c>
      <c r="S215" s="89">
        <f t="shared" si="365"/>
        <v>0</v>
      </c>
      <c r="T215" s="93" t="str">
        <f t="shared" si="366"/>
        <v>nebija plānots</v>
      </c>
      <c r="U215" s="89">
        <f t="shared" si="367"/>
        <v>0</v>
      </c>
      <c r="V215" s="93" t="str">
        <f t="shared" si="368"/>
        <v>nebija plānots</v>
      </c>
      <c r="W215" s="89">
        <v>0</v>
      </c>
      <c r="X215" s="89">
        <v>0</v>
      </c>
      <c r="Y215" s="89">
        <v>0</v>
      </c>
      <c r="Z215" s="89">
        <f t="shared" si="369"/>
        <v>0</v>
      </c>
      <c r="AA215" s="93" t="str">
        <f t="shared" si="401"/>
        <v>nebija plānots</v>
      </c>
      <c r="AB215" s="89">
        <f t="shared" si="371"/>
        <v>0</v>
      </c>
      <c r="AC215" s="93" t="str">
        <f t="shared" si="372"/>
        <v>nebija plānots</v>
      </c>
      <c r="AD215" s="89">
        <f t="shared" si="373"/>
        <v>0</v>
      </c>
      <c r="AE215" s="89">
        <f t="shared" si="373"/>
        <v>0</v>
      </c>
      <c r="AF215" s="89">
        <f t="shared" si="373"/>
        <v>0</v>
      </c>
      <c r="AG215" s="89">
        <f t="shared" si="373"/>
        <v>0</v>
      </c>
      <c r="AH215" s="93" t="str">
        <f t="shared" si="374"/>
        <v>nebija plānots</v>
      </c>
      <c r="AI215" s="89">
        <f t="shared" si="375"/>
        <v>0</v>
      </c>
      <c r="AJ215" s="93" t="str">
        <f t="shared" si="376"/>
        <v>nebija plānots</v>
      </c>
      <c r="AK215" s="89">
        <v>0</v>
      </c>
      <c r="AL215" s="89">
        <v>104876.45</v>
      </c>
      <c r="AM215" s="89">
        <v>0</v>
      </c>
      <c r="AN215" s="89">
        <f t="shared" si="398"/>
        <v>104876.45</v>
      </c>
      <c r="AO215" s="93" t="str">
        <f t="shared" si="402"/>
        <v>nebija plānots</v>
      </c>
      <c r="AP215" s="89">
        <f t="shared" si="378"/>
        <v>104876.45</v>
      </c>
      <c r="AQ215" s="93" t="str">
        <f t="shared" si="379"/>
        <v>nebija plānots</v>
      </c>
      <c r="AR215" s="89">
        <f t="shared" si="380"/>
        <v>0</v>
      </c>
      <c r="AS215" s="89">
        <f t="shared" si="380"/>
        <v>104876.45</v>
      </c>
      <c r="AT215" s="89">
        <f t="shared" si="380"/>
        <v>0</v>
      </c>
      <c r="AU215" s="89">
        <f t="shared" si="380"/>
        <v>104876.45</v>
      </c>
      <c r="AV215" s="93" t="str">
        <f t="shared" si="381"/>
        <v>nebija plānots</v>
      </c>
      <c r="AW215" s="89">
        <f t="shared" si="382"/>
        <v>104876.45</v>
      </c>
      <c r="AX215" s="93" t="str">
        <f t="shared" si="383"/>
        <v>nebija plānots</v>
      </c>
      <c r="AY215" s="89">
        <v>109097.5</v>
      </c>
      <c r="AZ215" s="89">
        <v>0</v>
      </c>
      <c r="BA215" s="89">
        <v>0</v>
      </c>
      <c r="BB215" s="89">
        <f t="shared" si="399"/>
        <v>0</v>
      </c>
      <c r="BC215" s="93">
        <f t="shared" si="403"/>
        <v>0</v>
      </c>
      <c r="BD215" s="89">
        <f t="shared" si="385"/>
        <v>-109097.5</v>
      </c>
      <c r="BE215" s="93">
        <f t="shared" si="386"/>
        <v>-1</v>
      </c>
      <c r="BF215" s="89">
        <f t="shared" si="387"/>
        <v>109097.5</v>
      </c>
      <c r="BG215" s="89">
        <f t="shared" si="387"/>
        <v>104876.45</v>
      </c>
      <c r="BH215" s="89">
        <f t="shared" si="387"/>
        <v>0</v>
      </c>
      <c r="BI215" s="89">
        <f t="shared" si="387"/>
        <v>104876.45</v>
      </c>
      <c r="BJ215" s="93">
        <f t="shared" si="388"/>
        <v>0.96130937922500515</v>
      </c>
      <c r="BK215" s="89">
        <f t="shared" si="389"/>
        <v>-4221.0500000000029</v>
      </c>
      <c r="BL215" s="93">
        <f t="shared" si="390"/>
        <v>-3.8690620774994869E-2</v>
      </c>
      <c r="BM215" s="89">
        <v>0</v>
      </c>
      <c r="BN215" s="89">
        <v>0</v>
      </c>
      <c r="BO215" s="89">
        <v>0</v>
      </c>
      <c r="BP215" s="89">
        <f t="shared" si="400"/>
        <v>0</v>
      </c>
      <c r="BQ215" s="93" t="str">
        <f t="shared" si="404"/>
        <v>nebija plānots</v>
      </c>
      <c r="BR215" s="89">
        <f t="shared" si="392"/>
        <v>0</v>
      </c>
      <c r="BS215" s="93" t="str">
        <f t="shared" si="393"/>
        <v>nebija plānots</v>
      </c>
      <c r="BT215" s="89">
        <f t="shared" si="394"/>
        <v>109097.5</v>
      </c>
      <c r="BU215" s="89">
        <f t="shared" si="394"/>
        <v>104876.45</v>
      </c>
      <c r="BV215" s="89">
        <f t="shared" si="394"/>
        <v>0</v>
      </c>
      <c r="BW215" s="89">
        <f t="shared" si="394"/>
        <v>104876.45</v>
      </c>
      <c r="BX215" s="93">
        <f t="shared" si="395"/>
        <v>0.96130937922500515</v>
      </c>
      <c r="BY215" s="89">
        <f t="shared" si="396"/>
        <v>-4221.0500000000029</v>
      </c>
      <c r="BZ215" s="93">
        <f t="shared" si="397"/>
        <v>-3.8690620774994869E-2</v>
      </c>
      <c r="CA215" s="89">
        <v>0</v>
      </c>
      <c r="CB215" s="89">
        <v>0</v>
      </c>
      <c r="CC215" s="89">
        <v>0</v>
      </c>
      <c r="CD215" s="89">
        <v>0</v>
      </c>
      <c r="CE215" s="89">
        <v>570775</v>
      </c>
      <c r="CF215" s="89">
        <v>0</v>
      </c>
      <c r="CG215" s="89">
        <v>0</v>
      </c>
      <c r="CH215" s="24">
        <f t="shared" si="364"/>
        <v>679872.5</v>
      </c>
      <c r="CJ215" s="10"/>
      <c r="CK215" s="10"/>
    </row>
    <row r="216" spans="1:89" ht="12" hidden="1" customHeight="1" x14ac:dyDescent="0.25">
      <c r="A216" s="9" t="s">
        <v>562</v>
      </c>
      <c r="B216" s="9" t="s">
        <v>562</v>
      </c>
      <c r="C216" s="25">
        <v>4</v>
      </c>
      <c r="D216" s="33" t="s">
        <v>563</v>
      </c>
      <c r="E216" s="27" t="s">
        <v>564</v>
      </c>
      <c r="F216" s="33" t="s">
        <v>565</v>
      </c>
      <c r="G216" s="27" t="s">
        <v>566</v>
      </c>
      <c r="H216" s="25" t="s">
        <v>567</v>
      </c>
      <c r="I216" s="27" t="s">
        <v>568</v>
      </c>
      <c r="J216" s="28" t="s">
        <v>21</v>
      </c>
      <c r="K216" s="29" t="s">
        <v>444</v>
      </c>
      <c r="L216" s="25" t="s">
        <v>9</v>
      </c>
      <c r="M216" s="24">
        <v>0</v>
      </c>
      <c r="N216" s="24">
        <v>123029.78</v>
      </c>
      <c r="O216" s="24">
        <v>341987.4</v>
      </c>
      <c r="P216" s="89">
        <v>0</v>
      </c>
      <c r="Q216" s="89">
        <v>0</v>
      </c>
      <c r="R216" s="89">
        <v>0</v>
      </c>
      <c r="S216" s="89">
        <f t="shared" si="365"/>
        <v>0</v>
      </c>
      <c r="T216" s="93" t="str">
        <f t="shared" si="366"/>
        <v>nebija plānots</v>
      </c>
      <c r="U216" s="89">
        <f t="shared" si="367"/>
        <v>0</v>
      </c>
      <c r="V216" s="93" t="str">
        <f t="shared" si="368"/>
        <v>nebija plānots</v>
      </c>
      <c r="W216" s="89">
        <v>0</v>
      </c>
      <c r="X216" s="89">
        <v>181443.55</v>
      </c>
      <c r="Y216" s="89">
        <v>0</v>
      </c>
      <c r="Z216" s="89">
        <f t="shared" si="369"/>
        <v>181443.55</v>
      </c>
      <c r="AA216" s="93" t="str">
        <f t="shared" si="401"/>
        <v>nebija plānots</v>
      </c>
      <c r="AB216" s="89">
        <f t="shared" si="371"/>
        <v>181443.55</v>
      </c>
      <c r="AC216" s="93" t="str">
        <f t="shared" si="372"/>
        <v>nebija plānots</v>
      </c>
      <c r="AD216" s="89">
        <f t="shared" si="373"/>
        <v>0</v>
      </c>
      <c r="AE216" s="89">
        <f t="shared" si="373"/>
        <v>181443.55</v>
      </c>
      <c r="AF216" s="89">
        <f t="shared" si="373"/>
        <v>0</v>
      </c>
      <c r="AG216" s="89">
        <f t="shared" si="373"/>
        <v>181443.55</v>
      </c>
      <c r="AH216" s="93" t="str">
        <f t="shared" si="374"/>
        <v>nebija plānots</v>
      </c>
      <c r="AI216" s="89">
        <f t="shared" si="375"/>
        <v>181443.55</v>
      </c>
      <c r="AJ216" s="93" t="str">
        <f t="shared" si="376"/>
        <v>nebija plānots</v>
      </c>
      <c r="AK216" s="89">
        <v>181443.55</v>
      </c>
      <c r="AL216" s="89">
        <v>0</v>
      </c>
      <c r="AM216" s="89">
        <v>0</v>
      </c>
      <c r="AN216" s="89">
        <f t="shared" si="398"/>
        <v>0</v>
      </c>
      <c r="AO216" s="93">
        <f t="shared" si="402"/>
        <v>0</v>
      </c>
      <c r="AP216" s="89">
        <f t="shared" si="378"/>
        <v>-181443.55</v>
      </c>
      <c r="AQ216" s="93">
        <f t="shared" si="379"/>
        <v>-1</v>
      </c>
      <c r="AR216" s="89">
        <f t="shared" si="380"/>
        <v>181443.55</v>
      </c>
      <c r="AS216" s="89">
        <f t="shared" si="380"/>
        <v>181443.55</v>
      </c>
      <c r="AT216" s="89">
        <f t="shared" si="380"/>
        <v>0</v>
      </c>
      <c r="AU216" s="89">
        <f t="shared" si="380"/>
        <v>181443.55</v>
      </c>
      <c r="AV216" s="93">
        <f t="shared" si="381"/>
        <v>1</v>
      </c>
      <c r="AW216" s="89">
        <f t="shared" si="382"/>
        <v>0</v>
      </c>
      <c r="AX216" s="93">
        <f t="shared" si="383"/>
        <v>0</v>
      </c>
      <c r="AY216" s="89">
        <v>0</v>
      </c>
      <c r="AZ216" s="89">
        <v>0</v>
      </c>
      <c r="BA216" s="89">
        <v>0</v>
      </c>
      <c r="BB216" s="89">
        <f t="shared" si="399"/>
        <v>0</v>
      </c>
      <c r="BC216" s="93" t="str">
        <f t="shared" si="403"/>
        <v>nebija plānots</v>
      </c>
      <c r="BD216" s="89">
        <f t="shared" si="385"/>
        <v>0</v>
      </c>
      <c r="BE216" s="93" t="str">
        <f t="shared" si="386"/>
        <v>nebija plānots</v>
      </c>
      <c r="BF216" s="89">
        <f t="shared" si="387"/>
        <v>181443.55</v>
      </c>
      <c r="BG216" s="89">
        <f t="shared" si="387"/>
        <v>181443.55</v>
      </c>
      <c r="BH216" s="89">
        <f t="shared" si="387"/>
        <v>0</v>
      </c>
      <c r="BI216" s="89">
        <f t="shared" si="387"/>
        <v>181443.55</v>
      </c>
      <c r="BJ216" s="93">
        <f t="shared" si="388"/>
        <v>1</v>
      </c>
      <c r="BK216" s="89">
        <f t="shared" si="389"/>
        <v>0</v>
      </c>
      <c r="BL216" s="93">
        <f t="shared" si="390"/>
        <v>0</v>
      </c>
      <c r="BM216" s="89">
        <v>0</v>
      </c>
      <c r="BN216" s="89">
        <v>0</v>
      </c>
      <c r="BO216" s="89">
        <v>0</v>
      </c>
      <c r="BP216" s="89">
        <f t="shared" si="400"/>
        <v>0</v>
      </c>
      <c r="BQ216" s="93" t="str">
        <f t="shared" si="404"/>
        <v>nebija plānots</v>
      </c>
      <c r="BR216" s="89">
        <f t="shared" si="392"/>
        <v>0</v>
      </c>
      <c r="BS216" s="93" t="str">
        <f t="shared" si="393"/>
        <v>nebija plānots</v>
      </c>
      <c r="BT216" s="89">
        <f t="shared" si="394"/>
        <v>181443.55</v>
      </c>
      <c r="BU216" s="89">
        <f t="shared" si="394"/>
        <v>181443.55</v>
      </c>
      <c r="BV216" s="89">
        <f t="shared" si="394"/>
        <v>0</v>
      </c>
      <c r="BW216" s="89">
        <f t="shared" si="394"/>
        <v>181443.55</v>
      </c>
      <c r="BX216" s="93">
        <f t="shared" si="395"/>
        <v>1</v>
      </c>
      <c r="BY216" s="89">
        <f t="shared" si="396"/>
        <v>0</v>
      </c>
      <c r="BZ216" s="93">
        <f t="shared" si="397"/>
        <v>0</v>
      </c>
      <c r="CA216" s="89">
        <v>325541.93</v>
      </c>
      <c r="CB216" s="89">
        <v>0</v>
      </c>
      <c r="CC216" s="89">
        <v>0</v>
      </c>
      <c r="CD216" s="89">
        <v>337331.85</v>
      </c>
      <c r="CE216" s="89">
        <v>0</v>
      </c>
      <c r="CF216" s="89">
        <v>0</v>
      </c>
      <c r="CG216" s="89">
        <v>337012.46</v>
      </c>
      <c r="CH216" s="24">
        <f t="shared" si="364"/>
        <v>1181329.79</v>
      </c>
      <c r="CJ216" s="10"/>
      <c r="CK216" s="10"/>
    </row>
    <row r="217" spans="1:89" ht="12" hidden="1" customHeight="1" x14ac:dyDescent="0.25">
      <c r="A217" s="9" t="s">
        <v>569</v>
      </c>
      <c r="B217" s="9" t="s">
        <v>569</v>
      </c>
      <c r="C217" s="25">
        <v>5</v>
      </c>
      <c r="D217" s="33" t="s">
        <v>570</v>
      </c>
      <c r="E217" s="27" t="s">
        <v>571</v>
      </c>
      <c r="F217" s="33" t="s">
        <v>572</v>
      </c>
      <c r="G217" s="27" t="s">
        <v>573</v>
      </c>
      <c r="H217" s="34" t="s">
        <v>574</v>
      </c>
      <c r="I217" s="27" t="s">
        <v>575</v>
      </c>
      <c r="J217" s="28">
        <v>1</v>
      </c>
      <c r="K217" s="32" t="s">
        <v>91</v>
      </c>
      <c r="L217" s="25" t="s">
        <v>10</v>
      </c>
      <c r="M217" s="24">
        <v>0</v>
      </c>
      <c r="N217" s="24">
        <v>0</v>
      </c>
      <c r="O217" s="24">
        <v>11997911.939999999</v>
      </c>
      <c r="P217" s="89">
        <v>1316356.2</v>
      </c>
      <c r="Q217" s="89">
        <v>2110059.1199999996</v>
      </c>
      <c r="R217" s="89">
        <v>0</v>
      </c>
      <c r="S217" s="89">
        <f t="shared" si="365"/>
        <v>2110059.1199999996</v>
      </c>
      <c r="T217" s="93">
        <f t="shared" si="366"/>
        <v>1.602954519453017</v>
      </c>
      <c r="U217" s="89">
        <f t="shared" si="367"/>
        <v>793702.91999999969</v>
      </c>
      <c r="V217" s="93">
        <f t="shared" si="368"/>
        <v>0.60295451945301715</v>
      </c>
      <c r="W217" s="89">
        <v>1612178.49</v>
      </c>
      <c r="X217" s="89">
        <v>527272.42999999993</v>
      </c>
      <c r="Y217" s="89">
        <v>0</v>
      </c>
      <c r="Z217" s="89">
        <f t="shared" si="369"/>
        <v>527272.42999999993</v>
      </c>
      <c r="AA217" s="93">
        <f t="shared" si="401"/>
        <v>0.32705586463940473</v>
      </c>
      <c r="AB217" s="89">
        <f t="shared" si="371"/>
        <v>-1084906.06</v>
      </c>
      <c r="AC217" s="93">
        <f t="shared" si="372"/>
        <v>-0.67294413536059527</v>
      </c>
      <c r="AD217" s="89">
        <f t="shared" si="373"/>
        <v>2928534.69</v>
      </c>
      <c r="AE217" s="89">
        <f t="shared" si="373"/>
        <v>2637331.5499999998</v>
      </c>
      <c r="AF217" s="89">
        <f t="shared" si="373"/>
        <v>0</v>
      </c>
      <c r="AG217" s="89">
        <f t="shared" si="373"/>
        <v>2637331.5499999998</v>
      </c>
      <c r="AH217" s="93">
        <f t="shared" si="374"/>
        <v>0.90056353404507561</v>
      </c>
      <c r="AI217" s="89">
        <f t="shared" si="375"/>
        <v>-291203.14000000013</v>
      </c>
      <c r="AJ217" s="93">
        <f t="shared" si="376"/>
        <v>-9.9436465954924419E-2</v>
      </c>
      <c r="AK217" s="89">
        <v>268293.8</v>
      </c>
      <c r="AL217" s="89">
        <v>85400</v>
      </c>
      <c r="AM217" s="89">
        <v>0</v>
      </c>
      <c r="AN217" s="89">
        <f t="shared" si="398"/>
        <v>85400</v>
      </c>
      <c r="AO217" s="93">
        <f t="shared" si="402"/>
        <v>0.3183077655913033</v>
      </c>
      <c r="AP217" s="89">
        <f t="shared" si="378"/>
        <v>-182893.8</v>
      </c>
      <c r="AQ217" s="93">
        <f t="shared" si="379"/>
        <v>-0.68169223440869675</v>
      </c>
      <c r="AR217" s="89">
        <f t="shared" si="380"/>
        <v>3196828.4899999998</v>
      </c>
      <c r="AS217" s="89">
        <f t="shared" si="380"/>
        <v>2722731.55</v>
      </c>
      <c r="AT217" s="89">
        <f t="shared" si="380"/>
        <v>0</v>
      </c>
      <c r="AU217" s="89">
        <f t="shared" si="380"/>
        <v>2722731.55</v>
      </c>
      <c r="AV217" s="93">
        <f t="shared" si="381"/>
        <v>0.85169772432802615</v>
      </c>
      <c r="AW217" s="89">
        <f t="shared" si="382"/>
        <v>-474096.93999999994</v>
      </c>
      <c r="AX217" s="93">
        <f t="shared" si="383"/>
        <v>-0.14830227567197388</v>
      </c>
      <c r="AY217" s="89">
        <v>727579.01</v>
      </c>
      <c r="AZ217" s="89">
        <v>200000</v>
      </c>
      <c r="BA217" s="89">
        <v>0</v>
      </c>
      <c r="BB217" s="89">
        <f t="shared" si="399"/>
        <v>200000</v>
      </c>
      <c r="BC217" s="93">
        <f t="shared" si="403"/>
        <v>0.27488423559662611</v>
      </c>
      <c r="BD217" s="89">
        <f t="shared" si="385"/>
        <v>-527579.01</v>
      </c>
      <c r="BE217" s="93">
        <f t="shared" si="386"/>
        <v>-0.72511576440337389</v>
      </c>
      <c r="BF217" s="89">
        <f t="shared" si="387"/>
        <v>3924407.5</v>
      </c>
      <c r="BG217" s="89">
        <f t="shared" si="387"/>
        <v>2922731.55</v>
      </c>
      <c r="BH217" s="89">
        <f t="shared" si="387"/>
        <v>0</v>
      </c>
      <c r="BI217" s="89">
        <f t="shared" si="387"/>
        <v>2922731.55</v>
      </c>
      <c r="BJ217" s="93">
        <f t="shared" si="388"/>
        <v>0.74475740605428964</v>
      </c>
      <c r="BK217" s="89">
        <f t="shared" si="389"/>
        <v>-1001675.9500000002</v>
      </c>
      <c r="BL217" s="93">
        <f t="shared" si="390"/>
        <v>-0.25524259394571031</v>
      </c>
      <c r="BM217" s="89">
        <v>85400</v>
      </c>
      <c r="BN217" s="89">
        <v>335974.54000000004</v>
      </c>
      <c r="BO217" s="89">
        <v>0</v>
      </c>
      <c r="BP217" s="89">
        <f t="shared" si="400"/>
        <v>335974.54000000004</v>
      </c>
      <c r="BQ217" s="93">
        <f t="shared" si="404"/>
        <v>3.9341281030444968</v>
      </c>
      <c r="BR217" s="89">
        <f t="shared" si="392"/>
        <v>250574.54000000004</v>
      </c>
      <c r="BS217" s="93">
        <f t="shared" si="393"/>
        <v>2.9341281030444968</v>
      </c>
      <c r="BT217" s="89">
        <f t="shared" si="394"/>
        <v>4009807.5</v>
      </c>
      <c r="BU217" s="89">
        <f t="shared" si="394"/>
        <v>3258706.09</v>
      </c>
      <c r="BV217" s="89">
        <f t="shared" si="394"/>
        <v>0</v>
      </c>
      <c r="BW217" s="89">
        <f t="shared" si="394"/>
        <v>3258706.09</v>
      </c>
      <c r="BX217" s="93">
        <f t="shared" si="395"/>
        <v>0.81268392310603432</v>
      </c>
      <c r="BY217" s="89">
        <f t="shared" si="396"/>
        <v>-751101.41000000015</v>
      </c>
      <c r="BZ217" s="93">
        <f t="shared" si="397"/>
        <v>-0.18731607689396565</v>
      </c>
      <c r="CA217" s="89">
        <v>1390516.36</v>
      </c>
      <c r="CB217" s="89">
        <v>2109589.94</v>
      </c>
      <c r="CC217" s="89">
        <v>459654.69999999995</v>
      </c>
      <c r="CD217" s="89">
        <v>77982.320000000007</v>
      </c>
      <c r="CE217" s="89">
        <v>712490.04</v>
      </c>
      <c r="CF217" s="89">
        <v>468574.51</v>
      </c>
      <c r="CG217" s="89">
        <v>1536429.54</v>
      </c>
      <c r="CH217" s="24">
        <f t="shared" si="364"/>
        <v>10765044.91</v>
      </c>
      <c r="CJ217" s="10"/>
      <c r="CK217" s="10"/>
    </row>
    <row r="218" spans="1:89" ht="12" hidden="1" customHeight="1" x14ac:dyDescent="0.25">
      <c r="A218" s="9" t="s">
        <v>576</v>
      </c>
      <c r="B218" s="9" t="s">
        <v>576</v>
      </c>
      <c r="C218" s="25">
        <v>5</v>
      </c>
      <c r="D218" s="33" t="s">
        <v>570</v>
      </c>
      <c r="E218" s="27" t="s">
        <v>571</v>
      </c>
      <c r="F218" s="33" t="s">
        <v>572</v>
      </c>
      <c r="G218" s="27" t="s">
        <v>573</v>
      </c>
      <c r="H218" s="34" t="s">
        <v>574</v>
      </c>
      <c r="I218" s="27" t="s">
        <v>575</v>
      </c>
      <c r="J218" s="28">
        <v>2</v>
      </c>
      <c r="K218" s="32" t="s">
        <v>91</v>
      </c>
      <c r="L218" s="25" t="s">
        <v>10</v>
      </c>
      <c r="M218" s="24">
        <v>0</v>
      </c>
      <c r="N218" s="24">
        <v>441766.49</v>
      </c>
      <c r="O218" s="24">
        <v>12171263.77</v>
      </c>
      <c r="P218" s="89">
        <v>1715237.9900000002</v>
      </c>
      <c r="Q218" s="89">
        <v>1628957.2500000002</v>
      </c>
      <c r="R218" s="89">
        <v>0</v>
      </c>
      <c r="S218" s="89">
        <f t="shared" si="365"/>
        <v>1628957.2500000002</v>
      </c>
      <c r="T218" s="93">
        <f t="shared" si="366"/>
        <v>0.94969751107250133</v>
      </c>
      <c r="U218" s="89">
        <f t="shared" si="367"/>
        <v>-86280.739999999991</v>
      </c>
      <c r="V218" s="93">
        <f t="shared" si="368"/>
        <v>-5.0302488927498612E-2</v>
      </c>
      <c r="W218" s="89">
        <v>1303255.1000000001</v>
      </c>
      <c r="X218" s="89">
        <v>847873.52</v>
      </c>
      <c r="Y218" s="89">
        <v>0</v>
      </c>
      <c r="Z218" s="89">
        <f t="shared" si="369"/>
        <v>847873.52</v>
      </c>
      <c r="AA218" s="93">
        <f t="shared" si="401"/>
        <v>0.65058139423356176</v>
      </c>
      <c r="AB218" s="89">
        <f t="shared" si="371"/>
        <v>-455381.58000000007</v>
      </c>
      <c r="AC218" s="93">
        <f t="shared" si="372"/>
        <v>-0.34941860576643824</v>
      </c>
      <c r="AD218" s="89">
        <f t="shared" si="373"/>
        <v>3018493.0900000003</v>
      </c>
      <c r="AE218" s="89">
        <f t="shared" si="373"/>
        <v>2476830.7700000005</v>
      </c>
      <c r="AF218" s="89">
        <f t="shared" si="373"/>
        <v>0</v>
      </c>
      <c r="AG218" s="89">
        <f t="shared" si="373"/>
        <v>2476830.7700000005</v>
      </c>
      <c r="AH218" s="93">
        <f t="shared" si="374"/>
        <v>0.82055207553912279</v>
      </c>
      <c r="AI218" s="89">
        <f t="shared" si="375"/>
        <v>-541662.31999999983</v>
      </c>
      <c r="AJ218" s="93">
        <f t="shared" si="376"/>
        <v>-0.17944792446087718</v>
      </c>
      <c r="AK218" s="89">
        <v>1221103.68</v>
      </c>
      <c r="AL218" s="89">
        <v>1276572.02</v>
      </c>
      <c r="AM218" s="89">
        <v>0</v>
      </c>
      <c r="AN218" s="89">
        <f t="shared" si="398"/>
        <v>1276572.02</v>
      </c>
      <c r="AO218" s="93">
        <f t="shared" si="402"/>
        <v>1.0454247586904333</v>
      </c>
      <c r="AP218" s="89">
        <f t="shared" si="378"/>
        <v>55468.340000000084</v>
      </c>
      <c r="AQ218" s="93">
        <f t="shared" si="379"/>
        <v>4.5424758690433303E-2</v>
      </c>
      <c r="AR218" s="89">
        <f t="shared" si="380"/>
        <v>4239596.7700000005</v>
      </c>
      <c r="AS218" s="89">
        <f t="shared" si="380"/>
        <v>3753402.7900000005</v>
      </c>
      <c r="AT218" s="89">
        <f t="shared" si="380"/>
        <v>0</v>
      </c>
      <c r="AU218" s="89">
        <f t="shared" si="380"/>
        <v>3753402.7900000005</v>
      </c>
      <c r="AV218" s="93">
        <f t="shared" si="381"/>
        <v>0.88532070232707538</v>
      </c>
      <c r="AW218" s="89">
        <f t="shared" si="382"/>
        <v>-486193.98</v>
      </c>
      <c r="AX218" s="93">
        <f t="shared" si="383"/>
        <v>-0.11467929767292466</v>
      </c>
      <c r="AY218" s="89">
        <v>572163.14</v>
      </c>
      <c r="AZ218" s="89">
        <v>632517.14</v>
      </c>
      <c r="BA218" s="89">
        <v>0</v>
      </c>
      <c r="BB218" s="89">
        <f t="shared" si="399"/>
        <v>632517.14</v>
      </c>
      <c r="BC218" s="93">
        <f t="shared" si="403"/>
        <v>1.1054839009727191</v>
      </c>
      <c r="BD218" s="89">
        <f t="shared" si="385"/>
        <v>60354</v>
      </c>
      <c r="BE218" s="93">
        <f t="shared" si="386"/>
        <v>0.10548390097271908</v>
      </c>
      <c r="BF218" s="89">
        <f t="shared" si="387"/>
        <v>4811759.91</v>
      </c>
      <c r="BG218" s="89">
        <f t="shared" si="387"/>
        <v>4385919.9300000006</v>
      </c>
      <c r="BH218" s="89">
        <f t="shared" si="387"/>
        <v>0</v>
      </c>
      <c r="BI218" s="89">
        <f t="shared" si="387"/>
        <v>4385919.9300000006</v>
      </c>
      <c r="BJ218" s="93">
        <f t="shared" si="388"/>
        <v>0.91150016044753168</v>
      </c>
      <c r="BK218" s="89">
        <f t="shared" si="389"/>
        <v>-425839.97999999952</v>
      </c>
      <c r="BL218" s="93">
        <f t="shared" si="390"/>
        <v>-8.8499839552468346E-2</v>
      </c>
      <c r="BM218" s="89">
        <v>2913802.95</v>
      </c>
      <c r="BN218" s="89">
        <v>1175296.6000000001</v>
      </c>
      <c r="BO218" s="89">
        <v>0</v>
      </c>
      <c r="BP218" s="89">
        <f t="shared" si="400"/>
        <v>1175296.6000000001</v>
      </c>
      <c r="BQ218" s="93">
        <f t="shared" si="404"/>
        <v>0.40335486653275576</v>
      </c>
      <c r="BR218" s="89">
        <f t="shared" si="392"/>
        <v>-1738506.35</v>
      </c>
      <c r="BS218" s="93">
        <f t="shared" si="393"/>
        <v>-0.59664513346724424</v>
      </c>
      <c r="BT218" s="89">
        <f t="shared" si="394"/>
        <v>7725562.8600000003</v>
      </c>
      <c r="BU218" s="89">
        <f t="shared" si="394"/>
        <v>5561216.5300000012</v>
      </c>
      <c r="BV218" s="89">
        <f t="shared" si="394"/>
        <v>0</v>
      </c>
      <c r="BW218" s="89">
        <f t="shared" si="394"/>
        <v>5561216.5300000012</v>
      </c>
      <c r="BX218" s="93">
        <f t="shared" si="395"/>
        <v>0.71984613040867818</v>
      </c>
      <c r="BY218" s="89">
        <f t="shared" si="396"/>
        <v>-2164346.3299999991</v>
      </c>
      <c r="BZ218" s="93">
        <f t="shared" si="397"/>
        <v>-0.28015386959132177</v>
      </c>
      <c r="CA218" s="89">
        <v>1692615.32</v>
      </c>
      <c r="CB218" s="89">
        <v>2341277.5299999998</v>
      </c>
      <c r="CC218" s="89">
        <v>1025828.88</v>
      </c>
      <c r="CD218" s="89">
        <v>710845.02</v>
      </c>
      <c r="CE218" s="89">
        <v>2647591.6700000004</v>
      </c>
      <c r="CF218" s="89">
        <v>844870.79</v>
      </c>
      <c r="CG218" s="89">
        <v>521905.70999999996</v>
      </c>
      <c r="CH218" s="24">
        <f t="shared" si="364"/>
        <v>17510497.780000001</v>
      </c>
      <c r="CJ218" s="10"/>
      <c r="CK218" s="10"/>
    </row>
    <row r="219" spans="1:89" ht="12" hidden="1" customHeight="1" x14ac:dyDescent="0.25">
      <c r="A219" s="9" t="s">
        <v>577</v>
      </c>
      <c r="B219" s="9" t="s">
        <v>577</v>
      </c>
      <c r="C219" s="25">
        <v>5</v>
      </c>
      <c r="D219" s="33" t="s">
        <v>570</v>
      </c>
      <c r="E219" s="27" t="s">
        <v>571</v>
      </c>
      <c r="F219" s="33" t="s">
        <v>572</v>
      </c>
      <c r="G219" s="27" t="s">
        <v>573</v>
      </c>
      <c r="H219" s="34" t="s">
        <v>574</v>
      </c>
      <c r="I219" s="27" t="s">
        <v>575</v>
      </c>
      <c r="J219" s="28">
        <v>3</v>
      </c>
      <c r="K219" s="32" t="s">
        <v>91</v>
      </c>
      <c r="L219" s="25" t="s">
        <v>10</v>
      </c>
      <c r="M219" s="24">
        <v>0</v>
      </c>
      <c r="N219" s="24">
        <v>0</v>
      </c>
      <c r="O219" s="24">
        <v>0</v>
      </c>
      <c r="P219" s="89">
        <v>0</v>
      </c>
      <c r="Q219" s="89">
        <v>0</v>
      </c>
      <c r="R219" s="89">
        <v>0</v>
      </c>
      <c r="S219" s="89">
        <f t="shared" si="365"/>
        <v>0</v>
      </c>
      <c r="T219" s="93" t="str">
        <f t="shared" si="366"/>
        <v>nebija plānots</v>
      </c>
      <c r="U219" s="89">
        <f t="shared" si="367"/>
        <v>0</v>
      </c>
      <c r="V219" s="93" t="str">
        <f t="shared" si="368"/>
        <v>nebija plānots</v>
      </c>
      <c r="W219" s="89">
        <v>0</v>
      </c>
      <c r="X219" s="89">
        <v>0</v>
      </c>
      <c r="Y219" s="89">
        <v>0</v>
      </c>
      <c r="Z219" s="89">
        <f t="shared" si="369"/>
        <v>0</v>
      </c>
      <c r="AA219" s="93" t="str">
        <f t="shared" si="401"/>
        <v>nebija plānots</v>
      </c>
      <c r="AB219" s="89">
        <f t="shared" si="371"/>
        <v>0</v>
      </c>
      <c r="AC219" s="93" t="str">
        <f t="shared" si="372"/>
        <v>nebija plānots</v>
      </c>
      <c r="AD219" s="89">
        <f t="shared" si="373"/>
        <v>0</v>
      </c>
      <c r="AE219" s="89">
        <f t="shared" si="373"/>
        <v>0</v>
      </c>
      <c r="AF219" s="89">
        <f t="shared" si="373"/>
        <v>0</v>
      </c>
      <c r="AG219" s="89">
        <f t="shared" si="373"/>
        <v>0</v>
      </c>
      <c r="AH219" s="93" t="str">
        <f t="shared" si="374"/>
        <v>nebija plānots</v>
      </c>
      <c r="AI219" s="89">
        <f t="shared" si="375"/>
        <v>0</v>
      </c>
      <c r="AJ219" s="93" t="str">
        <f t="shared" si="376"/>
        <v>nebija plānots</v>
      </c>
      <c r="AK219" s="89">
        <v>0</v>
      </c>
      <c r="AL219" s="89">
        <v>0</v>
      </c>
      <c r="AM219" s="89">
        <v>0</v>
      </c>
      <c r="AN219" s="89">
        <f t="shared" si="398"/>
        <v>0</v>
      </c>
      <c r="AO219" s="93" t="str">
        <f t="shared" si="402"/>
        <v>nebija plānots</v>
      </c>
      <c r="AP219" s="89">
        <f t="shared" si="378"/>
        <v>0</v>
      </c>
      <c r="AQ219" s="93" t="str">
        <f t="shared" si="379"/>
        <v>nebija plānots</v>
      </c>
      <c r="AR219" s="89">
        <f t="shared" si="380"/>
        <v>0</v>
      </c>
      <c r="AS219" s="89">
        <f t="shared" si="380"/>
        <v>0</v>
      </c>
      <c r="AT219" s="89">
        <f t="shared" si="380"/>
        <v>0</v>
      </c>
      <c r="AU219" s="89">
        <f t="shared" si="380"/>
        <v>0</v>
      </c>
      <c r="AV219" s="93" t="str">
        <f t="shared" si="381"/>
        <v>nebija plānots</v>
      </c>
      <c r="AW219" s="89">
        <f t="shared" si="382"/>
        <v>0</v>
      </c>
      <c r="AX219" s="93" t="str">
        <f t="shared" si="383"/>
        <v>nebija plānots</v>
      </c>
      <c r="AY219" s="89">
        <v>0</v>
      </c>
      <c r="AZ219" s="89">
        <v>0</v>
      </c>
      <c r="BA219" s="89">
        <v>0</v>
      </c>
      <c r="BB219" s="89">
        <f t="shared" si="399"/>
        <v>0</v>
      </c>
      <c r="BC219" s="93" t="str">
        <f t="shared" si="403"/>
        <v>nebija plānots</v>
      </c>
      <c r="BD219" s="89">
        <f t="shared" si="385"/>
        <v>0</v>
      </c>
      <c r="BE219" s="93" t="str">
        <f t="shared" si="386"/>
        <v>nebija plānots</v>
      </c>
      <c r="BF219" s="89">
        <f t="shared" si="387"/>
        <v>0</v>
      </c>
      <c r="BG219" s="89">
        <f t="shared" si="387"/>
        <v>0</v>
      </c>
      <c r="BH219" s="89">
        <f t="shared" si="387"/>
        <v>0</v>
      </c>
      <c r="BI219" s="89">
        <f t="shared" si="387"/>
        <v>0</v>
      </c>
      <c r="BJ219" s="93" t="str">
        <f t="shared" si="388"/>
        <v>nebija plānots</v>
      </c>
      <c r="BK219" s="89">
        <f t="shared" si="389"/>
        <v>0</v>
      </c>
      <c r="BL219" s="93" t="str">
        <f t="shared" si="390"/>
        <v>nebija plānots</v>
      </c>
      <c r="BM219" s="89">
        <v>0</v>
      </c>
      <c r="BN219" s="89">
        <v>0</v>
      </c>
      <c r="BO219" s="89">
        <v>0</v>
      </c>
      <c r="BP219" s="89">
        <f t="shared" si="400"/>
        <v>0</v>
      </c>
      <c r="BQ219" s="93" t="str">
        <f t="shared" si="404"/>
        <v>nebija plānots</v>
      </c>
      <c r="BR219" s="89">
        <f t="shared" si="392"/>
        <v>0</v>
      </c>
      <c r="BS219" s="93" t="str">
        <f t="shared" si="393"/>
        <v>nebija plānots</v>
      </c>
      <c r="BT219" s="89">
        <f t="shared" si="394"/>
        <v>0</v>
      </c>
      <c r="BU219" s="89">
        <f t="shared" si="394"/>
        <v>0</v>
      </c>
      <c r="BV219" s="89">
        <f t="shared" si="394"/>
        <v>0</v>
      </c>
      <c r="BW219" s="89">
        <f t="shared" si="394"/>
        <v>0</v>
      </c>
      <c r="BX219" s="93" t="str">
        <f t="shared" si="395"/>
        <v>nebija plānots</v>
      </c>
      <c r="BY219" s="89">
        <f t="shared" si="396"/>
        <v>0</v>
      </c>
      <c r="BZ219" s="93" t="str">
        <f t="shared" si="397"/>
        <v>nebija plānots</v>
      </c>
      <c r="CA219" s="89">
        <v>0</v>
      </c>
      <c r="CB219" s="89">
        <v>0</v>
      </c>
      <c r="CC219" s="89">
        <v>0</v>
      </c>
      <c r="CD219" s="89">
        <v>0</v>
      </c>
      <c r="CE219" s="89">
        <v>0</v>
      </c>
      <c r="CF219" s="89">
        <v>0</v>
      </c>
      <c r="CG219" s="89">
        <v>0</v>
      </c>
      <c r="CH219" s="24">
        <f t="shared" si="364"/>
        <v>0</v>
      </c>
      <c r="CJ219" s="10"/>
      <c r="CK219" s="10"/>
    </row>
    <row r="220" spans="1:89" ht="12" hidden="1" customHeight="1" x14ac:dyDescent="0.25">
      <c r="A220" s="9" t="s">
        <v>578</v>
      </c>
      <c r="B220" s="9" t="s">
        <v>578</v>
      </c>
      <c r="C220" s="25">
        <v>5</v>
      </c>
      <c r="D220" s="33" t="s">
        <v>570</v>
      </c>
      <c r="E220" s="27" t="s">
        <v>571</v>
      </c>
      <c r="F220" s="33" t="s">
        <v>572</v>
      </c>
      <c r="G220" s="27" t="s">
        <v>573</v>
      </c>
      <c r="H220" s="34" t="s">
        <v>579</v>
      </c>
      <c r="I220" s="27" t="s">
        <v>580</v>
      </c>
      <c r="J220" s="28" t="s">
        <v>21</v>
      </c>
      <c r="K220" s="32" t="s">
        <v>91</v>
      </c>
      <c r="L220" s="25" t="s">
        <v>10</v>
      </c>
      <c r="M220" s="24">
        <v>0</v>
      </c>
      <c r="N220" s="24">
        <v>57742.369999999995</v>
      </c>
      <c r="O220" s="24">
        <v>75546.409999999989</v>
      </c>
      <c r="P220" s="89">
        <v>0</v>
      </c>
      <c r="Q220" s="89">
        <v>0</v>
      </c>
      <c r="R220" s="89">
        <v>0</v>
      </c>
      <c r="S220" s="89">
        <f t="shared" si="365"/>
        <v>0</v>
      </c>
      <c r="T220" s="93" t="str">
        <f t="shared" si="366"/>
        <v>nebija plānots</v>
      </c>
      <c r="U220" s="89">
        <f t="shared" si="367"/>
        <v>0</v>
      </c>
      <c r="V220" s="93" t="str">
        <f t="shared" si="368"/>
        <v>nebija plānots</v>
      </c>
      <c r="W220" s="89">
        <v>8226.26</v>
      </c>
      <c r="X220" s="89">
        <v>8226.26</v>
      </c>
      <c r="Y220" s="89">
        <v>0</v>
      </c>
      <c r="Z220" s="89">
        <f t="shared" si="369"/>
        <v>8226.26</v>
      </c>
      <c r="AA220" s="93">
        <f t="shared" si="401"/>
        <v>1</v>
      </c>
      <c r="AB220" s="89">
        <f t="shared" si="371"/>
        <v>0</v>
      </c>
      <c r="AC220" s="93">
        <f t="shared" si="372"/>
        <v>0</v>
      </c>
      <c r="AD220" s="89">
        <f t="shared" si="373"/>
        <v>8226.26</v>
      </c>
      <c r="AE220" s="89">
        <f t="shared" si="373"/>
        <v>8226.26</v>
      </c>
      <c r="AF220" s="89">
        <f t="shared" si="373"/>
        <v>0</v>
      </c>
      <c r="AG220" s="89">
        <f t="shared" ref="AG220:AG242" si="405">S220+Z220</f>
        <v>8226.26</v>
      </c>
      <c r="AH220" s="93">
        <f t="shared" si="374"/>
        <v>1</v>
      </c>
      <c r="AI220" s="89">
        <f t="shared" si="375"/>
        <v>0</v>
      </c>
      <c r="AJ220" s="93">
        <f t="shared" si="376"/>
        <v>0</v>
      </c>
      <c r="AK220" s="89">
        <v>0</v>
      </c>
      <c r="AL220" s="89">
        <v>0</v>
      </c>
      <c r="AM220" s="89">
        <v>0</v>
      </c>
      <c r="AN220" s="89">
        <f t="shared" si="398"/>
        <v>0</v>
      </c>
      <c r="AO220" s="93" t="str">
        <f t="shared" si="402"/>
        <v>nebija plānots</v>
      </c>
      <c r="AP220" s="89">
        <f t="shared" si="378"/>
        <v>0</v>
      </c>
      <c r="AQ220" s="93" t="str">
        <f t="shared" si="379"/>
        <v>nebija plānots</v>
      </c>
      <c r="AR220" s="89">
        <f t="shared" si="380"/>
        <v>8226.26</v>
      </c>
      <c r="AS220" s="89">
        <f t="shared" si="380"/>
        <v>8226.26</v>
      </c>
      <c r="AT220" s="89">
        <f t="shared" si="380"/>
        <v>0</v>
      </c>
      <c r="AU220" s="89">
        <f t="shared" ref="AU220:AU242" si="406">AG220+AN220</f>
        <v>8226.26</v>
      </c>
      <c r="AV220" s="93">
        <f t="shared" si="381"/>
        <v>1</v>
      </c>
      <c r="AW220" s="89">
        <f t="shared" si="382"/>
        <v>0</v>
      </c>
      <c r="AX220" s="93">
        <f t="shared" si="383"/>
        <v>0</v>
      </c>
      <c r="AY220" s="89">
        <v>0</v>
      </c>
      <c r="AZ220" s="89">
        <v>0</v>
      </c>
      <c r="BA220" s="89">
        <v>0</v>
      </c>
      <c r="BB220" s="89">
        <f t="shared" si="399"/>
        <v>0</v>
      </c>
      <c r="BC220" s="93" t="str">
        <f t="shared" si="403"/>
        <v>nebija plānots</v>
      </c>
      <c r="BD220" s="89">
        <f t="shared" si="385"/>
        <v>0</v>
      </c>
      <c r="BE220" s="93" t="str">
        <f t="shared" si="386"/>
        <v>nebija plānots</v>
      </c>
      <c r="BF220" s="89">
        <f t="shared" si="387"/>
        <v>8226.26</v>
      </c>
      <c r="BG220" s="89">
        <f t="shared" si="387"/>
        <v>8226.26</v>
      </c>
      <c r="BH220" s="89">
        <f t="shared" si="387"/>
        <v>0</v>
      </c>
      <c r="BI220" s="89">
        <f t="shared" ref="BI220:BI242" si="407">AU220+BB220</f>
        <v>8226.26</v>
      </c>
      <c r="BJ220" s="93">
        <f t="shared" si="388"/>
        <v>1</v>
      </c>
      <c r="BK220" s="89">
        <f t="shared" si="389"/>
        <v>0</v>
      </c>
      <c r="BL220" s="93">
        <f t="shared" si="390"/>
        <v>0</v>
      </c>
      <c r="BM220" s="89">
        <v>0</v>
      </c>
      <c r="BN220" s="89">
        <v>0</v>
      </c>
      <c r="BO220" s="89">
        <v>0</v>
      </c>
      <c r="BP220" s="89">
        <f t="shared" si="400"/>
        <v>0</v>
      </c>
      <c r="BQ220" s="93" t="str">
        <f t="shared" si="404"/>
        <v>nebija plānots</v>
      </c>
      <c r="BR220" s="89">
        <f t="shared" si="392"/>
        <v>0</v>
      </c>
      <c r="BS220" s="93" t="str">
        <f t="shared" si="393"/>
        <v>nebija plānots</v>
      </c>
      <c r="BT220" s="89">
        <f t="shared" si="394"/>
        <v>8226.26</v>
      </c>
      <c r="BU220" s="89">
        <f t="shared" si="394"/>
        <v>8226.26</v>
      </c>
      <c r="BV220" s="89">
        <f t="shared" si="394"/>
        <v>0</v>
      </c>
      <c r="BW220" s="89">
        <f t="shared" ref="BW220:BW242" si="408">BI220+BP220</f>
        <v>8226.26</v>
      </c>
      <c r="BX220" s="93">
        <f t="shared" si="395"/>
        <v>1</v>
      </c>
      <c r="BY220" s="89">
        <f t="shared" si="396"/>
        <v>0</v>
      </c>
      <c r="BZ220" s="93">
        <f t="shared" si="397"/>
        <v>0</v>
      </c>
      <c r="CA220" s="89">
        <v>0</v>
      </c>
      <c r="CB220" s="89">
        <v>0</v>
      </c>
      <c r="CC220" s="89">
        <v>63927.06</v>
      </c>
      <c r="CD220" s="89">
        <v>0</v>
      </c>
      <c r="CE220" s="89">
        <v>0</v>
      </c>
      <c r="CF220" s="89">
        <v>0</v>
      </c>
      <c r="CG220" s="89">
        <v>0</v>
      </c>
      <c r="CH220" s="24">
        <f t="shared" ref="CH220:CH242" si="409">P220+W220+AK220+AY220+BM220+CA220+CB220+CC220+CD220+CE220+CF220+CG220</f>
        <v>72153.319999999992</v>
      </c>
      <c r="CJ220" s="10"/>
      <c r="CK220" s="10"/>
    </row>
    <row r="221" spans="1:89" ht="12" hidden="1" customHeight="1" x14ac:dyDescent="0.25">
      <c r="A221" s="9" t="s">
        <v>581</v>
      </c>
      <c r="B221" s="9" t="s">
        <v>581</v>
      </c>
      <c r="C221" s="25">
        <v>5</v>
      </c>
      <c r="D221" s="33" t="s">
        <v>570</v>
      </c>
      <c r="E221" s="27" t="s">
        <v>571</v>
      </c>
      <c r="F221" s="33" t="s">
        <v>572</v>
      </c>
      <c r="G221" s="27" t="s">
        <v>573</v>
      </c>
      <c r="H221" s="34" t="s">
        <v>582</v>
      </c>
      <c r="I221" s="27" t="s">
        <v>583</v>
      </c>
      <c r="J221" s="28" t="s">
        <v>21</v>
      </c>
      <c r="K221" s="32" t="s">
        <v>91</v>
      </c>
      <c r="L221" s="25" t="s">
        <v>10</v>
      </c>
      <c r="M221" s="24">
        <v>0</v>
      </c>
      <c r="N221" s="24">
        <v>3147741.9899999998</v>
      </c>
      <c r="O221" s="24">
        <v>12039275.520000001</v>
      </c>
      <c r="P221" s="89">
        <v>473945.01999999996</v>
      </c>
      <c r="Q221" s="89">
        <v>539537.79</v>
      </c>
      <c r="R221" s="89">
        <v>0</v>
      </c>
      <c r="S221" s="89">
        <f t="shared" ref="S221:S242" si="410">Q221-R221</f>
        <v>539537.79</v>
      </c>
      <c r="T221" s="93">
        <f t="shared" ref="T221:T242" si="411">IFERROR(S221/P221,"nebija plānots")</f>
        <v>1.1383974242413184</v>
      </c>
      <c r="U221" s="89">
        <f t="shared" ref="U221:U242" si="412">S221-P221</f>
        <v>65592.770000000077</v>
      </c>
      <c r="V221" s="93">
        <f t="shared" ref="V221:V242" si="413">IFERROR(U221/P221,"nebija plānots")</f>
        <v>0.13839742424131829</v>
      </c>
      <c r="W221" s="89">
        <v>742811.96</v>
      </c>
      <c r="X221" s="89">
        <v>1200750.21</v>
      </c>
      <c r="Y221" s="89">
        <v>0</v>
      </c>
      <c r="Z221" s="89">
        <f t="shared" ref="Z221:Z242" si="414">X221-Y221</f>
        <v>1200750.21</v>
      </c>
      <c r="AA221" s="93">
        <f t="shared" si="401"/>
        <v>1.6164928335294979</v>
      </c>
      <c r="AB221" s="89">
        <f t="shared" ref="AB221:AB242" si="415">Z221-W221</f>
        <v>457938.25</v>
      </c>
      <c r="AC221" s="93">
        <f t="shared" ref="AC221:AC242" si="416">IFERROR(AB221/W221,"nebija plānots")</f>
        <v>0.61649283352949791</v>
      </c>
      <c r="AD221" s="89">
        <f t="shared" ref="AD221:AF242" si="417">P221+W221</f>
        <v>1216756.98</v>
      </c>
      <c r="AE221" s="89">
        <f t="shared" si="417"/>
        <v>1740288</v>
      </c>
      <c r="AF221" s="89">
        <f t="shared" si="417"/>
        <v>0</v>
      </c>
      <c r="AG221" s="89">
        <f t="shared" si="405"/>
        <v>1740288</v>
      </c>
      <c r="AH221" s="93">
        <f t="shared" ref="AH221:AH242" si="418">IFERROR(AG221/AD221,"nebija plānots")</f>
        <v>1.4302675296754821</v>
      </c>
      <c r="AI221" s="89">
        <f t="shared" ref="AI221:AI242" si="419">AG221-AD221</f>
        <v>523531.02</v>
      </c>
      <c r="AJ221" s="93">
        <f t="shared" ref="AJ221:AJ242" si="420">IFERROR(AI221/AD221,"nebija plānots")</f>
        <v>0.43026752967548215</v>
      </c>
      <c r="AK221" s="89">
        <v>876106.67999999993</v>
      </c>
      <c r="AL221" s="89">
        <v>801515.76</v>
      </c>
      <c r="AM221" s="89">
        <v>0</v>
      </c>
      <c r="AN221" s="89">
        <f t="shared" si="398"/>
        <v>801515.76</v>
      </c>
      <c r="AO221" s="93">
        <f t="shared" si="402"/>
        <v>0.91486091625280164</v>
      </c>
      <c r="AP221" s="89">
        <f t="shared" ref="AP221:AP242" si="421">AN221-AK221</f>
        <v>-74590.919999999925</v>
      </c>
      <c r="AQ221" s="93">
        <f t="shared" ref="AQ221:AQ242" si="422">IFERROR(AP221/AK221,"nebija plānots")</f>
        <v>-8.5139083747198377E-2</v>
      </c>
      <c r="AR221" s="89">
        <f t="shared" ref="AR221:AT242" si="423">AD221+AK221</f>
        <v>2092863.66</v>
      </c>
      <c r="AS221" s="89">
        <f t="shared" si="423"/>
        <v>2541803.7599999998</v>
      </c>
      <c r="AT221" s="89">
        <f t="shared" si="423"/>
        <v>0</v>
      </c>
      <c r="AU221" s="89">
        <f t="shared" si="406"/>
        <v>2541803.7599999998</v>
      </c>
      <c r="AV221" s="93">
        <f t="shared" ref="AV221:AV242" si="424">IFERROR(AU221/AR221,"nebija plānots")</f>
        <v>1.2145099600037967</v>
      </c>
      <c r="AW221" s="89">
        <f t="shared" ref="AW221:AW242" si="425">AU221-AR221</f>
        <v>448940.09999999986</v>
      </c>
      <c r="AX221" s="93">
        <f t="shared" ref="AX221:AX242" si="426">IFERROR(AW221/AR221,"nebija plānots")</f>
        <v>0.21450996000379685</v>
      </c>
      <c r="AY221" s="89">
        <v>755090.66999999993</v>
      </c>
      <c r="AZ221" s="89">
        <v>933689.22</v>
      </c>
      <c r="BA221" s="89">
        <v>0</v>
      </c>
      <c r="BB221" s="89">
        <f t="shared" si="399"/>
        <v>933689.22</v>
      </c>
      <c r="BC221" s="93">
        <f t="shared" si="403"/>
        <v>1.2365259658154697</v>
      </c>
      <c r="BD221" s="89">
        <f t="shared" ref="BD221:BD242" si="427">BB221-AY221</f>
        <v>178598.55000000005</v>
      </c>
      <c r="BE221" s="93">
        <f t="shared" ref="BE221:BE242" si="428">IFERROR(BD221/AY221,"nebija plānots")</f>
        <v>0.23652596581546964</v>
      </c>
      <c r="BF221" s="89">
        <f t="shared" ref="BF221:BH242" si="429">AR221+AY221</f>
        <v>2847954.33</v>
      </c>
      <c r="BG221" s="89">
        <f t="shared" si="429"/>
        <v>3475492.9799999995</v>
      </c>
      <c r="BH221" s="89">
        <f t="shared" si="429"/>
        <v>0</v>
      </c>
      <c r="BI221" s="89">
        <f t="shared" si="407"/>
        <v>3475492.9799999995</v>
      </c>
      <c r="BJ221" s="93">
        <f t="shared" ref="BJ221:BJ242" si="430">IFERROR(BI221/BF221,"nebija plānots")</f>
        <v>1.2203471605529572</v>
      </c>
      <c r="BK221" s="89">
        <f t="shared" ref="BK221:BK242" si="431">BI221-BF221</f>
        <v>627538.64999999944</v>
      </c>
      <c r="BL221" s="93">
        <f t="shared" ref="BL221:BL242" si="432">IFERROR(BK221/BF221,"nebija plānots")</f>
        <v>0.22034716055295711</v>
      </c>
      <c r="BM221" s="89">
        <v>411659.50999999989</v>
      </c>
      <c r="BN221" s="89">
        <v>381470.41000000003</v>
      </c>
      <c r="BO221" s="89">
        <v>0</v>
      </c>
      <c r="BP221" s="89">
        <f t="shared" si="400"/>
        <v>381470.41000000003</v>
      </c>
      <c r="BQ221" s="93">
        <f t="shared" si="404"/>
        <v>0.92666487894328042</v>
      </c>
      <c r="BR221" s="89">
        <f t="shared" ref="BR221:BR242" si="433">BP221-BM221</f>
        <v>-30189.09999999986</v>
      </c>
      <c r="BS221" s="93">
        <f t="shared" ref="BS221:BS242" si="434">IFERROR(BR221/BM221,"nebija plānots")</f>
        <v>-7.333512105671959E-2</v>
      </c>
      <c r="BT221" s="89">
        <f t="shared" ref="BT221:BV242" si="435">BF221+BM221</f>
        <v>3259613.84</v>
      </c>
      <c r="BU221" s="89">
        <f t="shared" si="435"/>
        <v>3856963.3899999997</v>
      </c>
      <c r="BV221" s="89">
        <f t="shared" si="435"/>
        <v>0</v>
      </c>
      <c r="BW221" s="89">
        <f t="shared" si="408"/>
        <v>3856963.3899999997</v>
      </c>
      <c r="BX221" s="93">
        <f t="shared" ref="BX221:BX242" si="436">IFERROR(BW221/BT221,"nebija plānots")</f>
        <v>1.1832577658953614</v>
      </c>
      <c r="BY221" s="89">
        <f t="shared" ref="BY221:BY242" si="437">BW221-BT221</f>
        <v>597349.54999999981</v>
      </c>
      <c r="BZ221" s="93">
        <f t="shared" ref="BZ221:BZ242" si="438">IFERROR(BY221/BT221,"nebija plānots")</f>
        <v>0.18325776589536136</v>
      </c>
      <c r="CA221" s="89">
        <v>528507.66</v>
      </c>
      <c r="CB221" s="89">
        <v>1721513.72</v>
      </c>
      <c r="CC221" s="89">
        <v>513327.49</v>
      </c>
      <c r="CD221" s="89">
        <v>266300.31000000006</v>
      </c>
      <c r="CE221" s="89">
        <v>566864.19999999995</v>
      </c>
      <c r="CF221" s="89">
        <v>339975.27</v>
      </c>
      <c r="CG221" s="89">
        <v>114287</v>
      </c>
      <c r="CH221" s="24">
        <f t="shared" si="409"/>
        <v>7310389.4900000002</v>
      </c>
      <c r="CJ221" s="10"/>
      <c r="CK221" s="10"/>
    </row>
    <row r="222" spans="1:89" ht="12" hidden="1" customHeight="1" x14ac:dyDescent="0.25">
      <c r="A222" s="9" t="s">
        <v>584</v>
      </c>
      <c r="B222" s="9" t="s">
        <v>584</v>
      </c>
      <c r="C222" s="25">
        <v>5</v>
      </c>
      <c r="D222" s="33" t="s">
        <v>570</v>
      </c>
      <c r="E222" s="27" t="s">
        <v>571</v>
      </c>
      <c r="F222" s="33" t="s">
        <v>572</v>
      </c>
      <c r="G222" s="27" t="s">
        <v>573</v>
      </c>
      <c r="H222" s="34" t="s">
        <v>585</v>
      </c>
      <c r="I222" s="27" t="s">
        <v>586</v>
      </c>
      <c r="J222" s="28" t="s">
        <v>21</v>
      </c>
      <c r="K222" s="32" t="s">
        <v>91</v>
      </c>
      <c r="L222" s="25" t="s">
        <v>10</v>
      </c>
      <c r="M222" s="24">
        <v>0</v>
      </c>
      <c r="N222" s="24">
        <v>0</v>
      </c>
      <c r="O222" s="24">
        <v>1242630.9099999999</v>
      </c>
      <c r="P222" s="89">
        <v>525200.30000000005</v>
      </c>
      <c r="Q222" s="89">
        <v>698948.42</v>
      </c>
      <c r="R222" s="89">
        <v>0</v>
      </c>
      <c r="S222" s="89">
        <f t="shared" si="410"/>
        <v>698948.42</v>
      </c>
      <c r="T222" s="93">
        <f t="shared" si="411"/>
        <v>1.3308225833077398</v>
      </c>
      <c r="U222" s="89">
        <f t="shared" si="412"/>
        <v>173748.12</v>
      </c>
      <c r="V222" s="93">
        <f t="shared" si="413"/>
        <v>0.33082258330773989</v>
      </c>
      <c r="W222" s="89">
        <v>256028.97</v>
      </c>
      <c r="X222" s="89">
        <v>0</v>
      </c>
      <c r="Y222" s="89">
        <v>0</v>
      </c>
      <c r="Z222" s="89">
        <f t="shared" si="414"/>
        <v>0</v>
      </c>
      <c r="AA222" s="93">
        <f t="shared" si="401"/>
        <v>0</v>
      </c>
      <c r="AB222" s="89">
        <f t="shared" si="415"/>
        <v>-256028.97</v>
      </c>
      <c r="AC222" s="93">
        <f t="shared" si="416"/>
        <v>-1</v>
      </c>
      <c r="AD222" s="89">
        <f t="shared" si="417"/>
        <v>781229.27</v>
      </c>
      <c r="AE222" s="89">
        <f t="shared" si="417"/>
        <v>698948.42</v>
      </c>
      <c r="AF222" s="89">
        <f t="shared" si="417"/>
        <v>0</v>
      </c>
      <c r="AG222" s="89">
        <f t="shared" si="405"/>
        <v>698948.42</v>
      </c>
      <c r="AH222" s="93">
        <f t="shared" si="418"/>
        <v>0.89467771733642287</v>
      </c>
      <c r="AI222" s="89">
        <f t="shared" si="419"/>
        <v>-82280.849999999977</v>
      </c>
      <c r="AJ222" s="93">
        <f t="shared" si="420"/>
        <v>-0.10532228266357707</v>
      </c>
      <c r="AK222" s="89">
        <v>473632.38</v>
      </c>
      <c r="AL222" s="89">
        <v>100382.45000000001</v>
      </c>
      <c r="AM222" s="89">
        <v>0</v>
      </c>
      <c r="AN222" s="89">
        <f t="shared" si="398"/>
        <v>100382.45000000001</v>
      </c>
      <c r="AO222" s="93">
        <f t="shared" si="402"/>
        <v>0.21194169621595552</v>
      </c>
      <c r="AP222" s="89">
        <f t="shared" si="421"/>
        <v>-373249.93</v>
      </c>
      <c r="AQ222" s="93">
        <f t="shared" si="422"/>
        <v>-0.78805830378404451</v>
      </c>
      <c r="AR222" s="89">
        <f t="shared" si="423"/>
        <v>1254861.6499999999</v>
      </c>
      <c r="AS222" s="89">
        <f t="shared" si="423"/>
        <v>799330.87000000011</v>
      </c>
      <c r="AT222" s="89">
        <f t="shared" si="423"/>
        <v>0</v>
      </c>
      <c r="AU222" s="89">
        <f t="shared" si="406"/>
        <v>799330.87000000011</v>
      </c>
      <c r="AV222" s="93">
        <f t="shared" si="424"/>
        <v>0.63698724875367752</v>
      </c>
      <c r="AW222" s="89">
        <f t="shared" si="425"/>
        <v>-455530.7799999998</v>
      </c>
      <c r="AX222" s="93">
        <f t="shared" si="426"/>
        <v>-0.36301275124632254</v>
      </c>
      <c r="AY222" s="89">
        <v>505574.96</v>
      </c>
      <c r="AZ222" s="89">
        <v>21880.43</v>
      </c>
      <c r="BA222" s="89">
        <v>0</v>
      </c>
      <c r="BB222" s="89">
        <f t="shared" si="399"/>
        <v>21880.43</v>
      </c>
      <c r="BC222" s="93">
        <f t="shared" si="403"/>
        <v>4.3278310302393139E-2</v>
      </c>
      <c r="BD222" s="89">
        <f t="shared" si="427"/>
        <v>-483694.53</v>
      </c>
      <c r="BE222" s="93">
        <f t="shared" si="428"/>
        <v>-0.95672168969760685</v>
      </c>
      <c r="BF222" s="89">
        <f t="shared" si="429"/>
        <v>1760436.6099999999</v>
      </c>
      <c r="BG222" s="89">
        <f t="shared" si="429"/>
        <v>821211.30000000016</v>
      </c>
      <c r="BH222" s="89">
        <f t="shared" si="429"/>
        <v>0</v>
      </c>
      <c r="BI222" s="89">
        <f t="shared" si="407"/>
        <v>821211.30000000016</v>
      </c>
      <c r="BJ222" s="93">
        <f t="shared" si="430"/>
        <v>0.46648160765072944</v>
      </c>
      <c r="BK222" s="89">
        <f t="shared" si="431"/>
        <v>-939225.30999999971</v>
      </c>
      <c r="BL222" s="93">
        <f t="shared" si="432"/>
        <v>-0.53351839234927056</v>
      </c>
      <c r="BM222" s="89">
        <v>163486.88</v>
      </c>
      <c r="BN222" s="89">
        <v>15941.75</v>
      </c>
      <c r="BO222" s="89">
        <v>0</v>
      </c>
      <c r="BP222" s="89">
        <f t="shared" si="400"/>
        <v>15941.75</v>
      </c>
      <c r="BQ222" s="93">
        <f t="shared" si="404"/>
        <v>9.7510882830475445E-2</v>
      </c>
      <c r="BR222" s="89">
        <f t="shared" si="433"/>
        <v>-147545.13</v>
      </c>
      <c r="BS222" s="93">
        <f t="shared" si="434"/>
        <v>-0.90248911716952451</v>
      </c>
      <c r="BT222" s="89">
        <f t="shared" si="435"/>
        <v>1923923.4899999998</v>
      </c>
      <c r="BU222" s="89">
        <f t="shared" si="435"/>
        <v>837153.05000000016</v>
      </c>
      <c r="BV222" s="89">
        <f t="shared" si="435"/>
        <v>0</v>
      </c>
      <c r="BW222" s="89">
        <f t="shared" si="408"/>
        <v>837153.05000000016</v>
      </c>
      <c r="BX222" s="93">
        <f t="shared" si="436"/>
        <v>0.4351280361985706</v>
      </c>
      <c r="BY222" s="89">
        <f t="shared" si="437"/>
        <v>-1086770.4399999995</v>
      </c>
      <c r="BZ222" s="93">
        <f t="shared" si="438"/>
        <v>-0.56487196380142934</v>
      </c>
      <c r="CA222" s="89">
        <v>134394.47</v>
      </c>
      <c r="CB222" s="89">
        <v>899812.67999999993</v>
      </c>
      <c r="CC222" s="89">
        <v>488947.82</v>
      </c>
      <c r="CD222" s="89">
        <v>127228.43</v>
      </c>
      <c r="CE222" s="89">
        <v>712737.58</v>
      </c>
      <c r="CF222" s="89">
        <v>462459.22</v>
      </c>
      <c r="CG222" s="89">
        <v>0</v>
      </c>
      <c r="CH222" s="24">
        <f t="shared" si="409"/>
        <v>4749503.6899999995</v>
      </c>
      <c r="CJ222" s="10"/>
      <c r="CK222" s="10"/>
    </row>
    <row r="223" spans="1:89" ht="12" hidden="1" customHeight="1" x14ac:dyDescent="0.25">
      <c r="A223" s="9" t="s">
        <v>587</v>
      </c>
      <c r="B223" s="9" t="s">
        <v>587</v>
      </c>
      <c r="C223" s="25">
        <v>5</v>
      </c>
      <c r="D223" s="33" t="s">
        <v>570</v>
      </c>
      <c r="E223" s="27" t="s">
        <v>571</v>
      </c>
      <c r="F223" s="33" t="s">
        <v>572</v>
      </c>
      <c r="G223" s="27" t="s">
        <v>573</v>
      </c>
      <c r="H223" s="28" t="s">
        <v>588</v>
      </c>
      <c r="I223" s="27" t="s">
        <v>589</v>
      </c>
      <c r="J223" s="28">
        <v>1</v>
      </c>
      <c r="K223" s="36" t="s">
        <v>420</v>
      </c>
      <c r="L223" s="25" t="s">
        <v>10</v>
      </c>
      <c r="M223" s="24">
        <v>0</v>
      </c>
      <c r="N223" s="24">
        <v>0</v>
      </c>
      <c r="O223" s="24">
        <v>9197488.7600000016</v>
      </c>
      <c r="P223" s="89">
        <v>31823</v>
      </c>
      <c r="Q223" s="89">
        <v>31823</v>
      </c>
      <c r="R223" s="89">
        <v>0</v>
      </c>
      <c r="S223" s="89">
        <f t="shared" si="410"/>
        <v>31823</v>
      </c>
      <c r="T223" s="93">
        <f t="shared" si="411"/>
        <v>1</v>
      </c>
      <c r="U223" s="89">
        <f t="shared" si="412"/>
        <v>0</v>
      </c>
      <c r="V223" s="93">
        <f t="shared" si="413"/>
        <v>0</v>
      </c>
      <c r="W223" s="89">
        <v>0</v>
      </c>
      <c r="X223" s="89">
        <v>2040.21</v>
      </c>
      <c r="Y223" s="89">
        <v>0</v>
      </c>
      <c r="Z223" s="89">
        <f t="shared" si="414"/>
        <v>2040.21</v>
      </c>
      <c r="AA223" s="93" t="str">
        <f t="shared" si="401"/>
        <v>nebija plānots</v>
      </c>
      <c r="AB223" s="89">
        <f t="shared" si="415"/>
        <v>2040.21</v>
      </c>
      <c r="AC223" s="93" t="str">
        <f t="shared" si="416"/>
        <v>nebija plānots</v>
      </c>
      <c r="AD223" s="89">
        <f t="shared" si="417"/>
        <v>31823</v>
      </c>
      <c r="AE223" s="89">
        <f t="shared" si="417"/>
        <v>33863.21</v>
      </c>
      <c r="AF223" s="89">
        <f t="shared" si="417"/>
        <v>0</v>
      </c>
      <c r="AG223" s="89">
        <f t="shared" si="405"/>
        <v>33863.21</v>
      </c>
      <c r="AH223" s="93">
        <f t="shared" si="418"/>
        <v>1.0641111774502718</v>
      </c>
      <c r="AI223" s="89">
        <f t="shared" si="419"/>
        <v>2040.2099999999991</v>
      </c>
      <c r="AJ223" s="93">
        <f t="shared" si="420"/>
        <v>6.4111177450271783E-2</v>
      </c>
      <c r="AK223" s="89">
        <v>1623.32</v>
      </c>
      <c r="AL223" s="89">
        <v>1541244.41</v>
      </c>
      <c r="AM223" s="89">
        <v>0</v>
      </c>
      <c r="AN223" s="89">
        <f t="shared" si="398"/>
        <v>1541244.41</v>
      </c>
      <c r="AO223" s="93">
        <f t="shared" si="402"/>
        <v>949.43967301579482</v>
      </c>
      <c r="AP223" s="89">
        <f t="shared" si="421"/>
        <v>1539621.0899999999</v>
      </c>
      <c r="AQ223" s="93">
        <f t="shared" si="422"/>
        <v>948.43967301579471</v>
      </c>
      <c r="AR223" s="89">
        <f t="shared" si="423"/>
        <v>33446.32</v>
      </c>
      <c r="AS223" s="89">
        <f t="shared" si="423"/>
        <v>1575107.6199999999</v>
      </c>
      <c r="AT223" s="89">
        <f t="shared" si="423"/>
        <v>0</v>
      </c>
      <c r="AU223" s="89">
        <f t="shared" si="406"/>
        <v>1575107.6199999999</v>
      </c>
      <c r="AV223" s="93">
        <f t="shared" si="424"/>
        <v>47.093600132989216</v>
      </c>
      <c r="AW223" s="89">
        <f t="shared" si="425"/>
        <v>1541661.2999999998</v>
      </c>
      <c r="AX223" s="93">
        <f t="shared" si="426"/>
        <v>46.093600132989216</v>
      </c>
      <c r="AY223" s="89">
        <v>142931.25</v>
      </c>
      <c r="AZ223" s="89">
        <v>147005.72</v>
      </c>
      <c r="BA223" s="89">
        <v>0</v>
      </c>
      <c r="BB223" s="89">
        <f t="shared" si="399"/>
        <v>147005.72</v>
      </c>
      <c r="BC223" s="93">
        <f t="shared" si="403"/>
        <v>1.0285065022519568</v>
      </c>
      <c r="BD223" s="89">
        <f t="shared" si="427"/>
        <v>4074.4700000000012</v>
      </c>
      <c r="BE223" s="93">
        <f t="shared" si="428"/>
        <v>2.8506502251956806E-2</v>
      </c>
      <c r="BF223" s="89">
        <f t="shared" si="429"/>
        <v>176377.57</v>
      </c>
      <c r="BG223" s="89">
        <f t="shared" si="429"/>
        <v>1722113.3399999999</v>
      </c>
      <c r="BH223" s="89">
        <f t="shared" si="429"/>
        <v>0</v>
      </c>
      <c r="BI223" s="89">
        <f t="shared" si="407"/>
        <v>1722113.3399999999</v>
      </c>
      <c r="BJ223" s="93">
        <f t="shared" si="430"/>
        <v>9.7637887856148584</v>
      </c>
      <c r="BK223" s="89">
        <f t="shared" si="431"/>
        <v>1545735.7699999998</v>
      </c>
      <c r="BL223" s="93">
        <f t="shared" si="432"/>
        <v>8.7637887856148584</v>
      </c>
      <c r="BM223" s="89">
        <v>674139.59</v>
      </c>
      <c r="BN223" s="89">
        <v>0</v>
      </c>
      <c r="BO223" s="89">
        <v>0</v>
      </c>
      <c r="BP223" s="89">
        <f t="shared" si="400"/>
        <v>0</v>
      </c>
      <c r="BQ223" s="93">
        <f t="shared" si="404"/>
        <v>0</v>
      </c>
      <c r="BR223" s="89">
        <f t="shared" si="433"/>
        <v>-674139.59</v>
      </c>
      <c r="BS223" s="93">
        <f t="shared" si="434"/>
        <v>-1</v>
      </c>
      <c r="BT223" s="89">
        <f t="shared" si="435"/>
        <v>850517.15999999992</v>
      </c>
      <c r="BU223" s="89">
        <f t="shared" si="435"/>
        <v>1722113.3399999999</v>
      </c>
      <c r="BV223" s="89">
        <f t="shared" si="435"/>
        <v>0</v>
      </c>
      <c r="BW223" s="89">
        <f t="shared" si="408"/>
        <v>1722113.3399999999</v>
      </c>
      <c r="BX223" s="93">
        <f t="shared" si="436"/>
        <v>2.024783768031206</v>
      </c>
      <c r="BY223" s="89">
        <f t="shared" si="437"/>
        <v>871596.17999999993</v>
      </c>
      <c r="BZ223" s="93">
        <f t="shared" si="438"/>
        <v>1.024783768031206</v>
      </c>
      <c r="CA223" s="89">
        <v>83262.309999999896</v>
      </c>
      <c r="CB223" s="89">
        <v>0</v>
      </c>
      <c r="CC223" s="89">
        <v>1445000</v>
      </c>
      <c r="CD223" s="89">
        <v>0</v>
      </c>
      <c r="CE223" s="89">
        <v>82700.03</v>
      </c>
      <c r="CF223" s="89">
        <v>1177639.68</v>
      </c>
      <c r="CG223" s="89">
        <v>0</v>
      </c>
      <c r="CH223" s="24">
        <f t="shared" si="409"/>
        <v>3639119.1799999997</v>
      </c>
      <c r="CJ223" s="10"/>
      <c r="CK223" s="10"/>
    </row>
    <row r="224" spans="1:89" ht="12" hidden="1" customHeight="1" x14ac:dyDescent="0.25">
      <c r="A224" s="9" t="s">
        <v>590</v>
      </c>
      <c r="B224" s="9" t="s">
        <v>590</v>
      </c>
      <c r="C224" s="25">
        <v>5</v>
      </c>
      <c r="D224" s="33" t="s">
        <v>570</v>
      </c>
      <c r="E224" s="27" t="s">
        <v>571</v>
      </c>
      <c r="F224" s="33" t="s">
        <v>572</v>
      </c>
      <c r="G224" s="27" t="s">
        <v>573</v>
      </c>
      <c r="H224" s="28" t="s">
        <v>588</v>
      </c>
      <c r="I224" s="27" t="s">
        <v>589</v>
      </c>
      <c r="J224" s="28">
        <v>2</v>
      </c>
      <c r="K224" s="36" t="s">
        <v>420</v>
      </c>
      <c r="L224" s="25" t="s">
        <v>10</v>
      </c>
      <c r="M224" s="24">
        <v>0</v>
      </c>
      <c r="N224" s="24">
        <v>1440963.4500000002</v>
      </c>
      <c r="O224" s="24">
        <v>1476134.71</v>
      </c>
      <c r="P224" s="89">
        <v>115980.86</v>
      </c>
      <c r="Q224" s="89">
        <v>115980.86</v>
      </c>
      <c r="R224" s="89">
        <v>0</v>
      </c>
      <c r="S224" s="89">
        <f t="shared" si="410"/>
        <v>115980.86</v>
      </c>
      <c r="T224" s="93">
        <f t="shared" si="411"/>
        <v>1</v>
      </c>
      <c r="U224" s="89">
        <f t="shared" si="412"/>
        <v>0</v>
      </c>
      <c r="V224" s="93">
        <f t="shared" si="413"/>
        <v>0</v>
      </c>
      <c r="W224" s="89">
        <v>0</v>
      </c>
      <c r="X224" s="89">
        <v>0</v>
      </c>
      <c r="Y224" s="89">
        <v>0</v>
      </c>
      <c r="Z224" s="89">
        <f t="shared" si="414"/>
        <v>0</v>
      </c>
      <c r="AA224" s="93" t="str">
        <f t="shared" si="401"/>
        <v>nebija plānots</v>
      </c>
      <c r="AB224" s="89">
        <f t="shared" si="415"/>
        <v>0</v>
      </c>
      <c r="AC224" s="93" t="str">
        <f t="shared" si="416"/>
        <v>nebija plānots</v>
      </c>
      <c r="AD224" s="89">
        <f t="shared" si="417"/>
        <v>115980.86</v>
      </c>
      <c r="AE224" s="89">
        <f t="shared" si="417"/>
        <v>115980.86</v>
      </c>
      <c r="AF224" s="89">
        <f t="shared" si="417"/>
        <v>0</v>
      </c>
      <c r="AG224" s="89">
        <f t="shared" si="405"/>
        <v>115980.86</v>
      </c>
      <c r="AH224" s="93">
        <f t="shared" si="418"/>
        <v>1</v>
      </c>
      <c r="AI224" s="89">
        <f t="shared" si="419"/>
        <v>0</v>
      </c>
      <c r="AJ224" s="93">
        <f t="shared" si="420"/>
        <v>0</v>
      </c>
      <c r="AK224" s="89">
        <v>0</v>
      </c>
      <c r="AL224" s="89">
        <v>0</v>
      </c>
      <c r="AM224" s="89">
        <v>0</v>
      </c>
      <c r="AN224" s="89">
        <f t="shared" si="398"/>
        <v>0</v>
      </c>
      <c r="AO224" s="93" t="str">
        <f t="shared" si="402"/>
        <v>nebija plānots</v>
      </c>
      <c r="AP224" s="89">
        <f t="shared" si="421"/>
        <v>0</v>
      </c>
      <c r="AQ224" s="93" t="str">
        <f t="shared" si="422"/>
        <v>nebija plānots</v>
      </c>
      <c r="AR224" s="89">
        <f t="shared" si="423"/>
        <v>115980.86</v>
      </c>
      <c r="AS224" s="89">
        <f t="shared" si="423"/>
        <v>115980.86</v>
      </c>
      <c r="AT224" s="89">
        <f t="shared" si="423"/>
        <v>0</v>
      </c>
      <c r="AU224" s="89">
        <f t="shared" si="406"/>
        <v>115980.86</v>
      </c>
      <c r="AV224" s="93">
        <f t="shared" si="424"/>
        <v>1</v>
      </c>
      <c r="AW224" s="89">
        <f t="shared" si="425"/>
        <v>0</v>
      </c>
      <c r="AX224" s="93">
        <f t="shared" si="426"/>
        <v>0</v>
      </c>
      <c r="AY224" s="89">
        <v>0</v>
      </c>
      <c r="AZ224" s="89">
        <v>0</v>
      </c>
      <c r="BA224" s="89">
        <v>0</v>
      </c>
      <c r="BB224" s="89">
        <f t="shared" si="399"/>
        <v>0</v>
      </c>
      <c r="BC224" s="93" t="str">
        <f t="shared" si="403"/>
        <v>nebija plānots</v>
      </c>
      <c r="BD224" s="89">
        <f t="shared" si="427"/>
        <v>0</v>
      </c>
      <c r="BE224" s="93" t="str">
        <f t="shared" si="428"/>
        <v>nebija plānots</v>
      </c>
      <c r="BF224" s="89">
        <f t="shared" si="429"/>
        <v>115980.86</v>
      </c>
      <c r="BG224" s="89">
        <f t="shared" si="429"/>
        <v>115980.86</v>
      </c>
      <c r="BH224" s="89">
        <f t="shared" si="429"/>
        <v>0</v>
      </c>
      <c r="BI224" s="89">
        <f t="shared" si="407"/>
        <v>115980.86</v>
      </c>
      <c r="BJ224" s="93">
        <f t="shared" si="430"/>
        <v>1</v>
      </c>
      <c r="BK224" s="89">
        <f t="shared" si="431"/>
        <v>0</v>
      </c>
      <c r="BL224" s="93">
        <f t="shared" si="432"/>
        <v>0</v>
      </c>
      <c r="BM224" s="89">
        <v>0</v>
      </c>
      <c r="BN224" s="89">
        <v>0</v>
      </c>
      <c r="BO224" s="89">
        <v>0</v>
      </c>
      <c r="BP224" s="89">
        <f t="shared" si="400"/>
        <v>0</v>
      </c>
      <c r="BQ224" s="93" t="str">
        <f t="shared" si="404"/>
        <v>nebija plānots</v>
      </c>
      <c r="BR224" s="89">
        <f t="shared" si="433"/>
        <v>0</v>
      </c>
      <c r="BS224" s="93" t="str">
        <f t="shared" si="434"/>
        <v>nebija plānots</v>
      </c>
      <c r="BT224" s="89">
        <f t="shared" si="435"/>
        <v>115980.86</v>
      </c>
      <c r="BU224" s="89">
        <f t="shared" si="435"/>
        <v>115980.86</v>
      </c>
      <c r="BV224" s="89">
        <f t="shared" si="435"/>
        <v>0</v>
      </c>
      <c r="BW224" s="89">
        <f t="shared" si="408"/>
        <v>115980.86</v>
      </c>
      <c r="BX224" s="93">
        <f t="shared" si="436"/>
        <v>1</v>
      </c>
      <c r="BY224" s="89">
        <f t="shared" si="437"/>
        <v>0</v>
      </c>
      <c r="BZ224" s="93">
        <f t="shared" si="438"/>
        <v>0</v>
      </c>
      <c r="CA224" s="89">
        <v>722500</v>
      </c>
      <c r="CB224" s="89">
        <v>0</v>
      </c>
      <c r="CC224" s="89">
        <v>0</v>
      </c>
      <c r="CD224" s="89">
        <v>0</v>
      </c>
      <c r="CE224" s="89">
        <v>0</v>
      </c>
      <c r="CF224" s="89">
        <v>2013764.67</v>
      </c>
      <c r="CG224" s="89">
        <v>0</v>
      </c>
      <c r="CH224" s="24">
        <f t="shared" si="409"/>
        <v>2852245.53</v>
      </c>
      <c r="CJ224" s="10"/>
      <c r="CK224" s="10"/>
    </row>
    <row r="225" spans="1:89" ht="12" hidden="1" customHeight="1" x14ac:dyDescent="0.25">
      <c r="A225" s="9" t="s">
        <v>591</v>
      </c>
      <c r="B225" s="9" t="s">
        <v>591</v>
      </c>
      <c r="C225" s="25">
        <v>5</v>
      </c>
      <c r="D225" s="33" t="s">
        <v>570</v>
      </c>
      <c r="E225" s="27" t="s">
        <v>571</v>
      </c>
      <c r="F225" s="33" t="s">
        <v>572</v>
      </c>
      <c r="G225" s="27" t="s">
        <v>573</v>
      </c>
      <c r="H225" s="28" t="s">
        <v>592</v>
      </c>
      <c r="I225" s="27" t="s">
        <v>593</v>
      </c>
      <c r="J225" s="28" t="s">
        <v>21</v>
      </c>
      <c r="K225" s="36" t="s">
        <v>420</v>
      </c>
      <c r="L225" s="25" t="s">
        <v>10</v>
      </c>
      <c r="M225" s="24">
        <v>0</v>
      </c>
      <c r="N225" s="24">
        <v>0</v>
      </c>
      <c r="O225" s="24">
        <v>0</v>
      </c>
      <c r="P225" s="89">
        <v>0</v>
      </c>
      <c r="Q225" s="89">
        <v>13445.52</v>
      </c>
      <c r="R225" s="89">
        <v>0</v>
      </c>
      <c r="S225" s="89">
        <f t="shared" si="410"/>
        <v>13445.52</v>
      </c>
      <c r="T225" s="93" t="str">
        <f t="shared" si="411"/>
        <v>nebija plānots</v>
      </c>
      <c r="U225" s="89">
        <f t="shared" si="412"/>
        <v>13445.52</v>
      </c>
      <c r="V225" s="93" t="str">
        <f t="shared" si="413"/>
        <v>nebija plānots</v>
      </c>
      <c r="W225" s="89">
        <v>52087.96</v>
      </c>
      <c r="X225" s="89">
        <v>56005.09</v>
      </c>
      <c r="Y225" s="89">
        <v>0</v>
      </c>
      <c r="Z225" s="89">
        <f t="shared" si="414"/>
        <v>56005.09</v>
      </c>
      <c r="AA225" s="93">
        <f t="shared" si="401"/>
        <v>1.0752022156367804</v>
      </c>
      <c r="AB225" s="89">
        <f t="shared" si="415"/>
        <v>3917.1299999999974</v>
      </c>
      <c r="AC225" s="93">
        <f t="shared" si="416"/>
        <v>7.5202215636780506E-2</v>
      </c>
      <c r="AD225" s="89">
        <f t="shared" si="417"/>
        <v>52087.96</v>
      </c>
      <c r="AE225" s="89">
        <f t="shared" si="417"/>
        <v>69450.61</v>
      </c>
      <c r="AF225" s="89">
        <f t="shared" si="417"/>
        <v>0</v>
      </c>
      <c r="AG225" s="89">
        <f t="shared" si="405"/>
        <v>69450.61</v>
      </c>
      <c r="AH225" s="93">
        <f t="shared" si="418"/>
        <v>1.3333332693390181</v>
      </c>
      <c r="AI225" s="89">
        <f t="shared" si="419"/>
        <v>17362.650000000001</v>
      </c>
      <c r="AJ225" s="93">
        <f t="shared" si="420"/>
        <v>0.33333326933901813</v>
      </c>
      <c r="AK225" s="89">
        <v>429453.07</v>
      </c>
      <c r="AL225" s="89">
        <v>115546.87</v>
      </c>
      <c r="AM225" s="89">
        <v>0</v>
      </c>
      <c r="AN225" s="89">
        <f t="shared" si="398"/>
        <v>115546.87</v>
      </c>
      <c r="AO225" s="93">
        <f t="shared" si="402"/>
        <v>0.26905587145994786</v>
      </c>
      <c r="AP225" s="89">
        <f t="shared" si="421"/>
        <v>-313906.2</v>
      </c>
      <c r="AQ225" s="93">
        <f t="shared" si="422"/>
        <v>-0.73094412854005208</v>
      </c>
      <c r="AR225" s="89">
        <f t="shared" si="423"/>
        <v>481541.03</v>
      </c>
      <c r="AS225" s="89">
        <f t="shared" si="423"/>
        <v>184997.47999999998</v>
      </c>
      <c r="AT225" s="89">
        <f t="shared" si="423"/>
        <v>0</v>
      </c>
      <c r="AU225" s="89">
        <f t="shared" si="406"/>
        <v>184997.47999999998</v>
      </c>
      <c r="AV225" s="93">
        <f t="shared" si="424"/>
        <v>0.38417802113352617</v>
      </c>
      <c r="AW225" s="89">
        <f t="shared" si="425"/>
        <v>-296543.55000000005</v>
      </c>
      <c r="AX225" s="93">
        <f t="shared" si="426"/>
        <v>-0.61582197886647383</v>
      </c>
      <c r="AY225" s="89">
        <v>234088.86249999999</v>
      </c>
      <c r="AZ225" s="89">
        <v>261337.43</v>
      </c>
      <c r="BA225" s="89">
        <v>0</v>
      </c>
      <c r="BB225" s="89">
        <f t="shared" si="399"/>
        <v>261337.43</v>
      </c>
      <c r="BC225" s="93">
        <f t="shared" si="403"/>
        <v>1.1164026652485444</v>
      </c>
      <c r="BD225" s="89">
        <f t="shared" si="427"/>
        <v>27248.567500000005</v>
      </c>
      <c r="BE225" s="93">
        <f t="shared" si="428"/>
        <v>0.11640266524854426</v>
      </c>
      <c r="BF225" s="89">
        <f t="shared" si="429"/>
        <v>715629.89250000007</v>
      </c>
      <c r="BG225" s="89">
        <f t="shared" si="429"/>
        <v>446334.91</v>
      </c>
      <c r="BH225" s="89">
        <f t="shared" si="429"/>
        <v>0</v>
      </c>
      <c r="BI225" s="89">
        <f t="shared" si="407"/>
        <v>446334.91</v>
      </c>
      <c r="BJ225" s="93">
        <f t="shared" si="430"/>
        <v>0.62369517354950332</v>
      </c>
      <c r="BK225" s="89">
        <f t="shared" si="431"/>
        <v>-269294.9825000001</v>
      </c>
      <c r="BL225" s="93">
        <f t="shared" si="432"/>
        <v>-0.37630482645049662</v>
      </c>
      <c r="BM225" s="89">
        <v>58500</v>
      </c>
      <c r="BN225" s="89">
        <v>0</v>
      </c>
      <c r="BO225" s="89">
        <v>0</v>
      </c>
      <c r="BP225" s="89">
        <f t="shared" si="400"/>
        <v>0</v>
      </c>
      <c r="BQ225" s="93">
        <f t="shared" si="404"/>
        <v>0</v>
      </c>
      <c r="BR225" s="89">
        <f t="shared" si="433"/>
        <v>-58500</v>
      </c>
      <c r="BS225" s="93">
        <f t="shared" si="434"/>
        <v>-1</v>
      </c>
      <c r="BT225" s="89">
        <f t="shared" si="435"/>
        <v>774129.89250000007</v>
      </c>
      <c r="BU225" s="89">
        <f t="shared" si="435"/>
        <v>446334.91</v>
      </c>
      <c r="BV225" s="89">
        <f t="shared" si="435"/>
        <v>0</v>
      </c>
      <c r="BW225" s="89">
        <f t="shared" si="408"/>
        <v>446334.91</v>
      </c>
      <c r="BX225" s="93">
        <f t="shared" si="436"/>
        <v>0.57656333171503249</v>
      </c>
      <c r="BY225" s="89">
        <f t="shared" si="437"/>
        <v>-327794.9825000001</v>
      </c>
      <c r="BZ225" s="93">
        <f t="shared" si="438"/>
        <v>-0.42343666828496751</v>
      </c>
      <c r="CA225" s="89">
        <v>102148.13</v>
      </c>
      <c r="CB225" s="89">
        <v>0</v>
      </c>
      <c r="CC225" s="89">
        <v>6863.32</v>
      </c>
      <c r="CD225" s="89">
        <v>318750</v>
      </c>
      <c r="CE225" s="89">
        <v>257605.10250000001</v>
      </c>
      <c r="CF225" s="89">
        <v>60084.18</v>
      </c>
      <c r="CG225" s="89">
        <v>47778.75</v>
      </c>
      <c r="CH225" s="24">
        <f t="shared" si="409"/>
        <v>1567359.375</v>
      </c>
      <c r="CJ225" s="10"/>
      <c r="CK225" s="10"/>
    </row>
    <row r="226" spans="1:89" ht="12" hidden="1" customHeight="1" x14ac:dyDescent="0.25">
      <c r="A226" s="9" t="s">
        <v>594</v>
      </c>
      <c r="B226" s="9" t="s">
        <v>594</v>
      </c>
      <c r="C226" s="25">
        <v>5</v>
      </c>
      <c r="D226" s="33" t="s">
        <v>570</v>
      </c>
      <c r="E226" s="27" t="s">
        <v>571</v>
      </c>
      <c r="F226" s="33" t="s">
        <v>572</v>
      </c>
      <c r="G226" s="27" t="s">
        <v>573</v>
      </c>
      <c r="H226" s="28" t="s">
        <v>595</v>
      </c>
      <c r="I226" s="27" t="s">
        <v>596</v>
      </c>
      <c r="J226" s="28" t="s">
        <v>21</v>
      </c>
      <c r="K226" s="36" t="s">
        <v>420</v>
      </c>
      <c r="L226" s="25" t="s">
        <v>10</v>
      </c>
      <c r="M226" s="24">
        <v>0</v>
      </c>
      <c r="N226" s="24">
        <v>4249980.28</v>
      </c>
      <c r="O226" s="24">
        <v>343376.52</v>
      </c>
      <c r="P226" s="89">
        <v>0</v>
      </c>
      <c r="Q226" s="89">
        <v>0</v>
      </c>
      <c r="R226" s="89">
        <v>0</v>
      </c>
      <c r="S226" s="89">
        <f t="shared" si="410"/>
        <v>0</v>
      </c>
      <c r="T226" s="93" t="str">
        <f t="shared" si="411"/>
        <v>nebija plānots</v>
      </c>
      <c r="U226" s="89">
        <f t="shared" si="412"/>
        <v>0</v>
      </c>
      <c r="V226" s="93" t="str">
        <f t="shared" si="413"/>
        <v>nebija plānots</v>
      </c>
      <c r="W226" s="89">
        <v>0</v>
      </c>
      <c r="X226" s="89">
        <v>0</v>
      </c>
      <c r="Y226" s="89">
        <v>0</v>
      </c>
      <c r="Z226" s="89">
        <f t="shared" si="414"/>
        <v>0</v>
      </c>
      <c r="AA226" s="93" t="str">
        <f t="shared" si="401"/>
        <v>nebija plānots</v>
      </c>
      <c r="AB226" s="89">
        <f t="shared" si="415"/>
        <v>0</v>
      </c>
      <c r="AC226" s="93" t="str">
        <f t="shared" si="416"/>
        <v>nebija plānots</v>
      </c>
      <c r="AD226" s="89">
        <f t="shared" si="417"/>
        <v>0</v>
      </c>
      <c r="AE226" s="89">
        <f t="shared" si="417"/>
        <v>0</v>
      </c>
      <c r="AF226" s="89">
        <f t="shared" si="417"/>
        <v>0</v>
      </c>
      <c r="AG226" s="89">
        <f t="shared" si="405"/>
        <v>0</v>
      </c>
      <c r="AH226" s="93" t="str">
        <f t="shared" si="418"/>
        <v>nebija plānots</v>
      </c>
      <c r="AI226" s="89">
        <f t="shared" si="419"/>
        <v>0</v>
      </c>
      <c r="AJ226" s="93" t="str">
        <f t="shared" si="420"/>
        <v>nebija plānots</v>
      </c>
      <c r="AK226" s="89">
        <v>0</v>
      </c>
      <c r="AL226" s="89">
        <v>301686.58</v>
      </c>
      <c r="AM226" s="89">
        <v>0</v>
      </c>
      <c r="AN226" s="89">
        <f t="shared" si="398"/>
        <v>301686.58</v>
      </c>
      <c r="AO226" s="93" t="str">
        <f t="shared" si="402"/>
        <v>nebija plānots</v>
      </c>
      <c r="AP226" s="89">
        <f t="shared" si="421"/>
        <v>301686.58</v>
      </c>
      <c r="AQ226" s="93" t="str">
        <f t="shared" si="422"/>
        <v>nebija plānots</v>
      </c>
      <c r="AR226" s="89">
        <f t="shared" si="423"/>
        <v>0</v>
      </c>
      <c r="AS226" s="89">
        <f t="shared" si="423"/>
        <v>301686.58</v>
      </c>
      <c r="AT226" s="89">
        <f t="shared" si="423"/>
        <v>0</v>
      </c>
      <c r="AU226" s="89">
        <f t="shared" si="406"/>
        <v>301686.58</v>
      </c>
      <c r="AV226" s="93" t="str">
        <f t="shared" si="424"/>
        <v>nebija plānots</v>
      </c>
      <c r="AW226" s="89">
        <f t="shared" si="425"/>
        <v>301686.58</v>
      </c>
      <c r="AX226" s="93" t="str">
        <f t="shared" si="426"/>
        <v>nebija plānots</v>
      </c>
      <c r="AY226" s="89">
        <v>0</v>
      </c>
      <c r="AZ226" s="89">
        <v>0</v>
      </c>
      <c r="BA226" s="89">
        <v>0</v>
      </c>
      <c r="BB226" s="89">
        <f t="shared" si="399"/>
        <v>0</v>
      </c>
      <c r="BC226" s="93" t="str">
        <f t="shared" si="403"/>
        <v>nebija plānots</v>
      </c>
      <c r="BD226" s="89">
        <f t="shared" si="427"/>
        <v>0</v>
      </c>
      <c r="BE226" s="93" t="str">
        <f t="shared" si="428"/>
        <v>nebija plānots</v>
      </c>
      <c r="BF226" s="89">
        <f t="shared" si="429"/>
        <v>0</v>
      </c>
      <c r="BG226" s="89">
        <f t="shared" si="429"/>
        <v>301686.58</v>
      </c>
      <c r="BH226" s="89">
        <f t="shared" si="429"/>
        <v>0</v>
      </c>
      <c r="BI226" s="89">
        <f t="shared" si="407"/>
        <v>301686.58</v>
      </c>
      <c r="BJ226" s="93" t="str">
        <f t="shared" si="430"/>
        <v>nebija plānots</v>
      </c>
      <c r="BK226" s="89">
        <f t="shared" si="431"/>
        <v>301686.58</v>
      </c>
      <c r="BL226" s="93" t="str">
        <f t="shared" si="432"/>
        <v>nebija plānots</v>
      </c>
      <c r="BM226" s="89">
        <v>42865.43</v>
      </c>
      <c r="BN226" s="89">
        <v>0</v>
      </c>
      <c r="BO226" s="89">
        <v>0</v>
      </c>
      <c r="BP226" s="89">
        <f t="shared" si="400"/>
        <v>0</v>
      </c>
      <c r="BQ226" s="93">
        <f t="shared" si="404"/>
        <v>0</v>
      </c>
      <c r="BR226" s="89">
        <f t="shared" si="433"/>
        <v>-42865.43</v>
      </c>
      <c r="BS226" s="93">
        <f t="shared" si="434"/>
        <v>-1</v>
      </c>
      <c r="BT226" s="89">
        <f t="shared" si="435"/>
        <v>42865.43</v>
      </c>
      <c r="BU226" s="89">
        <f t="shared" si="435"/>
        <v>301686.58</v>
      </c>
      <c r="BV226" s="89">
        <f t="shared" si="435"/>
        <v>0</v>
      </c>
      <c r="BW226" s="89">
        <f t="shared" si="408"/>
        <v>301686.58</v>
      </c>
      <c r="BX226" s="93">
        <f t="shared" si="436"/>
        <v>7.0379926201603489</v>
      </c>
      <c r="BY226" s="89">
        <f t="shared" si="437"/>
        <v>258821.15000000002</v>
      </c>
      <c r="BZ226" s="93">
        <f t="shared" si="438"/>
        <v>6.0379926201603489</v>
      </c>
      <c r="CA226" s="89">
        <v>149040</v>
      </c>
      <c r="CB226" s="89">
        <v>0</v>
      </c>
      <c r="CC226" s="89">
        <v>0</v>
      </c>
      <c r="CD226" s="89">
        <v>2164260.9</v>
      </c>
      <c r="CE226" s="89">
        <v>538941.75</v>
      </c>
      <c r="CF226" s="89">
        <v>0</v>
      </c>
      <c r="CG226" s="89">
        <v>0</v>
      </c>
      <c r="CH226" s="24">
        <f t="shared" si="409"/>
        <v>2895108.08</v>
      </c>
      <c r="CJ226" s="10"/>
      <c r="CK226" s="10"/>
    </row>
    <row r="227" spans="1:89" ht="12" hidden="1" customHeight="1" x14ac:dyDescent="0.25">
      <c r="A227" s="9" t="s">
        <v>597</v>
      </c>
      <c r="B227" s="9" t="s">
        <v>597</v>
      </c>
      <c r="C227" s="25">
        <v>5</v>
      </c>
      <c r="D227" s="33" t="s">
        <v>598</v>
      </c>
      <c r="E227" s="27" t="s">
        <v>680</v>
      </c>
      <c r="F227" s="33" t="s">
        <v>599</v>
      </c>
      <c r="G227" s="27" t="s">
        <v>600</v>
      </c>
      <c r="H227" s="28" t="s">
        <v>601</v>
      </c>
      <c r="I227" s="27" t="s">
        <v>602</v>
      </c>
      <c r="J227" s="28" t="s">
        <v>21</v>
      </c>
      <c r="K227" s="36" t="s">
        <v>91</v>
      </c>
      <c r="L227" s="25" t="s">
        <v>10</v>
      </c>
      <c r="M227" s="24">
        <v>0</v>
      </c>
      <c r="N227" s="24">
        <v>0</v>
      </c>
      <c r="O227" s="24">
        <v>14000</v>
      </c>
      <c r="P227" s="89">
        <v>3239.25</v>
      </c>
      <c r="Q227" s="89">
        <v>3239.25</v>
      </c>
      <c r="R227" s="89">
        <v>0</v>
      </c>
      <c r="S227" s="89">
        <f t="shared" si="410"/>
        <v>3239.25</v>
      </c>
      <c r="T227" s="93">
        <f t="shared" si="411"/>
        <v>1</v>
      </c>
      <c r="U227" s="89">
        <f t="shared" si="412"/>
        <v>0</v>
      </c>
      <c r="V227" s="93">
        <f t="shared" si="413"/>
        <v>0</v>
      </c>
      <c r="W227" s="89">
        <v>137378.93220000001</v>
      </c>
      <c r="X227" s="89">
        <v>10378.5</v>
      </c>
      <c r="Y227" s="89">
        <v>0</v>
      </c>
      <c r="Z227" s="89">
        <f t="shared" si="414"/>
        <v>10378.5</v>
      </c>
      <c r="AA227" s="93">
        <f t="shared" si="401"/>
        <v>7.554651818730615E-2</v>
      </c>
      <c r="AB227" s="89">
        <f t="shared" si="415"/>
        <v>-127000.43220000001</v>
      </c>
      <c r="AC227" s="93">
        <f t="shared" si="416"/>
        <v>-0.92445348181269382</v>
      </c>
      <c r="AD227" s="89">
        <f t="shared" si="417"/>
        <v>140618.18220000001</v>
      </c>
      <c r="AE227" s="89">
        <f t="shared" si="417"/>
        <v>13617.75</v>
      </c>
      <c r="AF227" s="89">
        <f t="shared" si="417"/>
        <v>0</v>
      </c>
      <c r="AG227" s="89">
        <f t="shared" si="405"/>
        <v>13617.75</v>
      </c>
      <c r="AH227" s="93">
        <f t="shared" si="418"/>
        <v>9.6842028441468497E-2</v>
      </c>
      <c r="AI227" s="89">
        <f t="shared" si="419"/>
        <v>-127000.43220000001</v>
      </c>
      <c r="AJ227" s="93">
        <f t="shared" si="420"/>
        <v>-0.9031579715585315</v>
      </c>
      <c r="AK227" s="89">
        <v>262990.82</v>
      </c>
      <c r="AL227" s="89">
        <v>14206.74</v>
      </c>
      <c r="AM227" s="89">
        <v>0</v>
      </c>
      <c r="AN227" s="89">
        <f t="shared" si="398"/>
        <v>14206.74</v>
      </c>
      <c r="AO227" s="93">
        <f t="shared" si="402"/>
        <v>5.4019908375509074E-2</v>
      </c>
      <c r="AP227" s="89">
        <f t="shared" si="421"/>
        <v>-248784.08000000002</v>
      </c>
      <c r="AQ227" s="93">
        <f t="shared" si="422"/>
        <v>-0.94598009162449093</v>
      </c>
      <c r="AR227" s="89">
        <f t="shared" si="423"/>
        <v>403609.00219999999</v>
      </c>
      <c r="AS227" s="89">
        <f t="shared" si="423"/>
        <v>27824.489999999998</v>
      </c>
      <c r="AT227" s="89">
        <f t="shared" si="423"/>
        <v>0</v>
      </c>
      <c r="AU227" s="89">
        <f t="shared" si="406"/>
        <v>27824.489999999998</v>
      </c>
      <c r="AV227" s="93">
        <f t="shared" si="424"/>
        <v>6.8939220503838397E-2</v>
      </c>
      <c r="AW227" s="89">
        <f t="shared" si="425"/>
        <v>-375784.5122</v>
      </c>
      <c r="AX227" s="93">
        <f t="shared" si="426"/>
        <v>-0.93106077949616162</v>
      </c>
      <c r="AY227" s="89">
        <v>119884.09000000001</v>
      </c>
      <c r="AZ227" s="89">
        <v>136293.5</v>
      </c>
      <c r="BA227" s="89">
        <v>0</v>
      </c>
      <c r="BB227" s="89">
        <f t="shared" si="399"/>
        <v>136293.5</v>
      </c>
      <c r="BC227" s="93">
        <f t="shared" si="403"/>
        <v>1.1368772953942428</v>
      </c>
      <c r="BD227" s="89">
        <f t="shared" si="427"/>
        <v>16409.409999999989</v>
      </c>
      <c r="BE227" s="93">
        <f t="shared" si="428"/>
        <v>0.13687729539424279</v>
      </c>
      <c r="BF227" s="89">
        <f t="shared" si="429"/>
        <v>523493.09220000001</v>
      </c>
      <c r="BG227" s="89">
        <f t="shared" si="429"/>
        <v>164117.99</v>
      </c>
      <c r="BH227" s="89">
        <f t="shared" si="429"/>
        <v>0</v>
      </c>
      <c r="BI227" s="89">
        <f t="shared" si="407"/>
        <v>164117.99</v>
      </c>
      <c r="BJ227" s="93">
        <f t="shared" si="430"/>
        <v>0.31350555039855021</v>
      </c>
      <c r="BK227" s="89">
        <f t="shared" si="431"/>
        <v>-359375.10220000002</v>
      </c>
      <c r="BL227" s="93">
        <f t="shared" si="432"/>
        <v>-0.68649444960144979</v>
      </c>
      <c r="BM227" s="89">
        <v>328364.57</v>
      </c>
      <c r="BN227" s="89">
        <v>62386.479999999996</v>
      </c>
      <c r="BO227" s="89">
        <v>0</v>
      </c>
      <c r="BP227" s="89">
        <f t="shared" si="400"/>
        <v>62386.479999999996</v>
      </c>
      <c r="BQ227" s="93">
        <f t="shared" si="404"/>
        <v>0.18999150852359009</v>
      </c>
      <c r="BR227" s="89">
        <f t="shared" si="433"/>
        <v>-265978.09000000003</v>
      </c>
      <c r="BS227" s="93">
        <f t="shared" si="434"/>
        <v>-0.81000849147640996</v>
      </c>
      <c r="BT227" s="89">
        <f t="shared" si="435"/>
        <v>851857.66220000002</v>
      </c>
      <c r="BU227" s="89">
        <f t="shared" si="435"/>
        <v>226504.46999999997</v>
      </c>
      <c r="BV227" s="89">
        <f t="shared" si="435"/>
        <v>0</v>
      </c>
      <c r="BW227" s="89">
        <f t="shared" si="408"/>
        <v>226504.46999999997</v>
      </c>
      <c r="BX227" s="93">
        <f t="shared" si="436"/>
        <v>0.26589473811274006</v>
      </c>
      <c r="BY227" s="89">
        <f t="shared" si="437"/>
        <v>-625353.19220000005</v>
      </c>
      <c r="BZ227" s="93">
        <f t="shared" si="438"/>
        <v>-0.73410526188726</v>
      </c>
      <c r="CA227" s="89">
        <v>392999.6</v>
      </c>
      <c r="CB227" s="89">
        <v>424685.43</v>
      </c>
      <c r="CC227" s="89">
        <v>1464606.7197999998</v>
      </c>
      <c r="CD227" s="89">
        <v>279131.56</v>
      </c>
      <c r="CE227" s="89">
        <v>91981.18</v>
      </c>
      <c r="CF227" s="89">
        <v>468330.63999999996</v>
      </c>
      <c r="CG227" s="89">
        <v>342563.6</v>
      </c>
      <c r="CH227" s="24">
        <f t="shared" si="409"/>
        <v>4316156.392</v>
      </c>
      <c r="CJ227" s="10"/>
      <c r="CK227" s="10"/>
    </row>
    <row r="228" spans="1:89" ht="12" hidden="1" customHeight="1" x14ac:dyDescent="0.25">
      <c r="A228" s="9" t="s">
        <v>603</v>
      </c>
      <c r="B228" s="9" t="s">
        <v>603</v>
      </c>
      <c r="C228" s="25">
        <v>6</v>
      </c>
      <c r="D228" s="33" t="s">
        <v>604</v>
      </c>
      <c r="E228" s="27" t="s">
        <v>605</v>
      </c>
      <c r="F228" s="33" t="s">
        <v>606</v>
      </c>
      <c r="G228" s="27" t="s">
        <v>607</v>
      </c>
      <c r="H228" s="28" t="s">
        <v>608</v>
      </c>
      <c r="I228" s="27" t="s">
        <v>609</v>
      </c>
      <c r="J228" s="28">
        <v>1</v>
      </c>
      <c r="K228" s="36" t="s">
        <v>91</v>
      </c>
      <c r="L228" s="25" t="s">
        <v>12</v>
      </c>
      <c r="M228" s="24">
        <v>0</v>
      </c>
      <c r="N228" s="24">
        <v>0</v>
      </c>
      <c r="O228" s="24">
        <v>89099.47</v>
      </c>
      <c r="P228" s="89">
        <v>58953.18</v>
      </c>
      <c r="Q228" s="89">
        <v>58953.18</v>
      </c>
      <c r="R228" s="89">
        <v>0</v>
      </c>
      <c r="S228" s="89">
        <f t="shared" si="410"/>
        <v>58953.18</v>
      </c>
      <c r="T228" s="93">
        <f t="shared" si="411"/>
        <v>1</v>
      </c>
      <c r="U228" s="89">
        <f t="shared" si="412"/>
        <v>0</v>
      </c>
      <c r="V228" s="93">
        <f t="shared" si="413"/>
        <v>0</v>
      </c>
      <c r="W228" s="89">
        <v>0</v>
      </c>
      <c r="X228" s="89">
        <v>0</v>
      </c>
      <c r="Y228" s="89">
        <v>0</v>
      </c>
      <c r="Z228" s="89">
        <f t="shared" si="414"/>
        <v>0</v>
      </c>
      <c r="AA228" s="93" t="str">
        <f t="shared" si="401"/>
        <v>nebija plānots</v>
      </c>
      <c r="AB228" s="89">
        <f t="shared" si="415"/>
        <v>0</v>
      </c>
      <c r="AC228" s="93" t="str">
        <f t="shared" si="416"/>
        <v>nebija plānots</v>
      </c>
      <c r="AD228" s="89">
        <f t="shared" si="417"/>
        <v>58953.18</v>
      </c>
      <c r="AE228" s="89">
        <f t="shared" si="417"/>
        <v>58953.18</v>
      </c>
      <c r="AF228" s="89">
        <f t="shared" si="417"/>
        <v>0</v>
      </c>
      <c r="AG228" s="89">
        <f t="shared" si="405"/>
        <v>58953.18</v>
      </c>
      <c r="AH228" s="93">
        <f t="shared" si="418"/>
        <v>1</v>
      </c>
      <c r="AI228" s="89">
        <f t="shared" si="419"/>
        <v>0</v>
      </c>
      <c r="AJ228" s="93">
        <f t="shared" si="420"/>
        <v>0</v>
      </c>
      <c r="AK228" s="89">
        <v>0</v>
      </c>
      <c r="AL228" s="89">
        <v>0</v>
      </c>
      <c r="AM228" s="89">
        <v>0</v>
      </c>
      <c r="AN228" s="89">
        <f t="shared" si="398"/>
        <v>0</v>
      </c>
      <c r="AO228" s="93" t="str">
        <f t="shared" si="402"/>
        <v>nebija plānots</v>
      </c>
      <c r="AP228" s="89">
        <f t="shared" si="421"/>
        <v>0</v>
      </c>
      <c r="AQ228" s="93" t="str">
        <f t="shared" si="422"/>
        <v>nebija plānots</v>
      </c>
      <c r="AR228" s="89">
        <f t="shared" si="423"/>
        <v>58953.18</v>
      </c>
      <c r="AS228" s="89">
        <f t="shared" si="423"/>
        <v>58953.18</v>
      </c>
      <c r="AT228" s="89">
        <f t="shared" si="423"/>
        <v>0</v>
      </c>
      <c r="AU228" s="89">
        <f t="shared" si="406"/>
        <v>58953.18</v>
      </c>
      <c r="AV228" s="93">
        <f t="shared" si="424"/>
        <v>1</v>
      </c>
      <c r="AW228" s="89">
        <f t="shared" si="425"/>
        <v>0</v>
      </c>
      <c r="AX228" s="93">
        <f t="shared" si="426"/>
        <v>0</v>
      </c>
      <c r="AY228" s="89">
        <v>0</v>
      </c>
      <c r="AZ228" s="89">
        <v>0</v>
      </c>
      <c r="BA228" s="89">
        <v>0</v>
      </c>
      <c r="BB228" s="89">
        <f t="shared" si="399"/>
        <v>0</v>
      </c>
      <c r="BC228" s="93" t="str">
        <f t="shared" si="403"/>
        <v>nebija plānots</v>
      </c>
      <c r="BD228" s="89">
        <f t="shared" si="427"/>
        <v>0</v>
      </c>
      <c r="BE228" s="93" t="str">
        <f t="shared" si="428"/>
        <v>nebija plānots</v>
      </c>
      <c r="BF228" s="89">
        <f t="shared" si="429"/>
        <v>58953.18</v>
      </c>
      <c r="BG228" s="89">
        <f t="shared" si="429"/>
        <v>58953.18</v>
      </c>
      <c r="BH228" s="89">
        <f t="shared" si="429"/>
        <v>0</v>
      </c>
      <c r="BI228" s="89">
        <f t="shared" si="407"/>
        <v>58953.18</v>
      </c>
      <c r="BJ228" s="93">
        <f t="shared" si="430"/>
        <v>1</v>
      </c>
      <c r="BK228" s="89">
        <f t="shared" si="431"/>
        <v>0</v>
      </c>
      <c r="BL228" s="93">
        <f t="shared" si="432"/>
        <v>0</v>
      </c>
      <c r="BM228" s="89">
        <v>0</v>
      </c>
      <c r="BN228" s="89">
        <v>15697.01</v>
      </c>
      <c r="BO228" s="89">
        <v>0</v>
      </c>
      <c r="BP228" s="89">
        <f t="shared" si="400"/>
        <v>15697.01</v>
      </c>
      <c r="BQ228" s="93" t="str">
        <f t="shared" si="404"/>
        <v>nebija plānots</v>
      </c>
      <c r="BR228" s="89">
        <f t="shared" si="433"/>
        <v>15697.01</v>
      </c>
      <c r="BS228" s="93" t="str">
        <f t="shared" si="434"/>
        <v>nebija plānots</v>
      </c>
      <c r="BT228" s="89">
        <f t="shared" si="435"/>
        <v>58953.18</v>
      </c>
      <c r="BU228" s="89">
        <f t="shared" si="435"/>
        <v>74650.19</v>
      </c>
      <c r="BV228" s="89">
        <f t="shared" si="435"/>
        <v>0</v>
      </c>
      <c r="BW228" s="89">
        <f t="shared" si="408"/>
        <v>74650.19</v>
      </c>
      <c r="BX228" s="93">
        <f t="shared" si="436"/>
        <v>1.2662623118888583</v>
      </c>
      <c r="BY228" s="89">
        <f t="shared" si="437"/>
        <v>15697.010000000002</v>
      </c>
      <c r="BZ228" s="93">
        <f t="shared" si="438"/>
        <v>0.26626231188885829</v>
      </c>
      <c r="CA228" s="89">
        <v>46920</v>
      </c>
      <c r="CB228" s="89">
        <v>0</v>
      </c>
      <c r="CC228" s="89">
        <v>0</v>
      </c>
      <c r="CD228" s="89">
        <v>0</v>
      </c>
      <c r="CE228" s="89">
        <v>0</v>
      </c>
      <c r="CF228" s="89">
        <v>0</v>
      </c>
      <c r="CG228" s="89">
        <v>905708.31</v>
      </c>
      <c r="CH228" s="24">
        <f t="shared" si="409"/>
        <v>1011581.49</v>
      </c>
      <c r="CJ228" s="10"/>
      <c r="CK228" s="10"/>
    </row>
    <row r="229" spans="1:89" ht="12" hidden="1" customHeight="1" x14ac:dyDescent="0.25">
      <c r="A229" s="9" t="s">
        <v>610</v>
      </c>
      <c r="B229" s="9" t="s">
        <v>610</v>
      </c>
      <c r="C229" s="25">
        <v>6</v>
      </c>
      <c r="D229" s="33" t="s">
        <v>604</v>
      </c>
      <c r="E229" s="27" t="s">
        <v>605</v>
      </c>
      <c r="F229" s="33" t="s">
        <v>606</v>
      </c>
      <c r="G229" s="27" t="s">
        <v>607</v>
      </c>
      <c r="H229" s="28" t="s">
        <v>608</v>
      </c>
      <c r="I229" s="27" t="s">
        <v>609</v>
      </c>
      <c r="J229" s="28">
        <v>2</v>
      </c>
      <c r="K229" s="36" t="s">
        <v>91</v>
      </c>
      <c r="L229" s="25" t="s">
        <v>12</v>
      </c>
      <c r="M229" s="24">
        <v>0</v>
      </c>
      <c r="N229" s="24">
        <v>0</v>
      </c>
      <c r="O229" s="24">
        <v>0</v>
      </c>
      <c r="P229" s="89">
        <v>0</v>
      </c>
      <c r="Q229" s="89">
        <v>0</v>
      </c>
      <c r="R229" s="89">
        <v>0</v>
      </c>
      <c r="S229" s="89">
        <f t="shared" si="410"/>
        <v>0</v>
      </c>
      <c r="T229" s="93" t="str">
        <f t="shared" si="411"/>
        <v>nebija plānots</v>
      </c>
      <c r="U229" s="89">
        <f t="shared" si="412"/>
        <v>0</v>
      </c>
      <c r="V229" s="93" t="str">
        <f t="shared" si="413"/>
        <v>nebija plānots</v>
      </c>
      <c r="W229" s="89">
        <v>0</v>
      </c>
      <c r="X229" s="89">
        <v>0</v>
      </c>
      <c r="Y229" s="89">
        <v>0</v>
      </c>
      <c r="Z229" s="89">
        <f t="shared" si="414"/>
        <v>0</v>
      </c>
      <c r="AA229" s="93" t="str">
        <f t="shared" si="401"/>
        <v>nebija plānots</v>
      </c>
      <c r="AB229" s="89">
        <f t="shared" si="415"/>
        <v>0</v>
      </c>
      <c r="AC229" s="93" t="str">
        <f t="shared" si="416"/>
        <v>nebija plānots</v>
      </c>
      <c r="AD229" s="89">
        <f t="shared" si="417"/>
        <v>0</v>
      </c>
      <c r="AE229" s="89">
        <f t="shared" si="417"/>
        <v>0</v>
      </c>
      <c r="AF229" s="89">
        <f t="shared" si="417"/>
        <v>0</v>
      </c>
      <c r="AG229" s="89">
        <f t="shared" si="405"/>
        <v>0</v>
      </c>
      <c r="AH229" s="93" t="str">
        <f t="shared" si="418"/>
        <v>nebija plānots</v>
      </c>
      <c r="AI229" s="89">
        <f t="shared" si="419"/>
        <v>0</v>
      </c>
      <c r="AJ229" s="93" t="str">
        <f t="shared" si="420"/>
        <v>nebija plānots</v>
      </c>
      <c r="AK229" s="89">
        <v>0</v>
      </c>
      <c r="AL229" s="89">
        <v>0</v>
      </c>
      <c r="AM229" s="89">
        <v>0</v>
      </c>
      <c r="AN229" s="89">
        <f t="shared" si="398"/>
        <v>0</v>
      </c>
      <c r="AO229" s="93" t="str">
        <f t="shared" si="402"/>
        <v>nebija plānots</v>
      </c>
      <c r="AP229" s="89">
        <f t="shared" si="421"/>
        <v>0</v>
      </c>
      <c r="AQ229" s="93" t="str">
        <f t="shared" si="422"/>
        <v>nebija plānots</v>
      </c>
      <c r="AR229" s="89">
        <f t="shared" si="423"/>
        <v>0</v>
      </c>
      <c r="AS229" s="89">
        <f t="shared" si="423"/>
        <v>0</v>
      </c>
      <c r="AT229" s="89">
        <f t="shared" si="423"/>
        <v>0</v>
      </c>
      <c r="AU229" s="89">
        <f t="shared" si="406"/>
        <v>0</v>
      </c>
      <c r="AV229" s="93" t="str">
        <f t="shared" si="424"/>
        <v>nebija plānots</v>
      </c>
      <c r="AW229" s="89">
        <f t="shared" si="425"/>
        <v>0</v>
      </c>
      <c r="AX229" s="93" t="str">
        <f t="shared" si="426"/>
        <v>nebija plānots</v>
      </c>
      <c r="AY229" s="89">
        <v>0</v>
      </c>
      <c r="AZ229" s="89">
        <v>0</v>
      </c>
      <c r="BA229" s="89">
        <v>0</v>
      </c>
      <c r="BB229" s="89">
        <f t="shared" si="399"/>
        <v>0</v>
      </c>
      <c r="BC229" s="93" t="str">
        <f t="shared" si="403"/>
        <v>nebija plānots</v>
      </c>
      <c r="BD229" s="89">
        <f t="shared" si="427"/>
        <v>0</v>
      </c>
      <c r="BE229" s="93" t="str">
        <f t="shared" si="428"/>
        <v>nebija plānots</v>
      </c>
      <c r="BF229" s="89">
        <f t="shared" si="429"/>
        <v>0</v>
      </c>
      <c r="BG229" s="89">
        <f t="shared" si="429"/>
        <v>0</v>
      </c>
      <c r="BH229" s="89">
        <f t="shared" si="429"/>
        <v>0</v>
      </c>
      <c r="BI229" s="89">
        <f t="shared" si="407"/>
        <v>0</v>
      </c>
      <c r="BJ229" s="93" t="str">
        <f t="shared" si="430"/>
        <v>nebija plānots</v>
      </c>
      <c r="BK229" s="89">
        <f t="shared" si="431"/>
        <v>0</v>
      </c>
      <c r="BL229" s="93" t="str">
        <f t="shared" si="432"/>
        <v>nebija plānots</v>
      </c>
      <c r="BM229" s="89">
        <v>0</v>
      </c>
      <c r="BN229" s="89">
        <v>0</v>
      </c>
      <c r="BO229" s="89">
        <v>0</v>
      </c>
      <c r="BP229" s="89">
        <f t="shared" si="400"/>
        <v>0</v>
      </c>
      <c r="BQ229" s="93" t="str">
        <f t="shared" si="404"/>
        <v>nebija plānots</v>
      </c>
      <c r="BR229" s="89">
        <f t="shared" si="433"/>
        <v>0</v>
      </c>
      <c r="BS229" s="93" t="str">
        <f t="shared" si="434"/>
        <v>nebija plānots</v>
      </c>
      <c r="BT229" s="89">
        <f t="shared" si="435"/>
        <v>0</v>
      </c>
      <c r="BU229" s="89">
        <f t="shared" si="435"/>
        <v>0</v>
      </c>
      <c r="BV229" s="89">
        <f t="shared" si="435"/>
        <v>0</v>
      </c>
      <c r="BW229" s="89">
        <f t="shared" si="408"/>
        <v>0</v>
      </c>
      <c r="BX229" s="93" t="str">
        <f t="shared" si="436"/>
        <v>nebija plānots</v>
      </c>
      <c r="BY229" s="89">
        <f t="shared" si="437"/>
        <v>0</v>
      </c>
      <c r="BZ229" s="93" t="str">
        <f t="shared" si="438"/>
        <v>nebija plānots</v>
      </c>
      <c r="CA229" s="89">
        <v>87132.800000000003</v>
      </c>
      <c r="CB229" s="89">
        <v>0</v>
      </c>
      <c r="CC229" s="89">
        <v>0</v>
      </c>
      <c r="CD229" s="89">
        <v>0</v>
      </c>
      <c r="CE229" s="89">
        <v>0</v>
      </c>
      <c r="CF229" s="89">
        <v>0</v>
      </c>
      <c r="CG229" s="89">
        <v>87132.800000000003</v>
      </c>
      <c r="CH229" s="24">
        <f t="shared" si="409"/>
        <v>174265.60000000001</v>
      </c>
      <c r="CJ229" s="10"/>
      <c r="CK229" s="10"/>
    </row>
    <row r="230" spans="1:89" ht="12" hidden="1" customHeight="1" x14ac:dyDescent="0.25">
      <c r="A230" s="9" t="s">
        <v>611</v>
      </c>
      <c r="B230" s="9" t="s">
        <v>611</v>
      </c>
      <c r="C230" s="25">
        <v>7</v>
      </c>
      <c r="D230" s="33" t="s">
        <v>604</v>
      </c>
      <c r="E230" s="27" t="s">
        <v>605</v>
      </c>
      <c r="F230" s="33" t="s">
        <v>606</v>
      </c>
      <c r="G230" s="27" t="s">
        <v>607</v>
      </c>
      <c r="H230" s="28" t="s">
        <v>608</v>
      </c>
      <c r="I230" s="27" t="s">
        <v>609</v>
      </c>
      <c r="J230" s="28">
        <v>3</v>
      </c>
      <c r="K230" s="36" t="s">
        <v>91</v>
      </c>
      <c r="L230" s="25" t="s">
        <v>12</v>
      </c>
      <c r="M230" s="24">
        <v>0</v>
      </c>
      <c r="N230" s="24">
        <v>0</v>
      </c>
      <c r="O230" s="24">
        <v>0</v>
      </c>
      <c r="P230" s="89">
        <v>0</v>
      </c>
      <c r="Q230" s="89">
        <v>0</v>
      </c>
      <c r="R230" s="89">
        <v>0</v>
      </c>
      <c r="S230" s="89">
        <f t="shared" si="410"/>
        <v>0</v>
      </c>
      <c r="T230" s="93" t="str">
        <f t="shared" si="411"/>
        <v>nebija plānots</v>
      </c>
      <c r="U230" s="89">
        <f t="shared" si="412"/>
        <v>0</v>
      </c>
      <c r="V230" s="93" t="str">
        <f t="shared" si="413"/>
        <v>nebija plānots</v>
      </c>
      <c r="W230" s="89">
        <v>0</v>
      </c>
      <c r="X230" s="89">
        <v>0</v>
      </c>
      <c r="Y230" s="89">
        <v>0</v>
      </c>
      <c r="Z230" s="89">
        <f t="shared" si="414"/>
        <v>0</v>
      </c>
      <c r="AA230" s="93" t="str">
        <f t="shared" si="401"/>
        <v>nebija plānots</v>
      </c>
      <c r="AB230" s="89">
        <f t="shared" si="415"/>
        <v>0</v>
      </c>
      <c r="AC230" s="93" t="str">
        <f t="shared" si="416"/>
        <v>nebija plānots</v>
      </c>
      <c r="AD230" s="89">
        <f t="shared" si="417"/>
        <v>0</v>
      </c>
      <c r="AE230" s="89">
        <f t="shared" si="417"/>
        <v>0</v>
      </c>
      <c r="AF230" s="89">
        <f t="shared" si="417"/>
        <v>0</v>
      </c>
      <c r="AG230" s="89">
        <f t="shared" si="405"/>
        <v>0</v>
      </c>
      <c r="AH230" s="93" t="str">
        <f t="shared" si="418"/>
        <v>nebija plānots</v>
      </c>
      <c r="AI230" s="89">
        <f t="shared" si="419"/>
        <v>0</v>
      </c>
      <c r="AJ230" s="93" t="str">
        <f t="shared" si="420"/>
        <v>nebija plānots</v>
      </c>
      <c r="AK230" s="89">
        <v>0</v>
      </c>
      <c r="AL230" s="89">
        <v>0</v>
      </c>
      <c r="AM230" s="89">
        <v>0</v>
      </c>
      <c r="AN230" s="89">
        <f t="shared" si="398"/>
        <v>0</v>
      </c>
      <c r="AO230" s="93" t="str">
        <f t="shared" si="402"/>
        <v>nebija plānots</v>
      </c>
      <c r="AP230" s="89">
        <f t="shared" si="421"/>
        <v>0</v>
      </c>
      <c r="AQ230" s="93" t="str">
        <f t="shared" si="422"/>
        <v>nebija plānots</v>
      </c>
      <c r="AR230" s="89">
        <f t="shared" si="423"/>
        <v>0</v>
      </c>
      <c r="AS230" s="89">
        <f t="shared" si="423"/>
        <v>0</v>
      </c>
      <c r="AT230" s="89">
        <f t="shared" si="423"/>
        <v>0</v>
      </c>
      <c r="AU230" s="89">
        <f t="shared" si="406"/>
        <v>0</v>
      </c>
      <c r="AV230" s="93" t="str">
        <f t="shared" si="424"/>
        <v>nebija plānots</v>
      </c>
      <c r="AW230" s="89">
        <f t="shared" si="425"/>
        <v>0</v>
      </c>
      <c r="AX230" s="93" t="str">
        <f t="shared" si="426"/>
        <v>nebija plānots</v>
      </c>
      <c r="AY230" s="89">
        <v>0</v>
      </c>
      <c r="AZ230" s="89">
        <v>0</v>
      </c>
      <c r="BA230" s="89">
        <v>0</v>
      </c>
      <c r="BB230" s="89">
        <f t="shared" si="399"/>
        <v>0</v>
      </c>
      <c r="BC230" s="93" t="str">
        <f t="shared" si="403"/>
        <v>nebija plānots</v>
      </c>
      <c r="BD230" s="89">
        <f t="shared" si="427"/>
        <v>0</v>
      </c>
      <c r="BE230" s="93" t="str">
        <f t="shared" si="428"/>
        <v>nebija plānots</v>
      </c>
      <c r="BF230" s="89">
        <f t="shared" si="429"/>
        <v>0</v>
      </c>
      <c r="BG230" s="89">
        <f t="shared" si="429"/>
        <v>0</v>
      </c>
      <c r="BH230" s="89">
        <f t="shared" si="429"/>
        <v>0</v>
      </c>
      <c r="BI230" s="89">
        <f t="shared" si="407"/>
        <v>0</v>
      </c>
      <c r="BJ230" s="93" t="str">
        <f t="shared" si="430"/>
        <v>nebija plānots</v>
      </c>
      <c r="BK230" s="89">
        <f t="shared" si="431"/>
        <v>0</v>
      </c>
      <c r="BL230" s="93" t="str">
        <f t="shared" si="432"/>
        <v>nebija plānots</v>
      </c>
      <c r="BM230" s="89">
        <v>0</v>
      </c>
      <c r="BN230" s="89">
        <v>0</v>
      </c>
      <c r="BO230" s="89">
        <v>0</v>
      </c>
      <c r="BP230" s="89">
        <f t="shared" si="400"/>
        <v>0</v>
      </c>
      <c r="BQ230" s="93" t="str">
        <f t="shared" si="404"/>
        <v>nebija plānots</v>
      </c>
      <c r="BR230" s="89">
        <f t="shared" si="433"/>
        <v>0</v>
      </c>
      <c r="BS230" s="93" t="str">
        <f t="shared" si="434"/>
        <v>nebija plānots</v>
      </c>
      <c r="BT230" s="89">
        <f t="shared" si="435"/>
        <v>0</v>
      </c>
      <c r="BU230" s="89">
        <f t="shared" si="435"/>
        <v>0</v>
      </c>
      <c r="BV230" s="89">
        <f t="shared" si="435"/>
        <v>0</v>
      </c>
      <c r="BW230" s="89">
        <f t="shared" si="408"/>
        <v>0</v>
      </c>
      <c r="BX230" s="93" t="str">
        <f t="shared" si="436"/>
        <v>nebija plānots</v>
      </c>
      <c r="BY230" s="89">
        <f t="shared" si="437"/>
        <v>0</v>
      </c>
      <c r="BZ230" s="93" t="str">
        <f t="shared" si="438"/>
        <v>nebija plānots</v>
      </c>
      <c r="CA230" s="89">
        <v>750125</v>
      </c>
      <c r="CB230" s="89">
        <v>0</v>
      </c>
      <c r="CC230" s="89">
        <v>0</v>
      </c>
      <c r="CD230" s="89">
        <v>0</v>
      </c>
      <c r="CE230" s="89">
        <v>0</v>
      </c>
      <c r="CF230" s="89">
        <v>0</v>
      </c>
      <c r="CG230" s="89">
        <v>750125</v>
      </c>
      <c r="CH230" s="24">
        <f t="shared" si="409"/>
        <v>1500250</v>
      </c>
      <c r="CJ230" s="10"/>
      <c r="CK230" s="10"/>
    </row>
    <row r="231" spans="1:89" ht="12" hidden="1" customHeight="1" x14ac:dyDescent="0.25">
      <c r="A231" s="9" t="s">
        <v>612</v>
      </c>
      <c r="B231" s="9" t="s">
        <v>612</v>
      </c>
      <c r="C231" s="25">
        <v>8</v>
      </c>
      <c r="D231" s="33" t="s">
        <v>604</v>
      </c>
      <c r="E231" s="27" t="s">
        <v>605</v>
      </c>
      <c r="F231" s="33" t="s">
        <v>606</v>
      </c>
      <c r="G231" s="27" t="s">
        <v>607</v>
      </c>
      <c r="H231" s="28" t="s">
        <v>608</v>
      </c>
      <c r="I231" s="27" t="s">
        <v>609</v>
      </c>
      <c r="J231" s="28">
        <v>4</v>
      </c>
      <c r="K231" s="36" t="s">
        <v>91</v>
      </c>
      <c r="L231" s="25" t="s">
        <v>12</v>
      </c>
      <c r="M231" s="24">
        <v>0</v>
      </c>
      <c r="N231" s="24">
        <v>0</v>
      </c>
      <c r="O231" s="24">
        <v>0</v>
      </c>
      <c r="P231" s="89">
        <v>0</v>
      </c>
      <c r="Q231" s="89">
        <v>0</v>
      </c>
      <c r="R231" s="89">
        <v>0</v>
      </c>
      <c r="S231" s="89">
        <f t="shared" si="410"/>
        <v>0</v>
      </c>
      <c r="T231" s="93" t="str">
        <f t="shared" si="411"/>
        <v>nebija plānots</v>
      </c>
      <c r="U231" s="89">
        <f t="shared" si="412"/>
        <v>0</v>
      </c>
      <c r="V231" s="93" t="str">
        <f t="shared" si="413"/>
        <v>nebija plānots</v>
      </c>
      <c r="W231" s="89">
        <v>0</v>
      </c>
      <c r="X231" s="89">
        <v>0</v>
      </c>
      <c r="Y231" s="89">
        <v>0</v>
      </c>
      <c r="Z231" s="89">
        <f t="shared" si="414"/>
        <v>0</v>
      </c>
      <c r="AA231" s="93" t="str">
        <f t="shared" si="401"/>
        <v>nebija plānots</v>
      </c>
      <c r="AB231" s="89">
        <f t="shared" si="415"/>
        <v>0</v>
      </c>
      <c r="AC231" s="93" t="str">
        <f t="shared" si="416"/>
        <v>nebija plānots</v>
      </c>
      <c r="AD231" s="89">
        <f t="shared" si="417"/>
        <v>0</v>
      </c>
      <c r="AE231" s="89">
        <f t="shared" si="417"/>
        <v>0</v>
      </c>
      <c r="AF231" s="89">
        <f t="shared" si="417"/>
        <v>0</v>
      </c>
      <c r="AG231" s="89">
        <f t="shared" si="405"/>
        <v>0</v>
      </c>
      <c r="AH231" s="93" t="str">
        <f t="shared" si="418"/>
        <v>nebija plānots</v>
      </c>
      <c r="AI231" s="89">
        <f t="shared" si="419"/>
        <v>0</v>
      </c>
      <c r="AJ231" s="93" t="str">
        <f t="shared" si="420"/>
        <v>nebija plānots</v>
      </c>
      <c r="AK231" s="89">
        <v>0</v>
      </c>
      <c r="AL231" s="89">
        <v>0</v>
      </c>
      <c r="AM231" s="89">
        <v>0</v>
      </c>
      <c r="AN231" s="89">
        <f t="shared" si="398"/>
        <v>0</v>
      </c>
      <c r="AO231" s="93" t="str">
        <f t="shared" si="402"/>
        <v>nebija plānots</v>
      </c>
      <c r="AP231" s="89">
        <f t="shared" si="421"/>
        <v>0</v>
      </c>
      <c r="AQ231" s="93" t="str">
        <f t="shared" si="422"/>
        <v>nebija plānots</v>
      </c>
      <c r="AR231" s="89">
        <f t="shared" si="423"/>
        <v>0</v>
      </c>
      <c r="AS231" s="89">
        <f t="shared" si="423"/>
        <v>0</v>
      </c>
      <c r="AT231" s="89">
        <f t="shared" si="423"/>
        <v>0</v>
      </c>
      <c r="AU231" s="89">
        <f t="shared" si="406"/>
        <v>0</v>
      </c>
      <c r="AV231" s="93" t="str">
        <f t="shared" si="424"/>
        <v>nebija plānots</v>
      </c>
      <c r="AW231" s="89">
        <f t="shared" si="425"/>
        <v>0</v>
      </c>
      <c r="AX231" s="93" t="str">
        <f t="shared" si="426"/>
        <v>nebija plānots</v>
      </c>
      <c r="AY231" s="89">
        <v>0</v>
      </c>
      <c r="AZ231" s="89">
        <v>0</v>
      </c>
      <c r="BA231" s="89">
        <v>0</v>
      </c>
      <c r="BB231" s="89">
        <f t="shared" si="399"/>
        <v>0</v>
      </c>
      <c r="BC231" s="93" t="str">
        <f t="shared" si="403"/>
        <v>nebija plānots</v>
      </c>
      <c r="BD231" s="89">
        <f t="shared" si="427"/>
        <v>0</v>
      </c>
      <c r="BE231" s="93" t="str">
        <f t="shared" si="428"/>
        <v>nebija plānots</v>
      </c>
      <c r="BF231" s="89">
        <f t="shared" si="429"/>
        <v>0</v>
      </c>
      <c r="BG231" s="89">
        <f t="shared" si="429"/>
        <v>0</v>
      </c>
      <c r="BH231" s="89">
        <f t="shared" si="429"/>
        <v>0</v>
      </c>
      <c r="BI231" s="89">
        <f t="shared" si="407"/>
        <v>0</v>
      </c>
      <c r="BJ231" s="93" t="str">
        <f t="shared" si="430"/>
        <v>nebija plānots</v>
      </c>
      <c r="BK231" s="89">
        <f t="shared" si="431"/>
        <v>0</v>
      </c>
      <c r="BL231" s="93" t="str">
        <f t="shared" si="432"/>
        <v>nebija plānots</v>
      </c>
      <c r="BM231" s="89">
        <v>0</v>
      </c>
      <c r="BN231" s="89">
        <v>0</v>
      </c>
      <c r="BO231" s="89">
        <v>0</v>
      </c>
      <c r="BP231" s="89">
        <f t="shared" si="400"/>
        <v>0</v>
      </c>
      <c r="BQ231" s="93" t="str">
        <f t="shared" si="404"/>
        <v>nebija plānots</v>
      </c>
      <c r="BR231" s="89">
        <f t="shared" si="433"/>
        <v>0</v>
      </c>
      <c r="BS231" s="93" t="str">
        <f t="shared" si="434"/>
        <v>nebija plānots</v>
      </c>
      <c r="BT231" s="89">
        <f t="shared" si="435"/>
        <v>0</v>
      </c>
      <c r="BU231" s="89">
        <f t="shared" si="435"/>
        <v>0</v>
      </c>
      <c r="BV231" s="89">
        <f t="shared" si="435"/>
        <v>0</v>
      </c>
      <c r="BW231" s="89">
        <f t="shared" si="408"/>
        <v>0</v>
      </c>
      <c r="BX231" s="93" t="str">
        <f t="shared" si="436"/>
        <v>nebija plānots</v>
      </c>
      <c r="BY231" s="89">
        <f t="shared" si="437"/>
        <v>0</v>
      </c>
      <c r="BZ231" s="93" t="str">
        <f t="shared" si="438"/>
        <v>nebija plānots</v>
      </c>
      <c r="CA231" s="89">
        <v>0</v>
      </c>
      <c r="CB231" s="89">
        <v>0</v>
      </c>
      <c r="CC231" s="89">
        <v>0</v>
      </c>
      <c r="CD231" s="89">
        <v>0</v>
      </c>
      <c r="CE231" s="89">
        <v>0</v>
      </c>
      <c r="CF231" s="89">
        <v>0</v>
      </c>
      <c r="CG231" s="89">
        <v>0</v>
      </c>
      <c r="CH231" s="24">
        <f t="shared" si="409"/>
        <v>0</v>
      </c>
      <c r="CJ231" s="10"/>
      <c r="CK231" s="10"/>
    </row>
    <row r="232" spans="1:89" ht="12" hidden="1" customHeight="1" x14ac:dyDescent="0.25">
      <c r="A232" s="9" t="s">
        <v>613</v>
      </c>
      <c r="B232" s="9" t="s">
        <v>613</v>
      </c>
      <c r="C232" s="25">
        <v>9</v>
      </c>
      <c r="D232" s="33" t="s">
        <v>604</v>
      </c>
      <c r="E232" s="27" t="s">
        <v>605</v>
      </c>
      <c r="F232" s="33" t="s">
        <v>606</v>
      </c>
      <c r="G232" s="27" t="s">
        <v>607</v>
      </c>
      <c r="H232" s="28" t="s">
        <v>608</v>
      </c>
      <c r="I232" s="27" t="s">
        <v>609</v>
      </c>
      <c r="J232" s="28">
        <v>5</v>
      </c>
      <c r="K232" s="36" t="s">
        <v>91</v>
      </c>
      <c r="L232" s="25" t="s">
        <v>12</v>
      </c>
      <c r="M232" s="24">
        <v>0</v>
      </c>
      <c r="N232" s="24">
        <v>0</v>
      </c>
      <c r="O232" s="24">
        <v>0</v>
      </c>
      <c r="P232" s="89">
        <v>0</v>
      </c>
      <c r="Q232" s="89">
        <v>0</v>
      </c>
      <c r="R232" s="89">
        <v>0</v>
      </c>
      <c r="S232" s="89">
        <f t="shared" si="410"/>
        <v>0</v>
      </c>
      <c r="T232" s="93" t="str">
        <f t="shared" si="411"/>
        <v>nebija plānots</v>
      </c>
      <c r="U232" s="89">
        <f t="shared" si="412"/>
        <v>0</v>
      </c>
      <c r="V232" s="93" t="str">
        <f t="shared" si="413"/>
        <v>nebija plānots</v>
      </c>
      <c r="W232" s="89">
        <v>0</v>
      </c>
      <c r="X232" s="89">
        <v>0</v>
      </c>
      <c r="Y232" s="89">
        <v>0</v>
      </c>
      <c r="Z232" s="89">
        <f t="shared" si="414"/>
        <v>0</v>
      </c>
      <c r="AA232" s="93" t="str">
        <f t="shared" si="401"/>
        <v>nebija plānots</v>
      </c>
      <c r="AB232" s="89">
        <f t="shared" si="415"/>
        <v>0</v>
      </c>
      <c r="AC232" s="93" t="str">
        <f t="shared" si="416"/>
        <v>nebija plānots</v>
      </c>
      <c r="AD232" s="89">
        <f t="shared" si="417"/>
        <v>0</v>
      </c>
      <c r="AE232" s="89">
        <f t="shared" si="417"/>
        <v>0</v>
      </c>
      <c r="AF232" s="89">
        <f t="shared" si="417"/>
        <v>0</v>
      </c>
      <c r="AG232" s="89">
        <f t="shared" si="405"/>
        <v>0</v>
      </c>
      <c r="AH232" s="93" t="str">
        <f t="shared" si="418"/>
        <v>nebija plānots</v>
      </c>
      <c r="AI232" s="89">
        <f t="shared" si="419"/>
        <v>0</v>
      </c>
      <c r="AJ232" s="93" t="str">
        <f t="shared" si="420"/>
        <v>nebija plānots</v>
      </c>
      <c r="AK232" s="89">
        <v>0</v>
      </c>
      <c r="AL232" s="89">
        <v>0</v>
      </c>
      <c r="AM232" s="89">
        <v>0</v>
      </c>
      <c r="AN232" s="89">
        <f t="shared" si="398"/>
        <v>0</v>
      </c>
      <c r="AO232" s="93" t="str">
        <f t="shared" si="402"/>
        <v>nebija plānots</v>
      </c>
      <c r="AP232" s="89">
        <f t="shared" si="421"/>
        <v>0</v>
      </c>
      <c r="AQ232" s="93" t="str">
        <f t="shared" si="422"/>
        <v>nebija plānots</v>
      </c>
      <c r="AR232" s="89">
        <f t="shared" si="423"/>
        <v>0</v>
      </c>
      <c r="AS232" s="89">
        <f t="shared" si="423"/>
        <v>0</v>
      </c>
      <c r="AT232" s="89">
        <f t="shared" si="423"/>
        <v>0</v>
      </c>
      <c r="AU232" s="89">
        <f t="shared" si="406"/>
        <v>0</v>
      </c>
      <c r="AV232" s="93" t="str">
        <f t="shared" si="424"/>
        <v>nebija plānots</v>
      </c>
      <c r="AW232" s="89">
        <f t="shared" si="425"/>
        <v>0</v>
      </c>
      <c r="AX232" s="93" t="str">
        <f t="shared" si="426"/>
        <v>nebija plānots</v>
      </c>
      <c r="AY232" s="89">
        <v>0</v>
      </c>
      <c r="AZ232" s="89">
        <v>0</v>
      </c>
      <c r="BA232" s="89">
        <v>0</v>
      </c>
      <c r="BB232" s="89">
        <f t="shared" si="399"/>
        <v>0</v>
      </c>
      <c r="BC232" s="93" t="str">
        <f t="shared" si="403"/>
        <v>nebija plānots</v>
      </c>
      <c r="BD232" s="89">
        <f t="shared" si="427"/>
        <v>0</v>
      </c>
      <c r="BE232" s="93" t="str">
        <f t="shared" si="428"/>
        <v>nebija plānots</v>
      </c>
      <c r="BF232" s="89">
        <f t="shared" si="429"/>
        <v>0</v>
      </c>
      <c r="BG232" s="89">
        <f t="shared" si="429"/>
        <v>0</v>
      </c>
      <c r="BH232" s="89">
        <f t="shared" si="429"/>
        <v>0</v>
      </c>
      <c r="BI232" s="89">
        <f t="shared" si="407"/>
        <v>0</v>
      </c>
      <c r="BJ232" s="93" t="str">
        <f t="shared" si="430"/>
        <v>nebija plānots</v>
      </c>
      <c r="BK232" s="89">
        <f t="shared" si="431"/>
        <v>0</v>
      </c>
      <c r="BL232" s="93" t="str">
        <f t="shared" si="432"/>
        <v>nebija plānots</v>
      </c>
      <c r="BM232" s="89">
        <v>0</v>
      </c>
      <c r="BN232" s="89">
        <v>0</v>
      </c>
      <c r="BO232" s="89">
        <v>0</v>
      </c>
      <c r="BP232" s="89">
        <f t="shared" si="400"/>
        <v>0</v>
      </c>
      <c r="BQ232" s="93" t="str">
        <f t="shared" si="404"/>
        <v>nebija plānots</v>
      </c>
      <c r="BR232" s="89">
        <f t="shared" si="433"/>
        <v>0</v>
      </c>
      <c r="BS232" s="93" t="str">
        <f t="shared" si="434"/>
        <v>nebija plānots</v>
      </c>
      <c r="BT232" s="89">
        <f t="shared" si="435"/>
        <v>0</v>
      </c>
      <c r="BU232" s="89">
        <f t="shared" si="435"/>
        <v>0</v>
      </c>
      <c r="BV232" s="89">
        <f t="shared" si="435"/>
        <v>0</v>
      </c>
      <c r="BW232" s="89">
        <f t="shared" si="408"/>
        <v>0</v>
      </c>
      <c r="BX232" s="93" t="str">
        <f t="shared" si="436"/>
        <v>nebija plānots</v>
      </c>
      <c r="BY232" s="89">
        <f t="shared" si="437"/>
        <v>0</v>
      </c>
      <c r="BZ232" s="93" t="str">
        <f t="shared" si="438"/>
        <v>nebija plānots</v>
      </c>
      <c r="CA232" s="89">
        <v>0</v>
      </c>
      <c r="CB232" s="89">
        <v>0</v>
      </c>
      <c r="CC232" s="89">
        <v>0</v>
      </c>
      <c r="CD232" s="89">
        <v>0</v>
      </c>
      <c r="CE232" s="89">
        <v>0</v>
      </c>
      <c r="CF232" s="89">
        <v>0</v>
      </c>
      <c r="CG232" s="89">
        <v>0</v>
      </c>
      <c r="CH232" s="24">
        <f t="shared" si="409"/>
        <v>0</v>
      </c>
      <c r="CJ232" s="10"/>
      <c r="CK232" s="10"/>
    </row>
    <row r="233" spans="1:89" ht="12" hidden="1" customHeight="1" x14ac:dyDescent="0.25">
      <c r="A233" s="9" t="s">
        <v>614</v>
      </c>
      <c r="B233" s="9" t="s">
        <v>614</v>
      </c>
      <c r="C233" s="25">
        <v>6</v>
      </c>
      <c r="D233" s="33" t="s">
        <v>604</v>
      </c>
      <c r="E233" s="27" t="s">
        <v>605</v>
      </c>
      <c r="F233" s="33" t="s">
        <v>606</v>
      </c>
      <c r="G233" s="27" t="s">
        <v>607</v>
      </c>
      <c r="H233" s="28" t="s">
        <v>615</v>
      </c>
      <c r="I233" s="27" t="s">
        <v>616</v>
      </c>
      <c r="J233" s="28" t="s">
        <v>21</v>
      </c>
      <c r="K233" s="36" t="s">
        <v>22</v>
      </c>
      <c r="L233" s="25" t="s">
        <v>12</v>
      </c>
      <c r="M233" s="24">
        <v>0</v>
      </c>
      <c r="N233" s="24">
        <v>0</v>
      </c>
      <c r="O233" s="24">
        <v>255000</v>
      </c>
      <c r="P233" s="89">
        <v>0</v>
      </c>
      <c r="Q233" s="89">
        <v>0</v>
      </c>
      <c r="R233" s="89">
        <v>0</v>
      </c>
      <c r="S233" s="89">
        <f t="shared" si="410"/>
        <v>0</v>
      </c>
      <c r="T233" s="93" t="str">
        <f t="shared" si="411"/>
        <v>nebija plānots</v>
      </c>
      <c r="U233" s="89">
        <f t="shared" si="412"/>
        <v>0</v>
      </c>
      <c r="V233" s="93" t="str">
        <f t="shared" si="413"/>
        <v>nebija plānots</v>
      </c>
      <c r="W233" s="89">
        <v>35565.96</v>
      </c>
      <c r="X233" s="89">
        <v>35565.96</v>
      </c>
      <c r="Y233" s="89">
        <v>0</v>
      </c>
      <c r="Z233" s="89">
        <f t="shared" si="414"/>
        <v>35565.96</v>
      </c>
      <c r="AA233" s="93">
        <f t="shared" si="401"/>
        <v>1</v>
      </c>
      <c r="AB233" s="89">
        <f t="shared" si="415"/>
        <v>0</v>
      </c>
      <c r="AC233" s="93">
        <f t="shared" si="416"/>
        <v>0</v>
      </c>
      <c r="AD233" s="89">
        <f t="shared" si="417"/>
        <v>35565.96</v>
      </c>
      <c r="AE233" s="89">
        <f t="shared" si="417"/>
        <v>35565.96</v>
      </c>
      <c r="AF233" s="89">
        <f t="shared" si="417"/>
        <v>0</v>
      </c>
      <c r="AG233" s="89">
        <f t="shared" si="405"/>
        <v>35565.96</v>
      </c>
      <c r="AH233" s="93">
        <f t="shared" si="418"/>
        <v>1</v>
      </c>
      <c r="AI233" s="89">
        <f t="shared" si="419"/>
        <v>0</v>
      </c>
      <c r="AJ233" s="93">
        <f t="shared" si="420"/>
        <v>0</v>
      </c>
      <c r="AK233" s="89">
        <v>0</v>
      </c>
      <c r="AL233" s="89">
        <v>425000</v>
      </c>
      <c r="AM233" s="89">
        <v>0</v>
      </c>
      <c r="AN233" s="89">
        <f t="shared" si="398"/>
        <v>425000</v>
      </c>
      <c r="AO233" s="93" t="str">
        <f t="shared" si="402"/>
        <v>nebija plānots</v>
      </c>
      <c r="AP233" s="89">
        <f t="shared" si="421"/>
        <v>425000</v>
      </c>
      <c r="AQ233" s="93" t="str">
        <f t="shared" si="422"/>
        <v>nebija plānots</v>
      </c>
      <c r="AR233" s="89">
        <f t="shared" si="423"/>
        <v>35565.96</v>
      </c>
      <c r="AS233" s="89">
        <f t="shared" si="423"/>
        <v>460565.96</v>
      </c>
      <c r="AT233" s="89">
        <f t="shared" si="423"/>
        <v>0</v>
      </c>
      <c r="AU233" s="89">
        <f t="shared" si="406"/>
        <v>460565.96</v>
      </c>
      <c r="AV233" s="93">
        <f t="shared" si="424"/>
        <v>12.94962824003626</v>
      </c>
      <c r="AW233" s="89">
        <f t="shared" si="425"/>
        <v>425000</v>
      </c>
      <c r="AX233" s="93">
        <f t="shared" si="426"/>
        <v>11.94962824003626</v>
      </c>
      <c r="AY233" s="89">
        <v>318750.01</v>
      </c>
      <c r="AZ233" s="89">
        <v>153854.19999999998</v>
      </c>
      <c r="BA233" s="89">
        <v>0</v>
      </c>
      <c r="BB233" s="89">
        <f t="shared" si="399"/>
        <v>153854.19999999998</v>
      </c>
      <c r="BC233" s="93">
        <f t="shared" si="403"/>
        <v>0.48267982799435827</v>
      </c>
      <c r="BD233" s="89">
        <f t="shared" si="427"/>
        <v>-164895.81000000003</v>
      </c>
      <c r="BE233" s="93">
        <f t="shared" si="428"/>
        <v>-0.51732017200564173</v>
      </c>
      <c r="BF233" s="89">
        <f t="shared" si="429"/>
        <v>354315.97000000003</v>
      </c>
      <c r="BG233" s="89">
        <f t="shared" si="429"/>
        <v>614420.16</v>
      </c>
      <c r="BH233" s="89">
        <f t="shared" si="429"/>
        <v>0</v>
      </c>
      <c r="BI233" s="89">
        <f t="shared" si="407"/>
        <v>614420.16</v>
      </c>
      <c r="BJ233" s="93">
        <f t="shared" si="430"/>
        <v>1.7341023606697716</v>
      </c>
      <c r="BK233" s="89">
        <f t="shared" si="431"/>
        <v>260104.19</v>
      </c>
      <c r="BL233" s="93">
        <f t="shared" si="432"/>
        <v>0.73410236066977164</v>
      </c>
      <c r="BM233" s="89">
        <v>95625</v>
      </c>
      <c r="BN233" s="89">
        <v>0</v>
      </c>
      <c r="BO233" s="89">
        <v>0</v>
      </c>
      <c r="BP233" s="89">
        <f t="shared" si="400"/>
        <v>0</v>
      </c>
      <c r="BQ233" s="93">
        <f t="shared" si="404"/>
        <v>0</v>
      </c>
      <c r="BR233" s="89">
        <f t="shared" si="433"/>
        <v>-95625</v>
      </c>
      <c r="BS233" s="93">
        <f t="shared" si="434"/>
        <v>-1</v>
      </c>
      <c r="BT233" s="89">
        <f t="shared" si="435"/>
        <v>449940.97000000003</v>
      </c>
      <c r="BU233" s="89">
        <f t="shared" si="435"/>
        <v>614420.16</v>
      </c>
      <c r="BV233" s="89">
        <f t="shared" si="435"/>
        <v>0</v>
      </c>
      <c r="BW233" s="89">
        <f t="shared" si="408"/>
        <v>614420.16</v>
      </c>
      <c r="BX233" s="93">
        <f t="shared" si="436"/>
        <v>1.3655572641006664</v>
      </c>
      <c r="BY233" s="89">
        <f t="shared" si="437"/>
        <v>164479.19</v>
      </c>
      <c r="BZ233" s="93">
        <f t="shared" si="438"/>
        <v>0.36555726410066636</v>
      </c>
      <c r="CA233" s="89">
        <v>0</v>
      </c>
      <c r="CB233" s="89">
        <v>0</v>
      </c>
      <c r="CC233" s="89">
        <v>77163.05</v>
      </c>
      <c r="CD233" s="89">
        <v>0</v>
      </c>
      <c r="CE233" s="89">
        <v>431255.37</v>
      </c>
      <c r="CF233" s="89">
        <v>146113.57999999999</v>
      </c>
      <c r="CG233" s="89">
        <v>0</v>
      </c>
      <c r="CH233" s="24">
        <f t="shared" si="409"/>
        <v>1104472.97</v>
      </c>
      <c r="CJ233" s="10"/>
      <c r="CK233" s="10"/>
    </row>
    <row r="234" spans="1:89" ht="12" hidden="1" customHeight="1" x14ac:dyDescent="0.25">
      <c r="A234" s="9" t="s">
        <v>617</v>
      </c>
      <c r="B234" s="9" t="s">
        <v>617</v>
      </c>
      <c r="C234" s="25">
        <v>6</v>
      </c>
      <c r="D234" s="33" t="s">
        <v>604</v>
      </c>
      <c r="E234" s="27" t="s">
        <v>605</v>
      </c>
      <c r="F234" s="33" t="s">
        <v>606</v>
      </c>
      <c r="G234" s="27" t="s">
        <v>607</v>
      </c>
      <c r="H234" s="28" t="s">
        <v>618</v>
      </c>
      <c r="I234" s="27" t="s">
        <v>619</v>
      </c>
      <c r="J234" s="28">
        <v>1</v>
      </c>
      <c r="K234" s="41" t="s">
        <v>91</v>
      </c>
      <c r="L234" s="25" t="s">
        <v>12</v>
      </c>
      <c r="M234" s="24">
        <v>0</v>
      </c>
      <c r="N234" s="24">
        <v>4822663.9000000004</v>
      </c>
      <c r="O234" s="24">
        <v>16208385.640000001</v>
      </c>
      <c r="P234" s="89">
        <v>1634579.83</v>
      </c>
      <c r="Q234" s="89">
        <v>1830546.35</v>
      </c>
      <c r="R234" s="89">
        <v>0</v>
      </c>
      <c r="S234" s="89">
        <f t="shared" si="410"/>
        <v>1830546.35</v>
      </c>
      <c r="T234" s="93">
        <f t="shared" si="411"/>
        <v>1.119888008161706</v>
      </c>
      <c r="U234" s="89">
        <f t="shared" si="412"/>
        <v>195966.52000000002</v>
      </c>
      <c r="V234" s="93">
        <f t="shared" si="413"/>
        <v>0.119888008161706</v>
      </c>
      <c r="W234" s="89">
        <v>484960.31999999995</v>
      </c>
      <c r="X234" s="89">
        <v>152240.14000000001</v>
      </c>
      <c r="Y234" s="89">
        <v>0</v>
      </c>
      <c r="Z234" s="89">
        <f t="shared" si="414"/>
        <v>152240.14000000001</v>
      </c>
      <c r="AA234" s="93">
        <f t="shared" si="401"/>
        <v>0.31392287929866103</v>
      </c>
      <c r="AB234" s="89">
        <f t="shared" si="415"/>
        <v>-332720.17999999993</v>
      </c>
      <c r="AC234" s="93">
        <f t="shared" si="416"/>
        <v>-0.68607712070133897</v>
      </c>
      <c r="AD234" s="89">
        <f t="shared" si="417"/>
        <v>2119540.15</v>
      </c>
      <c r="AE234" s="89">
        <f t="shared" si="417"/>
        <v>1982786.4900000002</v>
      </c>
      <c r="AF234" s="89">
        <f t="shared" si="417"/>
        <v>0</v>
      </c>
      <c r="AG234" s="89">
        <f t="shared" si="405"/>
        <v>1982786.4900000002</v>
      </c>
      <c r="AH234" s="93">
        <f t="shared" si="418"/>
        <v>0.93547956145110078</v>
      </c>
      <c r="AI234" s="89">
        <f t="shared" si="419"/>
        <v>-136753.65999999968</v>
      </c>
      <c r="AJ234" s="93">
        <f t="shared" si="420"/>
        <v>-6.4520438548899245E-2</v>
      </c>
      <c r="AK234" s="89">
        <v>1076130.05</v>
      </c>
      <c r="AL234" s="89">
        <v>747796.27</v>
      </c>
      <c r="AM234" s="89">
        <v>0</v>
      </c>
      <c r="AN234" s="89">
        <f t="shared" si="398"/>
        <v>747796.27</v>
      </c>
      <c r="AO234" s="93">
        <f t="shared" si="402"/>
        <v>0.69489395821629552</v>
      </c>
      <c r="AP234" s="89">
        <f t="shared" si="421"/>
        <v>-328333.78000000003</v>
      </c>
      <c r="AQ234" s="93">
        <f t="shared" si="422"/>
        <v>-0.30510604178370448</v>
      </c>
      <c r="AR234" s="89">
        <f t="shared" si="423"/>
        <v>3195670.2</v>
      </c>
      <c r="AS234" s="89">
        <f t="shared" si="423"/>
        <v>2730582.7600000002</v>
      </c>
      <c r="AT234" s="89">
        <f t="shared" si="423"/>
        <v>0</v>
      </c>
      <c r="AU234" s="89">
        <f t="shared" si="406"/>
        <v>2730582.7600000002</v>
      </c>
      <c r="AV234" s="93">
        <f t="shared" si="424"/>
        <v>0.85446325468754569</v>
      </c>
      <c r="AW234" s="89">
        <f t="shared" si="425"/>
        <v>-465087.43999999994</v>
      </c>
      <c r="AX234" s="93">
        <f t="shared" si="426"/>
        <v>-0.14553674531245431</v>
      </c>
      <c r="AY234" s="89">
        <v>287158.17999999982</v>
      </c>
      <c r="AZ234" s="89">
        <v>480326.13</v>
      </c>
      <c r="BA234" s="89">
        <v>0</v>
      </c>
      <c r="BB234" s="89">
        <f t="shared" si="399"/>
        <v>480326.13</v>
      </c>
      <c r="BC234" s="93">
        <f t="shared" si="403"/>
        <v>1.6726883071901357</v>
      </c>
      <c r="BD234" s="89">
        <f t="shared" si="427"/>
        <v>193167.95000000019</v>
      </c>
      <c r="BE234" s="93">
        <f t="shared" si="428"/>
        <v>0.67268830719013584</v>
      </c>
      <c r="BF234" s="89">
        <f t="shared" si="429"/>
        <v>3482828.38</v>
      </c>
      <c r="BG234" s="89">
        <f t="shared" si="429"/>
        <v>3210908.89</v>
      </c>
      <c r="BH234" s="89">
        <f t="shared" si="429"/>
        <v>0</v>
      </c>
      <c r="BI234" s="89">
        <f t="shared" si="407"/>
        <v>3210908.89</v>
      </c>
      <c r="BJ234" s="93">
        <f t="shared" si="430"/>
        <v>0.92192567065276998</v>
      </c>
      <c r="BK234" s="89">
        <f t="shared" si="431"/>
        <v>-271919.48999999976</v>
      </c>
      <c r="BL234" s="93">
        <f t="shared" si="432"/>
        <v>-7.8074329347230076E-2</v>
      </c>
      <c r="BM234" s="89">
        <v>369750</v>
      </c>
      <c r="BN234" s="89">
        <v>577325.1</v>
      </c>
      <c r="BO234" s="89">
        <v>0</v>
      </c>
      <c r="BP234" s="89">
        <f t="shared" si="400"/>
        <v>577325.1</v>
      </c>
      <c r="BQ234" s="93">
        <f t="shared" si="404"/>
        <v>1.5613931034482758</v>
      </c>
      <c r="BR234" s="89">
        <f t="shared" si="433"/>
        <v>207575.09999999998</v>
      </c>
      <c r="BS234" s="93">
        <f t="shared" si="434"/>
        <v>0.56139310344827575</v>
      </c>
      <c r="BT234" s="89">
        <f t="shared" si="435"/>
        <v>3852578.38</v>
      </c>
      <c r="BU234" s="89">
        <f t="shared" si="435"/>
        <v>3788233.99</v>
      </c>
      <c r="BV234" s="89">
        <f t="shared" si="435"/>
        <v>0</v>
      </c>
      <c r="BW234" s="89">
        <f t="shared" si="408"/>
        <v>3788233.99</v>
      </c>
      <c r="BX234" s="93">
        <f t="shared" si="436"/>
        <v>0.98329835667094212</v>
      </c>
      <c r="BY234" s="89">
        <f t="shared" si="437"/>
        <v>-64344.389999999665</v>
      </c>
      <c r="BZ234" s="93">
        <f t="shared" si="438"/>
        <v>-1.6701643329057894E-2</v>
      </c>
      <c r="CA234" s="89">
        <v>1271480.77</v>
      </c>
      <c r="CB234" s="89">
        <v>869080.82000000007</v>
      </c>
      <c r="CC234" s="89">
        <v>2561286.77</v>
      </c>
      <c r="CD234" s="89">
        <v>189681.45000000016</v>
      </c>
      <c r="CE234" s="89">
        <v>1715137.2</v>
      </c>
      <c r="CF234" s="89">
        <v>3386856.59</v>
      </c>
      <c r="CG234" s="89">
        <v>2438311.8999999994</v>
      </c>
      <c r="CH234" s="24">
        <f t="shared" si="409"/>
        <v>16284413.879999999</v>
      </c>
      <c r="CJ234" s="10"/>
      <c r="CK234" s="10"/>
    </row>
    <row r="235" spans="1:89" ht="12" hidden="1" customHeight="1" x14ac:dyDescent="0.25">
      <c r="A235" s="9" t="s">
        <v>620</v>
      </c>
      <c r="B235" s="9" t="s">
        <v>620</v>
      </c>
      <c r="C235" s="25">
        <v>6</v>
      </c>
      <c r="D235" s="33" t="s">
        <v>604</v>
      </c>
      <c r="E235" s="27" t="s">
        <v>605</v>
      </c>
      <c r="F235" s="33" t="s">
        <v>606</v>
      </c>
      <c r="G235" s="27" t="s">
        <v>607</v>
      </c>
      <c r="H235" s="28" t="s">
        <v>618</v>
      </c>
      <c r="I235" s="27" t="s">
        <v>619</v>
      </c>
      <c r="J235" s="28">
        <v>2</v>
      </c>
      <c r="K235" s="41" t="s">
        <v>91</v>
      </c>
      <c r="L235" s="25" t="s">
        <v>12</v>
      </c>
      <c r="M235" s="24">
        <v>0</v>
      </c>
      <c r="N235" s="24">
        <v>0</v>
      </c>
      <c r="O235" s="24">
        <v>0</v>
      </c>
      <c r="P235" s="89">
        <v>0</v>
      </c>
      <c r="Q235" s="89">
        <v>0</v>
      </c>
      <c r="R235" s="89">
        <v>0</v>
      </c>
      <c r="S235" s="89">
        <f t="shared" si="410"/>
        <v>0</v>
      </c>
      <c r="T235" s="93" t="str">
        <f t="shared" si="411"/>
        <v>nebija plānots</v>
      </c>
      <c r="U235" s="89">
        <f t="shared" si="412"/>
        <v>0</v>
      </c>
      <c r="V235" s="93" t="str">
        <f t="shared" si="413"/>
        <v>nebija plānots</v>
      </c>
      <c r="W235" s="89">
        <v>0</v>
      </c>
      <c r="X235" s="89">
        <v>0</v>
      </c>
      <c r="Y235" s="89">
        <v>0</v>
      </c>
      <c r="Z235" s="89">
        <f t="shared" si="414"/>
        <v>0</v>
      </c>
      <c r="AA235" s="93" t="str">
        <f t="shared" si="401"/>
        <v>nebija plānots</v>
      </c>
      <c r="AB235" s="89">
        <f t="shared" si="415"/>
        <v>0</v>
      </c>
      <c r="AC235" s="93" t="str">
        <f t="shared" si="416"/>
        <v>nebija plānots</v>
      </c>
      <c r="AD235" s="89">
        <f t="shared" si="417"/>
        <v>0</v>
      </c>
      <c r="AE235" s="89">
        <f t="shared" si="417"/>
        <v>0</v>
      </c>
      <c r="AF235" s="89">
        <f t="shared" si="417"/>
        <v>0</v>
      </c>
      <c r="AG235" s="89">
        <f t="shared" si="405"/>
        <v>0</v>
      </c>
      <c r="AH235" s="93" t="str">
        <f t="shared" si="418"/>
        <v>nebija plānots</v>
      </c>
      <c r="AI235" s="89">
        <f t="shared" si="419"/>
        <v>0</v>
      </c>
      <c r="AJ235" s="93" t="str">
        <f t="shared" si="420"/>
        <v>nebija plānots</v>
      </c>
      <c r="AK235" s="89">
        <v>0</v>
      </c>
      <c r="AL235" s="89">
        <v>0</v>
      </c>
      <c r="AM235" s="89">
        <v>0</v>
      </c>
      <c r="AN235" s="89">
        <f t="shared" ref="AN235:AN242" si="439">AL235-AM235</f>
        <v>0</v>
      </c>
      <c r="AO235" s="93" t="str">
        <f t="shared" si="402"/>
        <v>nebija plānots</v>
      </c>
      <c r="AP235" s="89">
        <f t="shared" si="421"/>
        <v>0</v>
      </c>
      <c r="AQ235" s="93" t="str">
        <f t="shared" si="422"/>
        <v>nebija plānots</v>
      </c>
      <c r="AR235" s="89">
        <f t="shared" si="423"/>
        <v>0</v>
      </c>
      <c r="AS235" s="89">
        <f t="shared" si="423"/>
        <v>0</v>
      </c>
      <c r="AT235" s="89">
        <f t="shared" si="423"/>
        <v>0</v>
      </c>
      <c r="AU235" s="89">
        <f t="shared" si="406"/>
        <v>0</v>
      </c>
      <c r="AV235" s="93" t="str">
        <f t="shared" si="424"/>
        <v>nebija plānots</v>
      </c>
      <c r="AW235" s="89">
        <f t="shared" si="425"/>
        <v>0</v>
      </c>
      <c r="AX235" s="93" t="str">
        <f t="shared" si="426"/>
        <v>nebija plānots</v>
      </c>
      <c r="AY235" s="89">
        <v>0</v>
      </c>
      <c r="AZ235" s="89">
        <v>0</v>
      </c>
      <c r="BA235" s="89">
        <v>0</v>
      </c>
      <c r="BB235" s="89">
        <f t="shared" ref="BB235:BB242" si="440">AZ235-BA235</f>
        <v>0</v>
      </c>
      <c r="BC235" s="93" t="str">
        <f t="shared" si="403"/>
        <v>nebija plānots</v>
      </c>
      <c r="BD235" s="89">
        <f t="shared" si="427"/>
        <v>0</v>
      </c>
      <c r="BE235" s="93" t="str">
        <f t="shared" si="428"/>
        <v>nebija plānots</v>
      </c>
      <c r="BF235" s="89">
        <f t="shared" si="429"/>
        <v>0</v>
      </c>
      <c r="BG235" s="89">
        <f t="shared" si="429"/>
        <v>0</v>
      </c>
      <c r="BH235" s="89">
        <f t="shared" si="429"/>
        <v>0</v>
      </c>
      <c r="BI235" s="89">
        <f t="shared" si="407"/>
        <v>0</v>
      </c>
      <c r="BJ235" s="93" t="str">
        <f t="shared" si="430"/>
        <v>nebija plānots</v>
      </c>
      <c r="BK235" s="89">
        <f t="shared" si="431"/>
        <v>0</v>
      </c>
      <c r="BL235" s="93" t="str">
        <f t="shared" si="432"/>
        <v>nebija plānots</v>
      </c>
      <c r="BM235" s="89">
        <v>0</v>
      </c>
      <c r="BN235" s="89">
        <v>0</v>
      </c>
      <c r="BO235" s="89">
        <v>0</v>
      </c>
      <c r="BP235" s="89">
        <f t="shared" ref="BP235:BP242" si="441">BN235-BO235</f>
        <v>0</v>
      </c>
      <c r="BQ235" s="93" t="str">
        <f t="shared" si="404"/>
        <v>nebija plānots</v>
      </c>
      <c r="BR235" s="89">
        <f t="shared" si="433"/>
        <v>0</v>
      </c>
      <c r="BS235" s="93" t="str">
        <f t="shared" si="434"/>
        <v>nebija plānots</v>
      </c>
      <c r="BT235" s="89">
        <f t="shared" si="435"/>
        <v>0</v>
      </c>
      <c r="BU235" s="89">
        <f t="shared" si="435"/>
        <v>0</v>
      </c>
      <c r="BV235" s="89">
        <f t="shared" si="435"/>
        <v>0</v>
      </c>
      <c r="BW235" s="89">
        <f t="shared" si="408"/>
        <v>0</v>
      </c>
      <c r="BX235" s="93" t="str">
        <f t="shared" si="436"/>
        <v>nebija plānots</v>
      </c>
      <c r="BY235" s="89">
        <f t="shared" si="437"/>
        <v>0</v>
      </c>
      <c r="BZ235" s="93" t="str">
        <f t="shared" si="438"/>
        <v>nebija plānots</v>
      </c>
      <c r="CA235" s="89">
        <v>0</v>
      </c>
      <c r="CB235" s="89">
        <v>0</v>
      </c>
      <c r="CC235" s="89">
        <v>0</v>
      </c>
      <c r="CD235" s="89">
        <v>0</v>
      </c>
      <c r="CE235" s="89">
        <v>0</v>
      </c>
      <c r="CF235" s="89">
        <v>2160249.6</v>
      </c>
      <c r="CG235" s="89">
        <v>0</v>
      </c>
      <c r="CH235" s="24">
        <f t="shared" si="409"/>
        <v>2160249.6</v>
      </c>
      <c r="CJ235" s="10"/>
      <c r="CK235" s="10"/>
    </row>
    <row r="236" spans="1:89" ht="12" hidden="1" customHeight="1" x14ac:dyDescent="0.25">
      <c r="A236" s="9" t="s">
        <v>621</v>
      </c>
      <c r="B236" s="9" t="s">
        <v>621</v>
      </c>
      <c r="C236" s="25">
        <v>6</v>
      </c>
      <c r="D236" s="33" t="s">
        <v>604</v>
      </c>
      <c r="E236" s="27" t="s">
        <v>605</v>
      </c>
      <c r="F236" s="33" t="s">
        <v>606</v>
      </c>
      <c r="G236" s="27" t="s">
        <v>607</v>
      </c>
      <c r="H236" s="28" t="s">
        <v>622</v>
      </c>
      <c r="I236" s="27" t="s">
        <v>623</v>
      </c>
      <c r="J236" s="28" t="s">
        <v>21</v>
      </c>
      <c r="K236" s="36" t="s">
        <v>59</v>
      </c>
      <c r="L236" s="25" t="s">
        <v>12</v>
      </c>
      <c r="M236" s="24">
        <v>0</v>
      </c>
      <c r="N236" s="24">
        <v>0</v>
      </c>
      <c r="O236" s="24">
        <v>10589655.039999999</v>
      </c>
      <c r="P236" s="89">
        <v>0</v>
      </c>
      <c r="Q236" s="89">
        <v>0</v>
      </c>
      <c r="R236" s="89">
        <v>0</v>
      </c>
      <c r="S236" s="89">
        <f t="shared" si="410"/>
        <v>0</v>
      </c>
      <c r="T236" s="93" t="str">
        <f t="shared" si="411"/>
        <v>nebija plānots</v>
      </c>
      <c r="U236" s="89">
        <f t="shared" si="412"/>
        <v>0</v>
      </c>
      <c r="V236" s="93" t="str">
        <f t="shared" si="413"/>
        <v>nebija plānots</v>
      </c>
      <c r="W236" s="89">
        <v>0</v>
      </c>
      <c r="X236" s="89">
        <v>0</v>
      </c>
      <c r="Y236" s="89">
        <v>0</v>
      </c>
      <c r="Z236" s="89">
        <f t="shared" si="414"/>
        <v>0</v>
      </c>
      <c r="AA236" s="93" t="str">
        <f t="shared" si="401"/>
        <v>nebija plānots</v>
      </c>
      <c r="AB236" s="89">
        <f t="shared" si="415"/>
        <v>0</v>
      </c>
      <c r="AC236" s="93" t="str">
        <f t="shared" si="416"/>
        <v>nebija plānots</v>
      </c>
      <c r="AD236" s="89">
        <f t="shared" si="417"/>
        <v>0</v>
      </c>
      <c r="AE236" s="89">
        <f t="shared" si="417"/>
        <v>0</v>
      </c>
      <c r="AF236" s="89">
        <f t="shared" si="417"/>
        <v>0</v>
      </c>
      <c r="AG236" s="89">
        <f t="shared" si="405"/>
        <v>0</v>
      </c>
      <c r="AH236" s="93" t="str">
        <f t="shared" si="418"/>
        <v>nebija plānots</v>
      </c>
      <c r="AI236" s="89">
        <f t="shared" si="419"/>
        <v>0</v>
      </c>
      <c r="AJ236" s="93" t="str">
        <f t="shared" si="420"/>
        <v>nebija plānots</v>
      </c>
      <c r="AK236" s="89">
        <v>0</v>
      </c>
      <c r="AL236" s="89">
        <v>0</v>
      </c>
      <c r="AM236" s="89">
        <v>0</v>
      </c>
      <c r="AN236" s="89">
        <f t="shared" si="439"/>
        <v>0</v>
      </c>
      <c r="AO236" s="93" t="str">
        <f t="shared" si="402"/>
        <v>nebija plānots</v>
      </c>
      <c r="AP236" s="89">
        <f t="shared" si="421"/>
        <v>0</v>
      </c>
      <c r="AQ236" s="93" t="str">
        <f t="shared" si="422"/>
        <v>nebija plānots</v>
      </c>
      <c r="AR236" s="89">
        <f t="shared" si="423"/>
        <v>0</v>
      </c>
      <c r="AS236" s="89">
        <f t="shared" si="423"/>
        <v>0</v>
      </c>
      <c r="AT236" s="89">
        <f t="shared" si="423"/>
        <v>0</v>
      </c>
      <c r="AU236" s="89">
        <f t="shared" si="406"/>
        <v>0</v>
      </c>
      <c r="AV236" s="93" t="str">
        <f t="shared" si="424"/>
        <v>nebija plānots</v>
      </c>
      <c r="AW236" s="89">
        <f t="shared" si="425"/>
        <v>0</v>
      </c>
      <c r="AX236" s="93" t="str">
        <f t="shared" si="426"/>
        <v>nebija plānots</v>
      </c>
      <c r="AY236" s="89">
        <v>0</v>
      </c>
      <c r="AZ236" s="89">
        <v>0</v>
      </c>
      <c r="BA236" s="89">
        <v>0</v>
      </c>
      <c r="BB236" s="89">
        <f t="shared" si="440"/>
        <v>0</v>
      </c>
      <c r="BC236" s="93" t="str">
        <f t="shared" si="403"/>
        <v>nebija plānots</v>
      </c>
      <c r="BD236" s="89">
        <f t="shared" si="427"/>
        <v>0</v>
      </c>
      <c r="BE236" s="93" t="str">
        <f t="shared" si="428"/>
        <v>nebija plānots</v>
      </c>
      <c r="BF236" s="89">
        <f t="shared" si="429"/>
        <v>0</v>
      </c>
      <c r="BG236" s="89">
        <f t="shared" si="429"/>
        <v>0</v>
      </c>
      <c r="BH236" s="89">
        <f t="shared" si="429"/>
        <v>0</v>
      </c>
      <c r="BI236" s="89">
        <f t="shared" si="407"/>
        <v>0</v>
      </c>
      <c r="BJ236" s="93" t="str">
        <f t="shared" si="430"/>
        <v>nebija plānots</v>
      </c>
      <c r="BK236" s="89">
        <f t="shared" si="431"/>
        <v>0</v>
      </c>
      <c r="BL236" s="93" t="str">
        <f t="shared" si="432"/>
        <v>nebija plānots</v>
      </c>
      <c r="BM236" s="89">
        <v>0</v>
      </c>
      <c r="BN236" s="89">
        <v>0</v>
      </c>
      <c r="BO236" s="89">
        <v>0</v>
      </c>
      <c r="BP236" s="89">
        <f t="shared" si="441"/>
        <v>0</v>
      </c>
      <c r="BQ236" s="93" t="str">
        <f t="shared" si="404"/>
        <v>nebija plānots</v>
      </c>
      <c r="BR236" s="89">
        <f t="shared" si="433"/>
        <v>0</v>
      </c>
      <c r="BS236" s="93" t="str">
        <f t="shared" si="434"/>
        <v>nebija plānots</v>
      </c>
      <c r="BT236" s="89">
        <f t="shared" si="435"/>
        <v>0</v>
      </c>
      <c r="BU236" s="89">
        <f t="shared" si="435"/>
        <v>0</v>
      </c>
      <c r="BV236" s="89">
        <f t="shared" si="435"/>
        <v>0</v>
      </c>
      <c r="BW236" s="89">
        <f t="shared" si="408"/>
        <v>0</v>
      </c>
      <c r="BX236" s="93" t="str">
        <f t="shared" si="436"/>
        <v>nebija plānots</v>
      </c>
      <c r="BY236" s="89">
        <f t="shared" si="437"/>
        <v>0</v>
      </c>
      <c r="BZ236" s="93" t="str">
        <f t="shared" si="438"/>
        <v>nebija plānots</v>
      </c>
      <c r="CA236" s="89">
        <v>0</v>
      </c>
      <c r="CB236" s="89">
        <v>0</v>
      </c>
      <c r="CC236" s="89">
        <v>0</v>
      </c>
      <c r="CD236" s="89">
        <v>0</v>
      </c>
      <c r="CE236" s="89">
        <v>0</v>
      </c>
      <c r="CF236" s="89">
        <v>1700000</v>
      </c>
      <c r="CG236" s="89">
        <v>0</v>
      </c>
      <c r="CH236" s="24">
        <f t="shared" si="409"/>
        <v>1700000</v>
      </c>
      <c r="CJ236" s="10"/>
      <c r="CK236" s="10"/>
    </row>
    <row r="237" spans="1:89" ht="12" hidden="1" customHeight="1" x14ac:dyDescent="0.25">
      <c r="A237" s="9" t="s">
        <v>624</v>
      </c>
      <c r="B237" s="9" t="s">
        <v>624</v>
      </c>
      <c r="C237" s="25">
        <v>6</v>
      </c>
      <c r="D237" s="33" t="s">
        <v>604</v>
      </c>
      <c r="E237" s="27" t="s">
        <v>605</v>
      </c>
      <c r="F237" s="33" t="s">
        <v>606</v>
      </c>
      <c r="G237" s="27" t="s">
        <v>607</v>
      </c>
      <c r="H237" s="28" t="s">
        <v>625</v>
      </c>
      <c r="I237" s="27" t="s">
        <v>626</v>
      </c>
      <c r="J237" s="28" t="s">
        <v>21</v>
      </c>
      <c r="K237" s="36" t="s">
        <v>22</v>
      </c>
      <c r="L237" s="25" t="s">
        <v>12</v>
      </c>
      <c r="M237" s="24">
        <v>0</v>
      </c>
      <c r="N237" s="24">
        <v>0</v>
      </c>
      <c r="O237" s="24">
        <v>0</v>
      </c>
      <c r="P237" s="89">
        <v>0</v>
      </c>
      <c r="Q237" s="89">
        <v>0</v>
      </c>
      <c r="R237" s="89">
        <v>0</v>
      </c>
      <c r="S237" s="89">
        <f t="shared" si="410"/>
        <v>0</v>
      </c>
      <c r="T237" s="93" t="str">
        <f t="shared" si="411"/>
        <v>nebija plānots</v>
      </c>
      <c r="U237" s="89">
        <f t="shared" si="412"/>
        <v>0</v>
      </c>
      <c r="V237" s="93" t="str">
        <f t="shared" si="413"/>
        <v>nebija plānots</v>
      </c>
      <c r="W237" s="89">
        <v>0</v>
      </c>
      <c r="X237" s="89">
        <v>1166.6300000000001</v>
      </c>
      <c r="Y237" s="89">
        <v>0</v>
      </c>
      <c r="Z237" s="89">
        <f t="shared" si="414"/>
        <v>1166.6300000000001</v>
      </c>
      <c r="AA237" s="93" t="str">
        <f t="shared" si="401"/>
        <v>nebija plānots</v>
      </c>
      <c r="AB237" s="89">
        <f t="shared" si="415"/>
        <v>1166.6300000000001</v>
      </c>
      <c r="AC237" s="93" t="str">
        <f t="shared" si="416"/>
        <v>nebija plānots</v>
      </c>
      <c r="AD237" s="89">
        <f t="shared" si="417"/>
        <v>0</v>
      </c>
      <c r="AE237" s="89">
        <f t="shared" si="417"/>
        <v>1166.6300000000001</v>
      </c>
      <c r="AF237" s="89">
        <f t="shared" si="417"/>
        <v>0</v>
      </c>
      <c r="AG237" s="89">
        <f t="shared" si="405"/>
        <v>1166.6300000000001</v>
      </c>
      <c r="AH237" s="93" t="str">
        <f t="shared" si="418"/>
        <v>nebija plānots</v>
      </c>
      <c r="AI237" s="89">
        <f t="shared" si="419"/>
        <v>1166.6300000000001</v>
      </c>
      <c r="AJ237" s="93" t="str">
        <f t="shared" si="420"/>
        <v>nebija plānots</v>
      </c>
      <c r="AK237" s="89">
        <v>0</v>
      </c>
      <c r="AL237" s="89">
        <v>0</v>
      </c>
      <c r="AM237" s="89">
        <v>0</v>
      </c>
      <c r="AN237" s="89">
        <f t="shared" si="439"/>
        <v>0</v>
      </c>
      <c r="AO237" s="93" t="str">
        <f t="shared" si="402"/>
        <v>nebija plānots</v>
      </c>
      <c r="AP237" s="89">
        <f t="shared" si="421"/>
        <v>0</v>
      </c>
      <c r="AQ237" s="93" t="str">
        <f t="shared" si="422"/>
        <v>nebija plānots</v>
      </c>
      <c r="AR237" s="89">
        <f t="shared" si="423"/>
        <v>0</v>
      </c>
      <c r="AS237" s="89">
        <f t="shared" si="423"/>
        <v>1166.6300000000001</v>
      </c>
      <c r="AT237" s="89">
        <f t="shared" si="423"/>
        <v>0</v>
      </c>
      <c r="AU237" s="89">
        <f t="shared" si="406"/>
        <v>1166.6300000000001</v>
      </c>
      <c r="AV237" s="93" t="str">
        <f t="shared" si="424"/>
        <v>nebija plānots</v>
      </c>
      <c r="AW237" s="89">
        <f t="shared" si="425"/>
        <v>1166.6300000000001</v>
      </c>
      <c r="AX237" s="93" t="str">
        <f t="shared" si="426"/>
        <v>nebija plānots</v>
      </c>
      <c r="AY237" s="89">
        <v>0</v>
      </c>
      <c r="AZ237" s="89">
        <v>0</v>
      </c>
      <c r="BA237" s="89">
        <v>0</v>
      </c>
      <c r="BB237" s="89">
        <f t="shared" si="440"/>
        <v>0</v>
      </c>
      <c r="BC237" s="93" t="str">
        <f t="shared" si="403"/>
        <v>nebija plānots</v>
      </c>
      <c r="BD237" s="89">
        <f t="shared" si="427"/>
        <v>0</v>
      </c>
      <c r="BE237" s="93" t="str">
        <f t="shared" si="428"/>
        <v>nebija plānots</v>
      </c>
      <c r="BF237" s="89">
        <f t="shared" si="429"/>
        <v>0</v>
      </c>
      <c r="BG237" s="89">
        <f t="shared" si="429"/>
        <v>1166.6300000000001</v>
      </c>
      <c r="BH237" s="89">
        <f t="shared" si="429"/>
        <v>0</v>
      </c>
      <c r="BI237" s="89">
        <f t="shared" si="407"/>
        <v>1166.6300000000001</v>
      </c>
      <c r="BJ237" s="93" t="str">
        <f t="shared" si="430"/>
        <v>nebija plānots</v>
      </c>
      <c r="BK237" s="89">
        <f t="shared" si="431"/>
        <v>1166.6300000000001</v>
      </c>
      <c r="BL237" s="93" t="str">
        <f t="shared" si="432"/>
        <v>nebija plānots</v>
      </c>
      <c r="BM237" s="89">
        <v>0</v>
      </c>
      <c r="BN237" s="89">
        <v>0</v>
      </c>
      <c r="BO237" s="89">
        <v>0</v>
      </c>
      <c r="BP237" s="89">
        <f t="shared" si="441"/>
        <v>0</v>
      </c>
      <c r="BQ237" s="93" t="str">
        <f t="shared" si="404"/>
        <v>nebija plānots</v>
      </c>
      <c r="BR237" s="89">
        <f t="shared" si="433"/>
        <v>0</v>
      </c>
      <c r="BS237" s="93" t="str">
        <f t="shared" si="434"/>
        <v>nebija plānots</v>
      </c>
      <c r="BT237" s="89">
        <f t="shared" si="435"/>
        <v>0</v>
      </c>
      <c r="BU237" s="89">
        <f t="shared" si="435"/>
        <v>1166.6300000000001</v>
      </c>
      <c r="BV237" s="89">
        <f t="shared" si="435"/>
        <v>0</v>
      </c>
      <c r="BW237" s="89">
        <f t="shared" si="408"/>
        <v>1166.6300000000001</v>
      </c>
      <c r="BX237" s="93" t="str">
        <f t="shared" si="436"/>
        <v>nebija plānots</v>
      </c>
      <c r="BY237" s="89">
        <f t="shared" si="437"/>
        <v>1166.6300000000001</v>
      </c>
      <c r="BZ237" s="93" t="str">
        <f t="shared" si="438"/>
        <v>nebija plānots</v>
      </c>
      <c r="CA237" s="89">
        <v>0</v>
      </c>
      <c r="CB237" s="89">
        <v>33164.14</v>
      </c>
      <c r="CC237" s="89">
        <v>0</v>
      </c>
      <c r="CD237" s="89">
        <v>0</v>
      </c>
      <c r="CE237" s="89">
        <v>521057.46</v>
      </c>
      <c r="CF237" s="89">
        <v>0</v>
      </c>
      <c r="CG237" s="89">
        <v>0</v>
      </c>
      <c r="CH237" s="24">
        <f t="shared" si="409"/>
        <v>554221.6</v>
      </c>
      <c r="CJ237" s="10"/>
      <c r="CK237" s="10"/>
    </row>
    <row r="238" spans="1:89" ht="12" hidden="1" customHeight="1" x14ac:dyDescent="0.25">
      <c r="A238" s="9" t="s">
        <v>627</v>
      </c>
      <c r="B238" s="9" t="s">
        <v>627</v>
      </c>
      <c r="C238" s="25">
        <v>6</v>
      </c>
      <c r="D238" s="33" t="s">
        <v>604</v>
      </c>
      <c r="E238" s="27" t="s">
        <v>605</v>
      </c>
      <c r="F238" s="33" t="s">
        <v>606</v>
      </c>
      <c r="G238" s="27" t="s">
        <v>607</v>
      </c>
      <c r="H238" s="28" t="s">
        <v>628</v>
      </c>
      <c r="I238" s="27" t="s">
        <v>629</v>
      </c>
      <c r="J238" s="28">
        <v>1</v>
      </c>
      <c r="K238" s="41" t="s">
        <v>91</v>
      </c>
      <c r="L238" s="25" t="s">
        <v>12</v>
      </c>
      <c r="M238" s="24">
        <v>0</v>
      </c>
      <c r="N238" s="24">
        <v>0</v>
      </c>
      <c r="O238" s="24">
        <v>2638375.7600000007</v>
      </c>
      <c r="P238" s="89">
        <v>218526.35</v>
      </c>
      <c r="Q238" s="89">
        <v>239300.24</v>
      </c>
      <c r="R238" s="89">
        <v>0</v>
      </c>
      <c r="S238" s="89">
        <f t="shared" si="410"/>
        <v>239300.24</v>
      </c>
      <c r="T238" s="93">
        <f t="shared" si="411"/>
        <v>1.0950635472564292</v>
      </c>
      <c r="U238" s="89">
        <f t="shared" si="412"/>
        <v>20773.889999999985</v>
      </c>
      <c r="V238" s="93">
        <f t="shared" si="413"/>
        <v>9.5063547256429182E-2</v>
      </c>
      <c r="W238" s="89">
        <v>0</v>
      </c>
      <c r="X238" s="89">
        <v>34871.96</v>
      </c>
      <c r="Y238" s="89">
        <v>0</v>
      </c>
      <c r="Z238" s="89">
        <f t="shared" si="414"/>
        <v>34871.96</v>
      </c>
      <c r="AA238" s="93" t="str">
        <f t="shared" si="401"/>
        <v>nebija plānots</v>
      </c>
      <c r="AB238" s="89">
        <f t="shared" si="415"/>
        <v>34871.96</v>
      </c>
      <c r="AC238" s="93" t="str">
        <f t="shared" si="416"/>
        <v>nebija plānots</v>
      </c>
      <c r="AD238" s="89">
        <f t="shared" si="417"/>
        <v>218526.35</v>
      </c>
      <c r="AE238" s="89">
        <f t="shared" si="417"/>
        <v>274172.2</v>
      </c>
      <c r="AF238" s="89">
        <f t="shared" si="417"/>
        <v>0</v>
      </c>
      <c r="AG238" s="89">
        <f t="shared" si="405"/>
        <v>274172.2</v>
      </c>
      <c r="AH238" s="93">
        <f t="shared" si="418"/>
        <v>1.2546413739121163</v>
      </c>
      <c r="AI238" s="89">
        <f t="shared" si="419"/>
        <v>55645.850000000006</v>
      </c>
      <c r="AJ238" s="93">
        <f t="shared" si="420"/>
        <v>0.25464137391211633</v>
      </c>
      <c r="AK238" s="89">
        <v>19470.310000000001</v>
      </c>
      <c r="AL238" s="89">
        <v>40898</v>
      </c>
      <c r="AM238" s="89">
        <v>0</v>
      </c>
      <c r="AN238" s="89">
        <f t="shared" si="439"/>
        <v>40898</v>
      </c>
      <c r="AO238" s="93">
        <f t="shared" si="402"/>
        <v>2.1005315272330023</v>
      </c>
      <c r="AP238" s="89">
        <f t="shared" si="421"/>
        <v>21427.69</v>
      </c>
      <c r="AQ238" s="93">
        <f t="shared" si="422"/>
        <v>1.1005315272330023</v>
      </c>
      <c r="AR238" s="89">
        <f t="shared" si="423"/>
        <v>237996.66</v>
      </c>
      <c r="AS238" s="89">
        <f t="shared" si="423"/>
        <v>315070.2</v>
      </c>
      <c r="AT238" s="89">
        <f t="shared" si="423"/>
        <v>0</v>
      </c>
      <c r="AU238" s="89">
        <f t="shared" si="406"/>
        <v>315070.2</v>
      </c>
      <c r="AV238" s="93">
        <f t="shared" si="424"/>
        <v>1.3238429480480944</v>
      </c>
      <c r="AW238" s="89">
        <f t="shared" si="425"/>
        <v>77073.540000000008</v>
      </c>
      <c r="AX238" s="93">
        <f t="shared" si="426"/>
        <v>0.32384294804809449</v>
      </c>
      <c r="AY238" s="89">
        <v>51373.89</v>
      </c>
      <c r="AZ238" s="89">
        <v>23604.080000000002</v>
      </c>
      <c r="BA238" s="89">
        <v>0</v>
      </c>
      <c r="BB238" s="89">
        <f t="shared" si="440"/>
        <v>23604.080000000002</v>
      </c>
      <c r="BC238" s="93">
        <f t="shared" si="403"/>
        <v>0.45945673960060263</v>
      </c>
      <c r="BD238" s="89">
        <f t="shared" si="427"/>
        <v>-27769.809999999998</v>
      </c>
      <c r="BE238" s="93">
        <f t="shared" si="428"/>
        <v>-0.54054326039939737</v>
      </c>
      <c r="BF238" s="89">
        <f t="shared" si="429"/>
        <v>289370.55</v>
      </c>
      <c r="BG238" s="89">
        <f t="shared" si="429"/>
        <v>338674.28</v>
      </c>
      <c r="BH238" s="89">
        <f t="shared" si="429"/>
        <v>0</v>
      </c>
      <c r="BI238" s="89">
        <f t="shared" si="407"/>
        <v>338674.28</v>
      </c>
      <c r="BJ238" s="93">
        <f t="shared" si="430"/>
        <v>1.1703826806148727</v>
      </c>
      <c r="BK238" s="89">
        <f t="shared" si="431"/>
        <v>49303.73000000004</v>
      </c>
      <c r="BL238" s="93">
        <f t="shared" si="432"/>
        <v>0.17038268061487266</v>
      </c>
      <c r="BM238" s="89">
        <v>153194.75</v>
      </c>
      <c r="BN238" s="89">
        <v>34603.800000000003</v>
      </c>
      <c r="BO238" s="89">
        <v>0</v>
      </c>
      <c r="BP238" s="89">
        <f t="shared" si="441"/>
        <v>34603.800000000003</v>
      </c>
      <c r="BQ238" s="93">
        <f t="shared" si="404"/>
        <v>0.22588110885000956</v>
      </c>
      <c r="BR238" s="89">
        <f t="shared" si="433"/>
        <v>-118590.95</v>
      </c>
      <c r="BS238" s="93">
        <f t="shared" si="434"/>
        <v>-0.77411889114999044</v>
      </c>
      <c r="BT238" s="89">
        <f t="shared" si="435"/>
        <v>442565.3</v>
      </c>
      <c r="BU238" s="89">
        <f t="shared" si="435"/>
        <v>373278.08</v>
      </c>
      <c r="BV238" s="89">
        <f t="shared" si="435"/>
        <v>0</v>
      </c>
      <c r="BW238" s="89">
        <f t="shared" si="408"/>
        <v>373278.08</v>
      </c>
      <c r="BX238" s="93">
        <f t="shared" si="436"/>
        <v>0.84344181525302597</v>
      </c>
      <c r="BY238" s="89">
        <f t="shared" si="437"/>
        <v>-69287.219999999972</v>
      </c>
      <c r="BZ238" s="93">
        <f t="shared" si="438"/>
        <v>-0.156558184746974</v>
      </c>
      <c r="CA238" s="89">
        <v>32180.92</v>
      </c>
      <c r="CB238" s="89">
        <v>298462.88</v>
      </c>
      <c r="CC238" s="89">
        <v>401597.04</v>
      </c>
      <c r="CD238" s="89">
        <v>329809.09999999998</v>
      </c>
      <c r="CE238" s="89">
        <v>19149.349999999999</v>
      </c>
      <c r="CF238" s="89">
        <v>19379.18</v>
      </c>
      <c r="CG238" s="89">
        <v>985489.99000000011</v>
      </c>
      <c r="CH238" s="24">
        <f t="shared" si="409"/>
        <v>2528633.7599999998</v>
      </c>
      <c r="CJ238" s="10"/>
      <c r="CK238" s="10"/>
    </row>
    <row r="239" spans="1:89" ht="12" hidden="1" customHeight="1" x14ac:dyDescent="0.25">
      <c r="A239" s="9" t="s">
        <v>630</v>
      </c>
      <c r="B239" s="9" t="s">
        <v>630</v>
      </c>
      <c r="C239" s="25">
        <v>6</v>
      </c>
      <c r="D239" s="33" t="s">
        <v>604</v>
      </c>
      <c r="E239" s="27" t="s">
        <v>605</v>
      </c>
      <c r="F239" s="33" t="s">
        <v>606</v>
      </c>
      <c r="G239" s="27" t="s">
        <v>607</v>
      </c>
      <c r="H239" s="28" t="s">
        <v>631</v>
      </c>
      <c r="I239" s="27" t="s">
        <v>632</v>
      </c>
      <c r="J239" s="28" t="s">
        <v>21</v>
      </c>
      <c r="K239" s="41" t="s">
        <v>91</v>
      </c>
      <c r="L239" s="25" t="s">
        <v>12</v>
      </c>
      <c r="M239" s="24">
        <v>0</v>
      </c>
      <c r="N239" s="24">
        <v>0</v>
      </c>
      <c r="O239" s="24">
        <v>281742.39</v>
      </c>
      <c r="P239" s="89">
        <v>0</v>
      </c>
      <c r="Q239" s="89">
        <v>0</v>
      </c>
      <c r="R239" s="89">
        <v>0</v>
      </c>
      <c r="S239" s="89">
        <f t="shared" si="410"/>
        <v>0</v>
      </c>
      <c r="T239" s="93" t="str">
        <f t="shared" si="411"/>
        <v>nebija plānots</v>
      </c>
      <c r="U239" s="89">
        <f t="shared" si="412"/>
        <v>0</v>
      </c>
      <c r="V239" s="93" t="str">
        <f t="shared" si="413"/>
        <v>nebija plānots</v>
      </c>
      <c r="W239" s="89">
        <v>0</v>
      </c>
      <c r="X239" s="89">
        <v>0</v>
      </c>
      <c r="Y239" s="89">
        <v>0</v>
      </c>
      <c r="Z239" s="89">
        <f t="shared" si="414"/>
        <v>0</v>
      </c>
      <c r="AA239" s="93" t="str">
        <f t="shared" si="401"/>
        <v>nebija plānots</v>
      </c>
      <c r="AB239" s="89">
        <f t="shared" si="415"/>
        <v>0</v>
      </c>
      <c r="AC239" s="93" t="str">
        <f t="shared" si="416"/>
        <v>nebija plānots</v>
      </c>
      <c r="AD239" s="89">
        <f t="shared" si="417"/>
        <v>0</v>
      </c>
      <c r="AE239" s="89">
        <f t="shared" si="417"/>
        <v>0</v>
      </c>
      <c r="AF239" s="89">
        <f t="shared" si="417"/>
        <v>0</v>
      </c>
      <c r="AG239" s="89">
        <f t="shared" si="405"/>
        <v>0</v>
      </c>
      <c r="AH239" s="93" t="str">
        <f t="shared" si="418"/>
        <v>nebija plānots</v>
      </c>
      <c r="AI239" s="89">
        <f t="shared" si="419"/>
        <v>0</v>
      </c>
      <c r="AJ239" s="93" t="str">
        <f t="shared" si="420"/>
        <v>nebija plānots</v>
      </c>
      <c r="AK239" s="89">
        <v>0</v>
      </c>
      <c r="AL239" s="89">
        <v>0</v>
      </c>
      <c r="AM239" s="89">
        <v>0</v>
      </c>
      <c r="AN239" s="89">
        <f t="shared" si="439"/>
        <v>0</v>
      </c>
      <c r="AO239" s="93" t="str">
        <f t="shared" si="402"/>
        <v>nebija plānots</v>
      </c>
      <c r="AP239" s="89">
        <f t="shared" si="421"/>
        <v>0</v>
      </c>
      <c r="AQ239" s="93" t="str">
        <f t="shared" si="422"/>
        <v>nebija plānots</v>
      </c>
      <c r="AR239" s="89">
        <f t="shared" si="423"/>
        <v>0</v>
      </c>
      <c r="AS239" s="89">
        <f t="shared" si="423"/>
        <v>0</v>
      </c>
      <c r="AT239" s="89">
        <f t="shared" si="423"/>
        <v>0</v>
      </c>
      <c r="AU239" s="89">
        <f t="shared" si="406"/>
        <v>0</v>
      </c>
      <c r="AV239" s="93" t="str">
        <f t="shared" si="424"/>
        <v>nebija plānots</v>
      </c>
      <c r="AW239" s="89">
        <f t="shared" si="425"/>
        <v>0</v>
      </c>
      <c r="AX239" s="93" t="str">
        <f t="shared" si="426"/>
        <v>nebija plānots</v>
      </c>
      <c r="AY239" s="89">
        <v>0</v>
      </c>
      <c r="AZ239" s="89">
        <v>0</v>
      </c>
      <c r="BA239" s="89">
        <v>0</v>
      </c>
      <c r="BB239" s="89">
        <f t="shared" si="440"/>
        <v>0</v>
      </c>
      <c r="BC239" s="93" t="str">
        <f t="shared" si="403"/>
        <v>nebija plānots</v>
      </c>
      <c r="BD239" s="89">
        <f t="shared" si="427"/>
        <v>0</v>
      </c>
      <c r="BE239" s="93" t="str">
        <f t="shared" si="428"/>
        <v>nebija plānots</v>
      </c>
      <c r="BF239" s="89">
        <f t="shared" si="429"/>
        <v>0</v>
      </c>
      <c r="BG239" s="89">
        <f t="shared" si="429"/>
        <v>0</v>
      </c>
      <c r="BH239" s="89">
        <f t="shared" si="429"/>
        <v>0</v>
      </c>
      <c r="BI239" s="89">
        <f t="shared" si="407"/>
        <v>0</v>
      </c>
      <c r="BJ239" s="93" t="str">
        <f t="shared" si="430"/>
        <v>nebija plānots</v>
      </c>
      <c r="BK239" s="89">
        <f t="shared" si="431"/>
        <v>0</v>
      </c>
      <c r="BL239" s="93" t="str">
        <f t="shared" si="432"/>
        <v>nebija plānots</v>
      </c>
      <c r="BM239" s="89">
        <v>0</v>
      </c>
      <c r="BN239" s="89">
        <v>140534.24</v>
      </c>
      <c r="BO239" s="89">
        <v>0</v>
      </c>
      <c r="BP239" s="89">
        <f t="shared" si="441"/>
        <v>140534.24</v>
      </c>
      <c r="BQ239" s="93" t="str">
        <f t="shared" si="404"/>
        <v>nebija plānots</v>
      </c>
      <c r="BR239" s="89">
        <f t="shared" si="433"/>
        <v>140534.24</v>
      </c>
      <c r="BS239" s="93" t="str">
        <f t="shared" si="434"/>
        <v>nebija plānots</v>
      </c>
      <c r="BT239" s="89">
        <f t="shared" si="435"/>
        <v>0</v>
      </c>
      <c r="BU239" s="89">
        <f t="shared" si="435"/>
        <v>140534.24</v>
      </c>
      <c r="BV239" s="89">
        <f t="shared" si="435"/>
        <v>0</v>
      </c>
      <c r="BW239" s="89">
        <f t="shared" si="408"/>
        <v>140534.24</v>
      </c>
      <c r="BX239" s="93" t="str">
        <f t="shared" si="436"/>
        <v>nebija plānots</v>
      </c>
      <c r="BY239" s="89">
        <f t="shared" si="437"/>
        <v>140534.24</v>
      </c>
      <c r="BZ239" s="93" t="str">
        <f t="shared" si="438"/>
        <v>nebija plānots</v>
      </c>
      <c r="CA239" s="89">
        <v>191840.03</v>
      </c>
      <c r="CB239" s="89">
        <v>0</v>
      </c>
      <c r="CC239" s="89">
        <v>0</v>
      </c>
      <c r="CD239" s="89">
        <v>0</v>
      </c>
      <c r="CE239" s="89">
        <v>0</v>
      </c>
      <c r="CF239" s="89">
        <v>0</v>
      </c>
      <c r="CG239" s="89">
        <v>129746.93</v>
      </c>
      <c r="CH239" s="24">
        <f t="shared" si="409"/>
        <v>321586.95999999996</v>
      </c>
      <c r="CJ239" s="10"/>
      <c r="CK239" s="10"/>
    </row>
    <row r="240" spans="1:89" ht="12" hidden="1" customHeight="1" x14ac:dyDescent="0.25">
      <c r="A240" s="9" t="s">
        <v>633</v>
      </c>
      <c r="B240" s="9" t="s">
        <v>633</v>
      </c>
      <c r="C240" s="25">
        <v>6</v>
      </c>
      <c r="D240" s="33" t="s">
        <v>604</v>
      </c>
      <c r="E240" s="27" t="s">
        <v>605</v>
      </c>
      <c r="F240" s="33" t="s">
        <v>606</v>
      </c>
      <c r="G240" s="27" t="s">
        <v>607</v>
      </c>
      <c r="H240" s="28" t="s">
        <v>634</v>
      </c>
      <c r="I240" s="27" t="s">
        <v>635</v>
      </c>
      <c r="J240" s="28" t="s">
        <v>21</v>
      </c>
      <c r="K240" s="41" t="s">
        <v>91</v>
      </c>
      <c r="L240" s="25" t="s">
        <v>12</v>
      </c>
      <c r="M240" s="24">
        <v>0</v>
      </c>
      <c r="N240" s="24">
        <v>0</v>
      </c>
      <c r="O240" s="24">
        <v>3361.76</v>
      </c>
      <c r="P240" s="89">
        <v>0</v>
      </c>
      <c r="Q240" s="89">
        <v>79441.89</v>
      </c>
      <c r="R240" s="89">
        <v>0</v>
      </c>
      <c r="S240" s="89">
        <f t="shared" si="410"/>
        <v>79441.89</v>
      </c>
      <c r="T240" s="93" t="str">
        <f t="shared" si="411"/>
        <v>nebija plānots</v>
      </c>
      <c r="U240" s="89">
        <f t="shared" si="412"/>
        <v>79441.89</v>
      </c>
      <c r="V240" s="93" t="str">
        <f t="shared" si="413"/>
        <v>nebija plānots</v>
      </c>
      <c r="W240" s="89">
        <v>79477.45</v>
      </c>
      <c r="X240" s="89">
        <v>0</v>
      </c>
      <c r="Y240" s="89">
        <v>0</v>
      </c>
      <c r="Z240" s="89">
        <f t="shared" si="414"/>
        <v>0</v>
      </c>
      <c r="AA240" s="93">
        <f t="shared" si="401"/>
        <v>0</v>
      </c>
      <c r="AB240" s="89">
        <f t="shared" si="415"/>
        <v>-79477.45</v>
      </c>
      <c r="AC240" s="93">
        <f t="shared" si="416"/>
        <v>-1</v>
      </c>
      <c r="AD240" s="89">
        <f t="shared" si="417"/>
        <v>79477.45</v>
      </c>
      <c r="AE240" s="89">
        <f t="shared" si="417"/>
        <v>79441.89</v>
      </c>
      <c r="AF240" s="89">
        <f t="shared" si="417"/>
        <v>0</v>
      </c>
      <c r="AG240" s="89">
        <f t="shared" si="405"/>
        <v>79441.89</v>
      </c>
      <c r="AH240" s="93">
        <f t="shared" si="418"/>
        <v>0.99955257749210624</v>
      </c>
      <c r="AI240" s="89">
        <f t="shared" si="419"/>
        <v>-35.559999999997672</v>
      </c>
      <c r="AJ240" s="93">
        <f t="shared" si="420"/>
        <v>-4.4742250789371921E-4</v>
      </c>
      <c r="AK240" s="89">
        <v>0</v>
      </c>
      <c r="AL240" s="89">
        <v>0</v>
      </c>
      <c r="AM240" s="89">
        <v>0</v>
      </c>
      <c r="AN240" s="89">
        <f t="shared" si="439"/>
        <v>0</v>
      </c>
      <c r="AO240" s="93" t="str">
        <f t="shared" si="402"/>
        <v>nebija plānots</v>
      </c>
      <c r="AP240" s="89">
        <f t="shared" si="421"/>
        <v>0</v>
      </c>
      <c r="AQ240" s="93" t="str">
        <f t="shared" si="422"/>
        <v>nebija plānots</v>
      </c>
      <c r="AR240" s="89">
        <f t="shared" si="423"/>
        <v>79477.45</v>
      </c>
      <c r="AS240" s="89">
        <f t="shared" si="423"/>
        <v>79441.89</v>
      </c>
      <c r="AT240" s="89">
        <f t="shared" si="423"/>
        <v>0</v>
      </c>
      <c r="AU240" s="89">
        <f t="shared" si="406"/>
        <v>79441.89</v>
      </c>
      <c r="AV240" s="93">
        <f t="shared" si="424"/>
        <v>0.99955257749210624</v>
      </c>
      <c r="AW240" s="89">
        <f t="shared" si="425"/>
        <v>-35.559999999997672</v>
      </c>
      <c r="AX240" s="93">
        <f t="shared" si="426"/>
        <v>-4.4742250789371921E-4</v>
      </c>
      <c r="AY240" s="89">
        <v>0</v>
      </c>
      <c r="AZ240" s="89">
        <v>0</v>
      </c>
      <c r="BA240" s="89">
        <v>0</v>
      </c>
      <c r="BB240" s="89">
        <f t="shared" si="440"/>
        <v>0</v>
      </c>
      <c r="BC240" s="93" t="str">
        <f t="shared" si="403"/>
        <v>nebija plānots</v>
      </c>
      <c r="BD240" s="89">
        <f t="shared" si="427"/>
        <v>0</v>
      </c>
      <c r="BE240" s="93" t="str">
        <f t="shared" si="428"/>
        <v>nebija plānots</v>
      </c>
      <c r="BF240" s="89">
        <f t="shared" si="429"/>
        <v>79477.45</v>
      </c>
      <c r="BG240" s="89">
        <f t="shared" si="429"/>
        <v>79441.89</v>
      </c>
      <c r="BH240" s="89">
        <f t="shared" si="429"/>
        <v>0</v>
      </c>
      <c r="BI240" s="89">
        <f t="shared" si="407"/>
        <v>79441.89</v>
      </c>
      <c r="BJ240" s="93">
        <f t="shared" si="430"/>
        <v>0.99955257749210624</v>
      </c>
      <c r="BK240" s="89">
        <f t="shared" si="431"/>
        <v>-35.559999999997672</v>
      </c>
      <c r="BL240" s="93">
        <f t="shared" si="432"/>
        <v>-4.4742250789371921E-4</v>
      </c>
      <c r="BM240" s="89">
        <v>0</v>
      </c>
      <c r="BN240" s="89">
        <v>0</v>
      </c>
      <c r="BO240" s="89">
        <v>0</v>
      </c>
      <c r="BP240" s="89">
        <f t="shared" si="441"/>
        <v>0</v>
      </c>
      <c r="BQ240" s="93" t="str">
        <f t="shared" si="404"/>
        <v>nebija plānots</v>
      </c>
      <c r="BR240" s="89">
        <f t="shared" si="433"/>
        <v>0</v>
      </c>
      <c r="BS240" s="93" t="str">
        <f t="shared" si="434"/>
        <v>nebija plānots</v>
      </c>
      <c r="BT240" s="89">
        <f t="shared" si="435"/>
        <v>79477.45</v>
      </c>
      <c r="BU240" s="89">
        <f t="shared" si="435"/>
        <v>79441.89</v>
      </c>
      <c r="BV240" s="89">
        <f t="shared" si="435"/>
        <v>0</v>
      </c>
      <c r="BW240" s="89">
        <f t="shared" si="408"/>
        <v>79441.89</v>
      </c>
      <c r="BX240" s="93">
        <f t="shared" si="436"/>
        <v>0.99955257749210624</v>
      </c>
      <c r="BY240" s="89">
        <f t="shared" si="437"/>
        <v>-35.559999999997672</v>
      </c>
      <c r="BZ240" s="93">
        <f t="shared" si="438"/>
        <v>-4.4742250789371921E-4</v>
      </c>
      <c r="CA240" s="89">
        <v>0</v>
      </c>
      <c r="CB240" s="89">
        <v>0</v>
      </c>
      <c r="CC240" s="89">
        <v>444533.65</v>
      </c>
      <c r="CD240" s="89">
        <v>0</v>
      </c>
      <c r="CE240" s="89">
        <v>0</v>
      </c>
      <c r="CF240" s="89">
        <v>0</v>
      </c>
      <c r="CG240" s="89">
        <v>0</v>
      </c>
      <c r="CH240" s="24">
        <f t="shared" si="409"/>
        <v>524011.10000000003</v>
      </c>
      <c r="CJ240" s="10"/>
      <c r="CK240" s="10"/>
    </row>
    <row r="241" spans="1:89" ht="12" hidden="1" customHeight="1" x14ac:dyDescent="0.25">
      <c r="A241" s="9" t="s">
        <v>636</v>
      </c>
      <c r="B241" s="9" t="s">
        <v>636</v>
      </c>
      <c r="C241" s="25" t="s">
        <v>13</v>
      </c>
      <c r="D241" s="25" t="s">
        <v>637</v>
      </c>
      <c r="E241" s="30" t="s">
        <v>638</v>
      </c>
      <c r="F241" s="25" t="s">
        <v>639</v>
      </c>
      <c r="G241" s="27" t="s">
        <v>640</v>
      </c>
      <c r="H241" s="28" t="s">
        <v>641</v>
      </c>
      <c r="I241" s="27" t="s">
        <v>642</v>
      </c>
      <c r="J241" s="28" t="s">
        <v>21</v>
      </c>
      <c r="K241" s="41" t="s">
        <v>272</v>
      </c>
      <c r="L241" s="25" t="s">
        <v>9</v>
      </c>
      <c r="M241" s="24">
        <v>0</v>
      </c>
      <c r="N241" s="24">
        <v>0</v>
      </c>
      <c r="O241" s="24">
        <v>630632.85</v>
      </c>
      <c r="P241" s="89">
        <v>0</v>
      </c>
      <c r="Q241" s="89">
        <v>0</v>
      </c>
      <c r="R241" s="89">
        <v>0</v>
      </c>
      <c r="S241" s="89">
        <f t="shared" si="410"/>
        <v>0</v>
      </c>
      <c r="T241" s="93" t="str">
        <f t="shared" si="411"/>
        <v>nebija plānots</v>
      </c>
      <c r="U241" s="89">
        <f t="shared" si="412"/>
        <v>0</v>
      </c>
      <c r="V241" s="93" t="str">
        <f t="shared" si="413"/>
        <v>nebija plānots</v>
      </c>
      <c r="W241" s="89">
        <v>0</v>
      </c>
      <c r="X241" s="89">
        <v>0</v>
      </c>
      <c r="Y241" s="89">
        <v>0</v>
      </c>
      <c r="Z241" s="89">
        <f t="shared" si="414"/>
        <v>0</v>
      </c>
      <c r="AA241" s="93" t="str">
        <f t="shared" si="401"/>
        <v>nebija plānots</v>
      </c>
      <c r="AB241" s="89">
        <f t="shared" si="415"/>
        <v>0</v>
      </c>
      <c r="AC241" s="93" t="str">
        <f t="shared" si="416"/>
        <v>nebija plānots</v>
      </c>
      <c r="AD241" s="89">
        <f t="shared" si="417"/>
        <v>0</v>
      </c>
      <c r="AE241" s="89">
        <f t="shared" si="417"/>
        <v>0</v>
      </c>
      <c r="AF241" s="89">
        <f t="shared" si="417"/>
        <v>0</v>
      </c>
      <c r="AG241" s="89">
        <f t="shared" si="405"/>
        <v>0</v>
      </c>
      <c r="AH241" s="93" t="str">
        <f t="shared" si="418"/>
        <v>nebija plānots</v>
      </c>
      <c r="AI241" s="89">
        <f t="shared" si="419"/>
        <v>0</v>
      </c>
      <c r="AJ241" s="93" t="str">
        <f t="shared" si="420"/>
        <v>nebija plānots</v>
      </c>
      <c r="AK241" s="89">
        <v>0</v>
      </c>
      <c r="AL241" s="89">
        <v>0</v>
      </c>
      <c r="AM241" s="89">
        <v>0</v>
      </c>
      <c r="AN241" s="89">
        <f t="shared" si="439"/>
        <v>0</v>
      </c>
      <c r="AO241" s="93" t="str">
        <f t="shared" si="402"/>
        <v>nebija plānots</v>
      </c>
      <c r="AP241" s="89">
        <f t="shared" si="421"/>
        <v>0</v>
      </c>
      <c r="AQ241" s="93" t="str">
        <f t="shared" si="422"/>
        <v>nebija plānots</v>
      </c>
      <c r="AR241" s="89">
        <f t="shared" si="423"/>
        <v>0</v>
      </c>
      <c r="AS241" s="89">
        <f t="shared" si="423"/>
        <v>0</v>
      </c>
      <c r="AT241" s="89">
        <f t="shared" si="423"/>
        <v>0</v>
      </c>
      <c r="AU241" s="89">
        <f t="shared" si="406"/>
        <v>0</v>
      </c>
      <c r="AV241" s="93" t="str">
        <f t="shared" si="424"/>
        <v>nebija plānots</v>
      </c>
      <c r="AW241" s="89">
        <f t="shared" si="425"/>
        <v>0</v>
      </c>
      <c r="AX241" s="93" t="str">
        <f t="shared" si="426"/>
        <v>nebija plānots</v>
      </c>
      <c r="AY241" s="89">
        <v>0</v>
      </c>
      <c r="AZ241" s="89">
        <v>0</v>
      </c>
      <c r="BA241" s="89">
        <v>0</v>
      </c>
      <c r="BB241" s="89">
        <f t="shared" si="440"/>
        <v>0</v>
      </c>
      <c r="BC241" s="93" t="str">
        <f t="shared" si="403"/>
        <v>nebija plānots</v>
      </c>
      <c r="BD241" s="89">
        <f t="shared" si="427"/>
        <v>0</v>
      </c>
      <c r="BE241" s="93" t="str">
        <f t="shared" si="428"/>
        <v>nebija plānots</v>
      </c>
      <c r="BF241" s="89">
        <f t="shared" si="429"/>
        <v>0</v>
      </c>
      <c r="BG241" s="89">
        <f t="shared" si="429"/>
        <v>0</v>
      </c>
      <c r="BH241" s="89">
        <f t="shared" si="429"/>
        <v>0</v>
      </c>
      <c r="BI241" s="89">
        <f t="shared" si="407"/>
        <v>0</v>
      </c>
      <c r="BJ241" s="93" t="str">
        <f t="shared" si="430"/>
        <v>nebija plānots</v>
      </c>
      <c r="BK241" s="89">
        <f t="shared" si="431"/>
        <v>0</v>
      </c>
      <c r="BL241" s="93" t="str">
        <f t="shared" si="432"/>
        <v>nebija plānots</v>
      </c>
      <c r="BM241" s="89">
        <v>0</v>
      </c>
      <c r="BN241" s="89">
        <v>0</v>
      </c>
      <c r="BO241" s="89">
        <v>0</v>
      </c>
      <c r="BP241" s="89">
        <f t="shared" si="441"/>
        <v>0</v>
      </c>
      <c r="BQ241" s="93" t="str">
        <f t="shared" si="404"/>
        <v>nebija plānots</v>
      </c>
      <c r="BR241" s="89">
        <f t="shared" si="433"/>
        <v>0</v>
      </c>
      <c r="BS241" s="93" t="str">
        <f t="shared" si="434"/>
        <v>nebija plānots</v>
      </c>
      <c r="BT241" s="89">
        <f t="shared" si="435"/>
        <v>0</v>
      </c>
      <c r="BU241" s="89">
        <f t="shared" si="435"/>
        <v>0</v>
      </c>
      <c r="BV241" s="89">
        <f t="shared" si="435"/>
        <v>0</v>
      </c>
      <c r="BW241" s="89">
        <f t="shared" si="408"/>
        <v>0</v>
      </c>
      <c r="BX241" s="93" t="str">
        <f t="shared" si="436"/>
        <v>nebija plānots</v>
      </c>
      <c r="BY241" s="89">
        <f t="shared" si="437"/>
        <v>0</v>
      </c>
      <c r="BZ241" s="93" t="str">
        <f t="shared" si="438"/>
        <v>nebija plānots</v>
      </c>
      <c r="CA241" s="89">
        <v>0</v>
      </c>
      <c r="CB241" s="89">
        <v>0</v>
      </c>
      <c r="CC241" s="89">
        <v>0</v>
      </c>
      <c r="CD241" s="89">
        <v>0</v>
      </c>
      <c r="CE241" s="89">
        <v>0</v>
      </c>
      <c r="CF241" s="89">
        <v>0</v>
      </c>
      <c r="CG241" s="89">
        <v>0</v>
      </c>
      <c r="CH241" s="24">
        <f t="shared" si="409"/>
        <v>0</v>
      </c>
      <c r="CJ241" s="10"/>
      <c r="CK241" s="10"/>
    </row>
    <row r="242" spans="1:89" ht="12" hidden="1" customHeight="1" x14ac:dyDescent="0.25">
      <c r="A242" s="9" t="s">
        <v>643</v>
      </c>
      <c r="B242" s="9" t="s">
        <v>643</v>
      </c>
      <c r="C242" s="25" t="s">
        <v>13</v>
      </c>
      <c r="D242" s="25" t="s">
        <v>637</v>
      </c>
      <c r="E242" s="30" t="s">
        <v>638</v>
      </c>
      <c r="F242" s="25" t="s">
        <v>644</v>
      </c>
      <c r="G242" s="27" t="s">
        <v>645</v>
      </c>
      <c r="H242" s="28" t="s">
        <v>646</v>
      </c>
      <c r="I242" s="27" t="s">
        <v>647</v>
      </c>
      <c r="J242" s="28" t="s">
        <v>21</v>
      </c>
      <c r="K242" s="75" t="s">
        <v>272</v>
      </c>
      <c r="L242" s="25" t="s">
        <v>10</v>
      </c>
      <c r="M242" s="76">
        <v>0</v>
      </c>
      <c r="N242" s="76">
        <v>0</v>
      </c>
      <c r="O242" s="76">
        <v>1345014.5</v>
      </c>
      <c r="P242" s="90">
        <v>0</v>
      </c>
      <c r="Q242" s="89">
        <v>0</v>
      </c>
      <c r="R242" s="89">
        <v>0</v>
      </c>
      <c r="S242" s="89">
        <f t="shared" si="410"/>
        <v>0</v>
      </c>
      <c r="T242" s="93" t="str">
        <f t="shared" si="411"/>
        <v>nebija plānots</v>
      </c>
      <c r="U242" s="89">
        <f t="shared" si="412"/>
        <v>0</v>
      </c>
      <c r="V242" s="93" t="str">
        <f t="shared" si="413"/>
        <v>nebija plānots</v>
      </c>
      <c r="W242" s="90">
        <v>0</v>
      </c>
      <c r="X242" s="89">
        <v>0</v>
      </c>
      <c r="Y242" s="89">
        <v>0</v>
      </c>
      <c r="Z242" s="89">
        <f t="shared" si="414"/>
        <v>0</v>
      </c>
      <c r="AA242" s="93" t="str">
        <f t="shared" si="401"/>
        <v>nebija plānots</v>
      </c>
      <c r="AB242" s="89">
        <f t="shared" si="415"/>
        <v>0</v>
      </c>
      <c r="AC242" s="93" t="str">
        <f t="shared" si="416"/>
        <v>nebija plānots</v>
      </c>
      <c r="AD242" s="89">
        <f t="shared" si="417"/>
        <v>0</v>
      </c>
      <c r="AE242" s="89">
        <f t="shared" si="417"/>
        <v>0</v>
      </c>
      <c r="AF242" s="89">
        <f t="shared" si="417"/>
        <v>0</v>
      </c>
      <c r="AG242" s="89">
        <f t="shared" si="405"/>
        <v>0</v>
      </c>
      <c r="AH242" s="93" t="str">
        <f t="shared" si="418"/>
        <v>nebija plānots</v>
      </c>
      <c r="AI242" s="89">
        <f t="shared" si="419"/>
        <v>0</v>
      </c>
      <c r="AJ242" s="93" t="str">
        <f t="shared" si="420"/>
        <v>nebija plānots</v>
      </c>
      <c r="AK242" s="90">
        <v>0</v>
      </c>
      <c r="AL242" s="89">
        <v>0</v>
      </c>
      <c r="AM242" s="89">
        <v>0</v>
      </c>
      <c r="AN242" s="89">
        <f t="shared" si="439"/>
        <v>0</v>
      </c>
      <c r="AO242" s="93" t="str">
        <f t="shared" si="402"/>
        <v>nebija plānots</v>
      </c>
      <c r="AP242" s="89">
        <f t="shared" si="421"/>
        <v>0</v>
      </c>
      <c r="AQ242" s="93" t="str">
        <f t="shared" si="422"/>
        <v>nebija plānots</v>
      </c>
      <c r="AR242" s="89">
        <f t="shared" si="423"/>
        <v>0</v>
      </c>
      <c r="AS242" s="89">
        <f t="shared" si="423"/>
        <v>0</v>
      </c>
      <c r="AT242" s="89">
        <f t="shared" si="423"/>
        <v>0</v>
      </c>
      <c r="AU242" s="89">
        <f t="shared" si="406"/>
        <v>0</v>
      </c>
      <c r="AV242" s="93" t="str">
        <f t="shared" si="424"/>
        <v>nebija plānots</v>
      </c>
      <c r="AW242" s="89">
        <f t="shared" si="425"/>
        <v>0</v>
      </c>
      <c r="AX242" s="93" t="str">
        <f t="shared" si="426"/>
        <v>nebija plānots</v>
      </c>
      <c r="AY242" s="90">
        <v>0</v>
      </c>
      <c r="AZ242" s="89">
        <v>0</v>
      </c>
      <c r="BA242" s="89">
        <v>0</v>
      </c>
      <c r="BB242" s="89">
        <f t="shared" si="440"/>
        <v>0</v>
      </c>
      <c r="BC242" s="93" t="str">
        <f t="shared" si="403"/>
        <v>nebija plānots</v>
      </c>
      <c r="BD242" s="89">
        <f t="shared" si="427"/>
        <v>0</v>
      </c>
      <c r="BE242" s="93" t="str">
        <f t="shared" si="428"/>
        <v>nebija plānots</v>
      </c>
      <c r="BF242" s="89">
        <f t="shared" si="429"/>
        <v>0</v>
      </c>
      <c r="BG242" s="89">
        <f t="shared" si="429"/>
        <v>0</v>
      </c>
      <c r="BH242" s="89">
        <f t="shared" si="429"/>
        <v>0</v>
      </c>
      <c r="BI242" s="89">
        <f t="shared" si="407"/>
        <v>0</v>
      </c>
      <c r="BJ242" s="93" t="str">
        <f t="shared" si="430"/>
        <v>nebija plānots</v>
      </c>
      <c r="BK242" s="89">
        <f t="shared" si="431"/>
        <v>0</v>
      </c>
      <c r="BL242" s="93" t="str">
        <f t="shared" si="432"/>
        <v>nebija plānots</v>
      </c>
      <c r="BM242" s="90">
        <v>0</v>
      </c>
      <c r="BN242" s="89">
        <v>0</v>
      </c>
      <c r="BO242" s="89">
        <v>0</v>
      </c>
      <c r="BP242" s="89">
        <f t="shared" si="441"/>
        <v>0</v>
      </c>
      <c r="BQ242" s="93" t="str">
        <f t="shared" si="404"/>
        <v>nebija plānots</v>
      </c>
      <c r="BR242" s="89">
        <f t="shared" si="433"/>
        <v>0</v>
      </c>
      <c r="BS242" s="93" t="str">
        <f t="shared" si="434"/>
        <v>nebija plānots</v>
      </c>
      <c r="BT242" s="89">
        <f t="shared" si="435"/>
        <v>0</v>
      </c>
      <c r="BU242" s="89">
        <f t="shared" si="435"/>
        <v>0</v>
      </c>
      <c r="BV242" s="89">
        <f t="shared" si="435"/>
        <v>0</v>
      </c>
      <c r="BW242" s="89">
        <f t="shared" si="408"/>
        <v>0</v>
      </c>
      <c r="BX242" s="93" t="str">
        <f t="shared" si="436"/>
        <v>nebija plānots</v>
      </c>
      <c r="BY242" s="89">
        <f t="shared" si="437"/>
        <v>0</v>
      </c>
      <c r="BZ242" s="93" t="str">
        <f t="shared" si="438"/>
        <v>nebija plānots</v>
      </c>
      <c r="CA242" s="90">
        <v>0</v>
      </c>
      <c r="CB242" s="90">
        <v>0</v>
      </c>
      <c r="CC242" s="90">
        <v>0</v>
      </c>
      <c r="CD242" s="90">
        <v>0</v>
      </c>
      <c r="CE242" s="90">
        <v>0</v>
      </c>
      <c r="CF242" s="90">
        <v>0</v>
      </c>
      <c r="CG242" s="90">
        <v>0</v>
      </c>
      <c r="CH242" s="76">
        <f t="shared" si="409"/>
        <v>0</v>
      </c>
      <c r="CJ242" s="10"/>
      <c r="CK242" s="10"/>
    </row>
    <row r="243" spans="1:89" ht="14" x14ac:dyDescent="0.25">
      <c r="A243" s="51"/>
      <c r="B243" s="51"/>
      <c r="C243" s="70"/>
      <c r="D243" s="70"/>
      <c r="E243" s="71"/>
      <c r="F243" s="70"/>
      <c r="G243" s="51"/>
      <c r="H243" s="72"/>
      <c r="I243" s="71"/>
      <c r="J243" s="70"/>
      <c r="K243" s="73"/>
      <c r="L243" s="51"/>
      <c r="M243" s="51"/>
      <c r="N243" s="74"/>
      <c r="O243" s="74"/>
      <c r="P243" s="51"/>
      <c r="Q243" s="51"/>
      <c r="R243" s="51"/>
      <c r="S243" s="51"/>
      <c r="T243" s="51"/>
      <c r="U243" s="51"/>
      <c r="V243" s="51"/>
      <c r="W243" s="51"/>
      <c r="X243" s="51"/>
      <c r="Y243" s="51"/>
      <c r="Z243" s="51"/>
      <c r="AA243" s="51"/>
      <c r="AB243" s="51"/>
      <c r="AC243" s="51"/>
      <c r="AD243" s="51"/>
      <c r="AE243" s="51"/>
      <c r="AF243" s="51"/>
      <c r="AG243" s="51"/>
      <c r="AH243" s="51"/>
      <c r="AI243" s="51"/>
      <c r="AJ243" s="51"/>
      <c r="AK243" s="51"/>
      <c r="AL243" s="51"/>
      <c r="AM243" s="51"/>
      <c r="AN243" s="51"/>
      <c r="AO243" s="51"/>
      <c r="AP243" s="51"/>
      <c r="AQ243" s="51"/>
      <c r="AR243" s="51"/>
      <c r="AS243" s="51"/>
      <c r="AT243" s="51"/>
      <c r="AU243" s="51"/>
      <c r="AV243" s="51"/>
      <c r="AW243" s="51"/>
      <c r="AX243" s="51"/>
      <c r="AY243" s="51"/>
      <c r="AZ243" s="51"/>
      <c r="BA243" s="51"/>
      <c r="BB243" s="51"/>
      <c r="BC243" s="51"/>
      <c r="BD243" s="51"/>
      <c r="BE243" s="51"/>
      <c r="BF243" s="51"/>
      <c r="BG243" s="51"/>
      <c r="BH243" s="51"/>
      <c r="BI243" s="51"/>
      <c r="BJ243" s="51"/>
      <c r="BK243" s="51"/>
      <c r="BL243" s="51"/>
      <c r="BM243" s="51"/>
      <c r="BN243" s="51"/>
      <c r="BO243" s="51"/>
      <c r="BP243" s="51"/>
      <c r="BQ243" s="51"/>
      <c r="BR243" s="51"/>
      <c r="BS243" s="51"/>
      <c r="BT243" s="51"/>
      <c r="BU243" s="51"/>
      <c r="BV243" s="51"/>
      <c r="BW243" s="51"/>
      <c r="BX243" s="51"/>
      <c r="BY243" s="51"/>
      <c r="BZ243" s="51"/>
      <c r="CA243" s="51"/>
      <c r="CB243" s="51"/>
      <c r="CC243" s="51"/>
      <c r="CD243" s="51"/>
      <c r="CE243" s="51"/>
      <c r="CF243" s="51"/>
      <c r="CG243" s="51"/>
      <c r="CH243" s="51"/>
    </row>
    <row r="244" spans="1:89" ht="14" x14ac:dyDescent="0.25">
      <c r="A244" s="42" t="s">
        <v>679</v>
      </c>
      <c r="B244" s="42"/>
      <c r="C244" s="43"/>
      <c r="D244" s="43"/>
      <c r="E244" s="44"/>
      <c r="F244" s="43"/>
      <c r="G244" s="42"/>
      <c r="H244" s="45"/>
      <c r="I244" s="44"/>
      <c r="J244" s="43"/>
      <c r="K244" s="46"/>
      <c r="L244" s="42"/>
      <c r="M244" s="42"/>
      <c r="N244" s="67"/>
      <c r="O244" s="67"/>
      <c r="P244" s="42"/>
      <c r="Q244" s="42"/>
      <c r="R244" s="42"/>
      <c r="S244" s="42"/>
      <c r="T244" s="42"/>
      <c r="U244" s="42"/>
      <c r="V244" s="42"/>
      <c r="W244" s="42"/>
      <c r="X244" s="42"/>
      <c r="Y244" s="42"/>
      <c r="Z244" s="42"/>
      <c r="AA244" s="42"/>
      <c r="AB244" s="42"/>
      <c r="AC244" s="42"/>
      <c r="AD244" s="42"/>
      <c r="AE244" s="42"/>
      <c r="AF244" s="42"/>
      <c r="AG244" s="42"/>
      <c r="AH244" s="42"/>
      <c r="AI244" s="42"/>
      <c r="AJ244" s="42"/>
      <c r="AK244" s="42"/>
      <c r="AL244" s="42"/>
      <c r="AM244" s="42"/>
      <c r="AN244" s="42"/>
      <c r="AO244" s="42"/>
      <c r="AP244" s="42"/>
      <c r="AQ244" s="42"/>
      <c r="AR244" s="42"/>
      <c r="AS244" s="42"/>
      <c r="AT244" s="42"/>
      <c r="AU244" s="42"/>
      <c r="AV244" s="42"/>
      <c r="AW244" s="42"/>
      <c r="AX244" s="42"/>
      <c r="AY244" s="42"/>
      <c r="AZ244" s="42"/>
      <c r="BA244" s="42"/>
      <c r="BB244" s="42"/>
      <c r="BC244" s="42"/>
      <c r="BD244" s="42"/>
      <c r="BE244" s="42"/>
      <c r="BF244" s="42"/>
      <c r="BG244" s="42"/>
      <c r="BH244" s="42"/>
      <c r="BI244" s="42"/>
      <c r="BJ244" s="42"/>
      <c r="BK244" s="42"/>
      <c r="BL244" s="42"/>
      <c r="BM244" s="42"/>
      <c r="BN244" s="42"/>
      <c r="BO244" s="42"/>
      <c r="BP244" s="42"/>
      <c r="BQ244" s="42"/>
      <c r="BR244" s="42"/>
      <c r="BS244" s="42"/>
      <c r="BT244" s="42"/>
      <c r="BU244" s="42"/>
      <c r="BV244" s="42"/>
      <c r="BW244" s="42"/>
      <c r="BX244" s="42"/>
      <c r="BY244" s="42"/>
      <c r="BZ244" s="42"/>
      <c r="CA244" s="42"/>
      <c r="CB244" s="42"/>
      <c r="CC244" s="42"/>
      <c r="CD244" s="42"/>
      <c r="CE244" s="42"/>
      <c r="CF244" s="42"/>
      <c r="CG244" s="42"/>
      <c r="CH244" s="42"/>
    </row>
    <row r="245" spans="1:89" ht="14" x14ac:dyDescent="0.25">
      <c r="A245" s="42"/>
      <c r="B245" s="42"/>
      <c r="C245" s="43"/>
      <c r="D245" s="43"/>
      <c r="E245" s="44"/>
      <c r="F245" s="43"/>
      <c r="G245" s="42"/>
      <c r="H245" s="45"/>
      <c r="I245" s="44"/>
      <c r="J245" s="43"/>
      <c r="K245" s="46"/>
      <c r="L245" s="42"/>
      <c r="M245" s="42"/>
      <c r="N245" s="67"/>
      <c r="O245" s="67"/>
      <c r="P245" s="42"/>
      <c r="Q245" s="42"/>
      <c r="R245" s="42"/>
      <c r="S245" s="42"/>
      <c r="T245" s="42"/>
      <c r="U245" s="42"/>
      <c r="V245" s="42"/>
      <c r="W245" s="42"/>
      <c r="X245" s="42"/>
      <c r="Y245" s="42"/>
      <c r="Z245" s="42"/>
      <c r="AA245" s="42"/>
      <c r="AB245" s="42"/>
      <c r="AC245" s="42"/>
      <c r="AD245" s="42"/>
      <c r="AE245" s="42"/>
      <c r="AF245" s="42"/>
      <c r="AG245" s="42"/>
      <c r="AH245" s="42"/>
      <c r="AI245" s="42"/>
      <c r="AJ245" s="42"/>
      <c r="AK245" s="42"/>
      <c r="AL245" s="42"/>
      <c r="AM245" s="42"/>
      <c r="AN245" s="42"/>
      <c r="AO245" s="42"/>
      <c r="AP245" s="42"/>
      <c r="AQ245" s="42"/>
      <c r="AR245" s="42"/>
      <c r="AS245" s="42"/>
      <c r="AT245" s="42"/>
      <c r="AU245" s="42"/>
      <c r="AV245" s="42"/>
      <c r="AW245" s="42"/>
      <c r="AX245" s="42"/>
      <c r="AY245" s="42"/>
      <c r="AZ245" s="42"/>
      <c r="BA245" s="42"/>
      <c r="BB245" s="42"/>
      <c r="BC245" s="42"/>
      <c r="BD245" s="42"/>
      <c r="BE245" s="42"/>
      <c r="BF245" s="42"/>
      <c r="BG245" s="42"/>
      <c r="BH245" s="42"/>
      <c r="BI245" s="42"/>
      <c r="BJ245" s="42"/>
      <c r="BK245" s="42"/>
      <c r="BL245" s="42"/>
      <c r="BM245" s="42"/>
      <c r="BN245" s="42"/>
      <c r="BO245" s="42"/>
      <c r="BP245" s="42"/>
      <c r="BQ245" s="42"/>
      <c r="BR245" s="42"/>
      <c r="BS245" s="42"/>
      <c r="BT245" s="42"/>
      <c r="BU245" s="42"/>
      <c r="BV245" s="42"/>
      <c r="BW245" s="42"/>
      <c r="BX245" s="42"/>
      <c r="BY245" s="42"/>
      <c r="BZ245" s="42"/>
      <c r="CA245" s="42"/>
      <c r="CB245" s="42"/>
      <c r="CC245" s="42"/>
      <c r="CD245" s="42"/>
      <c r="CE245" s="42"/>
      <c r="CF245" s="42"/>
      <c r="CG245" s="42"/>
      <c r="CH245" s="42"/>
    </row>
    <row r="246" spans="1:89" ht="15" customHeight="1" x14ac:dyDescent="0.4">
      <c r="A246" s="68"/>
      <c r="B246" s="42"/>
      <c r="C246" s="43"/>
      <c r="D246" s="43"/>
      <c r="E246" s="44"/>
      <c r="F246" s="43"/>
      <c r="G246" s="42"/>
      <c r="H246" s="45"/>
      <c r="I246" s="44"/>
      <c r="J246" s="43"/>
      <c r="K246" s="46"/>
      <c r="L246" s="42"/>
      <c r="M246" s="42"/>
      <c r="N246" s="42"/>
      <c r="O246" s="42"/>
      <c r="P246" s="42"/>
      <c r="Q246" s="42"/>
      <c r="R246" s="42"/>
      <c r="S246" s="42"/>
      <c r="T246" s="42"/>
      <c r="U246" s="42"/>
      <c r="V246" s="42"/>
      <c r="W246" s="42"/>
      <c r="X246" s="42"/>
      <c r="Y246" s="42"/>
      <c r="Z246" s="42"/>
      <c r="AA246" s="42"/>
      <c r="AB246" s="42"/>
      <c r="AC246" s="42"/>
      <c r="AD246" s="42"/>
      <c r="AE246" s="42"/>
      <c r="AF246" s="42"/>
      <c r="AG246" s="42"/>
      <c r="AH246" s="42"/>
      <c r="AI246" s="42"/>
      <c r="AJ246" s="42"/>
      <c r="AK246" s="42"/>
      <c r="AL246" s="42"/>
      <c r="AM246" s="42"/>
      <c r="AN246" s="42"/>
      <c r="AO246" s="42"/>
      <c r="AP246" s="42"/>
      <c r="AQ246" s="42"/>
      <c r="AR246" s="42"/>
      <c r="AS246" s="42"/>
      <c r="AT246" s="42"/>
      <c r="AU246" s="42"/>
      <c r="AV246" s="42"/>
      <c r="AW246" s="42"/>
      <c r="AX246" s="42"/>
      <c r="AY246" s="42"/>
      <c r="AZ246" s="42"/>
      <c r="BA246" s="42"/>
      <c r="BB246" s="42"/>
      <c r="BC246" s="42"/>
      <c r="BD246" s="42"/>
      <c r="BE246" s="42"/>
      <c r="BF246" s="42"/>
      <c r="BG246" s="42"/>
      <c r="BH246" s="42"/>
      <c r="BI246" s="42"/>
      <c r="BJ246" s="42"/>
      <c r="BK246" s="42"/>
      <c r="BL246" s="42"/>
      <c r="BM246" s="42"/>
      <c r="BN246" s="42"/>
      <c r="BO246" s="42"/>
      <c r="BP246" s="42"/>
      <c r="BQ246" s="42"/>
      <c r="BR246" s="42"/>
      <c r="BS246" s="42"/>
      <c r="BT246" s="42"/>
      <c r="BU246" s="42"/>
      <c r="BV246" s="42"/>
      <c r="BW246" s="42"/>
      <c r="BX246" s="42"/>
      <c r="BY246" s="42"/>
      <c r="BZ246" s="42"/>
      <c r="CA246" s="42"/>
      <c r="CB246" s="42"/>
      <c r="CC246" s="42"/>
      <c r="CD246" s="42"/>
      <c r="CE246" s="42"/>
      <c r="CF246" s="42"/>
      <c r="CG246" s="42"/>
      <c r="CH246" s="42"/>
    </row>
    <row r="247" spans="1:89" ht="15" customHeight="1" x14ac:dyDescent="0.25">
      <c r="A247" s="42"/>
      <c r="B247" s="42"/>
      <c r="C247" s="43"/>
      <c r="D247" s="43"/>
      <c r="E247" s="44"/>
      <c r="F247" s="43"/>
      <c r="G247" s="42"/>
      <c r="H247" s="45"/>
      <c r="I247" s="44"/>
      <c r="J247" s="43"/>
      <c r="K247" s="46"/>
      <c r="L247" s="42"/>
      <c r="M247" s="42"/>
      <c r="N247" s="42"/>
      <c r="O247" s="42"/>
      <c r="P247" s="42"/>
      <c r="Q247" s="42"/>
      <c r="R247" s="42"/>
      <c r="S247" s="42"/>
      <c r="T247" s="42"/>
      <c r="U247" s="42"/>
      <c r="V247" s="42"/>
      <c r="W247" s="42"/>
      <c r="X247" s="42"/>
      <c r="Y247" s="42"/>
      <c r="Z247" s="42"/>
      <c r="AA247" s="42"/>
      <c r="AB247" s="42"/>
      <c r="AC247" s="42"/>
      <c r="AD247" s="42"/>
      <c r="AE247" s="42"/>
      <c r="AF247" s="42"/>
      <c r="AG247" s="42"/>
      <c r="AH247" s="42"/>
      <c r="AI247" s="42"/>
      <c r="AJ247" s="42"/>
      <c r="AK247" s="42"/>
      <c r="AL247" s="42"/>
      <c r="AM247" s="42"/>
      <c r="AN247" s="42"/>
      <c r="AO247" s="42"/>
      <c r="AP247" s="42"/>
      <c r="AQ247" s="42"/>
      <c r="AR247" s="42"/>
      <c r="AS247" s="42"/>
      <c r="AT247" s="42"/>
      <c r="AU247" s="42"/>
      <c r="AV247" s="42"/>
      <c r="AW247" s="42"/>
      <c r="AX247" s="42"/>
      <c r="AY247" s="42"/>
      <c r="AZ247" s="42"/>
      <c r="BA247" s="42"/>
      <c r="BB247" s="42"/>
      <c r="BC247" s="42"/>
      <c r="BD247" s="42"/>
      <c r="BE247" s="42"/>
      <c r="BF247" s="42"/>
      <c r="BG247" s="42"/>
      <c r="BH247" s="42"/>
      <c r="BI247" s="42"/>
      <c r="BJ247" s="42"/>
      <c r="BK247" s="42"/>
      <c r="BL247" s="42"/>
      <c r="BM247" s="42"/>
      <c r="BN247" s="42"/>
      <c r="BO247" s="42"/>
      <c r="BP247" s="42"/>
      <c r="BQ247" s="42"/>
      <c r="BR247" s="42"/>
      <c r="BS247" s="42"/>
      <c r="BT247" s="42"/>
      <c r="BU247" s="42"/>
      <c r="BV247" s="42"/>
      <c r="BW247" s="42"/>
      <c r="BX247" s="42"/>
      <c r="BY247" s="42"/>
      <c r="BZ247" s="42"/>
      <c r="CA247" s="42"/>
      <c r="CB247" s="42"/>
      <c r="CC247" s="42"/>
      <c r="CD247" s="42"/>
      <c r="CE247" s="42"/>
      <c r="CF247" s="42"/>
      <c r="CG247" s="42"/>
      <c r="CH247" s="42"/>
    </row>
    <row r="248" spans="1:89" ht="15" customHeight="1" x14ac:dyDescent="0.25">
      <c r="A248" s="69"/>
      <c r="B248" s="42"/>
      <c r="C248" s="43"/>
      <c r="D248" s="43"/>
      <c r="E248" s="44"/>
      <c r="F248" s="43"/>
      <c r="G248" s="42"/>
      <c r="H248" s="45"/>
      <c r="I248" s="44"/>
      <c r="J248" s="43"/>
      <c r="K248" s="46"/>
      <c r="L248" s="42"/>
      <c r="M248" s="42"/>
      <c r="N248" s="42"/>
      <c r="O248" s="42"/>
      <c r="P248" s="42"/>
      <c r="Q248" s="42"/>
      <c r="R248" s="42"/>
      <c r="S248" s="42"/>
      <c r="T248" s="42"/>
      <c r="U248" s="42"/>
      <c r="V248" s="42"/>
      <c r="W248" s="42"/>
      <c r="X248" s="42"/>
      <c r="Y248" s="42"/>
      <c r="Z248" s="42"/>
      <c r="AA248" s="42"/>
      <c r="AB248" s="42"/>
      <c r="AC248" s="42"/>
      <c r="AD248" s="42"/>
      <c r="AE248" s="42"/>
      <c r="AF248" s="42"/>
      <c r="AG248" s="42"/>
      <c r="AH248" s="42"/>
      <c r="AI248" s="42"/>
      <c r="AJ248" s="42"/>
      <c r="AK248" s="42"/>
      <c r="AL248" s="42"/>
      <c r="AM248" s="42"/>
      <c r="AN248" s="42"/>
      <c r="AO248" s="42"/>
      <c r="AP248" s="42"/>
      <c r="AQ248" s="42"/>
      <c r="AR248" s="42"/>
      <c r="AS248" s="42"/>
      <c r="AT248" s="42"/>
      <c r="AU248" s="42"/>
      <c r="AV248" s="42"/>
      <c r="AW248" s="42"/>
      <c r="AX248" s="42"/>
      <c r="AY248" s="42"/>
      <c r="AZ248" s="42"/>
      <c r="BA248" s="42"/>
      <c r="BB248" s="42"/>
      <c r="BC248" s="42"/>
      <c r="BD248" s="42"/>
      <c r="BE248" s="42"/>
      <c r="BF248" s="42"/>
      <c r="BG248" s="42"/>
      <c r="BH248" s="42"/>
      <c r="BI248" s="42"/>
      <c r="BJ248" s="42"/>
      <c r="BK248" s="42"/>
      <c r="BL248" s="42"/>
      <c r="BM248" s="42"/>
      <c r="BN248" s="42"/>
      <c r="BO248" s="42"/>
      <c r="BP248" s="42"/>
      <c r="BQ248" s="42"/>
      <c r="BR248" s="42"/>
      <c r="BS248" s="42"/>
      <c r="BT248" s="42"/>
      <c r="BU248" s="42"/>
      <c r="BV248" s="42"/>
      <c r="BW248" s="42"/>
      <c r="BX248" s="42"/>
      <c r="BY248" s="42"/>
      <c r="BZ248" s="42"/>
      <c r="CA248" s="42"/>
      <c r="CB248" s="42"/>
      <c r="CC248" s="42"/>
      <c r="CD248" s="42"/>
      <c r="CE248" s="42"/>
      <c r="CF248" s="42"/>
      <c r="CG248" s="42"/>
      <c r="CH248" s="42"/>
    </row>
    <row r="249" spans="1:89" ht="15" customHeight="1" x14ac:dyDescent="0.25">
      <c r="A249" s="69"/>
      <c r="B249" s="42"/>
      <c r="C249" s="43"/>
      <c r="D249" s="43"/>
      <c r="E249" s="44"/>
      <c r="F249" s="43"/>
      <c r="G249" s="42"/>
      <c r="H249" s="45"/>
      <c r="I249" s="44"/>
      <c r="J249" s="43"/>
      <c r="K249" s="46"/>
      <c r="L249" s="42"/>
      <c r="M249" s="42"/>
      <c r="N249" s="42"/>
      <c r="O249" s="42"/>
      <c r="P249" s="42"/>
      <c r="Q249" s="42"/>
      <c r="R249" s="42"/>
      <c r="S249" s="42"/>
      <c r="T249" s="42"/>
      <c r="U249" s="42"/>
      <c r="V249" s="42"/>
      <c r="W249" s="42"/>
      <c r="X249" s="42"/>
      <c r="Y249" s="42"/>
      <c r="Z249" s="42"/>
      <c r="AA249" s="42"/>
      <c r="AB249" s="42"/>
      <c r="AC249" s="42"/>
      <c r="AD249" s="42"/>
      <c r="AE249" s="42"/>
      <c r="AF249" s="42"/>
      <c r="AG249" s="42"/>
      <c r="AH249" s="42"/>
      <c r="AI249" s="42"/>
      <c r="AJ249" s="42"/>
      <c r="AK249" s="42"/>
      <c r="AL249" s="42"/>
      <c r="AM249" s="42"/>
      <c r="AN249" s="42"/>
      <c r="AO249" s="42"/>
      <c r="AP249" s="42"/>
      <c r="AQ249" s="42"/>
      <c r="AR249" s="42"/>
      <c r="AS249" s="42"/>
      <c r="AT249" s="42"/>
      <c r="AU249" s="42"/>
      <c r="AV249" s="42"/>
      <c r="AW249" s="42"/>
      <c r="AX249" s="42"/>
      <c r="AY249" s="42"/>
      <c r="AZ249" s="42"/>
      <c r="BA249" s="42"/>
      <c r="BB249" s="42"/>
      <c r="BC249" s="42"/>
      <c r="BD249" s="42"/>
      <c r="BE249" s="42"/>
      <c r="BF249" s="42"/>
      <c r="BG249" s="42"/>
      <c r="BH249" s="42"/>
      <c r="BI249" s="42"/>
      <c r="BJ249" s="42"/>
      <c r="BK249" s="42"/>
      <c r="BL249" s="42"/>
      <c r="BM249" s="42"/>
      <c r="BN249" s="42"/>
      <c r="BO249" s="42"/>
      <c r="BP249" s="42"/>
      <c r="BQ249" s="42"/>
      <c r="BR249" s="42"/>
      <c r="BS249" s="42"/>
      <c r="BT249" s="42"/>
      <c r="BU249" s="42"/>
      <c r="BV249" s="42"/>
      <c r="BW249" s="42"/>
      <c r="BX249" s="42"/>
      <c r="BY249" s="42"/>
      <c r="BZ249" s="42"/>
      <c r="CA249" s="42"/>
      <c r="CB249" s="42"/>
      <c r="CC249" s="42"/>
      <c r="CD249" s="42"/>
      <c r="CE249" s="42"/>
      <c r="CF249" s="42"/>
      <c r="CG249" s="42"/>
      <c r="CH249" s="42"/>
    </row>
    <row r="254" spans="1:89" ht="14" x14ac:dyDescent="0.25">
      <c r="N254" s="17"/>
      <c r="O254" s="17"/>
    </row>
  </sheetData>
  <autoFilter ref="A27:CH242" xr:uid="{00000000-0001-0000-0000-000000000000}">
    <filterColumn colId="76">
      <filters>
        <filter val="-10 427 593"/>
        <filter val="-3 635 158"/>
        <filter val="-4 143 711"/>
        <filter val="-4 262 194"/>
        <filter val="-7 352 291"/>
      </filters>
    </filterColumn>
    <sortState xmlns:xlrd2="http://schemas.microsoft.com/office/spreadsheetml/2017/richdata2" ref="A43:CH151">
      <sortCondition ref="BY27:BY242"/>
    </sortState>
  </autoFilter>
  <mergeCells count="18">
    <mergeCell ref="J20:J26"/>
    <mergeCell ref="K20:K26"/>
    <mergeCell ref="P19:CG19"/>
    <mergeCell ref="A20:A26"/>
    <mergeCell ref="B20:B26"/>
    <mergeCell ref="C20:C26"/>
    <mergeCell ref="D20:D26"/>
    <mergeCell ref="E20:E26"/>
    <mergeCell ref="F20:F26"/>
    <mergeCell ref="G20:G26"/>
    <mergeCell ref="H20:H26"/>
    <mergeCell ref="I20:I26"/>
    <mergeCell ref="K6:L6"/>
    <mergeCell ref="C2:CH2"/>
    <mergeCell ref="C3:J3"/>
    <mergeCell ref="K3:CH3"/>
    <mergeCell ref="P4:CG4"/>
    <mergeCell ref="K5:L5"/>
  </mergeCells>
  <pageMargins left="0.23622047244094491" right="0.23622047244094491" top="0.74803149606299213" bottom="0.74803149606299213" header="0.31496062992125984" footer="0.31496062992125984"/>
  <pageSetup paperSize="8" scale="29" orientation="landscape" r:id="rId1"/>
  <headerFooter>
    <oddFooter>Page &amp;P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b7b3b213-8566-48ea-9933-efcfa651373a">
      <Terms xmlns="http://schemas.microsoft.com/office/infopath/2007/PartnerControls"/>
    </lcf76f155ced4ddcb4097134ff3c332f>
    <TaxCatchAll xmlns="d68ddbfb-0246-4f41-98f5-4b7b8fdf9644"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2B75A837DF00024DBC7481451BD525B2" ma:contentTypeVersion="14" ma:contentTypeDescription="Create a new document." ma:contentTypeScope="" ma:versionID="fe9ce479c3f216c68c3f434e12268cd1">
  <xsd:schema xmlns:xsd="http://www.w3.org/2001/XMLSchema" xmlns:xs="http://www.w3.org/2001/XMLSchema" xmlns:p="http://schemas.microsoft.com/office/2006/metadata/properties" xmlns:ns2="b7b3b213-8566-48ea-9933-efcfa651373a" xmlns:ns3="d68ddbfb-0246-4f41-98f5-4b7b8fdf9644" targetNamespace="http://schemas.microsoft.com/office/2006/metadata/properties" ma:root="true" ma:fieldsID="d3adab6a80389f5cedcfe2dbd98325b0" ns2:_="" ns3:_="">
    <xsd:import namespace="b7b3b213-8566-48ea-9933-efcfa651373a"/>
    <xsd:import namespace="d68ddbfb-0246-4f41-98f5-4b7b8fdf964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BillingMetadata"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b3b213-8566-48ea-9933-efcfa651373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779952b4-9163-4466-a728-aca91a51bc43"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BillingMetadata" ma:index="20" nillable="true" ma:displayName="MediaServiceBillingMetadata" ma:hidden="true" ma:internalName="MediaServiceBillingMetadata" ma:readOnly="true">
      <xsd:simpleType>
        <xsd:restriction base="dms:Note"/>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68ddbfb-0246-4f41-98f5-4b7b8fdf9644"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06744783-cdeb-4300-8bf0-c46350fa0fa3}" ma:internalName="TaxCatchAll" ma:showField="CatchAllData" ma:web="d68ddbfb-0246-4f41-98f5-4b7b8fdf964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1F9F75B-5022-4269-9109-90E39BEF8A7F}">
  <ds:schemaRefs>
    <ds:schemaRef ds:uri="http://schemas.microsoft.com/office/infopath/2007/PartnerControls"/>
    <ds:schemaRef ds:uri="http://purl.org/dc/dcmitype/"/>
    <ds:schemaRef ds:uri="http://schemas.microsoft.com/office/2006/documentManagement/types"/>
    <ds:schemaRef ds:uri="b7b3b213-8566-48ea-9933-efcfa651373a"/>
    <ds:schemaRef ds:uri="http://schemas.microsoft.com/office/2006/metadata/properties"/>
    <ds:schemaRef ds:uri="d68ddbfb-0246-4f41-98f5-4b7b8fdf9644"/>
    <ds:schemaRef ds:uri="http://purl.org/dc/elements/1.1/"/>
    <ds:schemaRef ds:uri="http://schemas.openxmlformats.org/package/2006/metadata/core-properties"/>
    <ds:schemaRef ds:uri="http://www.w3.org/XML/1998/namespace"/>
    <ds:schemaRef ds:uri="http://purl.org/dc/terms/"/>
  </ds:schemaRefs>
</ds:datastoreItem>
</file>

<file path=customXml/itemProps2.xml><?xml version="1.0" encoding="utf-8"?>
<ds:datastoreItem xmlns:ds="http://schemas.openxmlformats.org/officeDocument/2006/customXml" ds:itemID="{FF2F7131-02BD-4CB3-9D98-55D8667D4FF8}">
  <ds:schemaRefs>
    <ds:schemaRef ds:uri="http://schemas.microsoft.com/sharepoint/v3/contenttype/forms"/>
  </ds:schemaRefs>
</ds:datastoreItem>
</file>

<file path=customXml/itemProps3.xml><?xml version="1.0" encoding="utf-8"?>
<ds:datastoreItem xmlns:ds="http://schemas.openxmlformats.org/officeDocument/2006/customXml" ds:itemID="{EC2EA331-3386-4B1D-B64F-472C4D2705A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b3b213-8566-48ea-9933-efcfa651373a"/>
    <ds:schemaRef ds:uri="d68ddbfb-0246-4f41-98f5-4b7b8fdf964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1b8a7570-3ec8-4c4e-9532-5dbb2f157b31}" enabled="1" method="Standard" siteId="{fd50a0e4-c289-4266-b7ff-7d9cf5066e91}"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01_ES_fondi_21-27_Maks_2026</vt:lpstr>
      <vt:lpstr>01_ES_fondi_21-27_Maks_2026 (2)</vt:lpstr>
      <vt:lpstr>'01_ES_fondi_21-27_Maks_2026'!Print_Titles</vt:lpstr>
      <vt:lpstr>'01_ES_fondi_21-27_Maks_2026 (2)'!Print_Titles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Reinis Dzelzkalejs</dc:creator>
  <cp:keywords/>
  <dc:description/>
  <cp:lastModifiedBy>Dainis Linužs</cp:lastModifiedBy>
  <cp:revision/>
  <dcterms:created xsi:type="dcterms:W3CDTF">2015-06-05T18:17:20Z</dcterms:created>
  <dcterms:modified xsi:type="dcterms:W3CDTF">2026-06-16T11:34:17Z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0x0101002B75A837DF00024DBC7481451BD525B2</vt:lpwstr>
  </property>
  <property fmtid="{D5CDD505-2E9C-101B-9397-08002B2CF9AE}" pid="3" name="MediaServiceImageTags">
    <vt:lpwstr/>
  </property>
</Properties>
</file>