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mc:AlternateContent xmlns:mc="http://schemas.openxmlformats.org/markup-compatibility/2006">
    <mc:Choice Requires="x15">
      <x15ac:absPath xmlns:x15ac="http://schemas.microsoft.com/office/spreadsheetml/2010/11/ac" url="S:\2021-2027\IEVIESANAS_PROGRESA_ANALIZE\0.Ikmēneša info AI SI\2026\03_februara_izpildes\"/>
    </mc:Choice>
  </mc:AlternateContent>
  <xr:revisionPtr revIDLastSave="0" documentId="13_ncr:1_{A3CCCF02-9785-4DDA-9D11-374709966B10}" xr6:coauthVersionLast="47" xr6:coauthVersionMax="47" xr10:uidLastSave="{00000000-0000-0000-0000-000000000000}"/>
  <bookViews>
    <workbookView xWindow="-110" yWindow="-110" windowWidth="38620" windowHeight="21100" xr2:uid="{00000000-000D-0000-FFFF-FFFF00000000}"/>
  </bookViews>
  <sheets>
    <sheet name="01_ES_fondi_21-27_Maks_2026" sheetId="6" r:id="rId1"/>
  </sheets>
  <definedNames>
    <definedName name="_xlnm._FilterDatabase" localSheetId="0" hidden="1">'01_ES_fondi_21-27_Maks_2026'!$A$27:$AU$242</definedName>
    <definedName name="_ftn1" localSheetId="0">'01_ES_fondi_21-27_Maks_2026'!#REF!</definedName>
    <definedName name="_ftn2" localSheetId="0">'01_ES_fondi_21-27_Maks_2026'!#REF!</definedName>
    <definedName name="_ftnref1" localSheetId="0">'01_ES_fondi_21-27_Maks_2026'!#REF!</definedName>
    <definedName name="_ftnref2" localSheetId="0">'01_ES_fondi_21-27_Maks_2026'!#REF!</definedName>
    <definedName name="fr">#REF!</definedName>
    <definedName name="kopa">#REF!</definedName>
    <definedName name="Pr.Nr">#REF!</definedName>
    <definedName name="_xlnm.Print_Titles" localSheetId="0">'01_ES_fondi_21-27_Maks_2026'!$5:$20</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 i="6" l="1"/>
  <c r="AC21" i="6"/>
  <c r="AC22" i="6"/>
  <c r="AC23" i="6"/>
  <c r="AC24" i="6"/>
  <c r="AC25" i="6"/>
  <c r="AC26"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172" i="6"/>
  <c r="AF173" i="6"/>
  <c r="AF174" i="6"/>
  <c r="AF175" i="6"/>
  <c r="AF176" i="6"/>
  <c r="AF177" i="6"/>
  <c r="AF178" i="6"/>
  <c r="AF179" i="6"/>
  <c r="AF180" i="6"/>
  <c r="AF181" i="6"/>
  <c r="AF182" i="6"/>
  <c r="AF183" i="6"/>
  <c r="AF184" i="6"/>
  <c r="AF185" i="6"/>
  <c r="AF186" i="6"/>
  <c r="AF187" i="6"/>
  <c r="AF188" i="6"/>
  <c r="AF189" i="6"/>
  <c r="AF190" i="6"/>
  <c r="AF191" i="6"/>
  <c r="AF192" i="6"/>
  <c r="AF193" i="6"/>
  <c r="AF194" i="6"/>
  <c r="AF195" i="6"/>
  <c r="AF196" i="6"/>
  <c r="AF197" i="6"/>
  <c r="AF198" i="6"/>
  <c r="AF199" i="6"/>
  <c r="AF200" i="6"/>
  <c r="AF201" i="6"/>
  <c r="AF202" i="6"/>
  <c r="AF203" i="6"/>
  <c r="AF204" i="6"/>
  <c r="AF205" i="6"/>
  <c r="AF206" i="6"/>
  <c r="AF207" i="6"/>
  <c r="AF208" i="6"/>
  <c r="AF209" i="6"/>
  <c r="AF210" i="6"/>
  <c r="AF211" i="6"/>
  <c r="AF212" i="6"/>
  <c r="AF213" i="6"/>
  <c r="AF214" i="6"/>
  <c r="AF215" i="6"/>
  <c r="AF216" i="6"/>
  <c r="AF217" i="6"/>
  <c r="AF218" i="6"/>
  <c r="AF219" i="6"/>
  <c r="AF220" i="6"/>
  <c r="AF221" i="6"/>
  <c r="AF222" i="6"/>
  <c r="AF223" i="6"/>
  <c r="AF224" i="6"/>
  <c r="AF225" i="6"/>
  <c r="AF226" i="6"/>
  <c r="AF227" i="6"/>
  <c r="AF228" i="6"/>
  <c r="AF229" i="6"/>
  <c r="AF230" i="6"/>
  <c r="AF231" i="6"/>
  <c r="AF232" i="6"/>
  <c r="AF233" i="6"/>
  <c r="AF234" i="6"/>
  <c r="AF235" i="6"/>
  <c r="AF236" i="6"/>
  <c r="AF237" i="6"/>
  <c r="AF238" i="6"/>
  <c r="AF239" i="6"/>
  <c r="AF240" i="6"/>
  <c r="AF241" i="6"/>
  <c r="AF242" i="6"/>
  <c r="AF28" i="6"/>
  <c r="AE29" i="6"/>
  <c r="AE30" i="6"/>
  <c r="AE31" i="6"/>
  <c r="AE32" i="6"/>
  <c r="AE33" i="6"/>
  <c r="AE34" i="6"/>
  <c r="AE35" i="6"/>
  <c r="AE36" i="6"/>
  <c r="AE37" i="6"/>
  <c r="AE38" i="6"/>
  <c r="AE39" i="6"/>
  <c r="AE40" i="6"/>
  <c r="AE41" i="6"/>
  <c r="AE42" i="6"/>
  <c r="AE43" i="6"/>
  <c r="AE44" i="6"/>
  <c r="AE45" i="6"/>
  <c r="AE46" i="6"/>
  <c r="AE47" i="6"/>
  <c r="AE48" i="6"/>
  <c r="AE49" i="6"/>
  <c r="AE50" i="6"/>
  <c r="AE51" i="6"/>
  <c r="AE52" i="6"/>
  <c r="AE53" i="6"/>
  <c r="AE54" i="6"/>
  <c r="AE55" i="6"/>
  <c r="AE56" i="6"/>
  <c r="AE57" i="6"/>
  <c r="AE58" i="6"/>
  <c r="AE59" i="6"/>
  <c r="AE60" i="6"/>
  <c r="AE61" i="6"/>
  <c r="AE62" i="6"/>
  <c r="AE63" i="6"/>
  <c r="AE64" i="6"/>
  <c r="AE65" i="6"/>
  <c r="AE66" i="6"/>
  <c r="AE67" i="6"/>
  <c r="AE68" i="6"/>
  <c r="AE69" i="6"/>
  <c r="AE70" i="6"/>
  <c r="AE71" i="6"/>
  <c r="AE72" i="6"/>
  <c r="AE73" i="6"/>
  <c r="AE74" i="6"/>
  <c r="AE75" i="6"/>
  <c r="AE76" i="6"/>
  <c r="AE77" i="6"/>
  <c r="AE78" i="6"/>
  <c r="AE79" i="6"/>
  <c r="AE80" i="6"/>
  <c r="AE81" i="6"/>
  <c r="AE82" i="6"/>
  <c r="AE83" i="6"/>
  <c r="AE84" i="6"/>
  <c r="AE85" i="6"/>
  <c r="AE86" i="6"/>
  <c r="AE87" i="6"/>
  <c r="AE88" i="6"/>
  <c r="AE89" i="6"/>
  <c r="AE90" i="6"/>
  <c r="AE91" i="6"/>
  <c r="AE92" i="6"/>
  <c r="AE93" i="6"/>
  <c r="AE94" i="6"/>
  <c r="AE95" i="6"/>
  <c r="AE96" i="6"/>
  <c r="AE97" i="6"/>
  <c r="AE98" i="6"/>
  <c r="AE99" i="6"/>
  <c r="AE100" i="6"/>
  <c r="AE101" i="6"/>
  <c r="AE102" i="6"/>
  <c r="AE103" i="6"/>
  <c r="AE104" i="6"/>
  <c r="AE105" i="6"/>
  <c r="AE106" i="6"/>
  <c r="AE107" i="6"/>
  <c r="AE108" i="6"/>
  <c r="AE109" i="6"/>
  <c r="AE110" i="6"/>
  <c r="AE111" i="6"/>
  <c r="AE112" i="6"/>
  <c r="AE113" i="6"/>
  <c r="AE114" i="6"/>
  <c r="AE115" i="6"/>
  <c r="AE116" i="6"/>
  <c r="AE117" i="6"/>
  <c r="AE118" i="6"/>
  <c r="AE119" i="6"/>
  <c r="AE120" i="6"/>
  <c r="AE121" i="6"/>
  <c r="AE122" i="6"/>
  <c r="AE123" i="6"/>
  <c r="AE124" i="6"/>
  <c r="AE125" i="6"/>
  <c r="AE126" i="6"/>
  <c r="AE127" i="6"/>
  <c r="AE128" i="6"/>
  <c r="AE129" i="6"/>
  <c r="AE130" i="6"/>
  <c r="AE131" i="6"/>
  <c r="AE132" i="6"/>
  <c r="AE133" i="6"/>
  <c r="AE134" i="6"/>
  <c r="AE135" i="6"/>
  <c r="AE136" i="6"/>
  <c r="AE137" i="6"/>
  <c r="AE138" i="6"/>
  <c r="AE139" i="6"/>
  <c r="AE140" i="6"/>
  <c r="AE141" i="6"/>
  <c r="AE142" i="6"/>
  <c r="AE143" i="6"/>
  <c r="AE144" i="6"/>
  <c r="AE145" i="6"/>
  <c r="AE146" i="6"/>
  <c r="AE147" i="6"/>
  <c r="AE148" i="6"/>
  <c r="AE149" i="6"/>
  <c r="AE150" i="6"/>
  <c r="AE151" i="6"/>
  <c r="AE152" i="6"/>
  <c r="AE153" i="6"/>
  <c r="AE154" i="6"/>
  <c r="AE155" i="6"/>
  <c r="AE156" i="6"/>
  <c r="AE157" i="6"/>
  <c r="AE158" i="6"/>
  <c r="AE159" i="6"/>
  <c r="AE160" i="6"/>
  <c r="AE161" i="6"/>
  <c r="AE162" i="6"/>
  <c r="AE163" i="6"/>
  <c r="AE164" i="6"/>
  <c r="AE165" i="6"/>
  <c r="AE166" i="6"/>
  <c r="AE167" i="6"/>
  <c r="AE168" i="6"/>
  <c r="AE169" i="6"/>
  <c r="AE170" i="6"/>
  <c r="AE171" i="6"/>
  <c r="AE172" i="6"/>
  <c r="AE173" i="6"/>
  <c r="AE174" i="6"/>
  <c r="AE175" i="6"/>
  <c r="AE176" i="6"/>
  <c r="AE177" i="6"/>
  <c r="AE178" i="6"/>
  <c r="AE179" i="6"/>
  <c r="AE180" i="6"/>
  <c r="AE181" i="6"/>
  <c r="AE182" i="6"/>
  <c r="AE183" i="6"/>
  <c r="AE184" i="6"/>
  <c r="AE185" i="6"/>
  <c r="AE186" i="6"/>
  <c r="AE187" i="6"/>
  <c r="AE188" i="6"/>
  <c r="AE189" i="6"/>
  <c r="AE190" i="6"/>
  <c r="AE191" i="6"/>
  <c r="AE192" i="6"/>
  <c r="AE193" i="6"/>
  <c r="AE194" i="6"/>
  <c r="AE195" i="6"/>
  <c r="AE196" i="6"/>
  <c r="AE197" i="6"/>
  <c r="AE198" i="6"/>
  <c r="AE199" i="6"/>
  <c r="AE200" i="6"/>
  <c r="AE201" i="6"/>
  <c r="AE202" i="6"/>
  <c r="AE203" i="6"/>
  <c r="AE204" i="6"/>
  <c r="AE205" i="6"/>
  <c r="AE206" i="6"/>
  <c r="AE207" i="6"/>
  <c r="AE208" i="6"/>
  <c r="AE209" i="6"/>
  <c r="AE210" i="6"/>
  <c r="AE211" i="6"/>
  <c r="AE212" i="6"/>
  <c r="AE213" i="6"/>
  <c r="AE214" i="6"/>
  <c r="AE215" i="6"/>
  <c r="AE216" i="6"/>
  <c r="AE217" i="6"/>
  <c r="AE218" i="6"/>
  <c r="AE219" i="6"/>
  <c r="AE220" i="6"/>
  <c r="AE221" i="6"/>
  <c r="AE222" i="6"/>
  <c r="AE223" i="6"/>
  <c r="AE224" i="6"/>
  <c r="AE225" i="6"/>
  <c r="AE226" i="6"/>
  <c r="AE227" i="6"/>
  <c r="AE228" i="6"/>
  <c r="AE229" i="6"/>
  <c r="AE230" i="6"/>
  <c r="AE231" i="6"/>
  <c r="AE232" i="6"/>
  <c r="AE233" i="6"/>
  <c r="AE234" i="6"/>
  <c r="AE235" i="6"/>
  <c r="AE236" i="6"/>
  <c r="AE237" i="6"/>
  <c r="AE238" i="6"/>
  <c r="AE239" i="6"/>
  <c r="AE240" i="6"/>
  <c r="AE241" i="6"/>
  <c r="AE242" i="6"/>
  <c r="AE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3" i="6"/>
  <c r="AD164" i="6"/>
  <c r="AD165" i="6"/>
  <c r="AD166" i="6"/>
  <c r="AD167" i="6"/>
  <c r="AD168" i="6"/>
  <c r="AD169" i="6"/>
  <c r="AD170" i="6"/>
  <c r="AD171" i="6"/>
  <c r="AD172" i="6"/>
  <c r="AD173" i="6"/>
  <c r="AD174" i="6"/>
  <c r="AD175" i="6"/>
  <c r="AD176" i="6"/>
  <c r="AD177" i="6"/>
  <c r="AD178" i="6"/>
  <c r="AD179" i="6"/>
  <c r="AD180" i="6"/>
  <c r="AD181" i="6"/>
  <c r="AD182" i="6"/>
  <c r="AD183" i="6"/>
  <c r="AD184" i="6"/>
  <c r="AD185" i="6"/>
  <c r="AD186" i="6"/>
  <c r="AD187" i="6"/>
  <c r="AD188" i="6"/>
  <c r="AD189" i="6"/>
  <c r="AD190" i="6"/>
  <c r="AD191" i="6"/>
  <c r="AD192" i="6"/>
  <c r="AD193" i="6"/>
  <c r="AD194" i="6"/>
  <c r="AD195" i="6"/>
  <c r="AD196" i="6"/>
  <c r="AD197" i="6"/>
  <c r="AD198" i="6"/>
  <c r="AD199" i="6"/>
  <c r="AD200" i="6"/>
  <c r="AD201" i="6"/>
  <c r="AD202" i="6"/>
  <c r="AD203" i="6"/>
  <c r="AD204" i="6"/>
  <c r="AD205" i="6"/>
  <c r="AD206" i="6"/>
  <c r="AD207" i="6"/>
  <c r="AD208" i="6"/>
  <c r="AD209" i="6"/>
  <c r="AD210" i="6"/>
  <c r="AD211" i="6"/>
  <c r="AD212" i="6"/>
  <c r="AD213" i="6"/>
  <c r="AD214" i="6"/>
  <c r="AD215" i="6"/>
  <c r="AD216" i="6"/>
  <c r="AD217" i="6"/>
  <c r="AD218" i="6"/>
  <c r="AD219" i="6"/>
  <c r="AD220" i="6"/>
  <c r="AD221" i="6"/>
  <c r="AD222" i="6"/>
  <c r="AD223" i="6"/>
  <c r="AD224" i="6"/>
  <c r="AD225" i="6"/>
  <c r="AD226" i="6"/>
  <c r="AD227" i="6"/>
  <c r="AD228" i="6"/>
  <c r="AD229" i="6"/>
  <c r="AD230" i="6"/>
  <c r="AD231" i="6"/>
  <c r="AD232" i="6"/>
  <c r="AD233" i="6"/>
  <c r="AD234" i="6"/>
  <c r="AD235" i="6"/>
  <c r="AD236" i="6"/>
  <c r="AD237" i="6"/>
  <c r="AD238" i="6"/>
  <c r="AD239" i="6"/>
  <c r="AD240" i="6"/>
  <c r="AD241" i="6"/>
  <c r="AD242" i="6"/>
  <c r="AD28" i="6"/>
  <c r="Z29" i="6"/>
  <c r="AA29" i="6" s="1"/>
  <c r="Z31" i="6"/>
  <c r="AB31" i="6" s="1"/>
  <c r="AC31" i="6" s="1"/>
  <c r="Z32" i="6"/>
  <c r="AA32" i="6" s="1"/>
  <c r="Z33" i="6"/>
  <c r="AB33" i="6" s="1"/>
  <c r="AC33" i="6" s="1"/>
  <c r="Z34" i="6"/>
  <c r="AB34" i="6" s="1"/>
  <c r="AC34" i="6" s="1"/>
  <c r="Z35" i="6"/>
  <c r="AB35" i="6" s="1"/>
  <c r="AC35" i="6" s="1"/>
  <c r="Z36" i="6"/>
  <c r="AA36" i="6" s="1"/>
  <c r="Z37" i="6"/>
  <c r="AB37" i="6" s="1"/>
  <c r="AC37" i="6" s="1"/>
  <c r="Z38" i="6"/>
  <c r="AA38" i="6" s="1"/>
  <c r="Z39" i="6"/>
  <c r="AA39" i="6" s="1"/>
  <c r="Z40" i="6"/>
  <c r="AB40" i="6" s="1"/>
  <c r="AC40" i="6" s="1"/>
  <c r="Z41" i="6"/>
  <c r="AB41" i="6" s="1"/>
  <c r="Z43" i="6"/>
  <c r="AA43" i="6" s="1"/>
  <c r="Z44" i="6"/>
  <c r="AA44" i="6" s="1"/>
  <c r="Z45" i="6"/>
  <c r="AB45" i="6" s="1"/>
  <c r="AC45" i="6" s="1"/>
  <c r="Z51" i="6"/>
  <c r="Z52" i="6"/>
  <c r="AB52" i="6" s="1"/>
  <c r="AC52" i="6" s="1"/>
  <c r="Z53" i="6"/>
  <c r="AB53" i="6" s="1"/>
  <c r="AC53" i="6" s="1"/>
  <c r="Z54" i="6"/>
  <c r="AA54" i="6" s="1"/>
  <c r="Z55" i="6"/>
  <c r="AB55" i="6" s="1"/>
  <c r="AC55" i="6" s="1"/>
  <c r="Z56" i="6"/>
  <c r="AB56" i="6" s="1"/>
  <c r="AC56" i="6" s="1"/>
  <c r="Z58" i="6"/>
  <c r="AA58" i="6" s="1"/>
  <c r="Z59" i="6"/>
  <c r="AB59" i="6" s="1"/>
  <c r="AC59" i="6" s="1"/>
  <c r="Z60" i="6"/>
  <c r="AB60" i="6" s="1"/>
  <c r="AC60" i="6" s="1"/>
  <c r="Z61" i="6"/>
  <c r="AB61" i="6" s="1"/>
  <c r="AC61" i="6" s="1"/>
  <c r="Z63" i="6"/>
  <c r="AB63" i="6" s="1"/>
  <c r="AC63" i="6" s="1"/>
  <c r="Z64" i="6"/>
  <c r="AA64" i="6" s="1"/>
  <c r="Z65" i="6"/>
  <c r="AB65" i="6" s="1"/>
  <c r="AC65" i="6" s="1"/>
  <c r="Z66" i="6"/>
  <c r="AB66" i="6" s="1"/>
  <c r="AC66" i="6" s="1"/>
  <c r="Z67" i="6"/>
  <c r="AB67" i="6" s="1"/>
  <c r="AC67" i="6" s="1"/>
  <c r="Z68" i="6"/>
  <c r="AA68" i="6" s="1"/>
  <c r="Z69" i="6"/>
  <c r="AB69" i="6" s="1"/>
  <c r="AC69" i="6" s="1"/>
  <c r="Z70" i="6"/>
  <c r="AB70" i="6" s="1"/>
  <c r="AC70" i="6" s="1"/>
  <c r="Z71" i="6"/>
  <c r="AA71" i="6" s="1"/>
  <c r="Z72" i="6"/>
  <c r="AB72" i="6" s="1"/>
  <c r="AC72" i="6" s="1"/>
  <c r="Z73" i="6"/>
  <c r="AB73" i="6" s="1"/>
  <c r="AC73" i="6" s="1"/>
  <c r="Z75" i="6"/>
  <c r="AB75" i="6" s="1"/>
  <c r="AC75" i="6" s="1"/>
  <c r="Z77" i="6"/>
  <c r="AB77" i="6" s="1"/>
  <c r="Z78" i="6"/>
  <c r="AA78" i="6" s="1"/>
  <c r="Z79" i="6"/>
  <c r="AB79" i="6" s="1"/>
  <c r="AC79" i="6" s="1"/>
  <c r="Z81" i="6"/>
  <c r="AA81" i="6" s="1"/>
  <c r="Z83" i="6"/>
  <c r="AB83" i="6" s="1"/>
  <c r="AC83" i="6" s="1"/>
  <c r="Z84" i="6"/>
  <c r="AB84" i="6" s="1"/>
  <c r="AC84" i="6" s="1"/>
  <c r="Z86" i="6"/>
  <c r="AB86" i="6" s="1"/>
  <c r="AC86" i="6" s="1"/>
  <c r="Z87" i="6"/>
  <c r="AA87" i="6" s="1"/>
  <c r="Z89" i="6"/>
  <c r="AB89" i="6" s="1"/>
  <c r="AC89" i="6" s="1"/>
  <c r="Z90" i="6"/>
  <c r="AB90" i="6" s="1"/>
  <c r="AC90" i="6" s="1"/>
  <c r="Z91" i="6"/>
  <c r="AB91" i="6" s="1"/>
  <c r="AC91" i="6" s="1"/>
  <c r="Z92" i="6"/>
  <c r="AA92" i="6" s="1"/>
  <c r="Z94" i="6"/>
  <c r="AA94" i="6" s="1"/>
  <c r="Z95" i="6"/>
  <c r="AB95" i="6" s="1"/>
  <c r="AC95" i="6" s="1"/>
  <c r="Z96" i="6"/>
  <c r="AB96" i="6" s="1"/>
  <c r="AC96" i="6" s="1"/>
  <c r="Z97" i="6"/>
  <c r="AB97" i="6" s="1"/>
  <c r="Z98" i="6"/>
  <c r="AB98" i="6" s="1"/>
  <c r="AC98" i="6" s="1"/>
  <c r="Z99" i="6"/>
  <c r="AA99" i="6" s="1"/>
  <c r="Z100" i="6"/>
  <c r="AB100" i="6" s="1"/>
  <c r="AC100" i="6" s="1"/>
  <c r="Z101" i="6"/>
  <c r="AA101" i="6" s="1"/>
  <c r="Z103" i="6"/>
  <c r="AB103" i="6" s="1"/>
  <c r="AC103" i="6" s="1"/>
  <c r="Z106" i="6"/>
  <c r="AA106" i="6" s="1"/>
  <c r="Z107" i="6"/>
  <c r="AB107" i="6" s="1"/>
  <c r="AC107" i="6" s="1"/>
  <c r="Z108" i="6"/>
  <c r="AA108" i="6" s="1"/>
  <c r="Z109" i="6"/>
  <c r="AB109" i="6" s="1"/>
  <c r="AC109" i="6" s="1"/>
  <c r="Z111" i="6"/>
  <c r="AB111" i="6" s="1"/>
  <c r="AC111" i="6" s="1"/>
  <c r="Z112" i="6"/>
  <c r="AB112" i="6" s="1"/>
  <c r="AC112" i="6" s="1"/>
  <c r="Z113" i="6"/>
  <c r="AA113" i="6" s="1"/>
  <c r="Z114" i="6"/>
  <c r="AA114" i="6" s="1"/>
  <c r="Z115" i="6"/>
  <c r="AA115" i="6" s="1"/>
  <c r="Z116" i="6"/>
  <c r="AB116" i="6" s="1"/>
  <c r="AC116" i="6" s="1"/>
  <c r="Z117" i="6"/>
  <c r="AA117" i="6" s="1"/>
  <c r="Z118" i="6"/>
  <c r="AB118" i="6" s="1"/>
  <c r="AC118" i="6" s="1"/>
  <c r="Z119" i="6"/>
  <c r="AB119" i="6" s="1"/>
  <c r="AC119" i="6" s="1"/>
  <c r="Z120" i="6"/>
  <c r="AA120" i="6" s="1"/>
  <c r="Z121" i="6"/>
  <c r="AA121" i="6" s="1"/>
  <c r="Z122" i="6"/>
  <c r="AA122" i="6" s="1"/>
  <c r="Z125" i="6"/>
  <c r="AB125" i="6" s="1"/>
  <c r="Z126" i="6"/>
  <c r="AB126" i="6" s="1"/>
  <c r="AC126" i="6" s="1"/>
  <c r="Z127" i="6"/>
  <c r="AA127" i="6" s="1"/>
  <c r="Z128" i="6"/>
  <c r="AB128" i="6" s="1"/>
  <c r="AC128" i="6" s="1"/>
  <c r="Z129" i="6"/>
  <c r="AA129" i="6" s="1"/>
  <c r="Z130" i="6"/>
  <c r="AA130" i="6" s="1"/>
  <c r="Z131" i="6"/>
  <c r="Z132" i="6"/>
  <c r="AB132" i="6" s="1"/>
  <c r="AC132" i="6" s="1"/>
  <c r="Z135" i="6"/>
  <c r="AA135" i="6" s="1"/>
  <c r="Z136" i="6"/>
  <c r="AA136" i="6" s="1"/>
  <c r="Z137" i="6"/>
  <c r="AA137" i="6" s="1"/>
  <c r="Z138" i="6"/>
  <c r="AB138" i="6" s="1"/>
  <c r="AC138" i="6" s="1"/>
  <c r="Z139" i="6"/>
  <c r="AB139" i="6" s="1"/>
  <c r="AC139" i="6" s="1"/>
  <c r="Z140" i="6"/>
  <c r="AB140" i="6" s="1"/>
  <c r="AC140" i="6" s="1"/>
  <c r="Z141" i="6"/>
  <c r="AA141" i="6" s="1"/>
  <c r="Z142" i="6"/>
  <c r="AB142" i="6" s="1"/>
  <c r="AC142" i="6" s="1"/>
  <c r="Z145" i="6"/>
  <c r="AB145" i="6" s="1"/>
  <c r="AC145" i="6" s="1"/>
  <c r="Z147" i="6"/>
  <c r="AB147" i="6" s="1"/>
  <c r="AC147" i="6" s="1"/>
  <c r="Z148" i="6"/>
  <c r="AA148" i="6" s="1"/>
  <c r="Z149" i="6"/>
  <c r="AB149" i="6" s="1"/>
  <c r="AC149" i="6" s="1"/>
  <c r="Z150" i="6"/>
  <c r="Z151" i="6"/>
  <c r="AB151" i="6" s="1"/>
  <c r="AC151" i="6" s="1"/>
  <c r="Z152" i="6"/>
  <c r="AB152" i="6" s="1"/>
  <c r="AC152" i="6" s="1"/>
  <c r="Z153" i="6"/>
  <c r="AB153" i="6" s="1"/>
  <c r="AC153" i="6" s="1"/>
  <c r="Z156" i="6"/>
  <c r="AB156" i="6" s="1"/>
  <c r="AC156" i="6" s="1"/>
  <c r="Z157" i="6"/>
  <c r="AA157" i="6" s="1"/>
  <c r="Z158" i="6"/>
  <c r="AA158" i="6" s="1"/>
  <c r="Z159" i="6"/>
  <c r="AB159" i="6" s="1"/>
  <c r="AC159" i="6" s="1"/>
  <c r="Z161" i="6"/>
  <c r="AB161" i="6" s="1"/>
  <c r="AC161" i="6" s="1"/>
  <c r="Z165" i="6"/>
  <c r="Z166" i="6"/>
  <c r="AB166" i="6" s="1"/>
  <c r="AC166" i="6" s="1"/>
  <c r="Z167" i="6"/>
  <c r="AB167" i="6" s="1"/>
  <c r="Z168" i="6"/>
  <c r="AB168" i="6" s="1"/>
  <c r="AC168" i="6" s="1"/>
  <c r="Z170" i="6"/>
  <c r="AA170" i="6" s="1"/>
  <c r="Z171" i="6"/>
  <c r="AA171" i="6" s="1"/>
  <c r="Z172" i="6"/>
  <c r="AA172" i="6" s="1"/>
  <c r="Z173" i="6"/>
  <c r="Z174" i="6"/>
  <c r="AB174" i="6" s="1"/>
  <c r="AC174" i="6" s="1"/>
  <c r="Z175" i="6"/>
  <c r="AB175" i="6" s="1"/>
  <c r="AC175" i="6" s="1"/>
  <c r="Z176" i="6"/>
  <c r="AA176" i="6" s="1"/>
  <c r="Z177" i="6"/>
  <c r="AB177" i="6" s="1"/>
  <c r="AC177" i="6" s="1"/>
  <c r="Z178" i="6"/>
  <c r="AA178" i="6" s="1"/>
  <c r="Z179" i="6"/>
  <c r="AA179" i="6" s="1"/>
  <c r="Z180" i="6"/>
  <c r="AB180" i="6" s="1"/>
  <c r="AC180" i="6" s="1"/>
  <c r="Z181" i="6"/>
  <c r="AB181" i="6" s="1"/>
  <c r="AC181" i="6" s="1"/>
  <c r="Z183" i="6"/>
  <c r="AA183" i="6" s="1"/>
  <c r="Z184" i="6"/>
  <c r="AB184" i="6" s="1"/>
  <c r="AC184" i="6" s="1"/>
  <c r="Z185" i="6"/>
  <c r="AA185" i="6" s="1"/>
  <c r="Z187" i="6"/>
  <c r="AB187" i="6" s="1"/>
  <c r="AC187" i="6" s="1"/>
  <c r="Z192" i="6"/>
  <c r="AA192" i="6" s="1"/>
  <c r="Z193" i="6"/>
  <c r="AB193" i="6" s="1"/>
  <c r="AC193" i="6" s="1"/>
  <c r="Z194" i="6"/>
  <c r="AB194" i="6" s="1"/>
  <c r="AC194" i="6" s="1"/>
  <c r="Z195" i="6"/>
  <c r="AB195" i="6" s="1"/>
  <c r="AC195" i="6" s="1"/>
  <c r="Z196" i="6"/>
  <c r="AB196" i="6" s="1"/>
  <c r="AC196" i="6" s="1"/>
  <c r="Z198" i="6"/>
  <c r="AB198" i="6" s="1"/>
  <c r="AC198" i="6" s="1"/>
  <c r="Z201" i="6"/>
  <c r="AB201" i="6" s="1"/>
  <c r="AC201" i="6" s="1"/>
  <c r="Z202" i="6"/>
  <c r="AB202" i="6" s="1"/>
  <c r="AC202" i="6" s="1"/>
  <c r="Z203" i="6"/>
  <c r="AB203" i="6" s="1"/>
  <c r="Z204" i="6"/>
  <c r="AA204" i="6" s="1"/>
  <c r="Z206" i="6"/>
  <c r="AA206" i="6" s="1"/>
  <c r="Z207" i="6"/>
  <c r="AB207" i="6" s="1"/>
  <c r="AC207" i="6" s="1"/>
  <c r="Z208" i="6"/>
  <c r="AA208" i="6" s="1"/>
  <c r="Z209" i="6"/>
  <c r="AB209" i="6" s="1"/>
  <c r="AC209" i="6" s="1"/>
  <c r="Z211" i="6"/>
  <c r="AA211" i="6" s="1"/>
  <c r="Z212" i="6"/>
  <c r="AA212" i="6" s="1"/>
  <c r="Z213" i="6"/>
  <c r="AA213" i="6" s="1"/>
  <c r="Z214" i="6"/>
  <c r="AA214" i="6" s="1"/>
  <c r="Z215" i="6"/>
  <c r="AB215" i="6" s="1"/>
  <c r="AC215" i="6" s="1"/>
  <c r="Z216" i="6"/>
  <c r="AB216" i="6" s="1"/>
  <c r="AC216" i="6" s="1"/>
  <c r="Z217" i="6"/>
  <c r="AB217" i="6" s="1"/>
  <c r="AC217" i="6" s="1"/>
  <c r="Z218" i="6"/>
  <c r="AA218" i="6" s="1"/>
  <c r="Z219" i="6"/>
  <c r="AA219" i="6" s="1"/>
  <c r="Z220" i="6"/>
  <c r="AA220" i="6" s="1"/>
  <c r="Z221" i="6"/>
  <c r="AB221" i="6" s="1"/>
  <c r="AC221" i="6" s="1"/>
  <c r="Z222" i="6"/>
  <c r="AB222" i="6" s="1"/>
  <c r="AC222" i="6" s="1"/>
  <c r="Z223" i="6"/>
  <c r="AB223" i="6" s="1"/>
  <c r="AC223" i="6" s="1"/>
  <c r="Z224" i="6"/>
  <c r="AB224" i="6" s="1"/>
  <c r="AC224" i="6" s="1"/>
  <c r="Z226" i="6"/>
  <c r="AB226" i="6" s="1"/>
  <c r="AC226" i="6" s="1"/>
  <c r="Z227" i="6"/>
  <c r="AA227" i="6" s="1"/>
  <c r="Z228" i="6"/>
  <c r="AA228" i="6" s="1"/>
  <c r="Z229" i="6"/>
  <c r="AB229" i="6" s="1"/>
  <c r="AC229" i="6" s="1"/>
  <c r="Z230" i="6"/>
  <c r="AB230" i="6" s="1"/>
  <c r="Z231" i="6"/>
  <c r="AB231" i="6" s="1"/>
  <c r="AC231" i="6" s="1"/>
  <c r="Z232" i="6"/>
  <c r="AA232" i="6" s="1"/>
  <c r="Z235" i="6"/>
  <c r="AB235" i="6" s="1"/>
  <c r="AC235" i="6" s="1"/>
  <c r="Z236" i="6"/>
  <c r="AB236" i="6" s="1"/>
  <c r="AC236" i="6" s="1"/>
  <c r="Z237" i="6"/>
  <c r="AB237" i="6" s="1"/>
  <c r="AC237" i="6" s="1"/>
  <c r="Z238" i="6"/>
  <c r="AB238" i="6" s="1"/>
  <c r="AC238" i="6" s="1"/>
  <c r="Z239" i="6"/>
  <c r="AA239" i="6" s="1"/>
  <c r="Z240" i="6"/>
  <c r="AB240" i="6" s="1"/>
  <c r="AC240" i="6" s="1"/>
  <c r="Z241" i="6"/>
  <c r="AA241" i="6" s="1"/>
  <c r="Z88" i="6"/>
  <c r="AA88" i="6" s="1"/>
  <c r="Z110" i="6"/>
  <c r="AA110" i="6" s="1"/>
  <c r="Z163" i="6"/>
  <c r="Z200" i="6"/>
  <c r="AB200" i="6" s="1"/>
  <c r="AC200" i="6" s="1"/>
  <c r="Z197" i="6"/>
  <c r="AA197" i="6" s="1"/>
  <c r="Z189" i="6"/>
  <c r="AB189" i="6" s="1"/>
  <c r="AC189" i="6" s="1"/>
  <c r="Z188" i="6"/>
  <c r="AB188" i="6" s="1"/>
  <c r="AC188" i="6" s="1"/>
  <c r="Z186" i="6"/>
  <c r="AA186" i="6" s="1"/>
  <c r="Z146" i="6"/>
  <c r="AB146" i="6" s="1"/>
  <c r="AC146" i="6" s="1"/>
  <c r="Z144" i="6"/>
  <c r="AB144" i="6" s="1"/>
  <c r="AC144" i="6" s="1"/>
  <c r="Z105" i="6"/>
  <c r="AB105" i="6" s="1"/>
  <c r="AC105" i="6" s="1"/>
  <c r="Z104" i="6"/>
  <c r="AB104" i="6" s="1"/>
  <c r="AC104" i="6" s="1"/>
  <c r="Z102" i="6"/>
  <c r="AA102" i="6" s="1"/>
  <c r="Z82" i="6"/>
  <c r="AA82" i="6" s="1"/>
  <c r="Z76" i="6"/>
  <c r="AB76" i="6" s="1"/>
  <c r="AC76" i="6" s="1"/>
  <c r="Z74" i="6"/>
  <c r="AA74" i="6" s="1"/>
  <c r="Z57" i="6"/>
  <c r="AA57" i="6" s="1"/>
  <c r="Z48" i="6"/>
  <c r="AB48" i="6" s="1"/>
  <c r="AC48" i="6" s="1"/>
  <c r="Z47" i="6"/>
  <c r="AB47" i="6" s="1"/>
  <c r="AC47" i="6" s="1"/>
  <c r="Z46" i="6"/>
  <c r="AB46" i="6" s="1"/>
  <c r="AC46" i="6" s="1"/>
  <c r="AI25" i="6"/>
  <c r="AG25" i="6"/>
  <c r="AF25" i="6"/>
  <c r="AE25" i="6"/>
  <c r="AD25" i="6"/>
  <c r="AB25" i="6"/>
  <c r="Z25" i="6"/>
  <c r="Y25" i="6"/>
  <c r="X25" i="6"/>
  <c r="Y24" i="6"/>
  <c r="Y23" i="6"/>
  <c r="Y22" i="6"/>
  <c r="Y21" i="6"/>
  <c r="AJ20" i="6"/>
  <c r="AI20" i="6"/>
  <c r="AH20" i="6"/>
  <c r="AG20" i="6"/>
  <c r="AF20" i="6"/>
  <c r="AE20" i="6"/>
  <c r="AD20" i="6"/>
  <c r="AC20" i="6"/>
  <c r="AB20" i="6"/>
  <c r="AA20" i="6"/>
  <c r="Z20" i="6"/>
  <c r="Y20" i="6"/>
  <c r="X20" i="6"/>
  <c r="Y18" i="6"/>
  <c r="Y17" i="6"/>
  <c r="Y16" i="6"/>
  <c r="Y15" i="6"/>
  <c r="Y14" i="6"/>
  <c r="Y13" i="6"/>
  <c r="Y12" i="6"/>
  <c r="Y11" i="6"/>
  <c r="Y10" i="6"/>
  <c r="Y9" i="6"/>
  <c r="Y8" i="6"/>
  <c r="Y7" i="6"/>
  <c r="AH25" i="6" l="1"/>
  <c r="AJ25" i="6"/>
  <c r="AE21" i="6"/>
  <c r="AF24" i="6"/>
  <c r="AF23" i="6"/>
  <c r="AE22" i="6"/>
  <c r="AD24" i="6"/>
  <c r="AF21" i="6"/>
  <c r="AF22" i="6"/>
  <c r="AD23" i="6"/>
  <c r="AD21" i="6"/>
  <c r="AD22" i="6"/>
  <c r="AE24" i="6"/>
  <c r="AE23" i="6"/>
  <c r="Y26" i="6"/>
  <c r="Z85" i="6"/>
  <c r="AA85" i="6" s="1"/>
  <c r="Z169" i="6"/>
  <c r="AA169" i="6" s="1"/>
  <c r="Z143" i="6"/>
  <c r="AA143" i="6" s="1"/>
  <c r="Z199" i="6"/>
  <c r="AA199" i="6" s="1"/>
  <c r="Z155" i="6"/>
  <c r="AA155" i="6" s="1"/>
  <c r="Z93" i="6"/>
  <c r="AB93" i="6" s="1"/>
  <c r="AC93" i="6" s="1"/>
  <c r="Z134" i="6"/>
  <c r="AA134" i="6" s="1"/>
  <c r="Z164" i="6"/>
  <c r="AA164" i="6" s="1"/>
  <c r="Z50" i="6"/>
  <c r="AA50" i="6" s="1"/>
  <c r="Z160" i="6"/>
  <c r="AB160" i="6" s="1"/>
  <c r="AC160" i="6" s="1"/>
  <c r="Z233" i="6"/>
  <c r="AB233" i="6" s="1"/>
  <c r="AC233" i="6" s="1"/>
  <c r="Z205" i="6"/>
  <c r="AB205" i="6" s="1"/>
  <c r="AC205" i="6" s="1"/>
  <c r="Z49" i="6"/>
  <c r="AB49" i="6" s="1"/>
  <c r="AC49" i="6" s="1"/>
  <c r="X15" i="6"/>
  <c r="Z234" i="6"/>
  <c r="AA234" i="6" s="1"/>
  <c r="Z162" i="6"/>
  <c r="AA162" i="6" s="1"/>
  <c r="Z62" i="6"/>
  <c r="AB62" i="6" s="1"/>
  <c r="AC62" i="6" s="1"/>
  <c r="X12" i="6"/>
  <c r="Z80" i="6"/>
  <c r="AA80" i="6" s="1"/>
  <c r="Z191" i="6"/>
  <c r="Z18" i="6" s="1"/>
  <c r="Z190" i="6"/>
  <c r="AA190" i="6" s="1"/>
  <c r="Z225" i="6"/>
  <c r="AA225" i="6" s="1"/>
  <c r="Z133" i="6"/>
  <c r="AB133" i="6" s="1"/>
  <c r="AC133" i="6" s="1"/>
  <c r="Z154" i="6"/>
  <c r="AB154" i="6" s="1"/>
  <c r="AC154" i="6" s="1"/>
  <c r="X11" i="6"/>
  <c r="Z30" i="6"/>
  <c r="AB30" i="6" s="1"/>
  <c r="AC30" i="6" s="1"/>
  <c r="Z123" i="6"/>
  <c r="AB123" i="6" s="1"/>
  <c r="AC123" i="6" s="1"/>
  <c r="X21" i="6"/>
  <c r="Z210" i="6"/>
  <c r="AB210" i="6" s="1"/>
  <c r="AC210" i="6" s="1"/>
  <c r="Z182" i="6"/>
  <c r="AB182" i="6" s="1"/>
  <c r="AC182" i="6" s="1"/>
  <c r="X13" i="6"/>
  <c r="X16" i="6"/>
  <c r="Z42" i="6"/>
  <c r="AB42" i="6" s="1"/>
  <c r="AC42" i="6" s="1"/>
  <c r="AB131" i="6"/>
  <c r="AC131" i="6" s="1"/>
  <c r="AA131" i="6"/>
  <c r="AA67" i="6"/>
  <c r="X14" i="6"/>
  <c r="Z242" i="6"/>
  <c r="AB242" i="6" s="1"/>
  <c r="AC242" i="6" s="1"/>
  <c r="X10" i="6"/>
  <c r="X24" i="6"/>
  <c r="X8" i="6"/>
  <c r="AA150" i="6"/>
  <c r="AB150" i="6"/>
  <c r="AC150" i="6" s="1"/>
  <c r="AA163" i="6"/>
  <c r="AB163" i="6"/>
  <c r="AC163" i="6" s="1"/>
  <c r="X7" i="6"/>
  <c r="X9" i="6"/>
  <c r="AA53" i="6"/>
  <c r="AA142" i="6"/>
  <c r="X23" i="6"/>
  <c r="AA221" i="6"/>
  <c r="AA236" i="6"/>
  <c r="AB170" i="6"/>
  <c r="AC170" i="6" s="1"/>
  <c r="AA47" i="6"/>
  <c r="AA72" i="6"/>
  <c r="Z124" i="6"/>
  <c r="AB124" i="6" s="1"/>
  <c r="AC124" i="6" s="1"/>
  <c r="AA215" i="6"/>
  <c r="X17" i="6"/>
  <c r="X18" i="6"/>
  <c r="AB82" i="6"/>
  <c r="AC82" i="6" s="1"/>
  <c r="Z28" i="6"/>
  <c r="X22" i="6"/>
  <c r="AB117" i="6"/>
  <c r="AC117" i="6" s="1"/>
  <c r="AB137" i="6"/>
  <c r="AC137" i="6" s="1"/>
  <c r="AA201" i="6"/>
  <c r="AB54" i="6"/>
  <c r="AC54" i="6" s="1"/>
  <c r="AA66" i="6"/>
  <c r="AA86" i="6"/>
  <c r="AB130" i="6"/>
  <c r="AC130" i="6" s="1"/>
  <c r="AA138" i="6"/>
  <c r="AB158" i="6"/>
  <c r="AC158" i="6" s="1"/>
  <c r="AB214" i="6"/>
  <c r="AC214" i="6" s="1"/>
  <c r="AA235" i="6"/>
  <c r="AA109" i="6"/>
  <c r="AA37" i="6"/>
  <c r="AB110" i="6"/>
  <c r="AC110" i="6" s="1"/>
  <c r="AB228" i="6"/>
  <c r="AC228" i="6" s="1"/>
  <c r="AA73" i="6"/>
  <c r="AB234" i="6"/>
  <c r="AC234" i="6" s="1"/>
  <c r="AA151" i="6"/>
  <c r="AB171" i="6"/>
  <c r="AC171" i="6" s="1"/>
  <c r="AA184" i="6"/>
  <c r="AA194" i="6"/>
  <c r="AB58" i="6"/>
  <c r="AC58" i="6" s="1"/>
  <c r="AA89" i="6"/>
  <c r="AB122" i="6"/>
  <c r="AC122" i="6" s="1"/>
  <c r="AA229" i="6"/>
  <c r="AA33" i="6"/>
  <c r="AB39" i="6"/>
  <c r="AC39" i="6" s="1"/>
  <c r="AB102" i="6"/>
  <c r="AC102" i="6" s="1"/>
  <c r="AB208" i="6"/>
  <c r="AC208" i="6" s="1"/>
  <c r="Z9" i="6"/>
  <c r="AA52" i="6"/>
  <c r="AB135" i="6"/>
  <c r="AC135" i="6" s="1"/>
  <c r="AA61" i="6"/>
  <c r="AA100" i="6"/>
  <c r="AA145" i="6"/>
  <c r="AA165" i="6"/>
  <c r="AB178" i="6"/>
  <c r="AC178" i="6" s="1"/>
  <c r="AA152" i="6"/>
  <c r="AB165" i="6"/>
  <c r="AC165" i="6" s="1"/>
  <c r="Z15" i="6"/>
  <c r="AB101" i="6"/>
  <c r="AC101" i="6" s="1"/>
  <c r="AA166" i="6"/>
  <c r="AB32" i="6"/>
  <c r="AC32" i="6" s="1"/>
  <c r="AA45" i="6"/>
  <c r="AB51" i="6"/>
  <c r="AC51" i="6" s="1"/>
  <c r="AA75" i="6"/>
  <c r="AB88" i="6"/>
  <c r="AC88" i="6" s="1"/>
  <c r="AA95" i="6"/>
  <c r="AB108" i="6"/>
  <c r="AC108" i="6" s="1"/>
  <c r="AB121" i="6"/>
  <c r="AC121" i="6" s="1"/>
  <c r="AA128" i="6"/>
  <c r="AA173" i="6"/>
  <c r="AB186" i="6"/>
  <c r="AC186" i="6" s="1"/>
  <c r="AA193" i="6"/>
  <c r="AB206" i="6"/>
  <c r="AC206" i="6" s="1"/>
  <c r="AB219" i="6"/>
  <c r="AC219" i="6" s="1"/>
  <c r="AA226" i="6"/>
  <c r="AA198" i="6"/>
  <c r="AA159" i="6"/>
  <c r="AB172" i="6"/>
  <c r="AC172" i="6" s="1"/>
  <c r="AB38" i="6"/>
  <c r="AC38" i="6" s="1"/>
  <c r="AB68" i="6"/>
  <c r="AC68" i="6" s="1"/>
  <c r="AB114" i="6"/>
  <c r="AC114" i="6" s="1"/>
  <c r="AB212" i="6"/>
  <c r="AC212" i="6" s="1"/>
  <c r="AB115" i="6"/>
  <c r="AB173" i="6"/>
  <c r="AC173" i="6" s="1"/>
  <c r="AA180" i="6"/>
  <c r="AA200" i="6"/>
  <c r="AB213" i="6"/>
  <c r="AC213" i="6" s="1"/>
  <c r="AA187" i="6"/>
  <c r="AA207" i="6"/>
  <c r="AB220" i="6"/>
  <c r="AC220" i="6" s="1"/>
  <c r="AA240" i="6"/>
  <c r="AA107" i="6"/>
  <c r="AB81" i="6"/>
  <c r="AC81" i="6" s="1"/>
  <c r="AA46" i="6"/>
  <c r="AA65" i="6"/>
  <c r="AA96" i="6"/>
  <c r="AA116" i="6"/>
  <c r="AB129" i="6"/>
  <c r="AC129" i="6" s="1"/>
  <c r="AA149" i="6"/>
  <c r="AB227" i="6"/>
  <c r="AC227" i="6" s="1"/>
  <c r="AA31" i="6"/>
  <c r="AB74" i="6"/>
  <c r="AC74" i="6" s="1"/>
  <c r="AA51" i="6"/>
  <c r="AB179" i="6"/>
  <c r="AC179" i="6" s="1"/>
  <c r="Z12" i="6"/>
  <c r="AA40" i="6"/>
  <c r="AA59" i="6"/>
  <c r="AA103" i="6"/>
  <c r="AB136" i="6"/>
  <c r="AC136" i="6" s="1"/>
  <c r="AA156" i="6"/>
  <c r="AB192" i="6"/>
  <c r="AC192" i="6" s="1"/>
  <c r="Y6" i="6"/>
  <c r="AB241" i="6"/>
  <c r="AC241" i="6" s="1"/>
  <c r="AB44" i="6"/>
  <c r="AC44" i="6" s="1"/>
  <c r="AB87" i="6"/>
  <c r="AC87" i="6" s="1"/>
  <c r="AB185" i="6"/>
  <c r="AC185" i="6" s="1"/>
  <c r="AA60" i="6"/>
  <c r="AA79" i="6"/>
  <c r="AA144" i="6"/>
  <c r="AB157" i="6"/>
  <c r="AC157" i="6" s="1"/>
  <c r="AA177" i="6"/>
  <c r="AA222" i="6"/>
  <c r="AB94" i="6"/>
  <c r="AC94" i="6" s="1"/>
  <c r="AC230" i="6"/>
  <c r="AC167" i="6"/>
  <c r="AC125" i="6"/>
  <c r="AC77" i="6"/>
  <c r="AC97" i="6"/>
  <c r="AC41" i="6"/>
  <c r="AC203" i="6"/>
  <c r="AB29" i="6"/>
  <c r="AC29" i="6" s="1"/>
  <c r="AB36" i="6"/>
  <c r="AC36" i="6" s="1"/>
  <c r="AB43" i="6"/>
  <c r="AC43" i="6" s="1"/>
  <c r="AB57" i="6"/>
  <c r="AC57" i="6" s="1"/>
  <c r="AB64" i="6"/>
  <c r="AC64" i="6" s="1"/>
  <c r="AB71" i="6"/>
  <c r="AB78" i="6"/>
  <c r="AC78" i="6" s="1"/>
  <c r="AB85" i="6"/>
  <c r="AC85" i="6" s="1"/>
  <c r="AB92" i="6"/>
  <c r="AC92" i="6" s="1"/>
  <c r="AB99" i="6"/>
  <c r="AC99" i="6" s="1"/>
  <c r="AB106" i="6"/>
  <c r="AB113" i="6"/>
  <c r="AC113" i="6" s="1"/>
  <c r="AB120" i="6"/>
  <c r="AC120" i="6" s="1"/>
  <c r="AB127" i="6"/>
  <c r="AC127" i="6" s="1"/>
  <c r="AB141" i="6"/>
  <c r="AB148" i="6"/>
  <c r="AC148" i="6" s="1"/>
  <c r="AB176" i="6"/>
  <c r="AB183" i="6"/>
  <c r="AC183" i="6" s="1"/>
  <c r="AB197" i="6"/>
  <c r="AC197" i="6" s="1"/>
  <c r="AB204" i="6"/>
  <c r="AC204" i="6" s="1"/>
  <c r="AB211" i="6"/>
  <c r="AC211" i="6" s="1"/>
  <c r="AB218" i="6"/>
  <c r="AC218" i="6" s="1"/>
  <c r="AB232" i="6"/>
  <c r="AC232" i="6" s="1"/>
  <c r="AB239" i="6"/>
  <c r="AC239" i="6" s="1"/>
  <c r="AA34" i="6"/>
  <c r="AA41" i="6"/>
  <c r="AA48" i="6"/>
  <c r="AA55" i="6"/>
  <c r="AA69" i="6"/>
  <c r="AA76" i="6"/>
  <c r="AA83" i="6"/>
  <c r="AA90" i="6"/>
  <c r="AA97" i="6"/>
  <c r="AA104" i="6"/>
  <c r="AA111" i="6"/>
  <c r="AA118" i="6"/>
  <c r="AA125" i="6"/>
  <c r="AA132" i="6"/>
  <c r="AA139" i="6"/>
  <c r="AA146" i="6"/>
  <c r="AA153" i="6"/>
  <c r="AA167" i="6"/>
  <c r="AA174" i="6"/>
  <c r="AA181" i="6"/>
  <c r="AA188" i="6"/>
  <c r="AA195" i="6"/>
  <c r="AA202" i="6"/>
  <c r="AA209" i="6"/>
  <c r="AA216" i="6"/>
  <c r="AA223" i="6"/>
  <c r="AA230" i="6"/>
  <c r="AA237" i="6"/>
  <c r="AA35" i="6"/>
  <c r="AA56" i="6"/>
  <c r="AA63" i="6"/>
  <c r="AA70" i="6"/>
  <c r="AA77" i="6"/>
  <c r="AA84" i="6"/>
  <c r="AA91" i="6"/>
  <c r="AA98" i="6"/>
  <c r="AA105" i="6"/>
  <c r="AA112" i="6"/>
  <c r="AA119" i="6"/>
  <c r="AA126" i="6"/>
  <c r="AA140" i="6"/>
  <c r="AA147" i="6"/>
  <c r="AA161" i="6"/>
  <c r="AA168" i="6"/>
  <c r="AA175" i="6"/>
  <c r="AA189" i="6"/>
  <c r="AA196" i="6"/>
  <c r="AA203" i="6"/>
  <c r="AA217" i="6"/>
  <c r="AA224" i="6"/>
  <c r="AA231" i="6"/>
  <c r="AA238" i="6"/>
  <c r="AA49" i="6" l="1"/>
  <c r="AD26" i="6"/>
  <c r="AE26" i="6"/>
  <c r="AF26" i="6"/>
  <c r="AB169" i="6"/>
  <c r="AC169" i="6" s="1"/>
  <c r="AB162" i="6"/>
  <c r="AC162" i="6" s="1"/>
  <c r="AA30" i="6"/>
  <c r="Z23" i="6"/>
  <c r="AB28" i="6"/>
  <c r="AC28" i="6" s="1"/>
  <c r="AA28" i="6"/>
  <c r="AB143" i="6"/>
  <c r="AC143" i="6" s="1"/>
  <c r="AB155" i="6"/>
  <c r="AC155" i="6" s="1"/>
  <c r="AB191" i="6"/>
  <c r="AC191" i="6" s="1"/>
  <c r="AA154" i="6"/>
  <c r="AA205" i="6"/>
  <c r="AA133" i="6"/>
  <c r="Z11" i="6"/>
  <c r="AB199" i="6"/>
  <c r="AC199" i="6" s="1"/>
  <c r="AA93" i="6"/>
  <c r="Z8" i="6"/>
  <c r="AA182" i="6"/>
  <c r="Z16" i="6"/>
  <c r="AB164" i="6"/>
  <c r="AC164" i="6" s="1"/>
  <c r="AA62" i="6"/>
  <c r="AA242" i="6"/>
  <c r="Z21" i="6"/>
  <c r="AB134" i="6"/>
  <c r="AC134" i="6" s="1"/>
  <c r="Z22" i="6"/>
  <c r="Z14" i="6"/>
  <c r="Z24" i="6"/>
  <c r="AB190" i="6"/>
  <c r="AC190" i="6" s="1"/>
  <c r="AA160" i="6"/>
  <c r="Z17" i="6"/>
  <c r="AB50" i="6"/>
  <c r="AC50" i="6" s="1"/>
  <c r="Z13" i="6"/>
  <c r="Z10" i="6"/>
  <c r="AA233" i="6"/>
  <c r="AA191" i="6"/>
  <c r="AB225" i="6"/>
  <c r="AC225" i="6" s="1"/>
  <c r="AB80" i="6"/>
  <c r="AC80" i="6" s="1"/>
  <c r="AA42" i="6"/>
  <c r="Z7" i="6"/>
  <c r="AA210" i="6"/>
  <c r="AA123" i="6"/>
  <c r="AA124" i="6"/>
  <c r="X6" i="6"/>
  <c r="X26" i="6"/>
  <c r="AB9" i="6"/>
  <c r="AC115" i="6"/>
  <c r="AB16" i="6"/>
  <c r="AC176" i="6"/>
  <c r="AC141" i="6"/>
  <c r="AB24" i="6"/>
  <c r="AB12" i="6"/>
  <c r="AC106" i="6"/>
  <c r="AB15" i="6"/>
  <c r="AC71" i="6"/>
  <c r="AB7" i="6" l="1"/>
  <c r="AB18" i="6"/>
  <c r="AB13" i="6"/>
  <c r="AB17" i="6"/>
  <c r="Z26" i="6"/>
  <c r="AB10" i="6"/>
  <c r="AB21" i="6"/>
  <c r="AB22" i="6"/>
  <c r="AB11" i="6"/>
  <c r="Z6" i="6"/>
  <c r="AB23" i="6"/>
  <c r="AB8" i="6"/>
  <c r="AB14" i="6"/>
  <c r="AB26" i="6" l="1"/>
  <c r="AB6" i="6"/>
  <c r="O150" i="6"/>
  <c r="O127" i="6"/>
  <c r="N110" i="6"/>
  <c r="Q8" i="6"/>
  <c r="AE8" i="6" s="1"/>
  <c r="R8" i="6"/>
  <c r="AF8" i="6" s="1"/>
  <c r="Q9" i="6"/>
  <c r="AE9" i="6" s="1"/>
  <c r="R9" i="6"/>
  <c r="AF9" i="6" s="1"/>
  <c r="Q10" i="6"/>
  <c r="AE10" i="6" s="1"/>
  <c r="R10" i="6"/>
  <c r="AF10" i="6" s="1"/>
  <c r="Q11" i="6"/>
  <c r="AE11" i="6" s="1"/>
  <c r="R11" i="6"/>
  <c r="AF11" i="6" s="1"/>
  <c r="Q12" i="6"/>
  <c r="AE12" i="6" s="1"/>
  <c r="R12" i="6"/>
  <c r="AF12" i="6" s="1"/>
  <c r="Q13" i="6"/>
  <c r="AE13" i="6" s="1"/>
  <c r="R13" i="6"/>
  <c r="AF13" i="6" s="1"/>
  <c r="Q14" i="6"/>
  <c r="AE14" i="6" s="1"/>
  <c r="R14" i="6"/>
  <c r="AF14" i="6" s="1"/>
  <c r="Q15" i="6"/>
  <c r="AE15" i="6" s="1"/>
  <c r="R15" i="6"/>
  <c r="AF15" i="6" s="1"/>
  <c r="Q16" i="6"/>
  <c r="AE16" i="6" s="1"/>
  <c r="R16" i="6"/>
  <c r="AF16" i="6" s="1"/>
  <c r="Q17" i="6"/>
  <c r="AE17" i="6" s="1"/>
  <c r="R17" i="6"/>
  <c r="AF17" i="6" s="1"/>
  <c r="Q18" i="6"/>
  <c r="AE18" i="6" s="1"/>
  <c r="R18" i="6"/>
  <c r="AF18" i="6" s="1"/>
  <c r="R7" i="6"/>
  <c r="AF7" i="6" s="1"/>
  <c r="Q7" i="6"/>
  <c r="AE7" i="6" s="1"/>
  <c r="S29" i="6"/>
  <c r="AG29" i="6" s="1"/>
  <c r="S30" i="6"/>
  <c r="AG30" i="6" s="1"/>
  <c r="S31" i="6"/>
  <c r="AG31" i="6" s="1"/>
  <c r="S32" i="6"/>
  <c r="S33" i="6"/>
  <c r="S34" i="6"/>
  <c r="S35" i="6"/>
  <c r="S36" i="6"/>
  <c r="S37" i="6"/>
  <c r="S38" i="6"/>
  <c r="S39" i="6"/>
  <c r="S40" i="6"/>
  <c r="S41" i="6"/>
  <c r="S42" i="6"/>
  <c r="S43" i="6"/>
  <c r="AG43" i="6" s="1"/>
  <c r="S44" i="6"/>
  <c r="AG44" i="6" s="1"/>
  <c r="S45" i="6"/>
  <c r="AG45" i="6" s="1"/>
  <c r="S46" i="6"/>
  <c r="S47" i="6"/>
  <c r="S48" i="6"/>
  <c r="S49" i="6"/>
  <c r="S50" i="6"/>
  <c r="S51" i="6"/>
  <c r="S52" i="6"/>
  <c r="AG52" i="6" s="1"/>
  <c r="S53" i="6"/>
  <c r="S54" i="6"/>
  <c r="S55" i="6"/>
  <c r="S56" i="6"/>
  <c r="S57" i="6"/>
  <c r="AG57" i="6" s="1"/>
  <c r="S58" i="6"/>
  <c r="AG58" i="6" s="1"/>
  <c r="S59" i="6"/>
  <c r="AG59" i="6" s="1"/>
  <c r="S60" i="6"/>
  <c r="S61" i="6"/>
  <c r="S62" i="6"/>
  <c r="S63" i="6"/>
  <c r="S64" i="6"/>
  <c r="S65" i="6"/>
  <c r="S66" i="6"/>
  <c r="S67" i="6"/>
  <c r="S68" i="6"/>
  <c r="S69" i="6"/>
  <c r="S70" i="6"/>
  <c r="S71" i="6"/>
  <c r="AG71" i="6" s="1"/>
  <c r="S72" i="6"/>
  <c r="AG72" i="6" s="1"/>
  <c r="S73" i="6"/>
  <c r="AG73" i="6" s="1"/>
  <c r="S74" i="6"/>
  <c r="S75" i="6"/>
  <c r="S76" i="6"/>
  <c r="S77" i="6"/>
  <c r="S78" i="6"/>
  <c r="S79" i="6"/>
  <c r="S80" i="6"/>
  <c r="S81" i="6"/>
  <c r="S82" i="6"/>
  <c r="S83" i="6"/>
  <c r="S84" i="6"/>
  <c r="S85" i="6"/>
  <c r="AG85" i="6" s="1"/>
  <c r="S86" i="6"/>
  <c r="AG86" i="6" s="1"/>
  <c r="S87" i="6"/>
  <c r="AG87" i="6" s="1"/>
  <c r="S88" i="6"/>
  <c r="S89" i="6"/>
  <c r="S90" i="6"/>
  <c r="S91" i="6"/>
  <c r="S92" i="6"/>
  <c r="S93" i="6"/>
  <c r="S94" i="6"/>
  <c r="S95" i="6"/>
  <c r="S96" i="6"/>
  <c r="S97" i="6"/>
  <c r="S98" i="6"/>
  <c r="S99" i="6"/>
  <c r="AG99" i="6" s="1"/>
  <c r="S100" i="6"/>
  <c r="AG100" i="6" s="1"/>
  <c r="S101" i="6"/>
  <c r="AG101" i="6" s="1"/>
  <c r="S102" i="6"/>
  <c r="S103" i="6"/>
  <c r="S104" i="6"/>
  <c r="S105" i="6"/>
  <c r="S106" i="6"/>
  <c r="S107" i="6"/>
  <c r="S108" i="6"/>
  <c r="S109" i="6"/>
  <c r="S110" i="6"/>
  <c r="S111" i="6"/>
  <c r="S112" i="6"/>
  <c r="S113" i="6"/>
  <c r="AG113" i="6" s="1"/>
  <c r="S114" i="6"/>
  <c r="AG114" i="6" s="1"/>
  <c r="S115" i="6"/>
  <c r="AG115" i="6" s="1"/>
  <c r="S116" i="6"/>
  <c r="S117" i="6"/>
  <c r="S118" i="6"/>
  <c r="S119" i="6"/>
  <c r="S120" i="6"/>
  <c r="S121" i="6"/>
  <c r="S122" i="6"/>
  <c r="S123" i="6"/>
  <c r="S124" i="6"/>
  <c r="S125" i="6"/>
  <c r="S126" i="6"/>
  <c r="S127" i="6"/>
  <c r="AG127" i="6" s="1"/>
  <c r="S128" i="6"/>
  <c r="AG128" i="6" s="1"/>
  <c r="S129" i="6"/>
  <c r="AG129" i="6" s="1"/>
  <c r="S130" i="6"/>
  <c r="S131" i="6"/>
  <c r="S132" i="6"/>
  <c r="S133" i="6"/>
  <c r="S134" i="6"/>
  <c r="S135" i="6"/>
  <c r="S136" i="6"/>
  <c r="S137" i="6"/>
  <c r="S138" i="6"/>
  <c r="S139" i="6"/>
  <c r="S140" i="6"/>
  <c r="S141" i="6"/>
  <c r="AG141" i="6" s="1"/>
  <c r="S142" i="6"/>
  <c r="AG142" i="6" s="1"/>
  <c r="S143" i="6"/>
  <c r="AG143" i="6" s="1"/>
  <c r="S144" i="6"/>
  <c r="S145" i="6"/>
  <c r="S146" i="6"/>
  <c r="S147" i="6"/>
  <c r="S148" i="6"/>
  <c r="S149" i="6"/>
  <c r="S150" i="6"/>
  <c r="S151" i="6"/>
  <c r="S152" i="6"/>
  <c r="S153" i="6"/>
  <c r="S154" i="6"/>
  <c r="S155" i="6"/>
  <c r="AG155" i="6" s="1"/>
  <c r="S156" i="6"/>
  <c r="AG156" i="6" s="1"/>
  <c r="S157" i="6"/>
  <c r="AG157" i="6" s="1"/>
  <c r="S158" i="6"/>
  <c r="S159" i="6"/>
  <c r="S160" i="6"/>
  <c r="S161" i="6"/>
  <c r="S162" i="6"/>
  <c r="S163" i="6"/>
  <c r="S164" i="6"/>
  <c r="S165" i="6"/>
  <c r="S166" i="6"/>
  <c r="S167" i="6"/>
  <c r="S168" i="6"/>
  <c r="S169" i="6"/>
  <c r="AG169" i="6" s="1"/>
  <c r="S170" i="6"/>
  <c r="AG170" i="6" s="1"/>
  <c r="S171" i="6"/>
  <c r="AG171" i="6" s="1"/>
  <c r="S172" i="6"/>
  <c r="S173" i="6"/>
  <c r="S174" i="6"/>
  <c r="S175" i="6"/>
  <c r="S176" i="6"/>
  <c r="S177" i="6"/>
  <c r="S178" i="6"/>
  <c r="S179" i="6"/>
  <c r="S180" i="6"/>
  <c r="S181" i="6"/>
  <c r="S182" i="6"/>
  <c r="S183" i="6"/>
  <c r="AG183" i="6" s="1"/>
  <c r="S184" i="6"/>
  <c r="AG184" i="6" s="1"/>
  <c r="S185" i="6"/>
  <c r="AG185" i="6" s="1"/>
  <c r="S186" i="6"/>
  <c r="S187" i="6"/>
  <c r="S188" i="6"/>
  <c r="S189" i="6"/>
  <c r="S190" i="6"/>
  <c r="S191" i="6"/>
  <c r="S192" i="6"/>
  <c r="S193" i="6"/>
  <c r="S194" i="6"/>
  <c r="S195" i="6"/>
  <c r="S196" i="6"/>
  <c r="S197" i="6"/>
  <c r="AG197" i="6" s="1"/>
  <c r="S198" i="6"/>
  <c r="AG198" i="6" s="1"/>
  <c r="S199" i="6"/>
  <c r="AG199" i="6" s="1"/>
  <c r="S200" i="6"/>
  <c r="S201" i="6"/>
  <c r="S202" i="6"/>
  <c r="S203" i="6"/>
  <c r="S204" i="6"/>
  <c r="S205" i="6"/>
  <c r="S206" i="6"/>
  <c r="S207" i="6"/>
  <c r="S208" i="6"/>
  <c r="S209" i="6"/>
  <c r="S210" i="6"/>
  <c r="S211" i="6"/>
  <c r="S212" i="6"/>
  <c r="AG212" i="6" s="1"/>
  <c r="S213" i="6"/>
  <c r="AG213" i="6" s="1"/>
  <c r="S214" i="6"/>
  <c r="S215" i="6"/>
  <c r="S216" i="6"/>
  <c r="S217" i="6"/>
  <c r="S218" i="6"/>
  <c r="S219" i="6"/>
  <c r="S220" i="6"/>
  <c r="S221" i="6"/>
  <c r="S222" i="6"/>
  <c r="S223" i="6"/>
  <c r="S224" i="6"/>
  <c r="S225" i="6"/>
  <c r="S226" i="6"/>
  <c r="AG226" i="6" s="1"/>
  <c r="S227" i="6"/>
  <c r="AG227" i="6" s="1"/>
  <c r="S228" i="6"/>
  <c r="S229" i="6"/>
  <c r="S230" i="6"/>
  <c r="S231" i="6"/>
  <c r="S232" i="6"/>
  <c r="S233" i="6"/>
  <c r="S234" i="6"/>
  <c r="S235" i="6"/>
  <c r="S236" i="6"/>
  <c r="S237" i="6"/>
  <c r="S238" i="6"/>
  <c r="S239" i="6"/>
  <c r="S240" i="6"/>
  <c r="AG240" i="6" s="1"/>
  <c r="S241" i="6"/>
  <c r="AG241" i="6" s="1"/>
  <c r="S242" i="6"/>
  <c r="S28" i="6"/>
  <c r="R21" i="6"/>
  <c r="R22" i="6"/>
  <c r="R23" i="6"/>
  <c r="R24" i="6"/>
  <c r="Q25" i="6"/>
  <c r="R25" i="6"/>
  <c r="S25" i="6"/>
  <c r="U25" i="6"/>
  <c r="AK20" i="6"/>
  <c r="AL20" i="6"/>
  <c r="AM20" i="6"/>
  <c r="AN20" i="6"/>
  <c r="AO20" i="6"/>
  <c r="AP20" i="6"/>
  <c r="AQ20" i="6"/>
  <c r="AR20" i="6"/>
  <c r="AS20" i="6"/>
  <c r="AT20" i="6"/>
  <c r="W20" i="6"/>
  <c r="P20" i="6"/>
  <c r="R20" i="6"/>
  <c r="S20" i="6"/>
  <c r="T20" i="6"/>
  <c r="U20" i="6"/>
  <c r="V20" i="6"/>
  <c r="Q20" i="6"/>
  <c r="U165" i="6" l="1"/>
  <c r="V165" i="6" s="1"/>
  <c r="AG165" i="6"/>
  <c r="T192" i="6"/>
  <c r="AG192" i="6"/>
  <c r="T150" i="6"/>
  <c r="AG150" i="6"/>
  <c r="T122" i="6"/>
  <c r="AG122" i="6"/>
  <c r="U80" i="6"/>
  <c r="V80" i="6" s="1"/>
  <c r="AG80" i="6"/>
  <c r="T66" i="6"/>
  <c r="AG66" i="6"/>
  <c r="U38" i="6"/>
  <c r="V38" i="6" s="1"/>
  <c r="AG38" i="6"/>
  <c r="U163" i="6"/>
  <c r="V163" i="6" s="1"/>
  <c r="AG163" i="6"/>
  <c r="T220" i="6"/>
  <c r="AG220" i="6"/>
  <c r="U232" i="6"/>
  <c r="V232" i="6" s="1"/>
  <c r="AG232" i="6"/>
  <c r="U204" i="6"/>
  <c r="V204" i="6" s="1"/>
  <c r="AG204" i="6"/>
  <c r="U190" i="6"/>
  <c r="V190" i="6" s="1"/>
  <c r="AG190" i="6"/>
  <c r="U176" i="6"/>
  <c r="V176" i="6" s="1"/>
  <c r="AG176" i="6"/>
  <c r="U162" i="6"/>
  <c r="V162" i="6" s="1"/>
  <c r="AG162" i="6"/>
  <c r="U148" i="6"/>
  <c r="V148" i="6" s="1"/>
  <c r="AG148" i="6"/>
  <c r="U134" i="6"/>
  <c r="V134" i="6" s="1"/>
  <c r="AG134" i="6"/>
  <c r="U120" i="6"/>
  <c r="V120" i="6" s="1"/>
  <c r="AG120" i="6"/>
  <c r="U106" i="6"/>
  <c r="V106" i="6" s="1"/>
  <c r="AG106" i="6"/>
  <c r="U92" i="6"/>
  <c r="V92" i="6" s="1"/>
  <c r="AG92" i="6"/>
  <c r="U78" i="6"/>
  <c r="V78" i="6" s="1"/>
  <c r="AG78" i="6"/>
  <c r="U64" i="6"/>
  <c r="V64" i="6" s="1"/>
  <c r="AG64" i="6"/>
  <c r="U50" i="6"/>
  <c r="V50" i="6" s="1"/>
  <c r="AG50" i="6"/>
  <c r="U36" i="6"/>
  <c r="V36" i="6" s="1"/>
  <c r="AG36" i="6"/>
  <c r="T231" i="6"/>
  <c r="AG231" i="6"/>
  <c r="T203" i="6"/>
  <c r="AG203" i="6"/>
  <c r="T175" i="6"/>
  <c r="AG175" i="6"/>
  <c r="T161" i="6"/>
  <c r="AG161" i="6"/>
  <c r="T133" i="6"/>
  <c r="AG133" i="6"/>
  <c r="T105" i="6"/>
  <c r="AG105" i="6"/>
  <c r="T77" i="6"/>
  <c r="AG77" i="6"/>
  <c r="T35" i="6"/>
  <c r="AG35" i="6"/>
  <c r="U188" i="6"/>
  <c r="V188" i="6" s="1"/>
  <c r="AG188" i="6"/>
  <c r="U208" i="6"/>
  <c r="V208" i="6" s="1"/>
  <c r="AG208" i="6"/>
  <c r="U180" i="6"/>
  <c r="V180" i="6" s="1"/>
  <c r="AG180" i="6"/>
  <c r="U138" i="6"/>
  <c r="V138" i="6" s="1"/>
  <c r="AG138" i="6"/>
  <c r="U110" i="6"/>
  <c r="V110" i="6" s="1"/>
  <c r="AG110" i="6"/>
  <c r="U96" i="6"/>
  <c r="V96" i="6" s="1"/>
  <c r="AG96" i="6"/>
  <c r="U82" i="6"/>
  <c r="V82" i="6" s="1"/>
  <c r="AG82" i="6"/>
  <c r="U68" i="6"/>
  <c r="V68" i="6" s="1"/>
  <c r="AG68" i="6"/>
  <c r="T54" i="6"/>
  <c r="AG54" i="6"/>
  <c r="T40" i="6"/>
  <c r="AG40" i="6"/>
  <c r="U221" i="6"/>
  <c r="V221" i="6" s="1"/>
  <c r="AG221" i="6"/>
  <c r="U193" i="6"/>
  <c r="V193" i="6" s="1"/>
  <c r="AG193" i="6"/>
  <c r="U151" i="6"/>
  <c r="V151" i="6" s="1"/>
  <c r="AG151" i="6"/>
  <c r="U109" i="6"/>
  <c r="V109" i="6" s="1"/>
  <c r="AG109" i="6"/>
  <c r="T215" i="6"/>
  <c r="AG215" i="6"/>
  <c r="U131" i="6"/>
  <c r="V131" i="6" s="1"/>
  <c r="AG131" i="6"/>
  <c r="T47" i="6"/>
  <c r="AG47" i="6"/>
  <c r="T242" i="6"/>
  <c r="AG242" i="6"/>
  <c r="T228" i="6"/>
  <c r="AG228" i="6"/>
  <c r="U214" i="6"/>
  <c r="V214" i="6" s="1"/>
  <c r="AG214" i="6"/>
  <c r="T200" i="6"/>
  <c r="AG200" i="6"/>
  <c r="T186" i="6"/>
  <c r="AG186" i="6"/>
  <c r="T172" i="6"/>
  <c r="AG172" i="6"/>
  <c r="T158" i="6"/>
  <c r="AG158" i="6"/>
  <c r="T144" i="6"/>
  <c r="AG144" i="6"/>
  <c r="T130" i="6"/>
  <c r="AG130" i="6"/>
  <c r="T116" i="6"/>
  <c r="AG116" i="6"/>
  <c r="T102" i="6"/>
  <c r="AG102" i="6"/>
  <c r="T88" i="6"/>
  <c r="AG88" i="6"/>
  <c r="T74" i="6"/>
  <c r="AG74" i="6"/>
  <c r="T60" i="6"/>
  <c r="AG60" i="6"/>
  <c r="T46" i="6"/>
  <c r="AG46" i="6"/>
  <c r="T32" i="6"/>
  <c r="AG32" i="6"/>
  <c r="U235" i="6"/>
  <c r="V235" i="6" s="1"/>
  <c r="AG235" i="6"/>
  <c r="U207" i="6"/>
  <c r="V207" i="6" s="1"/>
  <c r="AG207" i="6"/>
  <c r="U179" i="6"/>
  <c r="V179" i="6" s="1"/>
  <c r="AG179" i="6"/>
  <c r="U137" i="6"/>
  <c r="V137" i="6" s="1"/>
  <c r="AG137" i="6"/>
  <c r="U123" i="6"/>
  <c r="V123" i="6" s="1"/>
  <c r="AG123" i="6"/>
  <c r="U95" i="6"/>
  <c r="V95" i="6" s="1"/>
  <c r="AG95" i="6"/>
  <c r="T81" i="6"/>
  <c r="AG81" i="6"/>
  <c r="U67" i="6"/>
  <c r="V67" i="6" s="1"/>
  <c r="AG67" i="6"/>
  <c r="U53" i="6"/>
  <c r="V53" i="6" s="1"/>
  <c r="AG53" i="6"/>
  <c r="U39" i="6"/>
  <c r="V39" i="6" s="1"/>
  <c r="AG39" i="6"/>
  <c r="T234" i="6"/>
  <c r="AG234" i="6"/>
  <c r="T206" i="6"/>
  <c r="AG206" i="6"/>
  <c r="U164" i="6"/>
  <c r="V164" i="6" s="1"/>
  <c r="AG164" i="6"/>
  <c r="U136" i="6"/>
  <c r="V136" i="6" s="1"/>
  <c r="AG136" i="6"/>
  <c r="T94" i="6"/>
  <c r="AG94" i="6"/>
  <c r="AH52" i="6"/>
  <c r="AI52" i="6"/>
  <c r="AJ52" i="6" s="1"/>
  <c r="U191" i="6"/>
  <c r="V191" i="6" s="1"/>
  <c r="AG191" i="6"/>
  <c r="U107" i="6"/>
  <c r="V107" i="6" s="1"/>
  <c r="AG107" i="6"/>
  <c r="U216" i="6"/>
  <c r="V216" i="6" s="1"/>
  <c r="AG216" i="6"/>
  <c r="T174" i="6"/>
  <c r="AG174" i="6"/>
  <c r="U132" i="6"/>
  <c r="V132" i="6" s="1"/>
  <c r="AG132" i="6"/>
  <c r="U104" i="6"/>
  <c r="V104" i="6" s="1"/>
  <c r="AG104" i="6"/>
  <c r="T76" i="6"/>
  <c r="AG76" i="6"/>
  <c r="U34" i="6"/>
  <c r="V34" i="6" s="1"/>
  <c r="AG34" i="6"/>
  <c r="T229" i="6"/>
  <c r="AG229" i="6"/>
  <c r="U201" i="6"/>
  <c r="V201" i="6" s="1"/>
  <c r="AG201" i="6"/>
  <c r="U145" i="6"/>
  <c r="V145" i="6" s="1"/>
  <c r="AG145" i="6"/>
  <c r="U33" i="6"/>
  <c r="V33" i="6" s="1"/>
  <c r="AG33" i="6"/>
  <c r="AH241" i="6"/>
  <c r="AI241" i="6"/>
  <c r="AJ241" i="6" s="1"/>
  <c r="AH227" i="6"/>
  <c r="AI227" i="6"/>
  <c r="AJ227" i="6" s="1"/>
  <c r="AH213" i="6"/>
  <c r="AI213" i="6"/>
  <c r="AJ213" i="6" s="1"/>
  <c r="AH199" i="6"/>
  <c r="AI199" i="6"/>
  <c r="AJ199" i="6" s="1"/>
  <c r="AH185" i="6"/>
  <c r="AI185" i="6"/>
  <c r="AJ185" i="6" s="1"/>
  <c r="AH171" i="6"/>
  <c r="AI171" i="6"/>
  <c r="AJ171" i="6" s="1"/>
  <c r="AH157" i="6"/>
  <c r="AI157" i="6"/>
  <c r="AJ157" i="6" s="1"/>
  <c r="AH143" i="6"/>
  <c r="AI143" i="6"/>
  <c r="AJ143" i="6" s="1"/>
  <c r="AH129" i="6"/>
  <c r="AI129" i="6"/>
  <c r="AJ129" i="6" s="1"/>
  <c r="AH115" i="6"/>
  <c r="AI115" i="6"/>
  <c r="AJ115" i="6" s="1"/>
  <c r="AH101" i="6"/>
  <c r="AI101" i="6"/>
  <c r="AJ101" i="6" s="1"/>
  <c r="AH87" i="6"/>
  <c r="AI87" i="6"/>
  <c r="AJ87" i="6" s="1"/>
  <c r="AH73" i="6"/>
  <c r="AI73" i="6"/>
  <c r="AJ73" i="6" s="1"/>
  <c r="AH59" i="6"/>
  <c r="AI59" i="6"/>
  <c r="AJ59" i="6" s="1"/>
  <c r="AH45" i="6"/>
  <c r="AI45" i="6"/>
  <c r="AJ45" i="6" s="1"/>
  <c r="AH31" i="6"/>
  <c r="AI31" i="6"/>
  <c r="AJ31" i="6" s="1"/>
  <c r="U236" i="6"/>
  <c r="V236" i="6" s="1"/>
  <c r="AG236" i="6"/>
  <c r="T152" i="6"/>
  <c r="AG152" i="6"/>
  <c r="T178" i="6"/>
  <c r="AG178" i="6"/>
  <c r="U108" i="6"/>
  <c r="V108" i="6" s="1"/>
  <c r="AG108" i="6"/>
  <c r="U218" i="6"/>
  <c r="V218" i="6" s="1"/>
  <c r="AG218" i="6"/>
  <c r="T173" i="6"/>
  <c r="AG173" i="6"/>
  <c r="T117" i="6"/>
  <c r="AG117" i="6"/>
  <c r="U61" i="6"/>
  <c r="V61" i="6" s="1"/>
  <c r="AG61" i="6"/>
  <c r="AH240" i="6"/>
  <c r="AI240" i="6"/>
  <c r="AJ240" i="6" s="1"/>
  <c r="AH226" i="6"/>
  <c r="AI226" i="6"/>
  <c r="AJ226" i="6" s="1"/>
  <c r="AH212" i="6"/>
  <c r="AI212" i="6"/>
  <c r="AJ212" i="6" s="1"/>
  <c r="AH198" i="6"/>
  <c r="AI198" i="6"/>
  <c r="AJ198" i="6" s="1"/>
  <c r="AH184" i="6"/>
  <c r="AI184" i="6"/>
  <c r="AJ184" i="6" s="1"/>
  <c r="AH170" i="6"/>
  <c r="AI170" i="6"/>
  <c r="AJ170" i="6" s="1"/>
  <c r="AH156" i="6"/>
  <c r="AI156" i="6"/>
  <c r="AJ156" i="6" s="1"/>
  <c r="AH142" i="6"/>
  <c r="AI142" i="6"/>
  <c r="AJ142" i="6" s="1"/>
  <c r="AH128" i="6"/>
  <c r="AI128" i="6"/>
  <c r="AJ128" i="6" s="1"/>
  <c r="AH114" i="6"/>
  <c r="AI114" i="6"/>
  <c r="AJ114" i="6" s="1"/>
  <c r="AH100" i="6"/>
  <c r="AI100" i="6"/>
  <c r="AJ100" i="6" s="1"/>
  <c r="AH86" i="6"/>
  <c r="AI86" i="6"/>
  <c r="AJ86" i="6" s="1"/>
  <c r="AH72" i="6"/>
  <c r="AI72" i="6"/>
  <c r="AJ72" i="6" s="1"/>
  <c r="AH58" i="6"/>
  <c r="AI58" i="6"/>
  <c r="AJ58" i="6" s="1"/>
  <c r="AH44" i="6"/>
  <c r="AI44" i="6"/>
  <c r="AJ44" i="6" s="1"/>
  <c r="AH30" i="6"/>
  <c r="AI30" i="6"/>
  <c r="AJ30" i="6" s="1"/>
  <c r="U219" i="6"/>
  <c r="V219" i="6" s="1"/>
  <c r="AG219" i="6"/>
  <c r="U177" i="6"/>
  <c r="V177" i="6" s="1"/>
  <c r="AG177" i="6"/>
  <c r="U149" i="6"/>
  <c r="V149" i="6" s="1"/>
  <c r="AG149" i="6"/>
  <c r="U135" i="6"/>
  <c r="V135" i="6" s="1"/>
  <c r="AG135" i="6"/>
  <c r="U121" i="6"/>
  <c r="V121" i="6" s="1"/>
  <c r="AG121" i="6"/>
  <c r="U93" i="6"/>
  <c r="V93" i="6" s="1"/>
  <c r="AG93" i="6"/>
  <c r="U79" i="6"/>
  <c r="V79" i="6" s="1"/>
  <c r="AG79" i="6"/>
  <c r="U65" i="6"/>
  <c r="V65" i="6" s="1"/>
  <c r="AG65" i="6"/>
  <c r="U51" i="6"/>
  <c r="V51" i="6" s="1"/>
  <c r="AG51" i="6"/>
  <c r="U37" i="6"/>
  <c r="V37" i="6" s="1"/>
  <c r="AG37" i="6"/>
  <c r="U230" i="6"/>
  <c r="V230" i="6" s="1"/>
  <c r="AG230" i="6"/>
  <c r="T160" i="6"/>
  <c r="AG160" i="6"/>
  <c r="T118" i="6"/>
  <c r="AG118" i="6"/>
  <c r="U62" i="6"/>
  <c r="V62" i="6" s="1"/>
  <c r="AG62" i="6"/>
  <c r="T28" i="6"/>
  <c r="AG28" i="6"/>
  <c r="T159" i="6"/>
  <c r="AG159" i="6"/>
  <c r="T103" i="6"/>
  <c r="AG103" i="6"/>
  <c r="T75" i="6"/>
  <c r="AG75" i="6"/>
  <c r="U239" i="6"/>
  <c r="V239" i="6" s="1"/>
  <c r="AG239" i="6"/>
  <c r="U225" i="6"/>
  <c r="V225" i="6" s="1"/>
  <c r="AG225" i="6"/>
  <c r="U211" i="6"/>
  <c r="V211" i="6" s="1"/>
  <c r="AG211" i="6"/>
  <c r="AH197" i="6"/>
  <c r="AI197" i="6"/>
  <c r="AJ197" i="6" s="1"/>
  <c r="AH183" i="6"/>
  <c r="AI183" i="6"/>
  <c r="AJ183" i="6" s="1"/>
  <c r="AH169" i="6"/>
  <c r="AI169" i="6"/>
  <c r="AJ169" i="6" s="1"/>
  <c r="AH155" i="6"/>
  <c r="AI155" i="6"/>
  <c r="AJ155" i="6" s="1"/>
  <c r="AH141" i="6"/>
  <c r="AI141" i="6"/>
  <c r="AJ141" i="6" s="1"/>
  <c r="AH127" i="6"/>
  <c r="AI127" i="6"/>
  <c r="AJ127" i="6" s="1"/>
  <c r="AH113" i="6"/>
  <c r="AI113" i="6"/>
  <c r="AJ113" i="6" s="1"/>
  <c r="AH99" i="6"/>
  <c r="AI99" i="6"/>
  <c r="AJ99" i="6" s="1"/>
  <c r="AH85" i="6"/>
  <c r="AI85" i="6"/>
  <c r="AJ85" i="6" s="1"/>
  <c r="AH71" i="6"/>
  <c r="AI71" i="6"/>
  <c r="AJ71" i="6" s="1"/>
  <c r="AH57" i="6"/>
  <c r="AI57" i="6"/>
  <c r="AJ57" i="6" s="1"/>
  <c r="AH43" i="6"/>
  <c r="AI43" i="6"/>
  <c r="AJ43" i="6" s="1"/>
  <c r="AH29" i="6"/>
  <c r="AI29" i="6"/>
  <c r="AJ29" i="6" s="1"/>
  <c r="T222" i="6"/>
  <c r="AG222" i="6"/>
  <c r="T166" i="6"/>
  <c r="AG166" i="6"/>
  <c r="U233" i="6"/>
  <c r="V233" i="6" s="1"/>
  <c r="AG233" i="6"/>
  <c r="T217" i="6"/>
  <c r="AG217" i="6"/>
  <c r="T189" i="6"/>
  <c r="AG189" i="6"/>
  <c r="T147" i="6"/>
  <c r="AG147" i="6"/>
  <c r="T119" i="6"/>
  <c r="AG119" i="6"/>
  <c r="T91" i="6"/>
  <c r="AG91" i="6"/>
  <c r="T63" i="6"/>
  <c r="AG63" i="6"/>
  <c r="T49" i="6"/>
  <c r="AG49" i="6"/>
  <c r="U202" i="6"/>
  <c r="V202" i="6" s="1"/>
  <c r="AG202" i="6"/>
  <c r="T146" i="6"/>
  <c r="AG146" i="6"/>
  <c r="U90" i="6"/>
  <c r="V90" i="6" s="1"/>
  <c r="AG90" i="6"/>
  <c r="U48" i="6"/>
  <c r="V48" i="6" s="1"/>
  <c r="AG48" i="6"/>
  <c r="T187" i="6"/>
  <c r="AG187" i="6"/>
  <c r="U89" i="6"/>
  <c r="V89" i="6" s="1"/>
  <c r="AG89" i="6"/>
  <c r="U238" i="6"/>
  <c r="V238" i="6" s="1"/>
  <c r="AG238" i="6"/>
  <c r="U224" i="6"/>
  <c r="V224" i="6" s="1"/>
  <c r="AG224" i="6"/>
  <c r="U210" i="6"/>
  <c r="V210" i="6" s="1"/>
  <c r="AG210" i="6"/>
  <c r="U196" i="6"/>
  <c r="V196" i="6" s="1"/>
  <c r="AG196" i="6"/>
  <c r="U182" i="6"/>
  <c r="V182" i="6" s="1"/>
  <c r="AG182" i="6"/>
  <c r="U168" i="6"/>
  <c r="V168" i="6" s="1"/>
  <c r="AG168" i="6"/>
  <c r="U154" i="6"/>
  <c r="V154" i="6" s="1"/>
  <c r="AG154" i="6"/>
  <c r="U140" i="6"/>
  <c r="V140" i="6" s="1"/>
  <c r="AG140" i="6"/>
  <c r="U126" i="6"/>
  <c r="V126" i="6" s="1"/>
  <c r="AG126" i="6"/>
  <c r="U112" i="6"/>
  <c r="V112" i="6" s="1"/>
  <c r="AG112" i="6"/>
  <c r="U98" i="6"/>
  <c r="V98" i="6" s="1"/>
  <c r="AG98" i="6"/>
  <c r="U84" i="6"/>
  <c r="V84" i="6" s="1"/>
  <c r="AG84" i="6"/>
  <c r="U70" i="6"/>
  <c r="V70" i="6" s="1"/>
  <c r="AG70" i="6"/>
  <c r="U56" i="6"/>
  <c r="V56" i="6" s="1"/>
  <c r="AG56" i="6"/>
  <c r="U42" i="6"/>
  <c r="V42" i="6" s="1"/>
  <c r="AG42" i="6"/>
  <c r="AE6" i="6"/>
  <c r="U194" i="6"/>
  <c r="V194" i="6" s="1"/>
  <c r="AG194" i="6"/>
  <c r="T124" i="6"/>
  <c r="AG124" i="6"/>
  <c r="U205" i="6"/>
  <c r="V205" i="6" s="1"/>
  <c r="AG205" i="6"/>
  <c r="T237" i="6"/>
  <c r="AG237" i="6"/>
  <c r="U223" i="6"/>
  <c r="V223" i="6" s="1"/>
  <c r="AG223" i="6"/>
  <c r="U209" i="6"/>
  <c r="V209" i="6" s="1"/>
  <c r="AG209" i="6"/>
  <c r="U195" i="6"/>
  <c r="V195" i="6" s="1"/>
  <c r="AG195" i="6"/>
  <c r="U181" i="6"/>
  <c r="V181" i="6" s="1"/>
  <c r="AG181" i="6"/>
  <c r="U167" i="6"/>
  <c r="V167" i="6" s="1"/>
  <c r="AG167" i="6"/>
  <c r="U153" i="6"/>
  <c r="V153" i="6" s="1"/>
  <c r="AG153" i="6"/>
  <c r="T139" i="6"/>
  <c r="AG139" i="6"/>
  <c r="U125" i="6"/>
  <c r="V125" i="6" s="1"/>
  <c r="AG125" i="6"/>
  <c r="U111" i="6"/>
  <c r="V111" i="6" s="1"/>
  <c r="AG111" i="6"/>
  <c r="U97" i="6"/>
  <c r="V97" i="6" s="1"/>
  <c r="AG97" i="6"/>
  <c r="U83" i="6"/>
  <c r="V83" i="6" s="1"/>
  <c r="AG83" i="6"/>
  <c r="U69" i="6"/>
  <c r="V69" i="6" s="1"/>
  <c r="AG69" i="6"/>
  <c r="U55" i="6"/>
  <c r="V55" i="6" s="1"/>
  <c r="AG55" i="6"/>
  <c r="T41" i="6"/>
  <c r="AG41" i="6"/>
  <c r="AF6" i="6"/>
  <c r="T201" i="6"/>
  <c r="U187" i="6"/>
  <c r="V187" i="6" s="1"/>
  <c r="U174" i="6"/>
  <c r="V174" i="6" s="1"/>
  <c r="U160" i="6"/>
  <c r="V160" i="6" s="1"/>
  <c r="U159" i="6"/>
  <c r="V159" i="6" s="1"/>
  <c r="U103" i="6"/>
  <c r="V103" i="6" s="1"/>
  <c r="U75" i="6"/>
  <c r="V75" i="6" s="1"/>
  <c r="T223" i="6"/>
  <c r="T90" i="6"/>
  <c r="T89" i="6"/>
  <c r="T62" i="6"/>
  <c r="T61" i="6"/>
  <c r="T167" i="6"/>
  <c r="T125" i="6"/>
  <c r="T111" i="6"/>
  <c r="U203" i="6"/>
  <c r="V203" i="6" s="1"/>
  <c r="T162" i="6"/>
  <c r="U189" i="6"/>
  <c r="V189" i="6" s="1"/>
  <c r="U60" i="6"/>
  <c r="V60" i="6" s="1"/>
  <c r="T97" i="6"/>
  <c r="U173" i="6"/>
  <c r="V173" i="6" s="1"/>
  <c r="T216" i="6"/>
  <c r="T84" i="6"/>
  <c r="U158" i="6"/>
  <c r="V158" i="6" s="1"/>
  <c r="T214" i="6"/>
  <c r="T83" i="6"/>
  <c r="U105" i="6"/>
  <c r="V105" i="6" s="1"/>
  <c r="T211" i="6"/>
  <c r="T36" i="6"/>
  <c r="U91" i="6"/>
  <c r="V91" i="6" s="1"/>
  <c r="T34" i="6"/>
  <c r="U76" i="6"/>
  <c r="V76" i="6" s="1"/>
  <c r="T210" i="6"/>
  <c r="T78" i="6"/>
  <c r="U231" i="6"/>
  <c r="V231" i="6" s="1"/>
  <c r="U133" i="6"/>
  <c r="V133" i="6" s="1"/>
  <c r="U35" i="6"/>
  <c r="V35" i="6" s="1"/>
  <c r="T39" i="6"/>
  <c r="T209" i="6"/>
  <c r="T148" i="6"/>
  <c r="U228" i="6"/>
  <c r="V228" i="6" s="1"/>
  <c r="U130" i="6"/>
  <c r="V130" i="6" s="1"/>
  <c r="U32" i="6"/>
  <c r="V32" i="6" s="1"/>
  <c r="T202" i="6"/>
  <c r="T145" i="6"/>
  <c r="U217" i="6"/>
  <c r="V217" i="6" s="1"/>
  <c r="U119" i="6"/>
  <c r="V119" i="6" s="1"/>
  <c r="T134" i="6"/>
  <c r="T64" i="6"/>
  <c r="S16" i="6"/>
  <c r="AG16" i="6" s="1"/>
  <c r="T196" i="6"/>
  <c r="S9" i="6"/>
  <c r="AG9" i="6" s="1"/>
  <c r="S12" i="6"/>
  <c r="AG12" i="6" s="1"/>
  <c r="T190" i="6"/>
  <c r="T120" i="6"/>
  <c r="S15" i="6"/>
  <c r="AG15" i="6" s="1"/>
  <c r="T188" i="6"/>
  <c r="T112" i="6"/>
  <c r="T56" i="6"/>
  <c r="T50" i="6"/>
  <c r="T238" i="6"/>
  <c r="T182" i="6"/>
  <c r="T98" i="6"/>
  <c r="T48" i="6"/>
  <c r="U175" i="6"/>
  <c r="V175" i="6" s="1"/>
  <c r="U77" i="6"/>
  <c r="V77" i="6" s="1"/>
  <c r="T176" i="6"/>
  <c r="T42" i="6"/>
  <c r="T164" i="6"/>
  <c r="T138" i="6"/>
  <c r="U192" i="6"/>
  <c r="V192" i="6" s="1"/>
  <c r="U94" i="6"/>
  <c r="V94" i="6" s="1"/>
  <c r="S18" i="6"/>
  <c r="AG18" i="6" s="1"/>
  <c r="S11" i="6"/>
  <c r="AG11" i="6" s="1"/>
  <c r="T137" i="6"/>
  <c r="T38" i="6"/>
  <c r="U222" i="6"/>
  <c r="V222" i="6" s="1"/>
  <c r="U124" i="6"/>
  <c r="V124" i="6" s="1"/>
  <c r="T236" i="6"/>
  <c r="T136" i="6"/>
  <c r="T110" i="6"/>
  <c r="U220" i="6"/>
  <c r="V220" i="6" s="1"/>
  <c r="U122" i="6"/>
  <c r="V122" i="6" s="1"/>
  <c r="S14" i="6"/>
  <c r="AG14" i="6" s="1"/>
  <c r="T235" i="6"/>
  <c r="T109" i="6"/>
  <c r="U152" i="6"/>
  <c r="V152" i="6" s="1"/>
  <c r="U54" i="6"/>
  <c r="V54" i="6" s="1"/>
  <c r="T233" i="6"/>
  <c r="T208" i="6"/>
  <c r="T181" i="6"/>
  <c r="T154" i="6"/>
  <c r="T132" i="6"/>
  <c r="T108" i="6"/>
  <c r="T82" i="6"/>
  <c r="T55" i="6"/>
  <c r="T33" i="6"/>
  <c r="U186" i="6"/>
  <c r="V186" i="6" s="1"/>
  <c r="U150" i="6"/>
  <c r="V150" i="6" s="1"/>
  <c r="U118" i="6"/>
  <c r="V118" i="6" s="1"/>
  <c r="U88" i="6"/>
  <c r="V88" i="6" s="1"/>
  <c r="U52" i="6"/>
  <c r="S17" i="6"/>
  <c r="AG17" i="6" s="1"/>
  <c r="S10" i="6"/>
  <c r="AG10" i="6" s="1"/>
  <c r="T207" i="6"/>
  <c r="T180" i="6"/>
  <c r="T153" i="6"/>
  <c r="T131" i="6"/>
  <c r="T106" i="6"/>
  <c r="T204" i="6"/>
  <c r="U215" i="6"/>
  <c r="V215" i="6" s="1"/>
  <c r="U147" i="6"/>
  <c r="V147" i="6" s="1"/>
  <c r="U117" i="6"/>
  <c r="V117" i="6" s="1"/>
  <c r="U49" i="6"/>
  <c r="V49" i="6" s="1"/>
  <c r="T230" i="6"/>
  <c r="T205" i="6"/>
  <c r="T179" i="6"/>
  <c r="T126" i="6"/>
  <c r="T104" i="6"/>
  <c r="T80" i="6"/>
  <c r="T53" i="6"/>
  <c r="U178" i="6"/>
  <c r="V178" i="6" s="1"/>
  <c r="U146" i="6"/>
  <c r="V146" i="6" s="1"/>
  <c r="U116" i="6"/>
  <c r="V116" i="6" s="1"/>
  <c r="S13" i="6"/>
  <c r="AG13" i="6" s="1"/>
  <c r="T151" i="6"/>
  <c r="T52" i="6"/>
  <c r="U28" i="6"/>
  <c r="U47" i="6"/>
  <c r="V47" i="6" s="1"/>
  <c r="U242" i="6"/>
  <c r="V242" i="6" s="1"/>
  <c r="U206" i="6"/>
  <c r="V206" i="6" s="1"/>
  <c r="U144" i="6"/>
  <c r="V144" i="6" s="1"/>
  <c r="U46" i="6"/>
  <c r="V46" i="6" s="1"/>
  <c r="T123" i="6"/>
  <c r="U40" i="6"/>
  <c r="T221" i="6"/>
  <c r="T195" i="6"/>
  <c r="T96" i="6"/>
  <c r="T69" i="6"/>
  <c r="U234" i="6"/>
  <c r="V234" i="6" s="1"/>
  <c r="U172" i="6"/>
  <c r="V172" i="6" s="1"/>
  <c r="U74" i="6"/>
  <c r="V74" i="6" s="1"/>
  <c r="T219" i="6"/>
  <c r="T194" i="6"/>
  <c r="T95" i="6"/>
  <c r="T68" i="6"/>
  <c r="U166" i="6"/>
  <c r="V166" i="6" s="1"/>
  <c r="S7" i="6"/>
  <c r="AG7" i="6" s="1"/>
  <c r="T193" i="6"/>
  <c r="T140" i="6"/>
  <c r="T67" i="6"/>
  <c r="U200" i="6"/>
  <c r="V200" i="6" s="1"/>
  <c r="U102" i="6"/>
  <c r="V102" i="6" s="1"/>
  <c r="U66" i="6"/>
  <c r="V66" i="6" s="1"/>
  <c r="S8" i="6"/>
  <c r="AG8" i="6" s="1"/>
  <c r="T165" i="6"/>
  <c r="T92" i="6"/>
  <c r="U229" i="6"/>
  <c r="V229" i="6" s="1"/>
  <c r="U161" i="6"/>
  <c r="V161" i="6" s="1"/>
  <c r="U63" i="6"/>
  <c r="V63" i="6" s="1"/>
  <c r="R6" i="6"/>
  <c r="Q6" i="6"/>
  <c r="T227" i="6"/>
  <c r="U227" i="6"/>
  <c r="V227" i="6" s="1"/>
  <c r="T213" i="6"/>
  <c r="U213" i="6"/>
  <c r="V213" i="6" s="1"/>
  <c r="T199" i="6"/>
  <c r="U199" i="6"/>
  <c r="V199" i="6" s="1"/>
  <c r="T185" i="6"/>
  <c r="U185" i="6"/>
  <c r="V185" i="6" s="1"/>
  <c r="T171" i="6"/>
  <c r="U171" i="6"/>
  <c r="V171" i="6" s="1"/>
  <c r="T157" i="6"/>
  <c r="U157" i="6"/>
  <c r="V157" i="6" s="1"/>
  <c r="T143" i="6"/>
  <c r="U143" i="6"/>
  <c r="V143" i="6" s="1"/>
  <c r="T115" i="6"/>
  <c r="U115" i="6"/>
  <c r="T87" i="6"/>
  <c r="U87" i="6"/>
  <c r="V87" i="6" s="1"/>
  <c r="T73" i="6"/>
  <c r="U73" i="6"/>
  <c r="V73" i="6" s="1"/>
  <c r="T59" i="6"/>
  <c r="U59" i="6"/>
  <c r="V59" i="6" s="1"/>
  <c r="T45" i="6"/>
  <c r="U45" i="6"/>
  <c r="V45" i="6" s="1"/>
  <c r="T31" i="6"/>
  <c r="U31" i="6"/>
  <c r="V31" i="6" s="1"/>
  <c r="T240" i="6"/>
  <c r="U240" i="6"/>
  <c r="V240" i="6" s="1"/>
  <c r="T226" i="6"/>
  <c r="U226" i="6"/>
  <c r="V226" i="6" s="1"/>
  <c r="T212" i="6"/>
  <c r="U212" i="6"/>
  <c r="V212" i="6" s="1"/>
  <c r="T198" i="6"/>
  <c r="U198" i="6"/>
  <c r="V198" i="6" s="1"/>
  <c r="T184" i="6"/>
  <c r="U184" i="6"/>
  <c r="V184" i="6" s="1"/>
  <c r="T170" i="6"/>
  <c r="U170" i="6"/>
  <c r="V170" i="6" s="1"/>
  <c r="T156" i="6"/>
  <c r="U156" i="6"/>
  <c r="V156" i="6" s="1"/>
  <c r="T142" i="6"/>
  <c r="U142" i="6"/>
  <c r="V142" i="6" s="1"/>
  <c r="T128" i="6"/>
  <c r="U128" i="6"/>
  <c r="V128" i="6" s="1"/>
  <c r="T114" i="6"/>
  <c r="U114" i="6"/>
  <c r="V114" i="6" s="1"/>
  <c r="T100" i="6"/>
  <c r="U100" i="6"/>
  <c r="V100" i="6" s="1"/>
  <c r="T86" i="6"/>
  <c r="U86" i="6"/>
  <c r="V86" i="6" s="1"/>
  <c r="T72" i="6"/>
  <c r="U72" i="6"/>
  <c r="V72" i="6" s="1"/>
  <c r="T58" i="6"/>
  <c r="U58" i="6"/>
  <c r="T44" i="6"/>
  <c r="U44" i="6"/>
  <c r="V44" i="6" s="1"/>
  <c r="T30" i="6"/>
  <c r="U30" i="6"/>
  <c r="V30" i="6" s="1"/>
  <c r="T225" i="6"/>
  <c r="T241" i="6"/>
  <c r="U241" i="6"/>
  <c r="V241" i="6" s="1"/>
  <c r="T101" i="6"/>
  <c r="U101" i="6"/>
  <c r="V101" i="6" s="1"/>
  <c r="T197" i="6"/>
  <c r="U197" i="6"/>
  <c r="V197" i="6" s="1"/>
  <c r="T183" i="6"/>
  <c r="U183" i="6"/>
  <c r="V183" i="6" s="1"/>
  <c r="T169" i="6"/>
  <c r="U169" i="6"/>
  <c r="V169" i="6" s="1"/>
  <c r="T155" i="6"/>
  <c r="U155" i="6"/>
  <c r="V155" i="6" s="1"/>
  <c r="T141" i="6"/>
  <c r="U141" i="6"/>
  <c r="V141" i="6" s="1"/>
  <c r="T127" i="6"/>
  <c r="U127" i="6"/>
  <c r="V127" i="6" s="1"/>
  <c r="T113" i="6"/>
  <c r="U113" i="6"/>
  <c r="V113" i="6" s="1"/>
  <c r="T99" i="6"/>
  <c r="U99" i="6"/>
  <c r="V99" i="6" s="1"/>
  <c r="T85" i="6"/>
  <c r="U85" i="6"/>
  <c r="V85" i="6" s="1"/>
  <c r="T71" i="6"/>
  <c r="U71" i="6"/>
  <c r="T57" i="6"/>
  <c r="U57" i="6"/>
  <c r="V57" i="6" s="1"/>
  <c r="T43" i="6"/>
  <c r="U43" i="6"/>
  <c r="V43" i="6" s="1"/>
  <c r="T29" i="6"/>
  <c r="U29" i="6"/>
  <c r="V29" i="6" s="1"/>
  <c r="T224" i="6"/>
  <c r="T129" i="6"/>
  <c r="U129" i="6"/>
  <c r="V129" i="6" s="1"/>
  <c r="S23" i="6"/>
  <c r="T239" i="6"/>
  <c r="T168" i="6"/>
  <c r="T70" i="6"/>
  <c r="S24" i="6"/>
  <c r="S21" i="6"/>
  <c r="S22" i="6"/>
  <c r="T191" i="6"/>
  <c r="T177" i="6"/>
  <c r="T163" i="6"/>
  <c r="T149" i="6"/>
  <c r="T135" i="6"/>
  <c r="T121" i="6"/>
  <c r="T107" i="6"/>
  <c r="T93" i="6"/>
  <c r="T79" i="6"/>
  <c r="T65" i="6"/>
  <c r="T51" i="6"/>
  <c r="T37" i="6"/>
  <c r="T232" i="6"/>
  <c r="T218" i="6"/>
  <c r="U237" i="6"/>
  <c r="V237" i="6" s="1"/>
  <c r="U139" i="6"/>
  <c r="V139" i="6" s="1"/>
  <c r="U41" i="6"/>
  <c r="V41" i="6" s="1"/>
  <c r="U81" i="6"/>
  <c r="R26" i="6"/>
  <c r="Q21" i="6"/>
  <c r="Q24" i="6"/>
  <c r="Q23" i="6"/>
  <c r="Q22" i="6"/>
  <c r="AH91" i="6" l="1"/>
  <c r="AI91" i="6"/>
  <c r="AJ91" i="6" s="1"/>
  <c r="AH66" i="6"/>
  <c r="AI66" i="6"/>
  <c r="AG23" i="6"/>
  <c r="AH23" i="6" s="1"/>
  <c r="AH56" i="6"/>
  <c r="AI56" i="6"/>
  <c r="AJ56" i="6" s="1"/>
  <c r="AH154" i="6"/>
  <c r="AI154" i="6"/>
  <c r="AJ154" i="6" s="1"/>
  <c r="AI89" i="6"/>
  <c r="AJ89" i="6" s="1"/>
  <c r="AH89" i="6"/>
  <c r="AH63" i="6"/>
  <c r="AI63" i="6"/>
  <c r="AJ63" i="6" s="1"/>
  <c r="AI166" i="6"/>
  <c r="AJ166" i="6" s="1"/>
  <c r="AH166" i="6"/>
  <c r="AG22" i="6"/>
  <c r="AH22" i="6" s="1"/>
  <c r="AI28" i="6"/>
  <c r="AH28" i="6"/>
  <c r="AI65" i="6"/>
  <c r="AJ65" i="6" s="1"/>
  <c r="AH65" i="6"/>
  <c r="AI219" i="6"/>
  <c r="AJ219" i="6" s="1"/>
  <c r="AH219" i="6"/>
  <c r="AH108" i="6"/>
  <c r="AI108" i="6"/>
  <c r="AJ108" i="6" s="1"/>
  <c r="AI145" i="6"/>
  <c r="AJ145" i="6" s="1"/>
  <c r="AH145" i="6"/>
  <c r="AH174" i="6"/>
  <c r="AI174" i="6"/>
  <c r="AJ174" i="6" s="1"/>
  <c r="AH164" i="6"/>
  <c r="AI164" i="6"/>
  <c r="AJ164" i="6" s="1"/>
  <c r="AI95" i="6"/>
  <c r="AJ95" i="6" s="1"/>
  <c r="AH95" i="6"/>
  <c r="AI46" i="6"/>
  <c r="AJ46" i="6" s="1"/>
  <c r="AH46" i="6"/>
  <c r="AI144" i="6"/>
  <c r="AJ144" i="6" s="1"/>
  <c r="AH144" i="6"/>
  <c r="AI242" i="6"/>
  <c r="AJ242" i="6" s="1"/>
  <c r="AH242" i="6"/>
  <c r="AI221" i="6"/>
  <c r="AJ221" i="6" s="1"/>
  <c r="AH221" i="6"/>
  <c r="AI138" i="6"/>
  <c r="AJ138" i="6" s="1"/>
  <c r="AH138" i="6"/>
  <c r="AH133" i="6"/>
  <c r="AI133" i="6"/>
  <c r="AG21" i="6"/>
  <c r="AH64" i="6"/>
  <c r="AI64" i="6"/>
  <c r="AJ64" i="6" s="1"/>
  <c r="AH162" i="6"/>
  <c r="AI162" i="6"/>
  <c r="AJ162" i="6" s="1"/>
  <c r="AH38" i="6"/>
  <c r="AI38" i="6"/>
  <c r="AJ38" i="6" s="1"/>
  <c r="AH125" i="6"/>
  <c r="AI125" i="6"/>
  <c r="AJ125" i="6" s="1"/>
  <c r="AH168" i="6"/>
  <c r="AI168" i="6"/>
  <c r="AJ168" i="6" s="1"/>
  <c r="AH62" i="6"/>
  <c r="AI62" i="6"/>
  <c r="AJ62" i="6" s="1"/>
  <c r="AH178" i="6"/>
  <c r="AI178" i="6"/>
  <c r="AJ178" i="6" s="1"/>
  <c r="AH161" i="6"/>
  <c r="AI161" i="6"/>
  <c r="AJ161" i="6" s="1"/>
  <c r="AH41" i="6"/>
  <c r="AI41" i="6"/>
  <c r="AJ41" i="6" s="1"/>
  <c r="AI84" i="6"/>
  <c r="AJ84" i="6" s="1"/>
  <c r="AH84" i="6"/>
  <c r="AH118" i="6"/>
  <c r="AI118" i="6"/>
  <c r="AJ118" i="6" s="1"/>
  <c r="AI152" i="6"/>
  <c r="AJ152" i="6" s="1"/>
  <c r="AH152" i="6"/>
  <c r="AI229" i="6"/>
  <c r="AJ229" i="6" s="1"/>
  <c r="AH229" i="6"/>
  <c r="AI107" i="6"/>
  <c r="AJ107" i="6" s="1"/>
  <c r="AH107" i="6"/>
  <c r="AH234" i="6"/>
  <c r="AI234" i="6"/>
  <c r="AJ234" i="6" s="1"/>
  <c r="AI137" i="6"/>
  <c r="AJ137" i="6" s="1"/>
  <c r="AH137" i="6"/>
  <c r="AI74" i="6"/>
  <c r="AJ74" i="6" s="1"/>
  <c r="AH74" i="6"/>
  <c r="AI54" i="6"/>
  <c r="AJ54" i="6" s="1"/>
  <c r="AH54" i="6"/>
  <c r="AI208" i="6"/>
  <c r="AJ208" i="6" s="1"/>
  <c r="AH208" i="6"/>
  <c r="AH80" i="6"/>
  <c r="AI80" i="6"/>
  <c r="AJ80" i="6" s="1"/>
  <c r="AH55" i="6"/>
  <c r="AI55" i="6"/>
  <c r="AJ55" i="6" s="1"/>
  <c r="AH153" i="6"/>
  <c r="AI153" i="6"/>
  <c r="AJ153" i="6" s="1"/>
  <c r="AH205" i="6"/>
  <c r="AI205" i="6"/>
  <c r="AJ205" i="6" s="1"/>
  <c r="AH211" i="6"/>
  <c r="AI211" i="6"/>
  <c r="AJ211" i="6" s="1"/>
  <c r="AH48" i="6"/>
  <c r="AI48" i="6"/>
  <c r="AJ48" i="6" s="1"/>
  <c r="AI93" i="6"/>
  <c r="AJ93" i="6" s="1"/>
  <c r="AH93" i="6"/>
  <c r="AH190" i="6"/>
  <c r="AI190" i="6"/>
  <c r="AJ190" i="6" s="1"/>
  <c r="AH196" i="6"/>
  <c r="AI196" i="6"/>
  <c r="AJ196" i="6" s="1"/>
  <c r="AH239" i="6"/>
  <c r="AI239" i="6"/>
  <c r="AJ239" i="6" s="1"/>
  <c r="AI121" i="6"/>
  <c r="AJ121" i="6" s="1"/>
  <c r="AH121" i="6"/>
  <c r="AH204" i="6"/>
  <c r="AI204" i="6"/>
  <c r="AJ204" i="6" s="1"/>
  <c r="AH69" i="6"/>
  <c r="AI69" i="6"/>
  <c r="AJ69" i="6" s="1"/>
  <c r="AH167" i="6"/>
  <c r="AI167" i="6"/>
  <c r="AJ167" i="6" s="1"/>
  <c r="AI124" i="6"/>
  <c r="AJ124" i="6" s="1"/>
  <c r="AH124" i="6"/>
  <c r="AH206" i="6"/>
  <c r="AI206" i="6"/>
  <c r="AJ206" i="6" s="1"/>
  <c r="AI60" i="6"/>
  <c r="AJ60" i="6" s="1"/>
  <c r="AH60" i="6"/>
  <c r="AI40" i="6"/>
  <c r="AJ40" i="6" s="1"/>
  <c r="AH40" i="6"/>
  <c r="AH92" i="6"/>
  <c r="AI92" i="6"/>
  <c r="AJ92" i="6" s="1"/>
  <c r="AH90" i="6"/>
  <c r="AI90" i="6"/>
  <c r="AJ90" i="6" s="1"/>
  <c r="AH160" i="6"/>
  <c r="AI160" i="6"/>
  <c r="AJ160" i="6" s="1"/>
  <c r="AH203" i="6"/>
  <c r="AI203" i="6"/>
  <c r="AJ203" i="6" s="1"/>
  <c r="AG6" i="6"/>
  <c r="AH112" i="6"/>
  <c r="AI112" i="6"/>
  <c r="AJ112" i="6" s="1"/>
  <c r="AH210" i="6"/>
  <c r="AI210" i="6"/>
  <c r="AJ210" i="6" s="1"/>
  <c r="AH146" i="6"/>
  <c r="AI146" i="6"/>
  <c r="AJ146" i="6" s="1"/>
  <c r="AH189" i="6"/>
  <c r="AI189" i="6"/>
  <c r="AJ189" i="6" s="1"/>
  <c r="AI75" i="6"/>
  <c r="AJ75" i="6" s="1"/>
  <c r="AH75" i="6"/>
  <c r="AH230" i="6"/>
  <c r="AI230" i="6"/>
  <c r="AJ230" i="6" s="1"/>
  <c r="AI135" i="6"/>
  <c r="AJ135" i="6" s="1"/>
  <c r="AH135" i="6"/>
  <c r="AI117" i="6"/>
  <c r="AJ117" i="6" s="1"/>
  <c r="AH117" i="6"/>
  <c r="AH76" i="6"/>
  <c r="AI76" i="6"/>
  <c r="AJ76" i="6" s="1"/>
  <c r="AI53" i="6"/>
  <c r="AJ53" i="6" s="1"/>
  <c r="AH53" i="6"/>
  <c r="AI207" i="6"/>
  <c r="AJ207" i="6" s="1"/>
  <c r="AH207" i="6"/>
  <c r="AI102" i="6"/>
  <c r="AJ102" i="6" s="1"/>
  <c r="AH102" i="6"/>
  <c r="AI200" i="6"/>
  <c r="AJ200" i="6" s="1"/>
  <c r="AH200" i="6"/>
  <c r="AI109" i="6"/>
  <c r="AJ109" i="6" s="1"/>
  <c r="AH109" i="6"/>
  <c r="AI82" i="6"/>
  <c r="AJ82" i="6" s="1"/>
  <c r="AH82" i="6"/>
  <c r="AH35" i="6"/>
  <c r="AI35" i="6"/>
  <c r="AJ35" i="6" s="1"/>
  <c r="AH231" i="6"/>
  <c r="AI231" i="6"/>
  <c r="AJ231" i="6" s="1"/>
  <c r="AH120" i="6"/>
  <c r="AI120" i="6"/>
  <c r="AJ120" i="6" s="1"/>
  <c r="AH232" i="6"/>
  <c r="AI232" i="6"/>
  <c r="AJ232" i="6" s="1"/>
  <c r="AH150" i="6"/>
  <c r="AI150" i="6"/>
  <c r="AJ150" i="6" s="1"/>
  <c r="AI222" i="6"/>
  <c r="AJ222" i="6" s="1"/>
  <c r="AH222" i="6"/>
  <c r="AI158" i="6"/>
  <c r="AJ158" i="6" s="1"/>
  <c r="AH158" i="6"/>
  <c r="AI131" i="6"/>
  <c r="AJ131" i="6" s="1"/>
  <c r="AH131" i="6"/>
  <c r="AH147" i="6"/>
  <c r="AI147" i="6"/>
  <c r="AJ147" i="6" s="1"/>
  <c r="AI61" i="6"/>
  <c r="AJ61" i="6" s="1"/>
  <c r="AH61" i="6"/>
  <c r="AH191" i="6"/>
  <c r="AI191" i="6"/>
  <c r="AJ191" i="6" s="1"/>
  <c r="AI39" i="6"/>
  <c r="AJ39" i="6" s="1"/>
  <c r="AH39" i="6"/>
  <c r="AI179" i="6"/>
  <c r="AJ179" i="6" s="1"/>
  <c r="AH179" i="6"/>
  <c r="AI88" i="6"/>
  <c r="AJ88" i="6" s="1"/>
  <c r="AH88" i="6"/>
  <c r="AI186" i="6"/>
  <c r="AJ186" i="6" s="1"/>
  <c r="AH186" i="6"/>
  <c r="AI215" i="6"/>
  <c r="AJ215" i="6" s="1"/>
  <c r="AH215" i="6"/>
  <c r="AH122" i="6"/>
  <c r="AI122" i="6"/>
  <c r="AJ122" i="6" s="1"/>
  <c r="AH83" i="6"/>
  <c r="AI83" i="6"/>
  <c r="AJ83" i="6" s="1"/>
  <c r="AH181" i="6"/>
  <c r="AI181" i="6"/>
  <c r="AJ181" i="6" s="1"/>
  <c r="AI194" i="6"/>
  <c r="AJ194" i="6" s="1"/>
  <c r="AH194" i="6"/>
  <c r="AI123" i="6"/>
  <c r="AJ123" i="6" s="1"/>
  <c r="AH123" i="6"/>
  <c r="AI180" i="6"/>
  <c r="AJ180" i="6" s="1"/>
  <c r="AH180" i="6"/>
  <c r="AH98" i="6"/>
  <c r="AI98" i="6"/>
  <c r="AJ98" i="6" s="1"/>
  <c r="AI68" i="6"/>
  <c r="AJ68" i="6" s="1"/>
  <c r="AH68" i="6"/>
  <c r="AH126" i="6"/>
  <c r="AI126" i="6"/>
  <c r="AJ126" i="6" s="1"/>
  <c r="AH224" i="6"/>
  <c r="AI224" i="6"/>
  <c r="AJ224" i="6" s="1"/>
  <c r="AH202" i="6"/>
  <c r="AI202" i="6"/>
  <c r="AJ202" i="6" s="1"/>
  <c r="AH217" i="6"/>
  <c r="AI217" i="6"/>
  <c r="AJ217" i="6" s="1"/>
  <c r="AI103" i="6"/>
  <c r="AJ103" i="6" s="1"/>
  <c r="AH103" i="6"/>
  <c r="AI37" i="6"/>
  <c r="AJ37" i="6" s="1"/>
  <c r="AH37" i="6"/>
  <c r="AI149" i="6"/>
  <c r="AJ149" i="6" s="1"/>
  <c r="AH149" i="6"/>
  <c r="AI173" i="6"/>
  <c r="AJ173" i="6" s="1"/>
  <c r="AH173" i="6"/>
  <c r="AH104" i="6"/>
  <c r="AI104" i="6"/>
  <c r="AJ104" i="6" s="1"/>
  <c r="AH94" i="6"/>
  <c r="AI94" i="6"/>
  <c r="AJ94" i="6" s="1"/>
  <c r="AI67" i="6"/>
  <c r="AJ67" i="6" s="1"/>
  <c r="AH67" i="6"/>
  <c r="AI235" i="6"/>
  <c r="AJ235" i="6" s="1"/>
  <c r="AH235" i="6"/>
  <c r="AI116" i="6"/>
  <c r="AJ116" i="6" s="1"/>
  <c r="AH116" i="6"/>
  <c r="AI214" i="6"/>
  <c r="AJ214" i="6" s="1"/>
  <c r="AH214" i="6"/>
  <c r="AI151" i="6"/>
  <c r="AJ151" i="6" s="1"/>
  <c r="AH151" i="6"/>
  <c r="AI96" i="6"/>
  <c r="AJ96" i="6" s="1"/>
  <c r="AH96" i="6"/>
  <c r="AH77" i="6"/>
  <c r="AI77" i="6"/>
  <c r="AJ77" i="6" s="1"/>
  <c r="AH36" i="6"/>
  <c r="AI36" i="6"/>
  <c r="AJ36" i="6" s="1"/>
  <c r="AH134" i="6"/>
  <c r="AI134" i="6"/>
  <c r="AJ134" i="6" s="1"/>
  <c r="AH220" i="6"/>
  <c r="AI220" i="6"/>
  <c r="AJ220" i="6" s="1"/>
  <c r="AH192" i="6"/>
  <c r="AI192" i="6"/>
  <c r="AJ192" i="6" s="1"/>
  <c r="AH223" i="6"/>
  <c r="AI223" i="6"/>
  <c r="AJ223" i="6" s="1"/>
  <c r="AH70" i="6"/>
  <c r="AI70" i="6"/>
  <c r="AJ70" i="6" s="1"/>
  <c r="AI79" i="6"/>
  <c r="AJ79" i="6" s="1"/>
  <c r="AH79" i="6"/>
  <c r="AI201" i="6"/>
  <c r="AJ201" i="6" s="1"/>
  <c r="AH201" i="6"/>
  <c r="AI47" i="6"/>
  <c r="AJ47" i="6" s="1"/>
  <c r="AH47" i="6"/>
  <c r="AH139" i="6"/>
  <c r="AI139" i="6"/>
  <c r="AJ139" i="6" s="1"/>
  <c r="AH119" i="6"/>
  <c r="AI119" i="6"/>
  <c r="AJ119" i="6" s="1"/>
  <c r="AI172" i="6"/>
  <c r="AJ172" i="6" s="1"/>
  <c r="AH172" i="6"/>
  <c r="AI236" i="6"/>
  <c r="AJ236" i="6" s="1"/>
  <c r="AH236" i="6"/>
  <c r="AH34" i="6"/>
  <c r="AI34" i="6"/>
  <c r="AJ34" i="6" s="1"/>
  <c r="AH106" i="6"/>
  <c r="AI106" i="6"/>
  <c r="AJ106" i="6" s="1"/>
  <c r="AH97" i="6"/>
  <c r="AI97" i="6"/>
  <c r="AJ97" i="6" s="1"/>
  <c r="AH195" i="6"/>
  <c r="AI195" i="6"/>
  <c r="AJ195" i="6" s="1"/>
  <c r="AH216" i="6"/>
  <c r="AI216" i="6"/>
  <c r="AJ216" i="6" s="1"/>
  <c r="AH176" i="6"/>
  <c r="AI176" i="6"/>
  <c r="AJ176" i="6" s="1"/>
  <c r="AI182" i="6"/>
  <c r="AJ182" i="6" s="1"/>
  <c r="AH182" i="6"/>
  <c r="AH225" i="6"/>
  <c r="AI225" i="6"/>
  <c r="AJ225" i="6" s="1"/>
  <c r="AH175" i="6"/>
  <c r="AI175" i="6"/>
  <c r="AJ175" i="6" s="1"/>
  <c r="AI42" i="6"/>
  <c r="AJ42" i="6" s="1"/>
  <c r="AH42" i="6"/>
  <c r="AI140" i="6"/>
  <c r="AJ140" i="6" s="1"/>
  <c r="AH140" i="6"/>
  <c r="AH238" i="6"/>
  <c r="AI238" i="6"/>
  <c r="AJ238" i="6" s="1"/>
  <c r="AH49" i="6"/>
  <c r="AI49" i="6"/>
  <c r="AJ49" i="6" s="1"/>
  <c r="AH233" i="6"/>
  <c r="AI233" i="6"/>
  <c r="AJ233" i="6" s="1"/>
  <c r="AI159" i="6"/>
  <c r="AJ159" i="6" s="1"/>
  <c r="AH159" i="6"/>
  <c r="AI51" i="6"/>
  <c r="AJ51" i="6" s="1"/>
  <c r="AH51" i="6"/>
  <c r="AI177" i="6"/>
  <c r="AJ177" i="6" s="1"/>
  <c r="AH177" i="6"/>
  <c r="AH218" i="6"/>
  <c r="AI218" i="6"/>
  <c r="AJ218" i="6" s="1"/>
  <c r="AI33" i="6"/>
  <c r="AJ33" i="6" s="1"/>
  <c r="AH33" i="6"/>
  <c r="AH132" i="6"/>
  <c r="AI132" i="6"/>
  <c r="AJ132" i="6" s="1"/>
  <c r="AH136" i="6"/>
  <c r="AI136" i="6"/>
  <c r="AJ136" i="6" s="1"/>
  <c r="AI81" i="6"/>
  <c r="AJ81" i="6" s="1"/>
  <c r="AH81" i="6"/>
  <c r="AI32" i="6"/>
  <c r="AJ32" i="6" s="1"/>
  <c r="AH32" i="6"/>
  <c r="AI130" i="6"/>
  <c r="AJ130" i="6" s="1"/>
  <c r="AH130" i="6"/>
  <c r="AI228" i="6"/>
  <c r="AH228" i="6"/>
  <c r="AG24" i="6"/>
  <c r="AH24" i="6" s="1"/>
  <c r="AI193" i="6"/>
  <c r="AJ193" i="6" s="1"/>
  <c r="AH193" i="6"/>
  <c r="AI110" i="6"/>
  <c r="AJ110" i="6" s="1"/>
  <c r="AH110" i="6"/>
  <c r="AH105" i="6"/>
  <c r="AI105" i="6"/>
  <c r="AJ105" i="6" s="1"/>
  <c r="AH50" i="6"/>
  <c r="AI50" i="6"/>
  <c r="AJ50" i="6" s="1"/>
  <c r="AH148" i="6"/>
  <c r="AI148" i="6"/>
  <c r="AJ148" i="6" s="1"/>
  <c r="AI163" i="6"/>
  <c r="AJ163" i="6" s="1"/>
  <c r="AH163" i="6"/>
  <c r="AI165" i="6"/>
  <c r="AJ165" i="6" s="1"/>
  <c r="AH165" i="6"/>
  <c r="AI187" i="6"/>
  <c r="AJ187" i="6" s="1"/>
  <c r="AH187" i="6"/>
  <c r="AH78" i="6"/>
  <c r="AI78" i="6"/>
  <c r="AJ78" i="6" s="1"/>
  <c r="AH237" i="6"/>
  <c r="AI237" i="6"/>
  <c r="AJ237" i="6" s="1"/>
  <c r="AH188" i="6"/>
  <c r="AI188" i="6"/>
  <c r="AJ188" i="6" s="1"/>
  <c r="AH111" i="6"/>
  <c r="AI111" i="6"/>
  <c r="AJ111" i="6" s="1"/>
  <c r="AH209" i="6"/>
  <c r="AI209" i="6"/>
  <c r="AJ209" i="6" s="1"/>
  <c r="U13" i="6"/>
  <c r="S6" i="6"/>
  <c r="V71" i="6"/>
  <c r="U15" i="6"/>
  <c r="V115" i="6"/>
  <c r="U16" i="6"/>
  <c r="V58" i="6"/>
  <c r="U12" i="6"/>
  <c r="U11" i="6"/>
  <c r="U8" i="6"/>
  <c r="U7" i="6"/>
  <c r="V40" i="6"/>
  <c r="U9" i="6"/>
  <c r="V52" i="6"/>
  <c r="U18" i="6"/>
  <c r="U17" i="6"/>
  <c r="V28" i="6"/>
  <c r="U10" i="6"/>
  <c r="U14" i="6"/>
  <c r="U23" i="6"/>
  <c r="V81" i="6"/>
  <c r="U21" i="6"/>
  <c r="S26" i="6"/>
  <c r="U22" i="6"/>
  <c r="U24" i="6"/>
  <c r="Q26" i="6"/>
  <c r="AJ66" i="6" l="1"/>
  <c r="AI23" i="6"/>
  <c r="AJ23" i="6" s="1"/>
  <c r="AH21" i="6"/>
  <c r="AG26" i="6"/>
  <c r="AH26" i="6" s="1"/>
  <c r="AJ28" i="6"/>
  <c r="AI22" i="6"/>
  <c r="AJ22" i="6" s="1"/>
  <c r="AJ133" i="6"/>
  <c r="AI21" i="6"/>
  <c r="AJ228" i="6"/>
  <c r="AI24" i="6"/>
  <c r="AJ24" i="6" s="1"/>
  <c r="U6" i="6"/>
  <c r="U26" i="6"/>
  <c r="AJ21" i="6" l="1"/>
  <c r="AI26" i="6"/>
  <c r="AJ26" i="6" s="1"/>
  <c r="N7" i="6"/>
  <c r="O7" i="6"/>
  <c r="P7" i="6"/>
  <c r="W7" i="6"/>
  <c r="AK7" i="6"/>
  <c r="AL7" i="6"/>
  <c r="AM7" i="6"/>
  <c r="AN7" i="6"/>
  <c r="AO7" i="6"/>
  <c r="AP7" i="6"/>
  <c r="AQ7" i="6"/>
  <c r="AR7" i="6"/>
  <c r="AS7" i="6"/>
  <c r="AT7" i="6"/>
  <c r="N8" i="6"/>
  <c r="O8" i="6"/>
  <c r="P8" i="6"/>
  <c r="W8" i="6"/>
  <c r="AK8" i="6"/>
  <c r="AL8" i="6"/>
  <c r="AM8" i="6"/>
  <c r="AN8" i="6"/>
  <c r="AO8" i="6"/>
  <c r="AP8" i="6"/>
  <c r="AQ8" i="6"/>
  <c r="AR8" i="6"/>
  <c r="AS8" i="6"/>
  <c r="AT8" i="6"/>
  <c r="N9" i="6"/>
  <c r="O9" i="6"/>
  <c r="P9" i="6"/>
  <c r="W9" i="6"/>
  <c r="AK9" i="6"/>
  <c r="AL9" i="6"/>
  <c r="AM9" i="6"/>
  <c r="AN9" i="6"/>
  <c r="AO9" i="6"/>
  <c r="AP9" i="6"/>
  <c r="AQ9" i="6"/>
  <c r="AR9" i="6"/>
  <c r="AS9" i="6"/>
  <c r="AT9" i="6"/>
  <c r="N10" i="6"/>
  <c r="O10" i="6"/>
  <c r="P10" i="6"/>
  <c r="W10" i="6"/>
  <c r="AK10" i="6"/>
  <c r="AL10" i="6"/>
  <c r="AM10" i="6"/>
  <c r="AN10" i="6"/>
  <c r="AO10" i="6"/>
  <c r="AP10" i="6"/>
  <c r="AQ10" i="6"/>
  <c r="AR10" i="6"/>
  <c r="AS10" i="6"/>
  <c r="AT10" i="6"/>
  <c r="N11" i="6"/>
  <c r="O11" i="6"/>
  <c r="P11" i="6"/>
  <c r="W11" i="6"/>
  <c r="AK11" i="6"/>
  <c r="AL11" i="6"/>
  <c r="AM11" i="6"/>
  <c r="AN11" i="6"/>
  <c r="AO11" i="6"/>
  <c r="AP11" i="6"/>
  <c r="AQ11" i="6"/>
  <c r="AR11" i="6"/>
  <c r="AS11" i="6"/>
  <c r="AT11" i="6"/>
  <c r="N12" i="6"/>
  <c r="O12" i="6"/>
  <c r="P12" i="6"/>
  <c r="W12" i="6"/>
  <c r="AK12" i="6"/>
  <c r="AL12" i="6"/>
  <c r="AM12" i="6"/>
  <c r="AN12" i="6"/>
  <c r="AO12" i="6"/>
  <c r="AP12" i="6"/>
  <c r="AQ12" i="6"/>
  <c r="AR12" i="6"/>
  <c r="AS12" i="6"/>
  <c r="AT12" i="6"/>
  <c r="N13" i="6"/>
  <c r="O13" i="6"/>
  <c r="P13" i="6"/>
  <c r="W13" i="6"/>
  <c r="AK13" i="6"/>
  <c r="AL13" i="6"/>
  <c r="AM13" i="6"/>
  <c r="AN13" i="6"/>
  <c r="AO13" i="6"/>
  <c r="AP13" i="6"/>
  <c r="AQ13" i="6"/>
  <c r="AR13" i="6"/>
  <c r="AS13" i="6"/>
  <c r="AT13" i="6"/>
  <c r="N14" i="6"/>
  <c r="O14" i="6"/>
  <c r="P14" i="6"/>
  <c r="W14" i="6"/>
  <c r="AK14" i="6"/>
  <c r="AL14" i="6"/>
  <c r="AM14" i="6"/>
  <c r="AN14" i="6"/>
  <c r="AO14" i="6"/>
  <c r="AP14" i="6"/>
  <c r="AQ14" i="6"/>
  <c r="AR14" i="6"/>
  <c r="AS14" i="6"/>
  <c r="AT14" i="6"/>
  <c r="N15" i="6"/>
  <c r="O15" i="6"/>
  <c r="P15" i="6"/>
  <c r="W15" i="6"/>
  <c r="AK15" i="6"/>
  <c r="AL15" i="6"/>
  <c r="AM15" i="6"/>
  <c r="AN15" i="6"/>
  <c r="AO15" i="6"/>
  <c r="AP15" i="6"/>
  <c r="AQ15" i="6"/>
  <c r="AR15" i="6"/>
  <c r="AS15" i="6"/>
  <c r="AT15" i="6"/>
  <c r="N16" i="6"/>
  <c r="O16" i="6"/>
  <c r="P16" i="6"/>
  <c r="W16" i="6"/>
  <c r="AK16" i="6"/>
  <c r="AL16" i="6"/>
  <c r="AM16" i="6"/>
  <c r="AN16" i="6"/>
  <c r="AO16" i="6"/>
  <c r="AP16" i="6"/>
  <c r="AQ16" i="6"/>
  <c r="AR16" i="6"/>
  <c r="AS16" i="6"/>
  <c r="AT16" i="6"/>
  <c r="N17" i="6"/>
  <c r="O17" i="6"/>
  <c r="P17" i="6"/>
  <c r="W17" i="6"/>
  <c r="AK17" i="6"/>
  <c r="AL17" i="6"/>
  <c r="AM17" i="6"/>
  <c r="AN17" i="6"/>
  <c r="AO17" i="6"/>
  <c r="AP17" i="6"/>
  <c r="AQ17" i="6"/>
  <c r="AR17" i="6"/>
  <c r="AS17" i="6"/>
  <c r="AT17" i="6"/>
  <c r="N18" i="6"/>
  <c r="O18" i="6"/>
  <c r="P18" i="6"/>
  <c r="W18" i="6"/>
  <c r="AK18" i="6"/>
  <c r="AL18" i="6"/>
  <c r="AM18" i="6"/>
  <c r="AN18" i="6"/>
  <c r="AO18" i="6"/>
  <c r="AP18" i="6"/>
  <c r="AQ18" i="6"/>
  <c r="AR18" i="6"/>
  <c r="AS18" i="6"/>
  <c r="AT18" i="6"/>
  <c r="M8" i="6"/>
  <c r="M9" i="6"/>
  <c r="M10" i="6"/>
  <c r="M11" i="6"/>
  <c r="M12" i="6"/>
  <c r="M13" i="6"/>
  <c r="M14" i="6"/>
  <c r="M15" i="6"/>
  <c r="M16" i="6"/>
  <c r="M17" i="6"/>
  <c r="M18" i="6"/>
  <c r="M7" i="6"/>
  <c r="AD18" i="6" l="1"/>
  <c r="AI18" i="6" s="1"/>
  <c r="AJ18" i="6" s="1"/>
  <c r="AD17" i="6"/>
  <c r="AI17" i="6" s="1"/>
  <c r="AJ17" i="6" s="1"/>
  <c r="AD16" i="6"/>
  <c r="AH16" i="6" s="1"/>
  <c r="AD15" i="6"/>
  <c r="AH15" i="6" s="1"/>
  <c r="AD14" i="6"/>
  <c r="AI14" i="6" s="1"/>
  <c r="AJ14" i="6" s="1"/>
  <c r="AD13" i="6"/>
  <c r="AI13" i="6" s="1"/>
  <c r="AJ13" i="6" s="1"/>
  <c r="AD12" i="6"/>
  <c r="AH12" i="6" s="1"/>
  <c r="AD11" i="6"/>
  <c r="AH11" i="6" s="1"/>
  <c r="AD10" i="6"/>
  <c r="AH10" i="6" s="1"/>
  <c r="AD9" i="6"/>
  <c r="AH9" i="6" s="1"/>
  <c r="AD8" i="6"/>
  <c r="AI8" i="6" s="1"/>
  <c r="AJ8" i="6" s="1"/>
  <c r="AD7" i="6"/>
  <c r="AH7" i="6" s="1"/>
  <c r="AA18" i="6"/>
  <c r="AC18" i="6"/>
  <c r="AA17" i="6"/>
  <c r="AC17" i="6"/>
  <c r="AA16" i="6"/>
  <c r="AC16" i="6"/>
  <c r="AA15" i="6"/>
  <c r="AC15" i="6"/>
  <c r="AA14" i="6"/>
  <c r="AC14" i="6"/>
  <c r="AA13" i="6"/>
  <c r="AC13" i="6"/>
  <c r="AA12" i="6"/>
  <c r="AC12" i="6"/>
  <c r="AA11" i="6"/>
  <c r="AC11" i="6"/>
  <c r="AA10" i="6"/>
  <c r="AC10" i="6"/>
  <c r="AA9" i="6"/>
  <c r="AC9" i="6"/>
  <c r="AA8" i="6"/>
  <c r="AC8" i="6"/>
  <c r="AA7" i="6"/>
  <c r="AC7" i="6"/>
  <c r="T18" i="6"/>
  <c r="V18" i="6"/>
  <c r="T17" i="6"/>
  <c r="V17" i="6"/>
  <c r="T16" i="6"/>
  <c r="V16" i="6"/>
  <c r="T15" i="6"/>
  <c r="V15" i="6"/>
  <c r="T14" i="6"/>
  <c r="V14" i="6"/>
  <c r="T13" i="6"/>
  <c r="V13" i="6"/>
  <c r="T12" i="6"/>
  <c r="V12" i="6"/>
  <c r="T11" i="6"/>
  <c r="V11" i="6"/>
  <c r="T10" i="6"/>
  <c r="V10" i="6"/>
  <c r="T9" i="6"/>
  <c r="V9" i="6"/>
  <c r="T8" i="6"/>
  <c r="V8" i="6"/>
  <c r="T7" i="6"/>
  <c r="V7" i="6"/>
  <c r="P6" i="6"/>
  <c r="T6" i="6" s="1"/>
  <c r="O6" i="6"/>
  <c r="AP6" i="6"/>
  <c r="AN6" i="6"/>
  <c r="N6" i="6"/>
  <c r="W6" i="6"/>
  <c r="AA6" i="6" s="1"/>
  <c r="AO6" i="6"/>
  <c r="AM6" i="6"/>
  <c r="AQ6" i="6"/>
  <c r="AT6" i="6"/>
  <c r="AL6" i="6"/>
  <c r="AS6" i="6"/>
  <c r="AK6" i="6"/>
  <c r="AR6" i="6"/>
  <c r="M6" i="6"/>
  <c r="AH18" i="6" l="1"/>
  <c r="AI11" i="6"/>
  <c r="AJ11" i="6" s="1"/>
  <c r="AI12" i="6"/>
  <c r="AJ12" i="6" s="1"/>
  <c r="AH13" i="6"/>
  <c r="AH14" i="6"/>
  <c r="AI16" i="6"/>
  <c r="AJ16" i="6" s="1"/>
  <c r="AH17" i="6"/>
  <c r="AH8" i="6"/>
  <c r="AI15" i="6"/>
  <c r="AJ15" i="6" s="1"/>
  <c r="AI7" i="6"/>
  <c r="AI9" i="6"/>
  <c r="AJ9" i="6" s="1"/>
  <c r="AI10" i="6"/>
  <c r="AJ10" i="6" s="1"/>
  <c r="AD6" i="6"/>
  <c r="AH6" i="6" s="1"/>
  <c r="AJ7" i="6"/>
  <c r="AI6" i="6"/>
  <c r="AJ6" i="6" s="1"/>
  <c r="V6" i="6"/>
  <c r="AU29" i="6"/>
  <c r="AU30" i="6"/>
  <c r="AU31" i="6"/>
  <c r="AU32" i="6"/>
  <c r="AU33" i="6"/>
  <c r="AU34" i="6"/>
  <c r="AU35" i="6"/>
  <c r="AU36" i="6"/>
  <c r="AU37" i="6"/>
  <c r="AU38" i="6"/>
  <c r="AU39" i="6"/>
  <c r="AU40" i="6"/>
  <c r="AU41" i="6"/>
  <c r="AU42" i="6"/>
  <c r="AU43" i="6"/>
  <c r="AU44" i="6"/>
  <c r="AU45" i="6"/>
  <c r="AU46" i="6"/>
  <c r="AU47" i="6"/>
  <c r="AU48" i="6"/>
  <c r="AU49" i="6"/>
  <c r="AU50" i="6"/>
  <c r="AU51" i="6"/>
  <c r="AU52" i="6"/>
  <c r="AU53" i="6"/>
  <c r="AU54" i="6"/>
  <c r="AU55" i="6"/>
  <c r="AU56" i="6"/>
  <c r="AU57" i="6"/>
  <c r="AU58" i="6"/>
  <c r="AU59" i="6"/>
  <c r="AU60" i="6"/>
  <c r="AU61" i="6"/>
  <c r="AU62" i="6"/>
  <c r="AU63" i="6"/>
  <c r="AU64" i="6"/>
  <c r="AU65" i="6"/>
  <c r="AU66" i="6"/>
  <c r="AU67" i="6"/>
  <c r="AU68" i="6"/>
  <c r="AU69" i="6"/>
  <c r="AU70" i="6"/>
  <c r="AU71" i="6"/>
  <c r="AU72" i="6"/>
  <c r="AU73" i="6"/>
  <c r="AU74" i="6"/>
  <c r="AU75" i="6"/>
  <c r="AU76" i="6"/>
  <c r="AU77" i="6"/>
  <c r="AU78" i="6"/>
  <c r="AU79" i="6"/>
  <c r="AU80" i="6"/>
  <c r="AU81" i="6"/>
  <c r="AU82" i="6"/>
  <c r="AU83" i="6"/>
  <c r="AU84" i="6"/>
  <c r="AU85" i="6"/>
  <c r="AU86" i="6"/>
  <c r="AU87" i="6"/>
  <c r="AU88" i="6"/>
  <c r="AU89" i="6"/>
  <c r="AU90" i="6"/>
  <c r="AU91" i="6"/>
  <c r="AU92" i="6"/>
  <c r="AU93" i="6"/>
  <c r="AU94" i="6"/>
  <c r="AU95" i="6"/>
  <c r="AU96" i="6"/>
  <c r="AU97" i="6"/>
  <c r="AU98" i="6"/>
  <c r="AU99" i="6"/>
  <c r="AU100" i="6"/>
  <c r="AU101" i="6"/>
  <c r="AU102" i="6"/>
  <c r="AU103" i="6"/>
  <c r="AU104" i="6"/>
  <c r="AU105" i="6"/>
  <c r="AU106" i="6"/>
  <c r="AU107" i="6"/>
  <c r="AU108" i="6"/>
  <c r="AU109" i="6"/>
  <c r="AU110" i="6"/>
  <c r="AU111" i="6"/>
  <c r="AU112" i="6"/>
  <c r="AU113" i="6"/>
  <c r="AU114" i="6"/>
  <c r="AU115" i="6"/>
  <c r="AU116" i="6"/>
  <c r="AU117" i="6"/>
  <c r="AU118" i="6"/>
  <c r="AU119" i="6"/>
  <c r="AU120" i="6"/>
  <c r="AU121" i="6"/>
  <c r="AU122" i="6"/>
  <c r="AU123" i="6"/>
  <c r="AU124" i="6"/>
  <c r="AU125" i="6"/>
  <c r="AU126" i="6"/>
  <c r="AU127" i="6"/>
  <c r="AU128" i="6"/>
  <c r="AU129" i="6"/>
  <c r="AU130" i="6"/>
  <c r="AU131" i="6"/>
  <c r="AU132" i="6"/>
  <c r="AU133" i="6"/>
  <c r="AU134" i="6"/>
  <c r="AU135" i="6"/>
  <c r="AU136" i="6"/>
  <c r="AU137" i="6"/>
  <c r="AU138" i="6"/>
  <c r="AU139" i="6"/>
  <c r="AU140" i="6"/>
  <c r="AU141" i="6"/>
  <c r="AU142" i="6"/>
  <c r="AU143" i="6"/>
  <c r="AU144" i="6"/>
  <c r="AU145" i="6"/>
  <c r="AU146" i="6"/>
  <c r="AU147" i="6"/>
  <c r="AU148" i="6"/>
  <c r="AU149" i="6"/>
  <c r="AU150" i="6"/>
  <c r="AU151" i="6"/>
  <c r="AU152" i="6"/>
  <c r="AU153" i="6"/>
  <c r="AU154" i="6"/>
  <c r="AU155" i="6"/>
  <c r="AU156" i="6"/>
  <c r="AU157" i="6"/>
  <c r="AU158" i="6"/>
  <c r="AU159" i="6"/>
  <c r="AU160" i="6"/>
  <c r="AU161" i="6"/>
  <c r="AU162" i="6"/>
  <c r="AU163" i="6"/>
  <c r="AU164" i="6"/>
  <c r="AU165" i="6"/>
  <c r="AU166" i="6"/>
  <c r="AU167" i="6"/>
  <c r="AU168" i="6"/>
  <c r="AU169" i="6"/>
  <c r="AU170" i="6"/>
  <c r="AU171" i="6"/>
  <c r="AU172" i="6"/>
  <c r="AU173" i="6"/>
  <c r="AU174" i="6"/>
  <c r="AU175" i="6"/>
  <c r="AU176" i="6"/>
  <c r="AU177" i="6"/>
  <c r="AU178" i="6"/>
  <c r="AU179" i="6"/>
  <c r="AU180" i="6"/>
  <c r="AU181" i="6"/>
  <c r="AU182" i="6"/>
  <c r="AU183" i="6"/>
  <c r="AU184" i="6"/>
  <c r="AU185" i="6"/>
  <c r="AU186" i="6"/>
  <c r="AU187" i="6"/>
  <c r="AU188" i="6"/>
  <c r="AU189" i="6"/>
  <c r="AU190" i="6"/>
  <c r="AU191" i="6"/>
  <c r="AU18" i="6" s="1"/>
  <c r="AU192" i="6"/>
  <c r="AU193" i="6"/>
  <c r="AU194" i="6"/>
  <c r="AU195" i="6"/>
  <c r="AU196" i="6"/>
  <c r="AU197" i="6"/>
  <c r="AU198" i="6"/>
  <c r="AU199" i="6"/>
  <c r="AU200" i="6"/>
  <c r="AU201" i="6"/>
  <c r="AU202" i="6"/>
  <c r="AU203" i="6"/>
  <c r="AU204" i="6"/>
  <c r="AU205" i="6"/>
  <c r="AU206" i="6"/>
  <c r="AU207" i="6"/>
  <c r="AU208" i="6"/>
  <c r="AU209" i="6"/>
  <c r="AU210" i="6"/>
  <c r="AU211" i="6"/>
  <c r="AU212" i="6"/>
  <c r="AU213" i="6"/>
  <c r="AU214" i="6"/>
  <c r="AU215" i="6"/>
  <c r="AU216" i="6"/>
  <c r="AU217" i="6"/>
  <c r="AU218" i="6"/>
  <c r="AU219" i="6"/>
  <c r="AU220" i="6"/>
  <c r="AU221" i="6"/>
  <c r="AU222" i="6"/>
  <c r="AU223" i="6"/>
  <c r="AU224" i="6"/>
  <c r="AU225" i="6"/>
  <c r="AU226" i="6"/>
  <c r="AU227" i="6"/>
  <c r="AU228" i="6"/>
  <c r="AU229" i="6"/>
  <c r="AU230" i="6"/>
  <c r="AU231" i="6"/>
  <c r="AU232" i="6"/>
  <c r="AU233" i="6"/>
  <c r="AU234" i="6"/>
  <c r="AU235" i="6"/>
  <c r="AU236" i="6"/>
  <c r="AU237" i="6"/>
  <c r="AU238" i="6"/>
  <c r="AU239" i="6"/>
  <c r="AU240" i="6"/>
  <c r="AU241" i="6"/>
  <c r="AU242" i="6"/>
  <c r="AU28" i="6"/>
  <c r="AU17" i="6" l="1"/>
  <c r="AU11" i="6"/>
  <c r="AU7" i="6"/>
  <c r="AU8" i="6"/>
  <c r="AU13" i="6"/>
  <c r="AU10" i="6"/>
  <c r="AU16" i="6"/>
  <c r="AU12" i="6"/>
  <c r="AU15" i="6"/>
  <c r="AU9" i="6"/>
  <c r="AU14" i="6"/>
  <c r="O25" i="6"/>
  <c r="N21" i="6"/>
  <c r="N24" i="6"/>
  <c r="N22" i="6"/>
  <c r="N23" i="6"/>
  <c r="N25" i="6"/>
  <c r="AU6" i="6" l="1"/>
  <c r="N26" i="6"/>
  <c r="AO24" i="6" l="1"/>
  <c r="AU25" i="6"/>
  <c r="AT25" i="6"/>
  <c r="AS25" i="6"/>
  <c r="AR25" i="6"/>
  <c r="AQ25" i="6"/>
  <c r="AP25" i="6"/>
  <c r="AO25" i="6"/>
  <c r="AN25" i="6"/>
  <c r="AM25" i="6"/>
  <c r="AL25" i="6"/>
  <c r="AK25" i="6"/>
  <c r="W25" i="6"/>
  <c r="AA25" i="6" s="1"/>
  <c r="P25" i="6"/>
  <c r="T25" i="6" s="1"/>
  <c r="M25" i="6"/>
  <c r="M24" i="6"/>
  <c r="M23" i="6"/>
  <c r="M22" i="6"/>
  <c r="M21" i="6"/>
  <c r="AN24" i="6" l="1"/>
  <c r="AM23" i="6"/>
  <c r="AQ24" i="6"/>
  <c r="AS21" i="6"/>
  <c r="AP23" i="6"/>
  <c r="AP22" i="6"/>
  <c r="AR24" i="6"/>
  <c r="AL23" i="6"/>
  <c r="AK23" i="6"/>
  <c r="AK24" i="6"/>
  <c r="AK22" i="6"/>
  <c r="W21" i="6"/>
  <c r="AA21" i="6" s="1"/>
  <c r="AL21" i="6"/>
  <c r="AN21" i="6"/>
  <c r="AT21" i="6"/>
  <c r="AT23" i="6"/>
  <c r="M26" i="6"/>
  <c r="AP24" i="6"/>
  <c r="AN23" i="6"/>
  <c r="W22" i="6"/>
  <c r="AA22" i="6" s="1"/>
  <c r="AM24" i="6"/>
  <c r="AT24" i="6"/>
  <c r="AS24" i="6"/>
  <c r="AR21" i="6"/>
  <c r="AQ21" i="6"/>
  <c r="AP21" i="6"/>
  <c r="AO21" i="6"/>
  <c r="W23" i="6"/>
  <c r="AA23" i="6" s="1"/>
  <c r="AS23" i="6"/>
  <c r="AR23" i="6"/>
  <c r="AQ23" i="6"/>
  <c r="AS22" i="6"/>
  <c r="AR22" i="6"/>
  <c r="AQ22" i="6"/>
  <c r="AO22" i="6"/>
  <c r="AN22" i="6"/>
  <c r="AM22" i="6"/>
  <c r="AL22" i="6"/>
  <c r="AT22" i="6"/>
  <c r="P24" i="6"/>
  <c r="T24" i="6" s="1"/>
  <c r="P22" i="6"/>
  <c r="T22" i="6" s="1"/>
  <c r="AO23" i="6"/>
  <c r="W24" i="6"/>
  <c r="AA24" i="6" s="1"/>
  <c r="AK21" i="6"/>
  <c r="AL24" i="6"/>
  <c r="AM21" i="6"/>
  <c r="P23" i="6"/>
  <c r="T23" i="6" s="1"/>
  <c r="P21" i="6"/>
  <c r="T21" i="6" s="1"/>
  <c r="O21" i="6" l="1"/>
  <c r="O23" i="6"/>
  <c r="AN26" i="6"/>
  <c r="AK26" i="6"/>
  <c r="AQ26" i="6"/>
  <c r="AS26" i="6"/>
  <c r="AT26" i="6"/>
  <c r="W26" i="6"/>
  <c r="AA26" i="6" s="1"/>
  <c r="AP26" i="6"/>
  <c r="AR26" i="6"/>
  <c r="AM26" i="6"/>
  <c r="AO26" i="6"/>
  <c r="AL26" i="6"/>
  <c r="P26" i="6"/>
  <c r="T26" i="6" s="1"/>
  <c r="AU23" i="6"/>
  <c r="AU24" i="6"/>
  <c r="AU22" i="6"/>
  <c r="AU21" i="6"/>
  <c r="O24" i="6" l="1"/>
  <c r="AU26" i="6"/>
  <c r="O22" i="6" l="1"/>
  <c r="O26" i="6" s="1"/>
</calcChain>
</file>

<file path=xl/sharedStrings.xml><?xml version="1.0" encoding="utf-8"?>
<sst xmlns="http://schemas.openxmlformats.org/spreadsheetml/2006/main" count="2340" uniqueCount="718">
  <si>
    <t>id_atb_PP</t>
  </si>
  <si>
    <t>id atb_ikm_maks</t>
  </si>
  <si>
    <t>Prior. Nr.</t>
  </si>
  <si>
    <t xml:space="preserve">Prioritātes nosaukums </t>
  </si>
  <si>
    <t>Pasākuma Nr.</t>
  </si>
  <si>
    <t>Pasākuma nosaukums</t>
  </si>
  <si>
    <t>Kārtas Nr.</t>
  </si>
  <si>
    <t>Atbildīgā iestāde</t>
  </si>
  <si>
    <t>2026.g. kopā Prognoze</t>
  </si>
  <si>
    <t>ESF+</t>
  </si>
  <si>
    <t>ERAF</t>
  </si>
  <si>
    <t>KF</t>
  </si>
  <si>
    <t>TPF</t>
  </si>
  <si>
    <t>TP</t>
  </si>
  <si>
    <t>Kopā</t>
  </si>
  <si>
    <t>1.1.1.1._</t>
  </si>
  <si>
    <t>1.1.</t>
  </si>
  <si>
    <t>Pētniecība un prasmes</t>
  </si>
  <si>
    <t>1.1.1.</t>
  </si>
  <si>
    <t>1.1.1.1.</t>
  </si>
  <si>
    <t>Zinātnes politikas ieviešana,vadība un kapacitātes stiprināšana</t>
  </si>
  <si>
    <t>_</t>
  </si>
  <si>
    <t>IZM</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</si>
  <si>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</si>
  <si>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</si>
  <si>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</si>
  <si>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</si>
  <si>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</si>
  <si>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</si>
  <si>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</si>
  <si>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</si>
  <si>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</si>
  <si>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</si>
  <si>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</si>
  <si>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</si>
  <si>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</si>
  <si>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</si>
  <si>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</si>
  <si>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</si>
  <si>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</si>
  <si>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</si>
  <si>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</si>
  <si>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</si>
  <si>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</si>
  <si>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</si>
  <si>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</si>
  <si>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</si>
  <si>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</si>
  <si>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</si>
  <si>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</si>
  <si>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</si>
  <si>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</si>
  <si>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</si>
  <si>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</si>
  <si>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</si>
  <si>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</si>
  <si>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</si>
  <si>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</si>
  <si>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</si>
  <si>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EM</t>
  </si>
  <si>
    <t>1.2.1.1.2</t>
  </si>
  <si>
    <t>1.2.1.1.3</t>
  </si>
  <si>
    <t>1.2.1.2.; 1.2.2.2.; 1.2.3.2.; 1.2.3.3.; 1.2.3.4.; 1.2.3.5._</t>
  </si>
  <si>
    <t>Finanšu instrumenti</t>
  </si>
  <si>
    <t>1.2.1.2.; 1.2.3.2.; 1.2.3.3.; 1.2.3.4.; 1.2.3.5.</t>
  </si>
  <si>
    <t>1.2.1.3._</t>
  </si>
  <si>
    <t>1.2.1.3.</t>
  </si>
  <si>
    <t>Uzņēmuma atbalsts dalībai kapitāla tirgos</t>
  </si>
  <si>
    <t>1.2.1.4._</t>
  </si>
  <si>
    <t>1.2.1.4.</t>
  </si>
  <si>
    <t>Atbalsts tehnoloģiju pārneses sistēmas pilnveidošanai</t>
  </si>
  <si>
    <t>1.2.2.1._</t>
  </si>
  <si>
    <t>1.2.2.</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</si>
  <si>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</si>
  <si>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</si>
  <si>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</si>
  <si>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</si>
  <si>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</si>
  <si>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</si>
  <si>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</si>
  <si>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</si>
  <si>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</si>
  <si>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</si>
  <si>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</si>
  <si>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</si>
  <si>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</si>
  <si>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</si>
  <si>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</si>
  <si>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</si>
  <si>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</si>
  <si>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</si>
  <si>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</si>
  <si>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1.3.1.2._</t>
  </si>
  <si>
    <t>1.3.1.2.</t>
  </si>
  <si>
    <t xml:space="preserve">Inovācijas laboratorija digitalizācijas priekšrocību izmantošanai </t>
  </si>
  <si>
    <t>VK</t>
  </si>
  <si>
    <t>1.4.1.4._</t>
  </si>
  <si>
    <t>1.4.</t>
  </si>
  <si>
    <t>Digitālā savienojamība</t>
  </si>
  <si>
    <t>1.4.1.</t>
  </si>
  <si>
    <t xml:space="preserve"> “Uzlabot digitālo savienojamību”</t>
  </si>
  <si>
    <t>1.4.1.4.</t>
  </si>
  <si>
    <t>Vienotā kiberdrošības infrastruktūra</t>
  </si>
  <si>
    <t>SM</t>
  </si>
  <si>
    <t>1.5.</t>
  </si>
  <si>
    <t>1.5.1.</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</si>
  <si>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</si>
  <si>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</si>
  <si>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</si>
  <si>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</si>
  <si>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</si>
  <si>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</si>
  <si>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</si>
  <si>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</si>
  <si>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</si>
  <si>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</si>
  <si>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</si>
  <si>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</si>
  <si>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</si>
  <si>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</si>
  <si>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KEM</t>
  </si>
  <si>
    <t>2.1.1.4._</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</si>
  <si>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</si>
  <si>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</si>
  <si>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</si>
  <si>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</si>
  <si>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</si>
  <si>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</si>
  <si>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</si>
  <si>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</si>
  <si>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</si>
  <si>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</si>
  <si>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</si>
  <si>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</si>
  <si>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</si>
  <si>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</si>
  <si>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</si>
  <si>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</si>
  <si>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</si>
  <si>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</si>
  <si>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</si>
  <si>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</si>
  <si>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</si>
  <si>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</si>
  <si>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</si>
  <si>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</si>
  <si>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</si>
  <si>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</si>
  <si>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</si>
  <si>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</si>
  <si>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</si>
  <si>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</si>
  <si>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</si>
  <si>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</si>
  <si>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</si>
  <si>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IeM</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</si>
  <si>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</si>
  <si>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</si>
  <si>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</si>
  <si>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</si>
  <si>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</si>
  <si>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</si>
  <si>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</si>
  <si>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</si>
  <si>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</si>
  <si>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</si>
  <si>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</si>
  <si>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</si>
  <si>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</si>
  <si>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</si>
  <si>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</si>
  <si>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</si>
  <si>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</si>
  <si>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</si>
  <si>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</si>
  <si>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</si>
  <si>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</si>
  <si>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</si>
  <si>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</si>
  <si>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</si>
  <si>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</si>
  <si>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</si>
  <si>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</si>
  <si>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</si>
  <si>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</si>
  <si>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</si>
  <si>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</si>
  <si>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</si>
  <si>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</si>
  <si>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</si>
  <si>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</si>
  <si>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</si>
  <si>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</si>
  <si>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</si>
  <si>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</si>
  <si>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</si>
  <si>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</si>
  <si>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</si>
  <si>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</si>
  <si>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</si>
  <si>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</si>
  <si>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</si>
  <si>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</si>
  <si>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</si>
  <si>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</si>
  <si>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</si>
  <si>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</si>
  <si>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</si>
  <si>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</si>
  <si>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</si>
  <si>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</si>
  <si>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</si>
  <si>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</si>
  <si>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</si>
  <si>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</si>
  <si>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</si>
  <si>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</si>
  <si>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</si>
  <si>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</si>
  <si>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</si>
  <si>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</si>
  <si>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</si>
  <si>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</si>
  <si>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</si>
  <si>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</si>
  <si>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</si>
  <si>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</si>
  <si>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</si>
  <si>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</si>
  <si>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</si>
  <si>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</si>
  <si>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</si>
  <si>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</si>
  <si>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</si>
  <si>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</si>
  <si>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</si>
  <si>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</si>
  <si>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2.6.1.1. (2.1.2. 2.k.)_</t>
  </si>
  <si>
    <t>2.6.</t>
  </si>
  <si>
    <t>2.6.1.</t>
  </si>
  <si>
    <t>2.6.1.1. (2.1.2. 2.k.)</t>
  </si>
  <si>
    <t>2.6.1.2. (2.1.4.)_</t>
  </si>
  <si>
    <t>2.6.1.2. (2.1.4.)</t>
  </si>
  <si>
    <t>Enerģētiskās drošības infrastruktūras attīstība</t>
  </si>
  <si>
    <t>3.1.1.1.1</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</si>
  <si>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</si>
  <si>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</si>
  <si>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</si>
  <si>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</si>
  <si>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</si>
  <si>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</si>
  <si>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</si>
  <si>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</si>
  <si>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</si>
  <si>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</si>
  <si>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</si>
  <si>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</si>
  <si>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</si>
  <si>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</si>
  <si>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</si>
  <si>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</si>
  <si>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</si>
  <si>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</si>
  <si>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</si>
  <si>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t>
  </si>
  <si>
    <t>Lielo ostu publiskās infrastruktūras attīstība</t>
  </si>
  <si>
    <t>3.1.1.7._</t>
  </si>
  <si>
    <t>3.1.1.7.</t>
  </si>
  <si>
    <t>Iekšzemes intermodālo termināļu ("sauso ostu") attīstības projekti</t>
  </si>
  <si>
    <t>3.1.1.8._</t>
  </si>
  <si>
    <t>3.1.1.8.</t>
  </si>
  <si>
    <t>Robežšķērsošanas punktu attīstība</t>
  </si>
  <si>
    <t>FM</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</si>
  <si>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</si>
  <si>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</si>
  <si>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</si>
  <si>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</si>
  <si>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</si>
  <si>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</si>
  <si>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</si>
  <si>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</si>
  <si>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</si>
  <si>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</si>
  <si>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</si>
  <si>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</si>
  <si>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</si>
  <si>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</si>
  <si>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</si>
  <si>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</si>
  <si>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</si>
  <si>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</si>
  <si>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</si>
  <si>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</si>
  <si>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</si>
  <si>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</si>
  <si>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</si>
  <si>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</si>
  <si>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</si>
  <si>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</si>
  <si>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</si>
  <si>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</si>
  <si>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</si>
  <si>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</si>
  <si>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</si>
  <si>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</si>
  <si>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</si>
  <si>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VM</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</si>
  <si>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</si>
  <si>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</si>
  <si>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</si>
  <si>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</si>
  <si>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</si>
  <si>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</si>
  <si>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</si>
  <si>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</si>
  <si>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</si>
  <si>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</si>
  <si>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</si>
  <si>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</si>
  <si>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</si>
  <si>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</si>
  <si>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</si>
  <si>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</si>
  <si>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</si>
  <si>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</si>
  <si>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</si>
  <si>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</si>
  <si>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</si>
  <si>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</si>
  <si>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</si>
  <si>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</si>
  <si>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</si>
  <si>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</si>
  <si>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</si>
  <si>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</si>
  <si>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</si>
  <si>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</si>
  <si>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</si>
  <si>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</si>
  <si>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</si>
  <si>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</si>
  <si>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</si>
  <si>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</si>
  <si>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</si>
  <si>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</si>
  <si>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</si>
  <si>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</si>
  <si>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</si>
  <si>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</si>
  <si>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</si>
  <si>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</si>
  <si>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</si>
  <si>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</si>
  <si>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</si>
  <si>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</si>
  <si>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</si>
  <si>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</si>
  <si>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</si>
  <si>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</si>
  <si>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</si>
  <si>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</si>
  <si>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</si>
  <si>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</si>
  <si>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</si>
  <si>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</si>
  <si>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</si>
  <si>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</si>
  <si>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</si>
  <si>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</si>
  <si>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</si>
  <si>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</si>
  <si>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</si>
  <si>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</si>
  <si>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</si>
  <si>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</si>
  <si>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</si>
  <si>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</si>
  <si>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</si>
  <si>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</si>
  <si>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</si>
  <si>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</si>
  <si>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</si>
  <si>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</si>
  <si>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</si>
  <si>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</si>
  <si>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</si>
  <si>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</si>
  <si>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</si>
  <si>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</si>
  <si>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</si>
  <si>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</si>
  <si>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</si>
  <si>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</si>
  <si>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</si>
  <si>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</si>
  <si>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</si>
  <si>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</si>
  <si>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</si>
  <si>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</si>
  <si>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</si>
  <si>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</si>
  <si>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</si>
  <si>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</si>
  <si>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</si>
  <si>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</si>
  <si>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</si>
  <si>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</si>
  <si>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</si>
  <si>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</si>
  <si>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</si>
  <si>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</si>
  <si>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</si>
  <si>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</si>
  <si>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</si>
  <si>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</si>
  <si>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</si>
  <si>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</si>
  <si>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</si>
  <si>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</si>
  <si>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</si>
  <si>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KM</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</si>
  <si>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</si>
  <si>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</si>
  <si>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</si>
  <si>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</si>
  <si>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</si>
  <si>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</si>
  <si>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</si>
  <si>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</si>
  <si>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</si>
  <si>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</si>
  <si>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</si>
  <si>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</si>
  <si>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</si>
  <si>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</si>
  <si>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</si>
  <si>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</si>
  <si>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</si>
  <si>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</si>
  <si>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</si>
  <si>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</si>
  <si>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</si>
  <si>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</si>
  <si>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</si>
  <si>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LM</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</si>
  <si>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</si>
  <si>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</si>
  <si>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</si>
  <si>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</si>
  <si>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</si>
  <si>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</si>
  <si>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</si>
  <si>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</si>
  <si>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</si>
  <si>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</si>
  <si>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</si>
  <si>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</si>
  <si>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</si>
  <si>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</si>
  <si>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</si>
  <si>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4.3.3.2._</t>
  </si>
  <si>
    <t>4.3.3.2.</t>
  </si>
  <si>
    <t xml:space="preserve">Nelabvēlīgākā situācijā esošu bezdarbnieku un ekonomiski neaktīvo iedzīvotāju iekļaušanās darba tirgū sekmēšana </t>
  </si>
  <si>
    <t>4.3.3.3._</t>
  </si>
  <si>
    <t>4.3.3.3.</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</si>
  <si>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</si>
  <si>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</si>
  <si>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</si>
  <si>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</si>
  <si>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</si>
  <si>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</si>
  <si>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</si>
  <si>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</si>
  <si>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</si>
  <si>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</si>
  <si>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</si>
  <si>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</si>
  <si>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</si>
  <si>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</si>
  <si>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</si>
  <si>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</si>
  <si>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</si>
  <si>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</si>
  <si>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</si>
  <si>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</si>
  <si>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</si>
  <si>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</si>
  <si>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</si>
  <si>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</si>
  <si>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</si>
  <si>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</si>
  <si>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</si>
  <si>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</si>
  <si>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</si>
  <si>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</si>
  <si>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</si>
  <si>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</si>
  <si>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</si>
  <si>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</si>
  <si>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</si>
  <si>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</si>
  <si>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</si>
  <si>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</si>
  <si>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</si>
  <si>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</si>
  <si>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</si>
  <si>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</si>
  <si>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</si>
  <si>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</si>
  <si>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</si>
  <si>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</si>
  <si>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</si>
  <si>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</si>
  <si>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</si>
  <si>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</si>
  <si>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</si>
  <si>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</si>
  <si>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</si>
  <si>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</si>
  <si>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</si>
  <si>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</si>
  <si>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</si>
  <si>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</si>
  <si>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</si>
  <si>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</si>
  <si>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</si>
  <si>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</si>
  <si>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</si>
  <si>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</si>
  <si>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</si>
  <si>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</si>
  <si>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</si>
  <si>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</si>
  <si>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</si>
  <si>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</si>
  <si>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</si>
  <si>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</si>
  <si>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</si>
  <si>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</si>
  <si>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</si>
  <si>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</si>
  <si>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</si>
  <si>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</si>
  <si>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</si>
  <si>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</si>
  <si>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</si>
  <si>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</si>
  <si>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</si>
  <si>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</si>
  <si>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</si>
  <si>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</si>
  <si>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</si>
  <si>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</si>
  <si>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</si>
  <si>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</si>
  <si>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</si>
  <si>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</si>
  <si>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</si>
  <si>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</si>
  <si>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</si>
  <si>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</si>
  <si>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</si>
  <si>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</si>
  <si>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</si>
  <si>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</si>
  <si>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</si>
  <si>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</si>
  <si>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</si>
  <si>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</si>
  <si>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</si>
  <si>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</si>
  <si>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</si>
  <si>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</si>
  <si>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</si>
  <si>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</si>
  <si>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</si>
  <si>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</si>
  <si>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</si>
  <si>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</si>
  <si>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</si>
  <si>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</si>
  <si>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</si>
  <si>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</si>
  <si>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</si>
  <si>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</si>
  <si>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</si>
  <si>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</si>
  <si>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</si>
  <si>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</si>
  <si>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</si>
  <si>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</si>
  <si>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</si>
  <si>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</si>
  <si>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</si>
  <si>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</si>
  <si>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</si>
  <si>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</si>
  <si>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</si>
  <si>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</si>
  <si>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</si>
  <si>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</si>
  <si>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</si>
  <si>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</si>
  <si>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</si>
  <si>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</si>
  <si>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</si>
  <si>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</si>
  <si>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</si>
  <si>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</si>
  <si>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</si>
  <si>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</si>
  <si>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</si>
  <si>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</si>
  <si>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</si>
  <si>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</si>
  <si>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</si>
  <si>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</si>
  <si>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</si>
  <si>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</si>
  <si>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</si>
  <si>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</si>
  <si>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</si>
  <si>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</si>
  <si>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</si>
  <si>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</si>
  <si>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</si>
  <si>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</si>
  <si>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</si>
  <si>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</si>
  <si>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</si>
  <si>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</si>
  <si>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</si>
  <si>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</si>
  <si>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</si>
  <si>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</si>
  <si>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</si>
  <si>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</si>
  <si>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</si>
  <si>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</si>
  <si>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</si>
  <si>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</si>
  <si>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</si>
  <si>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</si>
  <si>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</si>
  <si>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</si>
  <si>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</si>
  <si>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</si>
  <si>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</si>
  <si>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"Veicināt enerģijas starpsavienojumu un saistītās pārvades, sadales, uzglabāšanas un atbalsta infrastruktūras izbūvi, kā arī kritiskās enerģētikas infrastruktūras aizsardzību un uzlādes infrastruktūras izvēršanu"</t>
  </si>
  <si>
    <t>1.2.1.; 1.2.3.</t>
  </si>
  <si>
    <t>2.3.1.4.</t>
  </si>
  <si>
    <t>Reģionālā transporta digitālās pārvaldības risinājumi</t>
  </si>
  <si>
    <t>Rūpniecisko spēju uzlabošana, lai veicinātu aizsardzības spējas, prioritāti piešķirot divējāda lietojuma spējām</t>
  </si>
  <si>
    <t>"Rūpniecisko spēju uzlabošana, lai veicinātu aizsardzības spējas, prioritāti piešķirot divējāda lietojuma spējām"</t>
  </si>
  <si>
    <t>1.5.1.0.</t>
  </si>
  <si>
    <t>Rūpniecisko spēju uzlabošana aizsardzības stiprināšanai</t>
  </si>
  <si>
    <t>1.5.1.0.1</t>
  </si>
  <si>
    <t>Ieguldījumi, kas atbalsta STEP mērķu sasniegšanu - Kundziņsala, vēja parku ražošana</t>
  </si>
  <si>
    <t>Izveidot asistīvo tehnoloģiju izglītības programmu apguvei apmaiņas sistēmu</t>
  </si>
  <si>
    <t>Atbalsts sociālajai uzņēmējdarbībai un sociālās ekonomikas attīstībai</t>
  </si>
  <si>
    <t>Bezdarbnieku, darba meklētāju un bezdarba riskam pakļauto personu kvalifikācijas un prasmju paaugstināšana</t>
  </si>
  <si>
    <t>1.2.1.2.; 1.2.3.2.; 1.2.3.3.; 1.2.3.4.; 1.2.3.5._</t>
  </si>
  <si>
    <t>1.5.1.0.2</t>
  </si>
  <si>
    <t>2.1.1.1. 2.k., 2.1.1.2.__</t>
  </si>
  <si>
    <t>2.1.1.4.1</t>
  </si>
  <si>
    <t>2.3.1.4._</t>
  </si>
  <si>
    <t>3.1.1.1._</t>
  </si>
  <si>
    <t>3.1.1.6._</t>
  </si>
  <si>
    <t>3.3.1.1. (3.1.1.1. 2.k.)1</t>
  </si>
  <si>
    <t>4.3.4.3.1</t>
  </si>
  <si>
    <t>Politikas mērķa Nr.</t>
  </si>
  <si>
    <t>Specifiskā atbalsta mērķa Nr.</t>
  </si>
  <si>
    <t>Specifiskā atbalsta mērķa nosaukums</t>
  </si>
  <si>
    <t>Fonds [1]</t>
  </si>
  <si>
    <t>2023
Fakts</t>
  </si>
  <si>
    <t>2024
Fakts</t>
  </si>
  <si>
    <t>2025
Fakts</t>
  </si>
  <si>
    <t>“Pētniecības un inovāciju kapacitātes stiprināšana un progresīvu tehnoloģiju ieviešana  kopējā P&amp;A sistēmā”</t>
  </si>
  <si>
    <t>“Izmantot digitalizācijas priekšrocības uzņēmējdarbības attīstībai ”</t>
  </si>
  <si>
    <t>[1] ESF+ - Eirpoas Sociālais fonds Plus; ERAF - Eirpas Reģisonālās attīstības fonds; KF - Kohēzijas fonds; TPF - Taisnīgas pārkārtošanās fonds; TP - Tehniskā palīdzība ES fondu administrēšanai.</t>
  </si>
  <si>
    <t>Civilās aizsardzības stiprināšana</t>
  </si>
  <si>
    <t>Militārās mobilitātes stiprināšana - dzelzceļš un ostas</t>
  </si>
  <si>
    <t>Enerģētiskās neatkarība stipirnāšana</t>
  </si>
  <si>
    <t>Prognoze veiktajiem maksājumiem projektu finansējuma saņēmējiem Kohēzijas politikas ES fondu 2021.-2027.gada plānošanas perioda ietvaros, t.sk. nedeklarējamajiem avansiem, ES fondu daļa 
(Atbilstoši 01.2026. CFLA un AI sniegtajai prognozei)</t>
  </si>
  <si>
    <t>2026. gads</t>
  </si>
  <si>
    <t>Janvāris, plāns</t>
  </si>
  <si>
    <t>Februāris, plāns</t>
  </si>
  <si>
    <t>Marts, plāns</t>
  </si>
  <si>
    <t>Aprīlis, plāns</t>
  </si>
  <si>
    <t>Maijs, plāns</t>
  </si>
  <si>
    <t>Jūnijs, plāns</t>
  </si>
  <si>
    <t>Jūlijs, plāns</t>
  </si>
  <si>
    <t>Augusts, plāns</t>
  </si>
  <si>
    <t>Septembris, plāns</t>
  </si>
  <si>
    <t>Oktobris, plāns</t>
  </si>
  <si>
    <t>Novembris, plāns</t>
  </si>
  <si>
    <t>Decembris, plāns</t>
  </si>
  <si>
    <t>-</t>
  </si>
  <si>
    <t>Janvāris, Izpilde</t>
  </si>
  <si>
    <t>Janvāris, atgūtās summas</t>
  </si>
  <si>
    <t>Janvāris, Izpilde (atņemtas atgūtās summas)</t>
  </si>
  <si>
    <t>Janvāris, Izpilde %</t>
  </si>
  <si>
    <t>Janvāris, neizpilde vai pārpilde</t>
  </si>
  <si>
    <t>Janvāris, neizpilde vai pārpilde %</t>
  </si>
  <si>
    <t>Sagatavots: 12.03.2026.</t>
  </si>
  <si>
    <t>Februāris, Izpilde</t>
  </si>
  <si>
    <t>Februāris, atgūtās summas</t>
  </si>
  <si>
    <t>Februāris, Izpilde (atņemtas atgūtās summas)</t>
  </si>
  <si>
    <t>Februāris, Izpilde %</t>
  </si>
  <si>
    <t>Februāris, neizpilde vai pārpilde</t>
  </si>
  <si>
    <t>Februāris, neizpilde vai pārpilde %</t>
  </si>
  <si>
    <t>Janvāris-Februāris
Plāns</t>
  </si>
  <si>
    <t>Janvāris-Februāris
Izpilde</t>
  </si>
  <si>
    <t>Janvāris-Februāris
atgūtās summas</t>
  </si>
  <si>
    <t>Janvāris-Februāris, Izpilde (atņemtas atgūtās summas)</t>
  </si>
  <si>
    <t>Janvāris-Februāris
Izpilde, %</t>
  </si>
  <si>
    <t>Janvāris-Februāris
neizpilde vai pārpilde</t>
  </si>
  <si>
    <t>Janvāris-Februāris
neizpilde vai parpilde,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</si>
</sst>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3"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
      <sz val="11"/>
      <color theme="1"/>
      <name val="Calibri"/>
      <family val="2"/>
      <scheme val="minor"/>
    </font>
    <font>
      <b/>
      <sz val="7"/>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9" fontId="21" fillId="0" borderId="0" applyFont="0" applyFill="0" applyBorder="0" applyAlignment="0" applyProtection="0"/>
  </cellStyleXfs>
  <cellXfs count="108">
    <xf numFmtId="0" fontId="0" fillId="0" borderId="0" xfId="0"/>
    <xf numFmtId="0" fontId="2" fillId="3" borderId="4"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4" fillId="2" borderId="0" xfId="1" applyFont="1" applyFill="1"/>
    <xf numFmtId="0" fontId="6" fillId="2" borderId="0" xfId="1" applyFont="1" applyFill="1"/>
    <xf numFmtId="0" fontId="6" fillId="6" borderId="0" xfId="1" applyFont="1" applyFill="1"/>
    <xf numFmtId="0" fontId="10" fillId="2" borderId="0" xfId="1" applyFont="1" applyFill="1" applyAlignment="1">
      <alignment horizontal="center" vertical="top"/>
    </xf>
    <xf numFmtId="3" fontId="10" fillId="0" borderId="4" xfId="1" applyNumberFormat="1" applyFont="1" applyBorder="1" applyAlignment="1">
      <alignment horizontal="center" vertical="top"/>
    </xf>
    <xf numFmtId="0" fontId="6" fillId="7" borderId="4" xfId="1" applyFont="1" applyFill="1" applyBorder="1" applyAlignment="1">
      <alignment horizontal="center" vertical="center"/>
    </xf>
    <xf numFmtId="0" fontId="7" fillId="0" borderId="0" xfId="1" applyFont="1" applyAlignment="1">
      <alignment horizontal="left" vertical="top"/>
    </xf>
    <xf numFmtId="0" fontId="7" fillId="2" borderId="0" xfId="1" applyFont="1" applyFill="1" applyAlignment="1">
      <alignment horizontal="left" vertical="top"/>
    </xf>
    <xf numFmtId="0" fontId="14"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9" fillId="2" borderId="0" xfId="1" applyFont="1" applyFill="1" applyAlignment="1">
      <alignment horizontal="center"/>
    </xf>
    <xf numFmtId="3" fontId="6" fillId="2" borderId="0" xfId="1" applyNumberFormat="1" applyFont="1" applyFill="1"/>
    <xf numFmtId="0" fontId="11" fillId="0" borderId="5" xfId="1" applyFont="1" applyBorder="1" applyAlignment="1">
      <alignment horizontal="center" vertical="top"/>
    </xf>
    <xf numFmtId="1" fontId="11" fillId="0" borderId="5" xfId="1" applyNumberFormat="1" applyFont="1" applyBorder="1" applyAlignment="1">
      <alignment horizontal="center" vertical="top" wrapText="1"/>
    </xf>
    <xf numFmtId="0" fontId="11" fillId="0" borderId="5" xfId="1" applyFont="1" applyBorder="1" applyAlignment="1">
      <alignment horizontal="left" vertical="top" wrapText="1"/>
    </xf>
    <xf numFmtId="0" fontId="11" fillId="0" borderId="5" xfId="1" applyFont="1" applyBorder="1" applyAlignment="1">
      <alignment horizontal="center" vertical="top" wrapText="1"/>
    </xf>
    <xf numFmtId="0" fontId="12" fillId="0" borderId="5" xfId="1" applyFont="1" applyBorder="1" applyAlignment="1">
      <alignment horizontal="center" vertical="top"/>
    </xf>
    <xf numFmtId="0" fontId="11" fillId="0" borderId="6" xfId="1" applyFont="1" applyBorder="1" applyAlignment="1">
      <alignment horizontal="center" vertical="top"/>
    </xf>
    <xf numFmtId="3" fontId="7" fillId="0" borderId="5" xfId="1" applyNumberFormat="1" applyFont="1" applyBorder="1" applyAlignment="1">
      <alignment horizontal="center" vertical="center"/>
    </xf>
    <xf numFmtId="0" fontId="11" fillId="0" borderId="4" xfId="1" applyFont="1" applyBorder="1" applyAlignment="1">
      <alignment horizontal="center" vertical="top"/>
    </xf>
    <xf numFmtId="1" fontId="11" fillId="0" borderId="4" xfId="1" applyNumberFormat="1" applyFont="1" applyBorder="1" applyAlignment="1">
      <alignment horizontal="center" vertical="top" wrapText="1"/>
    </xf>
    <xf numFmtId="0" fontId="11" fillId="0" borderId="4" xfId="1" applyFont="1" applyBorder="1" applyAlignment="1">
      <alignment horizontal="left" vertical="top" wrapText="1"/>
    </xf>
    <xf numFmtId="0" fontId="11" fillId="0" borderId="4" xfId="1" applyFont="1" applyBorder="1" applyAlignment="1">
      <alignment horizontal="center" vertical="top" wrapText="1"/>
    </xf>
    <xf numFmtId="0" fontId="12" fillId="0" borderId="4" xfId="1" applyFont="1" applyBorder="1" applyAlignment="1">
      <alignment horizontal="center" vertical="top"/>
    </xf>
    <xf numFmtId="0" fontId="11" fillId="0" borderId="4" xfId="1" applyFont="1" applyBorder="1" applyAlignment="1">
      <alignment horizontal="left" vertical="top"/>
    </xf>
    <xf numFmtId="14" fontId="11" fillId="0" borderId="4" xfId="1" applyNumberFormat="1" applyFont="1" applyBorder="1" applyAlignment="1">
      <alignment horizontal="center" vertical="top"/>
    </xf>
    <xf numFmtId="3" fontId="12" fillId="0" borderId="4" xfId="1" applyNumberFormat="1" applyFont="1" applyBorder="1" applyAlignment="1">
      <alignment horizontal="center" vertical="top"/>
    </xf>
    <xf numFmtId="1" fontId="11" fillId="0" borderId="4" xfId="1" applyNumberFormat="1" applyFont="1" applyBorder="1" applyAlignment="1">
      <alignment horizontal="center" vertical="top"/>
    </xf>
    <xf numFmtId="49" fontId="11" fillId="0" borderId="4" xfId="1" applyNumberFormat="1" applyFont="1" applyBorder="1" applyAlignment="1">
      <alignment horizontal="center" vertical="top"/>
    </xf>
    <xf numFmtId="3" fontId="11" fillId="0" borderId="4" xfId="1" applyNumberFormat="1" applyFont="1" applyBorder="1" applyAlignment="1">
      <alignment horizontal="center" vertical="top"/>
    </xf>
    <xf numFmtId="0" fontId="12" fillId="0" borderId="4" xfId="1" applyFont="1" applyBorder="1" applyAlignment="1">
      <alignment horizontal="center" vertical="top" wrapText="1"/>
    </xf>
    <xf numFmtId="0" fontId="13" fillId="0" borderId="4" xfId="1" applyFont="1" applyBorder="1" applyAlignment="1">
      <alignment horizontal="left" vertical="top" wrapText="1"/>
    </xf>
    <xf numFmtId="3" fontId="11" fillId="0" borderId="4" xfId="1" applyNumberFormat="1" applyFont="1" applyBorder="1" applyAlignment="1">
      <alignment horizontal="left" vertical="top"/>
    </xf>
    <xf numFmtId="4" fontId="12" fillId="0" borderId="4" xfId="1" applyNumberFormat="1" applyFont="1" applyBorder="1" applyAlignment="1">
      <alignment horizontal="center" vertical="top" wrapText="1"/>
    </xf>
    <xf numFmtId="0" fontId="11" fillId="0" borderId="4" xfId="1" applyFont="1" applyBorder="1" applyAlignment="1">
      <alignment horizontal="left" wrapText="1"/>
    </xf>
    <xf numFmtId="3" fontId="12" fillId="0" borderId="4" xfId="1" applyNumberFormat="1" applyFont="1" applyBorder="1" applyAlignment="1">
      <alignment horizontal="center" vertical="top" wrapText="1"/>
    </xf>
    <xf numFmtId="0" fontId="6" fillId="0" borderId="7" xfId="1" applyFont="1" applyBorder="1"/>
    <xf numFmtId="0" fontId="6" fillId="0" borderId="7" xfId="1" applyFont="1" applyBorder="1" applyAlignment="1">
      <alignment horizontal="center" vertical="top"/>
    </xf>
    <xf numFmtId="0" fontId="6" fillId="0" borderId="7" xfId="1" applyFont="1" applyBorder="1" applyAlignment="1">
      <alignment horizontal="center"/>
    </xf>
    <xf numFmtId="0" fontId="16" fillId="0" borderId="7" xfId="1" applyFont="1" applyBorder="1" applyAlignment="1">
      <alignment horizontal="center" vertical="top"/>
    </xf>
    <xf numFmtId="0" fontId="9" fillId="0" borderId="7" xfId="1" applyFont="1" applyBorder="1" applyAlignment="1">
      <alignment horizontal="center"/>
    </xf>
    <xf numFmtId="0" fontId="7" fillId="6" borderId="7" xfId="1" applyFont="1" applyFill="1" applyBorder="1" applyAlignment="1">
      <alignment horizontal="center" vertical="top"/>
    </xf>
    <xf numFmtId="0" fontId="7" fillId="0" borderId="7" xfId="1" applyFont="1" applyBorder="1" applyAlignment="1">
      <alignment horizontal="center" vertical="top"/>
    </xf>
    <xf numFmtId="0" fontId="7" fillId="0" borderId="7" xfId="1" applyFont="1" applyBorder="1" applyAlignment="1">
      <alignment horizontal="center"/>
    </xf>
    <xf numFmtId="0" fontId="7" fillId="0" borderId="7" xfId="1" applyFont="1" applyBorder="1"/>
    <xf numFmtId="0" fontId="6" fillId="0" borderId="10" xfId="1" applyFont="1" applyBorder="1"/>
    <xf numFmtId="3" fontId="10" fillId="0" borderId="3" xfId="1" applyNumberFormat="1" applyFont="1" applyBorder="1" applyAlignment="1">
      <alignment horizontal="center" vertical="top"/>
    </xf>
    <xf numFmtId="0" fontId="6" fillId="0" borderId="9" xfId="1" applyFont="1" applyBorder="1"/>
    <xf numFmtId="0" fontId="6" fillId="7" borderId="5" xfId="1" applyFont="1" applyFill="1" applyBorder="1" applyAlignment="1">
      <alignment horizontal="center" vertical="center"/>
    </xf>
    <xf numFmtId="0" fontId="2" fillId="3" borderId="11" xfId="1" applyFont="1" applyFill="1" applyBorder="1" applyAlignment="1">
      <alignment horizontal="center" vertical="center" wrapText="1"/>
    </xf>
    <xf numFmtId="0" fontId="10" fillId="2" borderId="11" xfId="1" applyFont="1" applyFill="1" applyBorder="1" applyAlignment="1">
      <alignment horizontal="center" vertical="top"/>
    </xf>
    <xf numFmtId="3" fontId="10" fillId="0" borderId="11" xfId="1" applyNumberFormat="1" applyFont="1" applyBorder="1" applyAlignment="1">
      <alignment horizontal="center" vertical="top"/>
    </xf>
    <xf numFmtId="0" fontId="6" fillId="0" borderId="12" xfId="1" applyFont="1" applyBorder="1"/>
    <xf numFmtId="0" fontId="7" fillId="6" borderId="12" xfId="1" applyFont="1" applyFill="1" applyBorder="1" applyAlignment="1">
      <alignment horizontal="center" vertical="top"/>
    </xf>
    <xf numFmtId="0" fontId="7" fillId="0" borderId="12" xfId="1" applyFont="1" applyBorder="1" applyAlignment="1">
      <alignment horizontal="center" vertical="top"/>
    </xf>
    <xf numFmtId="0" fontId="7" fillId="0" borderId="12" xfId="1" applyFont="1" applyBorder="1" applyAlignment="1">
      <alignment horizontal="center"/>
    </xf>
    <xf numFmtId="0" fontId="7" fillId="0" borderId="12" xfId="1" applyFont="1" applyBorder="1"/>
    <xf numFmtId="3" fontId="6" fillId="0" borderId="12" xfId="1" applyNumberFormat="1" applyFont="1" applyBorder="1"/>
    <xf numFmtId="3" fontId="8" fillId="0" borderId="12" xfId="1" applyNumberFormat="1" applyFont="1" applyBorder="1"/>
    <xf numFmtId="0" fontId="9" fillId="0" borderId="0" xfId="1" applyFont="1" applyAlignment="1">
      <alignment horizontal="left" vertical="top"/>
    </xf>
    <xf numFmtId="164" fontId="2" fillId="4" borderId="4" xfId="1" applyNumberFormat="1" applyFont="1" applyFill="1" applyBorder="1" applyAlignment="1">
      <alignment horizontal="center" vertical="center" wrapText="1"/>
    </xf>
    <xf numFmtId="3" fontId="6" fillId="0" borderId="7" xfId="1" applyNumberFormat="1" applyFont="1" applyBorder="1" applyAlignment="1">
      <alignment horizontal="left" vertical="center"/>
    </xf>
    <xf numFmtId="0" fontId="18" fillId="0" borderId="7" xfId="1" applyFont="1" applyBorder="1"/>
    <xf numFmtId="0" fontId="6" fillId="0" borderId="0" xfId="1" applyFont="1" applyAlignment="1">
      <alignment horizontal="left" vertical="top"/>
    </xf>
    <xf numFmtId="0" fontId="6" fillId="0" borderId="10" xfId="1" applyFont="1" applyBorder="1" applyAlignment="1">
      <alignment horizontal="center" vertical="top"/>
    </xf>
    <xf numFmtId="0" fontId="6" fillId="0" borderId="10" xfId="1" applyFont="1" applyBorder="1" applyAlignment="1">
      <alignment horizontal="center"/>
    </xf>
    <xf numFmtId="0" fontId="16" fillId="0" borderId="10" xfId="1" applyFont="1" applyBorder="1" applyAlignment="1">
      <alignment horizontal="center" vertical="top"/>
    </xf>
    <xf numFmtId="0" fontId="9" fillId="0" borderId="10" xfId="1" applyFont="1" applyBorder="1" applyAlignment="1">
      <alignment horizontal="center"/>
    </xf>
    <xf numFmtId="3" fontId="6" fillId="0" borderId="10" xfId="1" applyNumberFormat="1" applyFont="1" applyBorder="1" applyAlignment="1">
      <alignment horizontal="center" vertical="center"/>
    </xf>
    <xf numFmtId="0" fontId="15" fillId="0" borderId="4" xfId="1" applyFont="1" applyBorder="1" applyAlignment="1">
      <alignment horizontal="center"/>
    </xf>
    <xf numFmtId="3" fontId="7" fillId="0" borderId="4" xfId="1" applyNumberFormat="1" applyFont="1" applyBorder="1" applyAlignment="1">
      <alignment horizontal="center" vertical="center"/>
    </xf>
    <xf numFmtId="3" fontId="19" fillId="3" borderId="4" xfId="1" applyNumberFormat="1" applyFont="1" applyFill="1" applyBorder="1" applyAlignment="1">
      <alignment horizontal="center" vertical="center" wrapText="1"/>
    </xf>
    <xf numFmtId="3" fontId="20" fillId="0" borderId="4" xfId="1" applyNumberFormat="1" applyFont="1" applyBorder="1" applyAlignment="1">
      <alignment horizontal="center"/>
    </xf>
    <xf numFmtId="0" fontId="17"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3" xfId="1" applyNumberFormat="1" applyFont="1" applyBorder="1"/>
    <xf numFmtId="3" fontId="6" fillId="0" borderId="14" xfId="1" applyNumberFormat="1" applyFont="1" applyBorder="1"/>
    <xf numFmtId="0" fontId="6" fillId="0" borderId="15" xfId="1" applyFont="1" applyBorder="1"/>
    <xf numFmtId="0" fontId="6" fillId="0" borderId="16" xfId="1" applyFont="1" applyBorder="1"/>
    <xf numFmtId="0" fontId="17" fillId="0" borderId="10" xfId="1" applyFont="1" applyBorder="1" applyAlignment="1">
      <alignment horizontal="center" vertical="center" wrapText="1"/>
    </xf>
    <xf numFmtId="0" fontId="7" fillId="0" borderId="8" xfId="1" applyFont="1" applyBorder="1" applyAlignment="1">
      <alignment horizontal="center" vertical="top"/>
    </xf>
    <xf numFmtId="0" fontId="17" fillId="0" borderId="12" xfId="1" applyFont="1" applyBorder="1" applyAlignment="1">
      <alignment horizontal="center" vertical="center" wrapText="1"/>
    </xf>
    <xf numFmtId="0" fontId="9" fillId="0" borderId="12" xfId="1" applyFont="1" applyBorder="1" applyAlignment="1">
      <alignment horizontal="left" vertical="top"/>
    </xf>
    <xf numFmtId="3" fontId="11" fillId="0" borderId="6" xfId="1" applyNumberFormat="1" applyFont="1" applyBorder="1" applyAlignment="1">
      <alignment horizontal="center" vertical="center"/>
    </xf>
    <xf numFmtId="3" fontId="11" fillId="0" borderId="4" xfId="1" applyNumberFormat="1" applyFont="1" applyBorder="1" applyAlignment="1">
      <alignment horizontal="center" vertical="center"/>
    </xf>
    <xf numFmtId="164" fontId="2" fillId="8" borderId="4" xfId="1" applyNumberFormat="1" applyFont="1" applyFill="1" applyBorder="1" applyAlignment="1">
      <alignment horizontal="center" vertical="center" wrapText="1"/>
    </xf>
    <xf numFmtId="164" fontId="22" fillId="9" borderId="4" xfId="1" applyNumberFormat="1" applyFont="1" applyFill="1" applyBorder="1" applyAlignment="1">
      <alignment horizontal="center" vertical="center" wrapText="1"/>
    </xf>
    <xf numFmtId="9" fontId="11" fillId="0" borderId="6" xfId="3" applyFont="1" applyBorder="1" applyAlignment="1">
      <alignment horizontal="center" vertical="center"/>
    </xf>
    <xf numFmtId="9" fontId="11" fillId="0" borderId="4" xfId="3" applyFont="1" applyBorder="1" applyAlignment="1">
      <alignment horizontal="center" vertical="center"/>
    </xf>
    <xf numFmtId="9" fontId="19" fillId="3" borderId="4" xfId="3" applyFont="1" applyFill="1" applyBorder="1" applyAlignment="1">
      <alignment horizontal="center" vertical="center" wrapText="1"/>
    </xf>
    <xf numFmtId="0" fontId="2" fillId="3" borderId="11"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17" fillId="0" borderId="4" xfId="1" applyFont="1" applyBorder="1" applyAlignment="1">
      <alignment horizontal="center" vertical="center" wrapText="1"/>
    </xf>
    <xf numFmtId="0" fontId="5" fillId="0" borderId="0" xfId="1" applyFont="1" applyAlignment="1">
      <alignment horizontal="center" wrapText="1"/>
    </xf>
    <xf numFmtId="0" fontId="17" fillId="0" borderId="2"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3" xfId="1" applyFont="1" applyBorder="1" applyAlignment="1">
      <alignment horizontal="center" vertical="center" wrapText="1"/>
    </xf>
    <xf numFmtId="0" fontId="9" fillId="4" borderId="0" xfId="1" applyFont="1" applyFill="1" applyAlignment="1">
      <alignment horizontal="center" vertical="top"/>
    </xf>
    <xf numFmtId="0" fontId="9" fillId="4" borderId="1" xfId="1" applyFont="1" applyFill="1" applyBorder="1" applyAlignment="1">
      <alignment horizontal="center" vertical="top"/>
    </xf>
    <xf numFmtId="0" fontId="9" fillId="0" borderId="2" xfId="1" applyFont="1" applyBorder="1" applyAlignment="1">
      <alignment horizontal="center" vertical="top"/>
    </xf>
    <xf numFmtId="0" fontId="9" fillId="0" borderId="17" xfId="1" applyFont="1" applyBorder="1" applyAlignment="1">
      <alignment horizontal="center" vertical="top"/>
    </xf>
  </cellXfs>
  <cellStyles count="4">
    <cellStyle name="Normal" xfId="0" builtinId="0"/>
    <cellStyle name="Normal 2 10 2 2 2 2 2" xfId="1" xr:uid="{00000000-0005-0000-0000-000001000000}"/>
    <cellStyle name="Normal 2 10 2 2 2 2 2 2" xfId="2" xr:uid="{00000000-0005-0000-0000-000002000000}"/>
    <cellStyle name="Percent" xfId="3" builtinId="5"/>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BT254"/>
  <sheetViews>
    <sheetView tabSelected="1" topLeftCell="C1" zoomScaleNormal="110" zoomScaleSheetLayoutView="85" workbookViewId="0">
      <selection activeCell="C19" sqref="C19"/>
    </sheetView>
  </sheetViews>
  <sheetFormatPr defaultColWidth="7.453125" defaultRowHeight="15" customHeight="1" outlineLevelCol="1" x14ac:dyDescent="0.25"/>
  <cols>
    <col min="1" max="1" width="4.453125" style="4" hidden="1" customWidth="1"/>
    <col min="2" max="2" width="8.1796875" style="4" hidden="1" customWidth="1"/>
    <col min="3" max="4" width="7.54296875" style="13" bestFit="1" customWidth="1"/>
    <col min="5" max="5" width="26" style="14" customWidth="1"/>
    <col min="6" max="6" width="7.54296875" style="13" bestFit="1" customWidth="1"/>
    <col min="7" max="7" width="22.453125" style="4" customWidth="1"/>
    <col min="8" max="8" width="19.453125" style="15" customWidth="1"/>
    <col min="9" max="9" width="27.7265625" style="14" customWidth="1"/>
    <col min="10" max="10" width="7.54296875" style="13" bestFit="1" customWidth="1"/>
    <col min="11" max="11" width="7.54296875" style="16" bestFit="1" customWidth="1"/>
    <col min="12" max="12" width="7.54296875" style="4" bestFit="1" customWidth="1"/>
    <col min="13" max="14" width="10.81640625" style="4" customWidth="1"/>
    <col min="15" max="15" width="10.453125" style="4" customWidth="1"/>
    <col min="16" max="16" width="10.1796875" style="4" hidden="1" customWidth="1" outlineLevel="1"/>
    <col min="17" max="17" width="10.1796875" style="4" hidden="1" customWidth="1" outlineLevel="1" collapsed="1"/>
    <col min="18" max="18" width="10.1796875" style="4" hidden="1" customWidth="1" outlineLevel="1"/>
    <col min="19" max="19" width="10.1796875" style="4" customWidth="1" collapsed="1"/>
    <col min="20" max="22" width="10.1796875" style="4" hidden="1" customWidth="1" outlineLevel="1"/>
    <col min="23" max="23" width="10.1796875" style="4" customWidth="1" collapsed="1"/>
    <col min="24" max="29" width="10.1796875" style="4" customWidth="1"/>
    <col min="30" max="36" width="10.1796875" style="4" customWidth="1" outlineLevel="1"/>
    <col min="37" max="46" width="10.1796875" style="4" customWidth="1"/>
    <col min="47" max="47" width="11.54296875" style="4" customWidth="1"/>
    <col min="48" max="48" width="7" style="4" customWidth="1"/>
    <col min="49" max="16384" width="7.453125" style="4"/>
  </cols>
  <sheetData>
    <row r="1" spans="1:72" ht="27.5" customHeight="1" x14ac:dyDescent="0.25">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row>
    <row r="2" spans="1:72" s="3" customFormat="1" ht="43.5" customHeight="1" x14ac:dyDescent="0.4">
      <c r="A2" s="85"/>
      <c r="B2" s="85"/>
      <c r="C2" s="100" t="s">
        <v>683</v>
      </c>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row>
    <row r="3" spans="1:72" ht="15.75" customHeight="1" x14ac:dyDescent="0.3">
      <c r="A3" s="85"/>
      <c r="B3" s="85"/>
      <c r="C3" s="101" t="s">
        <v>704</v>
      </c>
      <c r="D3" s="102"/>
      <c r="E3" s="102"/>
      <c r="F3" s="102"/>
      <c r="G3" s="102"/>
      <c r="H3" s="102"/>
      <c r="I3" s="102"/>
      <c r="J3" s="103"/>
      <c r="K3" s="106"/>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3"/>
      <c r="AW3" s="3"/>
      <c r="AX3" s="3"/>
      <c r="AY3" s="3"/>
      <c r="AZ3" s="3"/>
      <c r="BA3" s="3"/>
      <c r="BB3" s="3"/>
      <c r="BC3" s="3"/>
      <c r="BD3" s="3"/>
      <c r="BE3" s="3"/>
      <c r="BF3" s="3"/>
      <c r="BG3" s="3"/>
      <c r="BH3" s="3"/>
      <c r="BI3" s="3"/>
      <c r="BJ3" s="3"/>
      <c r="BK3" s="3"/>
      <c r="BL3" s="3"/>
      <c r="BM3" s="3"/>
      <c r="BN3" s="3"/>
      <c r="BO3" s="3"/>
      <c r="BP3" s="3"/>
      <c r="BQ3" s="3"/>
      <c r="BR3" s="3"/>
      <c r="BS3" s="3"/>
      <c r="BT3" s="3"/>
    </row>
    <row r="4" spans="1:72" ht="15.75" customHeight="1" x14ac:dyDescent="0.3">
      <c r="A4" s="85"/>
      <c r="B4" s="85"/>
      <c r="C4" s="85"/>
      <c r="D4" s="85"/>
      <c r="E4" s="85"/>
      <c r="F4" s="85"/>
      <c r="G4" s="85"/>
      <c r="H4" s="85"/>
      <c r="I4" s="85"/>
      <c r="J4" s="85"/>
      <c r="K4" s="87"/>
      <c r="L4" s="87"/>
      <c r="M4" s="88"/>
      <c r="N4" s="88"/>
      <c r="O4" s="88"/>
      <c r="P4" s="104" t="s">
        <v>684</v>
      </c>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65"/>
      <c r="AV4" s="3"/>
      <c r="AW4" s="3"/>
      <c r="AX4" s="3"/>
      <c r="AY4" s="3"/>
      <c r="AZ4" s="3"/>
      <c r="BA4" s="3"/>
      <c r="BB4" s="3"/>
      <c r="BC4" s="3"/>
      <c r="BD4" s="3"/>
      <c r="BE4" s="3"/>
      <c r="BF4" s="3"/>
      <c r="BG4" s="3"/>
      <c r="BH4" s="3"/>
      <c r="BI4" s="3"/>
      <c r="BJ4" s="3"/>
      <c r="BK4" s="3"/>
      <c r="BL4" s="3"/>
      <c r="BM4" s="3"/>
      <c r="BN4" s="3"/>
      <c r="BO4" s="3"/>
      <c r="BP4" s="3"/>
      <c r="BQ4" s="3"/>
      <c r="BR4" s="3"/>
      <c r="BS4" s="3"/>
      <c r="BT4" s="3"/>
    </row>
    <row r="5" spans="1:72" ht="42" customHeight="1" x14ac:dyDescent="0.25">
      <c r="A5" s="51"/>
      <c r="B5" s="83"/>
      <c r="C5" s="47"/>
      <c r="D5" s="48"/>
      <c r="E5" s="49"/>
      <c r="F5" s="48"/>
      <c r="G5" s="50"/>
      <c r="H5" s="48"/>
      <c r="I5" s="49"/>
      <c r="J5" s="86"/>
      <c r="K5" s="98" t="s">
        <v>7</v>
      </c>
      <c r="L5" s="98"/>
      <c r="M5" s="1" t="s">
        <v>674</v>
      </c>
      <c r="N5" s="1" t="s">
        <v>675</v>
      </c>
      <c r="O5" s="1" t="s">
        <v>676</v>
      </c>
      <c r="P5" s="66" t="s">
        <v>685</v>
      </c>
      <c r="Q5" s="91" t="s">
        <v>698</v>
      </c>
      <c r="R5" s="91" t="s">
        <v>699</v>
      </c>
      <c r="S5" s="91" t="s">
        <v>700</v>
      </c>
      <c r="T5" s="91" t="s">
        <v>701</v>
      </c>
      <c r="U5" s="91" t="s">
        <v>702</v>
      </c>
      <c r="V5" s="91" t="s">
        <v>703</v>
      </c>
      <c r="W5" s="66" t="s">
        <v>686</v>
      </c>
      <c r="X5" s="91" t="s">
        <v>705</v>
      </c>
      <c r="Y5" s="91" t="s">
        <v>706</v>
      </c>
      <c r="Z5" s="91" t="s">
        <v>707</v>
      </c>
      <c r="AA5" s="91" t="s">
        <v>708</v>
      </c>
      <c r="AB5" s="91" t="s">
        <v>709</v>
      </c>
      <c r="AC5" s="91" t="s">
        <v>710</v>
      </c>
      <c r="AD5" s="92" t="s">
        <v>711</v>
      </c>
      <c r="AE5" s="92" t="s">
        <v>712</v>
      </c>
      <c r="AF5" s="92" t="s">
        <v>713</v>
      </c>
      <c r="AG5" s="92" t="s">
        <v>714</v>
      </c>
      <c r="AH5" s="92" t="s">
        <v>715</v>
      </c>
      <c r="AI5" s="92" t="s">
        <v>716</v>
      </c>
      <c r="AJ5" s="92" t="s">
        <v>717</v>
      </c>
      <c r="AK5" s="66" t="s">
        <v>687</v>
      </c>
      <c r="AL5" s="66" t="s">
        <v>688</v>
      </c>
      <c r="AM5" s="66" t="s">
        <v>689</v>
      </c>
      <c r="AN5" s="66" t="s">
        <v>690</v>
      </c>
      <c r="AO5" s="66" t="s">
        <v>691</v>
      </c>
      <c r="AP5" s="66" t="s">
        <v>692</v>
      </c>
      <c r="AQ5" s="66" t="s">
        <v>693</v>
      </c>
      <c r="AR5" s="66" t="s">
        <v>694</v>
      </c>
      <c r="AS5" s="66" t="s">
        <v>695</v>
      </c>
      <c r="AT5" s="66" t="s">
        <v>696</v>
      </c>
      <c r="AU5" s="2" t="s">
        <v>8</v>
      </c>
    </row>
    <row r="6" spans="1:72" ht="22.75" customHeight="1" x14ac:dyDescent="0.25">
      <c r="A6" s="58"/>
      <c r="B6" s="84"/>
      <c r="C6" s="47"/>
      <c r="D6" s="48"/>
      <c r="E6" s="49"/>
      <c r="F6" s="48"/>
      <c r="G6" s="50"/>
      <c r="H6" s="48"/>
      <c r="I6" s="49"/>
      <c r="J6" s="86"/>
      <c r="K6" s="99" t="s">
        <v>14</v>
      </c>
      <c r="L6" s="99"/>
      <c r="M6" s="77">
        <f t="shared" ref="M6:S6" si="0">SUM(M7:M18)</f>
        <v>44054370.029999994</v>
      </c>
      <c r="N6" s="77">
        <f t="shared" si="0"/>
        <v>142081704.60000002</v>
      </c>
      <c r="O6" s="77">
        <f t="shared" si="0"/>
        <v>587327552.62000024</v>
      </c>
      <c r="P6" s="77">
        <f t="shared" si="0"/>
        <v>22535611.770000003</v>
      </c>
      <c r="Q6" s="77">
        <f t="shared" si="0"/>
        <v>41090104.370000005</v>
      </c>
      <c r="R6" s="77">
        <f t="shared" si="0"/>
        <v>30300</v>
      </c>
      <c r="S6" s="77">
        <f t="shared" si="0"/>
        <v>41059804.370000005</v>
      </c>
      <c r="T6" s="95">
        <f t="shared" ref="T6:T17" si="1">IFERROR(S6/P6,"nebija plānots")</f>
        <v>1.8219964378628448</v>
      </c>
      <c r="U6" s="77">
        <f t="shared" ref="U6:AT6" si="2">SUM(U7:U18)</f>
        <v>18524192.599999998</v>
      </c>
      <c r="V6" s="95">
        <f t="shared" si="2"/>
        <v>16.068167669703694</v>
      </c>
      <c r="W6" s="77">
        <f t="shared" si="2"/>
        <v>33210243.862199996</v>
      </c>
      <c r="X6" s="77">
        <f t="shared" ref="X6:Z6" si="3">SUM(X7:X18)</f>
        <v>17060071.27</v>
      </c>
      <c r="Y6" s="77">
        <f t="shared" si="3"/>
        <v>0</v>
      </c>
      <c r="Z6" s="77">
        <f t="shared" si="3"/>
        <v>17060071.27</v>
      </c>
      <c r="AA6" s="95">
        <f>IFERROR(Z6/W6,"nebija plānots")</f>
        <v>0.51369906649248742</v>
      </c>
      <c r="AB6" s="77">
        <f t="shared" ref="AB6:AI6" si="4">SUM(AB7:AB18)</f>
        <v>-16150172.592200002</v>
      </c>
      <c r="AC6" s="95">
        <f t="shared" ref="AC6:AC17" si="5">IFERROR(AB6/W6,"nebija plānots")</f>
        <v>-0.48630093350751269</v>
      </c>
      <c r="AD6" s="77">
        <f t="shared" si="4"/>
        <v>55745855.632199995</v>
      </c>
      <c r="AE6" s="77">
        <f t="shared" si="4"/>
        <v>58150175.640000008</v>
      </c>
      <c r="AF6" s="77">
        <f t="shared" si="4"/>
        <v>30300</v>
      </c>
      <c r="AG6" s="77">
        <f t="shared" si="4"/>
        <v>58119875.640000008</v>
      </c>
      <c r="AH6" s="95">
        <f t="shared" ref="AH6:AH17" si="6">IFERROR(AG6/AD6,"nebija plānots")</f>
        <v>1.0425864843381958</v>
      </c>
      <c r="AI6" s="77">
        <f t="shared" si="4"/>
        <v>2374020.0078000044</v>
      </c>
      <c r="AJ6" s="95">
        <f t="shared" ref="AJ6:AJ17" si="7">IFERROR(AI6/AD6,"nebija plānots")</f>
        <v>4.2586484338195715E-2</v>
      </c>
      <c r="AK6" s="77">
        <f t="shared" si="2"/>
        <v>26168156.370000008</v>
      </c>
      <c r="AL6" s="77">
        <f t="shared" si="2"/>
        <v>34334865.810000002</v>
      </c>
      <c r="AM6" s="77">
        <f t="shared" si="2"/>
        <v>58838413.216000006</v>
      </c>
      <c r="AN6" s="77">
        <f t="shared" si="2"/>
        <v>42478101.229999997</v>
      </c>
      <c r="AO6" s="77">
        <f t="shared" si="2"/>
        <v>36106121.682000004</v>
      </c>
      <c r="AP6" s="77">
        <f t="shared" si="2"/>
        <v>34867259.174799994</v>
      </c>
      <c r="AQ6" s="77">
        <f t="shared" si="2"/>
        <v>58463271.8565</v>
      </c>
      <c r="AR6" s="77">
        <f t="shared" si="2"/>
        <v>83980985.016666651</v>
      </c>
      <c r="AS6" s="77">
        <f t="shared" si="2"/>
        <v>44234838.705999993</v>
      </c>
      <c r="AT6" s="77">
        <f t="shared" si="2"/>
        <v>66554105.175999992</v>
      </c>
      <c r="AU6" s="77">
        <f>SUM(AU7:AU18)</f>
        <v>541771973.87016666</v>
      </c>
    </row>
    <row r="7" spans="1:72" ht="15" customHeight="1" x14ac:dyDescent="0.25">
      <c r="A7" s="58"/>
      <c r="B7" s="84"/>
      <c r="C7" s="47"/>
      <c r="D7" s="48"/>
      <c r="E7" s="49"/>
      <c r="F7" s="48"/>
      <c r="G7" s="50"/>
      <c r="H7" s="48"/>
      <c r="I7" s="49"/>
      <c r="J7" s="86"/>
      <c r="K7" s="79" t="s">
        <v>59</v>
      </c>
      <c r="L7" s="80"/>
      <c r="M7" s="78">
        <f>SUMIF($K$28:$K$242,$K7,M$28:M$242)</f>
        <v>42994222.299999997</v>
      </c>
      <c r="N7" s="78">
        <f>SUMIF($K$28:$K$242,$K7,N$28:N$242)</f>
        <v>34557969.030000001</v>
      </c>
      <c r="O7" s="78">
        <f>SUMIF($K$28:$K$242,$K7,O$28:O$242)</f>
        <v>126277138.78</v>
      </c>
      <c r="P7" s="78">
        <f>SUMIF($K$28:$K$242,$K7,P$28:P$242)</f>
        <v>1127138.49</v>
      </c>
      <c r="Q7" s="78">
        <f>SUMIF($K$28:$K$242,$K7,Q$28:Q$242)</f>
        <v>16737890.250000002</v>
      </c>
      <c r="R7" s="78">
        <f t="shared" ref="R7:U18" si="8">SUMIF($K$28:$K$242,$K7,R$28:R$242)</f>
        <v>30300</v>
      </c>
      <c r="S7" s="78">
        <f t="shared" si="8"/>
        <v>16707590.250000002</v>
      </c>
      <c r="T7" s="93">
        <f t="shared" si="1"/>
        <v>14.823014561413835</v>
      </c>
      <c r="U7" s="78">
        <f t="shared" si="8"/>
        <v>15580451.76</v>
      </c>
      <c r="V7" s="93">
        <f t="shared" ref="V7:V17" si="9">IFERROR(U7/P7,"nebija plānots")</f>
        <v>13.823014561413833</v>
      </c>
      <c r="W7" s="78">
        <f t="shared" ref="W7:AU18" si="10">SUMIF($K$28:$K$242,$K7,W$28:W$242)</f>
        <v>19301319.489999998</v>
      </c>
      <c r="X7" s="78">
        <f>SUMIF($K$28:$K$242,$K7,X$28:X$242)</f>
        <v>1505227.37</v>
      </c>
      <c r="Y7" s="78">
        <f t="shared" ref="Y7:AB18" si="11">SUMIF($K$28:$K$242,$K7,Y$28:Y$242)</f>
        <v>0</v>
      </c>
      <c r="Z7" s="78">
        <f t="shared" si="11"/>
        <v>1505227.37</v>
      </c>
      <c r="AA7" s="93">
        <f t="shared" ref="AA7:AA17" si="12">IFERROR(Z7/W7,"nebija plānots")</f>
        <v>7.7985723762557135E-2</v>
      </c>
      <c r="AB7" s="78">
        <f t="shared" si="11"/>
        <v>-17796092.120000001</v>
      </c>
      <c r="AC7" s="93">
        <f t="shared" si="5"/>
        <v>-0.92201427623744303</v>
      </c>
      <c r="AD7" s="78">
        <f>P7+W7</f>
        <v>20428457.979999997</v>
      </c>
      <c r="AE7" s="78">
        <f>Q7+X7</f>
        <v>18243117.620000001</v>
      </c>
      <c r="AF7" s="78">
        <f>R7+Y7</f>
        <v>30300</v>
      </c>
      <c r="AG7" s="78">
        <f>S7+Z7</f>
        <v>18212817.620000001</v>
      </c>
      <c r="AH7" s="94">
        <f t="shared" si="6"/>
        <v>0.89154147796328209</v>
      </c>
      <c r="AI7" s="89">
        <f t="shared" ref="AI7:AI17" si="13">AG7-AD7</f>
        <v>-2215640.3599999957</v>
      </c>
      <c r="AJ7" s="94">
        <f t="shared" si="7"/>
        <v>-0.10845852203671792</v>
      </c>
      <c r="AK7" s="78">
        <f t="shared" si="10"/>
        <v>1829246.6</v>
      </c>
      <c r="AL7" s="78">
        <f t="shared" si="10"/>
        <v>2589303.6999999997</v>
      </c>
      <c r="AM7" s="78">
        <f t="shared" si="10"/>
        <v>25448070.670000002</v>
      </c>
      <c r="AN7" s="78">
        <f t="shared" si="10"/>
        <v>730033.93</v>
      </c>
      <c r="AO7" s="78">
        <f t="shared" si="10"/>
        <v>5073125.18</v>
      </c>
      <c r="AP7" s="78">
        <f t="shared" si="10"/>
        <v>5828118.3099999996</v>
      </c>
      <c r="AQ7" s="78">
        <f t="shared" si="10"/>
        <v>7739858.3199999994</v>
      </c>
      <c r="AR7" s="78">
        <f t="shared" si="10"/>
        <v>26232201.009999998</v>
      </c>
      <c r="AS7" s="78">
        <f t="shared" si="10"/>
        <v>12526657.23</v>
      </c>
      <c r="AT7" s="78">
        <f t="shared" si="10"/>
        <v>7645022.0499999998</v>
      </c>
      <c r="AU7" s="78">
        <f t="shared" si="10"/>
        <v>116070094.97999999</v>
      </c>
    </row>
    <row r="8" spans="1:72" ht="15" customHeight="1" x14ac:dyDescent="0.25">
      <c r="A8" s="58"/>
      <c r="B8" s="84"/>
      <c r="C8" s="47"/>
      <c r="D8" s="48"/>
      <c r="E8" s="49"/>
      <c r="F8" s="48"/>
      <c r="G8" s="50"/>
      <c r="H8" s="48"/>
      <c r="I8" s="49"/>
      <c r="J8" s="86"/>
      <c r="K8" s="79" t="s">
        <v>91</v>
      </c>
      <c r="L8" s="80"/>
      <c r="M8" s="78">
        <f t="shared" ref="M8:P18" si="14">SUMIF($K$28:$K$242,$K8,M$28:M$242)</f>
        <v>265045.21999999997</v>
      </c>
      <c r="N8" s="78">
        <f t="shared" si="14"/>
        <v>24924687.619999997</v>
      </c>
      <c r="O8" s="78">
        <f t="shared" si="14"/>
        <v>99467380.399999991</v>
      </c>
      <c r="P8" s="78">
        <f t="shared" si="14"/>
        <v>13141303.130000001</v>
      </c>
      <c r="Q8" s="78">
        <f t="shared" ref="Q8:Q18" si="15">SUMIF($K$28:$K$242,$K8,Q$28:Q$242)</f>
        <v>14205439.24</v>
      </c>
      <c r="R8" s="78">
        <f t="shared" si="8"/>
        <v>0</v>
      </c>
      <c r="S8" s="78">
        <f t="shared" si="8"/>
        <v>14205439.24</v>
      </c>
      <c r="T8" s="93">
        <f t="shared" si="1"/>
        <v>1.0809764525993397</v>
      </c>
      <c r="U8" s="78">
        <f t="shared" si="8"/>
        <v>1064136.1099999996</v>
      </c>
      <c r="V8" s="93">
        <f t="shared" si="9"/>
        <v>8.0976452599339707E-2</v>
      </c>
      <c r="W8" s="78">
        <f t="shared" si="10"/>
        <v>6552480.0821999991</v>
      </c>
      <c r="X8" s="78">
        <f t="shared" si="10"/>
        <v>4382735.5699999984</v>
      </c>
      <c r="Y8" s="78">
        <f t="shared" si="11"/>
        <v>0</v>
      </c>
      <c r="Z8" s="78">
        <f t="shared" si="11"/>
        <v>4382735.5699999984</v>
      </c>
      <c r="AA8" s="93">
        <f t="shared" si="12"/>
        <v>0.66886667567381486</v>
      </c>
      <c r="AB8" s="78">
        <f t="shared" si="11"/>
        <v>-2169744.5121999998</v>
      </c>
      <c r="AC8" s="93">
        <f t="shared" si="5"/>
        <v>-0.33113332432618503</v>
      </c>
      <c r="AD8" s="78">
        <f t="shared" ref="AD8:AD18" si="16">P8+W8</f>
        <v>19693783.212200001</v>
      </c>
      <c r="AE8" s="78">
        <f t="shared" ref="AE8:AE18" si="17">Q8+X8</f>
        <v>18588174.809999999</v>
      </c>
      <c r="AF8" s="78">
        <f t="shared" ref="AF8:AF18" si="18">R8+Y8</f>
        <v>0</v>
      </c>
      <c r="AG8" s="78">
        <f t="shared" ref="AG8:AG18" si="19">S8+Z8</f>
        <v>18588174.809999999</v>
      </c>
      <c r="AH8" s="94">
        <f t="shared" si="6"/>
        <v>0.94386002982326456</v>
      </c>
      <c r="AI8" s="89">
        <f t="shared" si="13"/>
        <v>-1105608.4022000022</v>
      </c>
      <c r="AJ8" s="94">
        <f t="shared" si="7"/>
        <v>-5.6139970176735499E-2</v>
      </c>
      <c r="AK8" s="78">
        <f t="shared" si="10"/>
        <v>11421033.650000006</v>
      </c>
      <c r="AL8" s="78">
        <f t="shared" si="10"/>
        <v>9558727.3374999985</v>
      </c>
      <c r="AM8" s="78">
        <f t="shared" si="10"/>
        <v>10666282.786</v>
      </c>
      <c r="AN8" s="78">
        <f t="shared" si="10"/>
        <v>13995125.299999999</v>
      </c>
      <c r="AO8" s="78">
        <f t="shared" si="10"/>
        <v>17936357.321999997</v>
      </c>
      <c r="AP8" s="78">
        <f t="shared" si="10"/>
        <v>14879652.224799998</v>
      </c>
      <c r="AQ8" s="78">
        <f t="shared" si="10"/>
        <v>12292332.386499999</v>
      </c>
      <c r="AR8" s="78">
        <f t="shared" si="10"/>
        <v>16903898.494166665</v>
      </c>
      <c r="AS8" s="78">
        <f t="shared" si="10"/>
        <v>11909138.655999999</v>
      </c>
      <c r="AT8" s="78">
        <f t="shared" si="10"/>
        <v>12831560.566000002</v>
      </c>
      <c r="AU8" s="78">
        <f t="shared" si="10"/>
        <v>152087891.93516663</v>
      </c>
    </row>
    <row r="9" spans="1:72" ht="15" customHeight="1" x14ac:dyDescent="0.25">
      <c r="A9" s="58"/>
      <c r="B9" s="84"/>
      <c r="C9" s="47"/>
      <c r="D9" s="48"/>
      <c r="E9" s="49"/>
      <c r="F9" s="48"/>
      <c r="G9" s="50"/>
      <c r="H9" s="48"/>
      <c r="I9" s="49"/>
      <c r="J9" s="86"/>
      <c r="K9" s="79" t="s">
        <v>103</v>
      </c>
      <c r="L9" s="80"/>
      <c r="M9" s="78">
        <f t="shared" si="14"/>
        <v>0</v>
      </c>
      <c r="N9" s="78">
        <f t="shared" si="14"/>
        <v>48978804.850000001</v>
      </c>
      <c r="O9" s="78">
        <f t="shared" si="14"/>
        <v>99418992.329999998</v>
      </c>
      <c r="P9" s="78">
        <f t="shared" si="14"/>
        <v>1511129.17</v>
      </c>
      <c r="Q9" s="78">
        <f t="shared" si="15"/>
        <v>1798431.1400000001</v>
      </c>
      <c r="R9" s="78">
        <f t="shared" si="8"/>
        <v>0</v>
      </c>
      <c r="S9" s="78">
        <f t="shared" si="8"/>
        <v>1798431.1400000001</v>
      </c>
      <c r="T9" s="93">
        <f t="shared" si="1"/>
        <v>1.1901240315544965</v>
      </c>
      <c r="U9" s="78">
        <f t="shared" si="8"/>
        <v>287301.97000000009</v>
      </c>
      <c r="V9" s="93">
        <f t="shared" si="9"/>
        <v>0.1901240315544965</v>
      </c>
      <c r="W9" s="78">
        <f t="shared" si="10"/>
        <v>1141931.3</v>
      </c>
      <c r="X9" s="78">
        <f t="shared" si="10"/>
        <v>1967415.97</v>
      </c>
      <c r="Y9" s="78">
        <f t="shared" si="11"/>
        <v>0</v>
      </c>
      <c r="Z9" s="78">
        <f t="shared" si="11"/>
        <v>1967415.97</v>
      </c>
      <c r="AA9" s="93">
        <f t="shared" si="12"/>
        <v>1.7228847041849189</v>
      </c>
      <c r="AB9" s="78">
        <f t="shared" si="11"/>
        <v>825484.66999999993</v>
      </c>
      <c r="AC9" s="93">
        <f t="shared" si="5"/>
        <v>0.7228847041849189</v>
      </c>
      <c r="AD9" s="78">
        <f t="shared" si="16"/>
        <v>2653060.4699999997</v>
      </c>
      <c r="AE9" s="78">
        <f t="shared" si="17"/>
        <v>3765847.1100000003</v>
      </c>
      <c r="AF9" s="78">
        <f t="shared" si="18"/>
        <v>0</v>
      </c>
      <c r="AG9" s="78">
        <f t="shared" si="19"/>
        <v>3765847.1100000003</v>
      </c>
      <c r="AH9" s="94">
        <f t="shared" si="6"/>
        <v>1.4194350835885774</v>
      </c>
      <c r="AI9" s="89">
        <f t="shared" si="13"/>
        <v>1112786.6400000006</v>
      </c>
      <c r="AJ9" s="94">
        <f t="shared" si="7"/>
        <v>0.41943508358857751</v>
      </c>
      <c r="AK9" s="78">
        <f t="shared" si="10"/>
        <v>0</v>
      </c>
      <c r="AL9" s="78">
        <f t="shared" si="10"/>
        <v>12552909.57</v>
      </c>
      <c r="AM9" s="78">
        <f t="shared" si="10"/>
        <v>3358052.06</v>
      </c>
      <c r="AN9" s="78">
        <f t="shared" si="10"/>
        <v>3946101.1799999997</v>
      </c>
      <c r="AO9" s="78">
        <f t="shared" si="10"/>
        <v>4346067.92</v>
      </c>
      <c r="AP9" s="78">
        <f t="shared" si="10"/>
        <v>2182708.5599999996</v>
      </c>
      <c r="AQ9" s="78">
        <f t="shared" si="10"/>
        <v>5805585.0099999998</v>
      </c>
      <c r="AR9" s="78">
        <f t="shared" si="10"/>
        <v>9024013.9000000004</v>
      </c>
      <c r="AS9" s="78">
        <f t="shared" si="10"/>
        <v>732011.77</v>
      </c>
      <c r="AT9" s="78">
        <f t="shared" si="10"/>
        <v>16104632.080000002</v>
      </c>
      <c r="AU9" s="78">
        <f t="shared" si="10"/>
        <v>60705142.520000011</v>
      </c>
    </row>
    <row r="10" spans="1:72" ht="15" customHeight="1" x14ac:dyDescent="0.25">
      <c r="A10" s="58"/>
      <c r="B10" s="84"/>
      <c r="C10" s="47"/>
      <c r="D10" s="48"/>
      <c r="E10" s="49"/>
      <c r="F10" s="48"/>
      <c r="G10" s="50"/>
      <c r="H10" s="48"/>
      <c r="I10" s="49"/>
      <c r="J10" s="86"/>
      <c r="K10" s="79" t="s">
        <v>22</v>
      </c>
      <c r="L10" s="80"/>
      <c r="M10" s="78">
        <f t="shared" si="14"/>
        <v>115102.51</v>
      </c>
      <c r="N10" s="78">
        <f t="shared" si="14"/>
        <v>4990447.5299999993</v>
      </c>
      <c r="O10" s="78">
        <f t="shared" si="14"/>
        <v>62775155.519999996</v>
      </c>
      <c r="P10" s="78">
        <f t="shared" si="14"/>
        <v>4086401.0000000005</v>
      </c>
      <c r="Q10" s="78">
        <f t="shared" si="15"/>
        <v>4621422.5999999996</v>
      </c>
      <c r="R10" s="78">
        <f t="shared" si="8"/>
        <v>0</v>
      </c>
      <c r="S10" s="78">
        <f t="shared" si="8"/>
        <v>4621422.5999999996</v>
      </c>
      <c r="T10" s="93">
        <f t="shared" si="1"/>
        <v>1.1309273367934276</v>
      </c>
      <c r="U10" s="78">
        <f t="shared" si="8"/>
        <v>535021.59999999986</v>
      </c>
      <c r="V10" s="93">
        <f t="shared" si="9"/>
        <v>0.13092733679342772</v>
      </c>
      <c r="W10" s="78">
        <f t="shared" si="10"/>
        <v>2638256.9399999995</v>
      </c>
      <c r="X10" s="78">
        <f t="shared" si="10"/>
        <v>5728394.2300000004</v>
      </c>
      <c r="Y10" s="78">
        <f t="shared" si="11"/>
        <v>0</v>
      </c>
      <c r="Z10" s="78">
        <f t="shared" si="11"/>
        <v>5728394.2300000004</v>
      </c>
      <c r="AA10" s="93">
        <f t="shared" si="12"/>
        <v>2.1712798867876764</v>
      </c>
      <c r="AB10" s="78">
        <f t="shared" si="11"/>
        <v>3090137.2899999996</v>
      </c>
      <c r="AC10" s="93">
        <f t="shared" si="5"/>
        <v>1.1712798867876759</v>
      </c>
      <c r="AD10" s="78">
        <f t="shared" si="16"/>
        <v>6724657.9399999995</v>
      </c>
      <c r="AE10" s="78">
        <f t="shared" si="17"/>
        <v>10349816.83</v>
      </c>
      <c r="AF10" s="78">
        <f t="shared" si="18"/>
        <v>0</v>
      </c>
      <c r="AG10" s="78">
        <f t="shared" si="19"/>
        <v>10349816.83</v>
      </c>
      <c r="AH10" s="94">
        <f t="shared" si="6"/>
        <v>1.5390845039770158</v>
      </c>
      <c r="AI10" s="89">
        <f t="shared" si="13"/>
        <v>3625158.8900000006</v>
      </c>
      <c r="AJ10" s="94">
        <f t="shared" si="7"/>
        <v>0.53908450397701579</v>
      </c>
      <c r="AK10" s="78">
        <f t="shared" si="10"/>
        <v>5469482</v>
      </c>
      <c r="AL10" s="78">
        <f t="shared" si="10"/>
        <v>5178729.76</v>
      </c>
      <c r="AM10" s="78">
        <f t="shared" si="10"/>
        <v>3812572.0100000002</v>
      </c>
      <c r="AN10" s="78">
        <f t="shared" si="10"/>
        <v>11210163.399999999</v>
      </c>
      <c r="AO10" s="78">
        <f t="shared" si="10"/>
        <v>4279774.13</v>
      </c>
      <c r="AP10" s="78">
        <f t="shared" si="10"/>
        <v>3834832.64</v>
      </c>
      <c r="AQ10" s="78">
        <f t="shared" si="10"/>
        <v>22471681.229999997</v>
      </c>
      <c r="AR10" s="78">
        <f t="shared" si="10"/>
        <v>13388470.99</v>
      </c>
      <c r="AS10" s="78">
        <f t="shared" si="10"/>
        <v>7699320.0900000008</v>
      </c>
      <c r="AT10" s="78">
        <f t="shared" si="10"/>
        <v>3349464.87</v>
      </c>
      <c r="AU10" s="78">
        <f t="shared" si="10"/>
        <v>87419149.059999987</v>
      </c>
    </row>
    <row r="11" spans="1:72" ht="15" customHeight="1" x14ac:dyDescent="0.25">
      <c r="A11" s="58"/>
      <c r="B11" s="84"/>
      <c r="C11" s="47"/>
      <c r="D11" s="48"/>
      <c r="E11" s="49"/>
      <c r="F11" s="48"/>
      <c r="G11" s="50"/>
      <c r="H11" s="48"/>
      <c r="I11" s="49"/>
      <c r="J11" s="86"/>
      <c r="K11" s="79" t="s">
        <v>306</v>
      </c>
      <c r="L11" s="80"/>
      <c r="M11" s="78">
        <f t="shared" si="14"/>
        <v>0</v>
      </c>
      <c r="N11" s="78">
        <f t="shared" si="14"/>
        <v>14600467.719999999</v>
      </c>
      <c r="O11" s="78">
        <f t="shared" si="14"/>
        <v>56898567.270000018</v>
      </c>
      <c r="P11" s="78">
        <f t="shared" si="14"/>
        <v>1899061.3699999999</v>
      </c>
      <c r="Q11" s="78">
        <f t="shared" si="15"/>
        <v>2495871.04</v>
      </c>
      <c r="R11" s="78">
        <f t="shared" si="8"/>
        <v>0</v>
      </c>
      <c r="S11" s="78">
        <f t="shared" si="8"/>
        <v>2495871.04</v>
      </c>
      <c r="T11" s="93">
        <f t="shared" si="1"/>
        <v>1.3142656048024399</v>
      </c>
      <c r="U11" s="78">
        <f t="shared" si="8"/>
        <v>596809.66999999981</v>
      </c>
      <c r="V11" s="93">
        <f t="shared" si="9"/>
        <v>0.31426560480243976</v>
      </c>
      <c r="W11" s="78">
        <f t="shared" si="10"/>
        <v>1209213.4499999997</v>
      </c>
      <c r="X11" s="78">
        <f t="shared" si="10"/>
        <v>1113251.6599999999</v>
      </c>
      <c r="Y11" s="78">
        <f t="shared" si="11"/>
        <v>0</v>
      </c>
      <c r="Z11" s="78">
        <f t="shared" si="11"/>
        <v>1113251.6599999999</v>
      </c>
      <c r="AA11" s="93">
        <f t="shared" si="12"/>
        <v>0.92064114900475191</v>
      </c>
      <c r="AB11" s="78">
        <f t="shared" si="11"/>
        <v>-95961.78999999979</v>
      </c>
      <c r="AC11" s="93">
        <f t="shared" si="5"/>
        <v>-7.9358850995248031E-2</v>
      </c>
      <c r="AD11" s="78">
        <f t="shared" si="16"/>
        <v>3108274.8199999994</v>
      </c>
      <c r="AE11" s="78">
        <f t="shared" si="17"/>
        <v>3609122.7</v>
      </c>
      <c r="AF11" s="78">
        <f t="shared" si="18"/>
        <v>0</v>
      </c>
      <c r="AG11" s="78">
        <f t="shared" si="19"/>
        <v>3609122.7</v>
      </c>
      <c r="AH11" s="94">
        <f t="shared" si="6"/>
        <v>1.1611337185429442</v>
      </c>
      <c r="AI11" s="89">
        <f t="shared" si="13"/>
        <v>500847.88000000082</v>
      </c>
      <c r="AJ11" s="94">
        <f t="shared" si="7"/>
        <v>0.16113371854294431</v>
      </c>
      <c r="AK11" s="78">
        <f t="shared" si="10"/>
        <v>805157.15999999992</v>
      </c>
      <c r="AL11" s="78">
        <f t="shared" si="10"/>
        <v>1831630.56</v>
      </c>
      <c r="AM11" s="78">
        <f t="shared" si="10"/>
        <v>5545290.330000001</v>
      </c>
      <c r="AN11" s="78">
        <f t="shared" si="10"/>
        <v>1358776.27</v>
      </c>
      <c r="AO11" s="78">
        <f t="shared" si="10"/>
        <v>1150259.5</v>
      </c>
      <c r="AP11" s="78">
        <f t="shared" si="10"/>
        <v>4442007.45</v>
      </c>
      <c r="AQ11" s="78">
        <f t="shared" si="10"/>
        <v>1249939.2400000002</v>
      </c>
      <c r="AR11" s="78">
        <f t="shared" si="10"/>
        <v>5668191.6200000001</v>
      </c>
      <c r="AS11" s="78">
        <f t="shared" si="10"/>
        <v>1362510.5499999998</v>
      </c>
      <c r="AT11" s="78">
        <f t="shared" si="10"/>
        <v>4731501.91</v>
      </c>
      <c r="AU11" s="78">
        <f t="shared" si="10"/>
        <v>31253539.41</v>
      </c>
    </row>
    <row r="12" spans="1:72" ht="15" customHeight="1" x14ac:dyDescent="0.25">
      <c r="A12" s="58"/>
      <c r="B12" s="84"/>
      <c r="C12" s="47"/>
      <c r="D12" s="48"/>
      <c r="E12" s="49"/>
      <c r="F12" s="48"/>
      <c r="G12" s="50"/>
      <c r="H12" s="48"/>
      <c r="I12" s="49"/>
      <c r="J12" s="86"/>
      <c r="K12" s="79" t="s">
        <v>120</v>
      </c>
      <c r="L12" s="80"/>
      <c r="M12" s="78">
        <f t="shared" si="14"/>
        <v>0</v>
      </c>
      <c r="N12" s="78">
        <f t="shared" si="14"/>
        <v>0</v>
      </c>
      <c r="O12" s="78">
        <f t="shared" si="14"/>
        <v>19705888.73</v>
      </c>
      <c r="P12" s="78">
        <f t="shared" si="14"/>
        <v>0</v>
      </c>
      <c r="Q12" s="78">
        <f t="shared" si="15"/>
        <v>0</v>
      </c>
      <c r="R12" s="78">
        <f t="shared" si="8"/>
        <v>0</v>
      </c>
      <c r="S12" s="78">
        <f t="shared" si="8"/>
        <v>0</v>
      </c>
      <c r="T12" s="93" t="str">
        <f t="shared" si="1"/>
        <v>nebija plānots</v>
      </c>
      <c r="U12" s="78">
        <f t="shared" si="8"/>
        <v>0</v>
      </c>
      <c r="V12" s="93" t="str">
        <f t="shared" si="9"/>
        <v>nebija plānots</v>
      </c>
      <c r="W12" s="78">
        <f t="shared" si="10"/>
        <v>0</v>
      </c>
      <c r="X12" s="78">
        <f t="shared" si="10"/>
        <v>0</v>
      </c>
      <c r="Y12" s="78">
        <f t="shared" si="11"/>
        <v>0</v>
      </c>
      <c r="Z12" s="78">
        <f t="shared" si="11"/>
        <v>0</v>
      </c>
      <c r="AA12" s="93" t="str">
        <f t="shared" si="12"/>
        <v>nebija plānots</v>
      </c>
      <c r="AB12" s="78">
        <f t="shared" si="11"/>
        <v>0</v>
      </c>
      <c r="AC12" s="93" t="str">
        <f t="shared" si="5"/>
        <v>nebija plānots</v>
      </c>
      <c r="AD12" s="78">
        <f t="shared" si="16"/>
        <v>0</v>
      </c>
      <c r="AE12" s="78">
        <f t="shared" si="17"/>
        <v>0</v>
      </c>
      <c r="AF12" s="78">
        <f t="shared" si="18"/>
        <v>0</v>
      </c>
      <c r="AG12" s="78">
        <f t="shared" si="19"/>
        <v>0</v>
      </c>
      <c r="AH12" s="94" t="str">
        <f t="shared" si="6"/>
        <v>nebija plānots</v>
      </c>
      <c r="AI12" s="89">
        <f t="shared" si="13"/>
        <v>0</v>
      </c>
      <c r="AJ12" s="94" t="str">
        <f t="shared" si="7"/>
        <v>nebija plānots</v>
      </c>
      <c r="AK12" s="78">
        <f t="shared" si="10"/>
        <v>0</v>
      </c>
      <c r="AL12" s="78">
        <f t="shared" si="10"/>
        <v>0</v>
      </c>
      <c r="AM12" s="78">
        <f t="shared" si="10"/>
        <v>0</v>
      </c>
      <c r="AN12" s="78">
        <f t="shared" si="10"/>
        <v>0</v>
      </c>
      <c r="AO12" s="78">
        <f t="shared" si="10"/>
        <v>0</v>
      </c>
      <c r="AP12" s="78">
        <f t="shared" si="10"/>
        <v>0</v>
      </c>
      <c r="AQ12" s="78">
        <f t="shared" si="10"/>
        <v>0</v>
      </c>
      <c r="AR12" s="78">
        <f t="shared" si="10"/>
        <v>4465049.95</v>
      </c>
      <c r="AS12" s="78">
        <f t="shared" si="10"/>
        <v>0</v>
      </c>
      <c r="AT12" s="78">
        <f t="shared" si="10"/>
        <v>1700000</v>
      </c>
      <c r="AU12" s="78">
        <f t="shared" si="10"/>
        <v>6165049.9500000002</v>
      </c>
    </row>
    <row r="13" spans="1:72" ht="15" customHeight="1" x14ac:dyDescent="0.25">
      <c r="A13" s="58"/>
      <c r="B13" s="84"/>
      <c r="C13" s="47"/>
      <c r="D13" s="48"/>
      <c r="E13" s="49"/>
      <c r="F13" s="48"/>
      <c r="G13" s="50"/>
      <c r="H13" s="48"/>
      <c r="I13" s="49"/>
      <c r="J13" s="86"/>
      <c r="K13" s="79" t="s">
        <v>444</v>
      </c>
      <c r="L13" s="80"/>
      <c r="M13" s="78">
        <f t="shared" si="14"/>
        <v>680000</v>
      </c>
      <c r="N13" s="78">
        <f t="shared" si="14"/>
        <v>6447581.7999999998</v>
      </c>
      <c r="O13" s="78">
        <f t="shared" si="14"/>
        <v>24709334.230000004</v>
      </c>
      <c r="P13" s="78">
        <f t="shared" si="14"/>
        <v>613806.14</v>
      </c>
      <c r="Q13" s="78">
        <f t="shared" si="15"/>
        <v>740794.32000000007</v>
      </c>
      <c r="R13" s="78">
        <f t="shared" si="8"/>
        <v>0</v>
      </c>
      <c r="S13" s="78">
        <f t="shared" si="8"/>
        <v>740794.32000000007</v>
      </c>
      <c r="T13" s="93">
        <f t="shared" si="1"/>
        <v>1.2068864609272238</v>
      </c>
      <c r="U13" s="78">
        <f t="shared" si="8"/>
        <v>126988.18000000001</v>
      </c>
      <c r="V13" s="93">
        <f t="shared" si="9"/>
        <v>0.20688646092722371</v>
      </c>
      <c r="W13" s="78">
        <f t="shared" si="10"/>
        <v>1029020.14</v>
      </c>
      <c r="X13" s="78">
        <f t="shared" si="10"/>
        <v>1197873.06</v>
      </c>
      <c r="Y13" s="78">
        <f t="shared" si="11"/>
        <v>0</v>
      </c>
      <c r="Z13" s="78">
        <f t="shared" si="11"/>
        <v>1197873.06</v>
      </c>
      <c r="AA13" s="93">
        <f t="shared" si="12"/>
        <v>1.1640909768782564</v>
      </c>
      <c r="AB13" s="78">
        <f t="shared" si="11"/>
        <v>168852.92</v>
      </c>
      <c r="AC13" s="93">
        <f t="shared" si="5"/>
        <v>0.16409097687825625</v>
      </c>
      <c r="AD13" s="78">
        <f t="shared" si="16"/>
        <v>1642826.28</v>
      </c>
      <c r="AE13" s="78">
        <f t="shared" si="17"/>
        <v>1938667.3800000001</v>
      </c>
      <c r="AF13" s="78">
        <f t="shared" si="18"/>
        <v>0</v>
      </c>
      <c r="AG13" s="78">
        <f t="shared" si="19"/>
        <v>1938667.3800000001</v>
      </c>
      <c r="AH13" s="94">
        <f t="shared" si="6"/>
        <v>1.1800805743136762</v>
      </c>
      <c r="AI13" s="89">
        <f t="shared" si="13"/>
        <v>295841.10000000009</v>
      </c>
      <c r="AJ13" s="94">
        <f t="shared" si="7"/>
        <v>0.18008057431367611</v>
      </c>
      <c r="AK13" s="78">
        <f t="shared" si="10"/>
        <v>5552393.4000000004</v>
      </c>
      <c r="AL13" s="78">
        <f t="shared" si="10"/>
        <v>1195656.8900000001</v>
      </c>
      <c r="AM13" s="78">
        <f t="shared" si="10"/>
        <v>1807044.1299999997</v>
      </c>
      <c r="AN13" s="78">
        <f t="shared" si="10"/>
        <v>6343576.6899999995</v>
      </c>
      <c r="AO13" s="78">
        <f t="shared" si="10"/>
        <v>1192490.83</v>
      </c>
      <c r="AP13" s="78">
        <f t="shared" si="10"/>
        <v>1396602.2999999998</v>
      </c>
      <c r="AQ13" s="78">
        <f t="shared" si="10"/>
        <v>5034771.97</v>
      </c>
      <c r="AR13" s="78">
        <f t="shared" si="10"/>
        <v>4098380.9599999995</v>
      </c>
      <c r="AS13" s="78">
        <f t="shared" si="10"/>
        <v>6258799.4000000004</v>
      </c>
      <c r="AT13" s="78">
        <f t="shared" si="10"/>
        <v>4611086.3899999997</v>
      </c>
      <c r="AU13" s="78">
        <f t="shared" si="10"/>
        <v>39133629.239999995</v>
      </c>
    </row>
    <row r="14" spans="1:72" ht="15" customHeight="1" x14ac:dyDescent="0.25">
      <c r="A14" s="58"/>
      <c r="B14" s="84"/>
      <c r="C14" s="47"/>
      <c r="D14" s="48"/>
      <c r="E14" s="49"/>
      <c r="F14" s="48"/>
      <c r="G14" s="50"/>
      <c r="H14" s="48"/>
      <c r="I14" s="49"/>
      <c r="J14" s="86"/>
      <c r="K14" s="79" t="s">
        <v>420</v>
      </c>
      <c r="L14" s="80"/>
      <c r="M14" s="78">
        <f t="shared" si="14"/>
        <v>0</v>
      </c>
      <c r="N14" s="78">
        <f t="shared" si="14"/>
        <v>5855501.1600000001</v>
      </c>
      <c r="O14" s="78">
        <f t="shared" si="14"/>
        <v>11686457.350000001</v>
      </c>
      <c r="P14" s="78">
        <f t="shared" si="14"/>
        <v>147803.85999999999</v>
      </c>
      <c r="Q14" s="78">
        <f t="shared" si="15"/>
        <v>231131.72</v>
      </c>
      <c r="R14" s="78">
        <f t="shared" si="8"/>
        <v>0</v>
      </c>
      <c r="S14" s="78">
        <f t="shared" si="8"/>
        <v>231131.72</v>
      </c>
      <c r="T14" s="93">
        <f t="shared" si="1"/>
        <v>1.5637732329859317</v>
      </c>
      <c r="U14" s="78">
        <f t="shared" si="8"/>
        <v>83327.86</v>
      </c>
      <c r="V14" s="93">
        <f t="shared" si="9"/>
        <v>0.56377323298593152</v>
      </c>
      <c r="W14" s="78">
        <f t="shared" si="10"/>
        <v>52087.96</v>
      </c>
      <c r="X14" s="78">
        <f t="shared" si="10"/>
        <v>58045.299999999996</v>
      </c>
      <c r="Y14" s="78">
        <f t="shared" si="11"/>
        <v>0</v>
      </c>
      <c r="Z14" s="78">
        <f t="shared" si="11"/>
        <v>58045.299999999996</v>
      </c>
      <c r="AA14" s="93">
        <f t="shared" si="12"/>
        <v>1.1143707682159179</v>
      </c>
      <c r="AB14" s="78">
        <f t="shared" si="11"/>
        <v>5957.3399999999974</v>
      </c>
      <c r="AC14" s="93">
        <f t="shared" si="5"/>
        <v>0.1143707682159178</v>
      </c>
      <c r="AD14" s="78">
        <f t="shared" si="16"/>
        <v>199891.81999999998</v>
      </c>
      <c r="AE14" s="78">
        <f t="shared" si="17"/>
        <v>289177.02</v>
      </c>
      <c r="AF14" s="78">
        <f t="shared" si="18"/>
        <v>0</v>
      </c>
      <c r="AG14" s="78">
        <f t="shared" si="19"/>
        <v>289177.02</v>
      </c>
      <c r="AH14" s="94">
        <f t="shared" si="6"/>
        <v>1.4466676025061957</v>
      </c>
      <c r="AI14" s="89">
        <f t="shared" si="13"/>
        <v>89285.200000000041</v>
      </c>
      <c r="AJ14" s="94">
        <f t="shared" si="7"/>
        <v>0.44666760250619586</v>
      </c>
      <c r="AK14" s="78">
        <f t="shared" si="10"/>
        <v>500958.73</v>
      </c>
      <c r="AL14" s="78">
        <f t="shared" si="10"/>
        <v>500057.61249999999</v>
      </c>
      <c r="AM14" s="78">
        <f t="shared" si="10"/>
        <v>775505.02</v>
      </c>
      <c r="AN14" s="78">
        <f t="shared" si="10"/>
        <v>1118246.04</v>
      </c>
      <c r="AO14" s="78">
        <f t="shared" si="10"/>
        <v>116662.5</v>
      </c>
      <c r="AP14" s="78">
        <f t="shared" si="10"/>
        <v>1451863.32</v>
      </c>
      <c r="AQ14" s="78">
        <f t="shared" si="10"/>
        <v>3515560.61</v>
      </c>
      <c r="AR14" s="78">
        <f t="shared" si="10"/>
        <v>1020771.8825000001</v>
      </c>
      <c r="AS14" s="78">
        <f t="shared" si="10"/>
        <v>3251488.53</v>
      </c>
      <c r="AT14" s="78">
        <f t="shared" si="10"/>
        <v>102969.87</v>
      </c>
      <c r="AU14" s="78">
        <f t="shared" si="10"/>
        <v>12553975.934999999</v>
      </c>
    </row>
    <row r="15" spans="1:72" ht="15" customHeight="1" x14ac:dyDescent="0.25">
      <c r="A15" s="58"/>
      <c r="B15" s="84"/>
      <c r="C15" s="47"/>
      <c r="D15" s="48"/>
      <c r="E15" s="49"/>
      <c r="F15" s="48"/>
      <c r="G15" s="50"/>
      <c r="H15" s="48"/>
      <c r="I15" s="49"/>
      <c r="J15" s="86"/>
      <c r="K15" s="79" t="s">
        <v>155</v>
      </c>
      <c r="L15" s="80"/>
      <c r="M15" s="78">
        <f t="shared" si="14"/>
        <v>0</v>
      </c>
      <c r="N15" s="78">
        <f t="shared" si="14"/>
        <v>0</v>
      </c>
      <c r="O15" s="78">
        <f t="shared" si="14"/>
        <v>78185711.140000001</v>
      </c>
      <c r="P15" s="78">
        <f t="shared" si="14"/>
        <v>0</v>
      </c>
      <c r="Q15" s="78">
        <f t="shared" si="15"/>
        <v>0</v>
      </c>
      <c r="R15" s="78">
        <f t="shared" si="8"/>
        <v>0</v>
      </c>
      <c r="S15" s="78">
        <f t="shared" si="8"/>
        <v>0</v>
      </c>
      <c r="T15" s="93" t="str">
        <f t="shared" si="1"/>
        <v>nebija plānots</v>
      </c>
      <c r="U15" s="78">
        <f t="shared" si="8"/>
        <v>0</v>
      </c>
      <c r="V15" s="93" t="str">
        <f t="shared" si="9"/>
        <v>nebija plānots</v>
      </c>
      <c r="W15" s="78">
        <f t="shared" si="10"/>
        <v>0</v>
      </c>
      <c r="X15" s="78">
        <f t="shared" si="10"/>
        <v>0</v>
      </c>
      <c r="Y15" s="78">
        <f t="shared" si="11"/>
        <v>0</v>
      </c>
      <c r="Z15" s="78">
        <f t="shared" si="11"/>
        <v>0</v>
      </c>
      <c r="AA15" s="93" t="str">
        <f t="shared" si="12"/>
        <v>nebija plānots</v>
      </c>
      <c r="AB15" s="78">
        <f t="shared" si="11"/>
        <v>0</v>
      </c>
      <c r="AC15" s="93" t="str">
        <f t="shared" si="5"/>
        <v>nebija plānots</v>
      </c>
      <c r="AD15" s="78">
        <f t="shared" si="16"/>
        <v>0</v>
      </c>
      <c r="AE15" s="78">
        <f t="shared" si="17"/>
        <v>0</v>
      </c>
      <c r="AF15" s="78">
        <f t="shared" si="18"/>
        <v>0</v>
      </c>
      <c r="AG15" s="78">
        <f t="shared" si="19"/>
        <v>0</v>
      </c>
      <c r="AH15" s="94" t="str">
        <f t="shared" si="6"/>
        <v>nebija plānots</v>
      </c>
      <c r="AI15" s="89">
        <f t="shared" si="13"/>
        <v>0</v>
      </c>
      <c r="AJ15" s="94" t="str">
        <f t="shared" si="7"/>
        <v>nebija plānots</v>
      </c>
      <c r="AK15" s="78">
        <f t="shared" si="10"/>
        <v>0</v>
      </c>
      <c r="AL15" s="78">
        <f t="shared" si="10"/>
        <v>818752.88</v>
      </c>
      <c r="AM15" s="78">
        <f t="shared" si="10"/>
        <v>7225000</v>
      </c>
      <c r="AN15" s="78">
        <f t="shared" si="10"/>
        <v>3304464.38</v>
      </c>
      <c r="AO15" s="78">
        <f t="shared" si="10"/>
        <v>1952343.85</v>
      </c>
      <c r="AP15" s="78">
        <f t="shared" si="10"/>
        <v>0</v>
      </c>
      <c r="AQ15" s="78">
        <f t="shared" si="10"/>
        <v>0</v>
      </c>
      <c r="AR15" s="78">
        <f t="shared" si="10"/>
        <v>2209231.21</v>
      </c>
      <c r="AS15" s="78">
        <f t="shared" si="10"/>
        <v>0</v>
      </c>
      <c r="AT15" s="78">
        <f t="shared" si="10"/>
        <v>14656723.979999999</v>
      </c>
      <c r="AU15" s="78">
        <f t="shared" si="10"/>
        <v>30166516.300000001</v>
      </c>
    </row>
    <row r="16" spans="1:72" ht="15" customHeight="1" x14ac:dyDescent="0.25">
      <c r="A16" s="58"/>
      <c r="B16" s="84"/>
      <c r="C16" s="47"/>
      <c r="D16" s="48"/>
      <c r="E16" s="49"/>
      <c r="F16" s="48"/>
      <c r="G16" s="50"/>
      <c r="H16" s="48"/>
      <c r="I16" s="49"/>
      <c r="J16" s="86"/>
      <c r="K16" s="79" t="s">
        <v>272</v>
      </c>
      <c r="L16" s="80"/>
      <c r="M16" s="78">
        <f t="shared" si="14"/>
        <v>0</v>
      </c>
      <c r="N16" s="78">
        <f t="shared" si="14"/>
        <v>0</v>
      </c>
      <c r="O16" s="78">
        <f t="shared" si="14"/>
        <v>3074419.69</v>
      </c>
      <c r="P16" s="78">
        <f t="shared" si="14"/>
        <v>8968.61</v>
      </c>
      <c r="Q16" s="78">
        <f t="shared" si="15"/>
        <v>15768.61</v>
      </c>
      <c r="R16" s="78">
        <f t="shared" si="8"/>
        <v>0</v>
      </c>
      <c r="S16" s="78">
        <f t="shared" si="8"/>
        <v>15768.61</v>
      </c>
      <c r="T16" s="93">
        <f t="shared" si="1"/>
        <v>1.7581999886270001</v>
      </c>
      <c r="U16" s="78">
        <f t="shared" si="8"/>
        <v>6800</v>
      </c>
      <c r="V16" s="93">
        <f t="shared" si="9"/>
        <v>0.75819998862700011</v>
      </c>
      <c r="W16" s="78">
        <f t="shared" si="10"/>
        <v>352216.72</v>
      </c>
      <c r="X16" s="78">
        <f t="shared" si="10"/>
        <v>0</v>
      </c>
      <c r="Y16" s="78">
        <f t="shared" si="11"/>
        <v>0</v>
      </c>
      <c r="Z16" s="78">
        <f t="shared" si="11"/>
        <v>0</v>
      </c>
      <c r="AA16" s="93">
        <f t="shared" si="12"/>
        <v>0</v>
      </c>
      <c r="AB16" s="78">
        <f t="shared" si="11"/>
        <v>-352216.72</v>
      </c>
      <c r="AC16" s="93">
        <f t="shared" si="5"/>
        <v>-1</v>
      </c>
      <c r="AD16" s="78">
        <f t="shared" si="16"/>
        <v>361185.32999999996</v>
      </c>
      <c r="AE16" s="78">
        <f t="shared" si="17"/>
        <v>15768.61</v>
      </c>
      <c r="AF16" s="78">
        <f t="shared" si="18"/>
        <v>0</v>
      </c>
      <c r="AG16" s="78">
        <f t="shared" si="19"/>
        <v>15768.61</v>
      </c>
      <c r="AH16" s="94">
        <f t="shared" si="6"/>
        <v>4.3657947015732897E-2</v>
      </c>
      <c r="AI16" s="89">
        <f t="shared" si="13"/>
        <v>-345416.72</v>
      </c>
      <c r="AJ16" s="94">
        <f t="shared" si="7"/>
        <v>-0.95634205298426711</v>
      </c>
      <c r="AK16" s="78">
        <f t="shared" si="10"/>
        <v>0</v>
      </c>
      <c r="AL16" s="78">
        <f t="shared" si="10"/>
        <v>0</v>
      </c>
      <c r="AM16" s="78">
        <f t="shared" si="10"/>
        <v>0</v>
      </c>
      <c r="AN16" s="78">
        <f t="shared" si="10"/>
        <v>0</v>
      </c>
      <c r="AO16" s="78">
        <f t="shared" si="10"/>
        <v>0</v>
      </c>
      <c r="AP16" s="78">
        <f t="shared" si="10"/>
        <v>26987.5</v>
      </c>
      <c r="AQ16" s="78">
        <f t="shared" si="10"/>
        <v>0</v>
      </c>
      <c r="AR16" s="78">
        <f t="shared" si="10"/>
        <v>0</v>
      </c>
      <c r="AS16" s="78">
        <f t="shared" si="10"/>
        <v>0</v>
      </c>
      <c r="AT16" s="78">
        <f t="shared" si="10"/>
        <v>122400</v>
      </c>
      <c r="AU16" s="78">
        <f t="shared" si="10"/>
        <v>510572.82999999996</v>
      </c>
    </row>
    <row r="17" spans="1:47" ht="15" customHeight="1" x14ac:dyDescent="0.25">
      <c r="A17" s="58"/>
      <c r="B17" s="84"/>
      <c r="C17" s="47"/>
      <c r="D17" s="48"/>
      <c r="E17" s="49"/>
      <c r="F17" s="48"/>
      <c r="G17" s="50"/>
      <c r="H17" s="48"/>
      <c r="I17" s="49"/>
      <c r="J17" s="86"/>
      <c r="K17" s="79" t="s">
        <v>95</v>
      </c>
      <c r="L17" s="80"/>
      <c r="M17" s="78">
        <f t="shared" si="14"/>
        <v>0</v>
      </c>
      <c r="N17" s="78">
        <f t="shared" si="14"/>
        <v>1536084.2699999998</v>
      </c>
      <c r="O17" s="78">
        <f t="shared" si="14"/>
        <v>3992122.71</v>
      </c>
      <c r="P17" s="78">
        <f t="shared" si="14"/>
        <v>0</v>
      </c>
      <c r="Q17" s="78">
        <f t="shared" si="15"/>
        <v>243355.44999999998</v>
      </c>
      <c r="R17" s="78">
        <f t="shared" si="8"/>
        <v>0</v>
      </c>
      <c r="S17" s="78">
        <f t="shared" si="8"/>
        <v>243355.44999999998</v>
      </c>
      <c r="T17" s="93" t="str">
        <f t="shared" si="1"/>
        <v>nebija plānots</v>
      </c>
      <c r="U17" s="78">
        <f t="shared" si="8"/>
        <v>243355.44999999998</v>
      </c>
      <c r="V17" s="93" t="str">
        <f t="shared" si="9"/>
        <v>nebija plānots</v>
      </c>
      <c r="W17" s="78">
        <f t="shared" si="10"/>
        <v>768818.09000000008</v>
      </c>
      <c r="X17" s="78">
        <f t="shared" si="10"/>
        <v>652707.4</v>
      </c>
      <c r="Y17" s="78">
        <f t="shared" si="11"/>
        <v>0</v>
      </c>
      <c r="Z17" s="78">
        <f t="shared" si="11"/>
        <v>652707.4</v>
      </c>
      <c r="AA17" s="93">
        <f t="shared" si="12"/>
        <v>0.84897508069821814</v>
      </c>
      <c r="AB17" s="78">
        <f t="shared" si="11"/>
        <v>-116110.68999999999</v>
      </c>
      <c r="AC17" s="93">
        <f t="shared" si="5"/>
        <v>-0.15102491930178175</v>
      </c>
      <c r="AD17" s="78">
        <f t="shared" si="16"/>
        <v>768818.09000000008</v>
      </c>
      <c r="AE17" s="78">
        <f t="shared" si="17"/>
        <v>896062.85</v>
      </c>
      <c r="AF17" s="78">
        <f t="shared" si="18"/>
        <v>0</v>
      </c>
      <c r="AG17" s="78">
        <f t="shared" si="19"/>
        <v>896062.85</v>
      </c>
      <c r="AH17" s="94">
        <f t="shared" si="6"/>
        <v>1.16550697968098</v>
      </c>
      <c r="AI17" s="89">
        <f t="shared" si="13"/>
        <v>127244.75999999989</v>
      </c>
      <c r="AJ17" s="94">
        <f t="shared" si="7"/>
        <v>0.16550697968098002</v>
      </c>
      <c r="AK17" s="78">
        <f t="shared" si="10"/>
        <v>127534.25</v>
      </c>
      <c r="AL17" s="78">
        <f t="shared" si="10"/>
        <v>109097.5</v>
      </c>
      <c r="AM17" s="78">
        <f t="shared" si="10"/>
        <v>200596.21000000002</v>
      </c>
      <c r="AN17" s="78">
        <f t="shared" si="10"/>
        <v>471614.04</v>
      </c>
      <c r="AO17" s="78">
        <f t="shared" si="10"/>
        <v>59040.45</v>
      </c>
      <c r="AP17" s="78">
        <f t="shared" si="10"/>
        <v>243690.78999999998</v>
      </c>
      <c r="AQ17" s="78">
        <f t="shared" si="10"/>
        <v>353543.09</v>
      </c>
      <c r="AR17" s="78">
        <f t="shared" si="10"/>
        <v>970775</v>
      </c>
      <c r="AS17" s="78">
        <f t="shared" si="10"/>
        <v>494912.48</v>
      </c>
      <c r="AT17" s="78">
        <f t="shared" si="10"/>
        <v>698743.46000000008</v>
      </c>
      <c r="AU17" s="78">
        <f t="shared" si="10"/>
        <v>4498365.3599999994</v>
      </c>
    </row>
    <row r="18" spans="1:47" ht="15" customHeight="1" x14ac:dyDescent="0.25">
      <c r="A18" s="58"/>
      <c r="B18" s="84"/>
      <c r="C18" s="47"/>
      <c r="D18" s="48"/>
      <c r="E18" s="49"/>
      <c r="F18" s="48"/>
      <c r="G18" s="50"/>
      <c r="H18" s="48"/>
      <c r="I18" s="49"/>
      <c r="J18" s="86"/>
      <c r="K18" s="79" t="s">
        <v>499</v>
      </c>
      <c r="L18" s="80"/>
      <c r="M18" s="78">
        <f t="shared" si="14"/>
        <v>0</v>
      </c>
      <c r="N18" s="78">
        <f t="shared" si="14"/>
        <v>190160.62</v>
      </c>
      <c r="O18" s="78">
        <f t="shared" si="14"/>
        <v>1136384.47</v>
      </c>
      <c r="P18" s="78">
        <f t="shared" si="14"/>
        <v>0</v>
      </c>
      <c r="Q18" s="78">
        <f t="shared" si="15"/>
        <v>0</v>
      </c>
      <c r="R18" s="78">
        <f t="shared" si="8"/>
        <v>0</v>
      </c>
      <c r="S18" s="78">
        <f t="shared" si="8"/>
        <v>0</v>
      </c>
      <c r="T18" s="93" t="str">
        <f>IFERROR(S18/P18,"nebija plānots")</f>
        <v>nebija plānots</v>
      </c>
      <c r="U18" s="78">
        <f t="shared" si="8"/>
        <v>0</v>
      </c>
      <c r="V18" s="93" t="str">
        <f>IFERROR(U18/P18,"nebija plānots")</f>
        <v>nebija plānots</v>
      </c>
      <c r="W18" s="78">
        <f t="shared" si="10"/>
        <v>164899.69</v>
      </c>
      <c r="X18" s="78">
        <f t="shared" si="10"/>
        <v>454420.71</v>
      </c>
      <c r="Y18" s="78">
        <f t="shared" si="11"/>
        <v>0</v>
      </c>
      <c r="Z18" s="78">
        <f t="shared" si="11"/>
        <v>454420.71</v>
      </c>
      <c r="AA18" s="93">
        <f>IFERROR(Z18/W18,"nebija plānots")</f>
        <v>2.7557402321374891</v>
      </c>
      <c r="AB18" s="78">
        <f t="shared" si="11"/>
        <v>289521.02</v>
      </c>
      <c r="AC18" s="93">
        <f>IFERROR(AB18/W18,"nebija plānots")</f>
        <v>1.7557402321374893</v>
      </c>
      <c r="AD18" s="78">
        <f t="shared" si="16"/>
        <v>164899.69</v>
      </c>
      <c r="AE18" s="78">
        <f t="shared" si="17"/>
        <v>454420.71</v>
      </c>
      <c r="AF18" s="78">
        <f t="shared" si="18"/>
        <v>0</v>
      </c>
      <c r="AG18" s="78">
        <f t="shared" si="19"/>
        <v>454420.71</v>
      </c>
      <c r="AH18" s="94">
        <f>IFERROR(AG18/AD18,"nebija plānots")</f>
        <v>2.7557402321374891</v>
      </c>
      <c r="AI18" s="89">
        <f>AG18-AD18</f>
        <v>289521.02</v>
      </c>
      <c r="AJ18" s="94">
        <f t="shared" ref="AJ18" si="20">IFERROR(AI18/AD18,"nebija plānots")</f>
        <v>1.7557402321374893</v>
      </c>
      <c r="AK18" s="78">
        <f t="shared" si="10"/>
        <v>462350.57999999996</v>
      </c>
      <c r="AL18" s="78">
        <f t="shared" si="10"/>
        <v>0</v>
      </c>
      <c r="AM18" s="78">
        <f t="shared" si="10"/>
        <v>0</v>
      </c>
      <c r="AN18" s="78">
        <f t="shared" si="10"/>
        <v>0</v>
      </c>
      <c r="AO18" s="78">
        <f t="shared" si="10"/>
        <v>0</v>
      </c>
      <c r="AP18" s="78">
        <f t="shared" si="10"/>
        <v>580796.08000000007</v>
      </c>
      <c r="AQ18" s="78">
        <f t="shared" si="10"/>
        <v>0</v>
      </c>
      <c r="AR18" s="78">
        <f t="shared" si="10"/>
        <v>0</v>
      </c>
      <c r="AS18" s="78">
        <f t="shared" si="10"/>
        <v>0</v>
      </c>
      <c r="AT18" s="78">
        <f t="shared" si="10"/>
        <v>0</v>
      </c>
      <c r="AU18" s="78">
        <f t="shared" si="10"/>
        <v>1208046.3500000001</v>
      </c>
    </row>
    <row r="19" spans="1:47" ht="22.75" customHeight="1" x14ac:dyDescent="0.25">
      <c r="A19" s="53"/>
      <c r="B19" s="53"/>
      <c r="C19" s="59"/>
      <c r="D19" s="60"/>
      <c r="E19" s="61"/>
      <c r="F19" s="60"/>
      <c r="G19" s="62"/>
      <c r="H19" s="60"/>
      <c r="I19" s="61"/>
      <c r="J19" s="60"/>
      <c r="K19" s="82"/>
      <c r="L19" s="81"/>
      <c r="M19" s="64"/>
      <c r="N19" s="63"/>
      <c r="O19" s="63"/>
      <c r="P19" s="105" t="s">
        <v>684</v>
      </c>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5"/>
    </row>
    <row r="20" spans="1:47" s="6" customFormat="1" ht="74.5" customHeight="1" x14ac:dyDescent="0.35">
      <c r="A20" s="96" t="s">
        <v>0</v>
      </c>
      <c r="B20" s="96" t="s">
        <v>1</v>
      </c>
      <c r="C20" s="96" t="s">
        <v>670</v>
      </c>
      <c r="D20" s="96" t="s">
        <v>2</v>
      </c>
      <c r="E20" s="97" t="s">
        <v>3</v>
      </c>
      <c r="F20" s="97" t="s">
        <v>671</v>
      </c>
      <c r="G20" s="97" t="s">
        <v>672</v>
      </c>
      <c r="H20" s="96" t="s">
        <v>4</v>
      </c>
      <c r="I20" s="96" t="s">
        <v>5</v>
      </c>
      <c r="J20" s="96" t="s">
        <v>6</v>
      </c>
      <c r="K20" s="96" t="s">
        <v>7</v>
      </c>
      <c r="L20" s="55" t="s">
        <v>673</v>
      </c>
      <c r="M20" s="55" t="s">
        <v>674</v>
      </c>
      <c r="N20" s="55" t="s">
        <v>675</v>
      </c>
      <c r="O20" s="55" t="s">
        <v>676</v>
      </c>
      <c r="P20" s="66" t="str">
        <f>P5</f>
        <v>Janvāris, plāns</v>
      </c>
      <c r="Q20" s="91" t="str">
        <f>Q5</f>
        <v>Janvāris, Izpilde</v>
      </c>
      <c r="R20" s="91" t="str">
        <f t="shared" ref="R20:V20" si="21">R5</f>
        <v>Janvāris, atgūtās summas</v>
      </c>
      <c r="S20" s="91" t="str">
        <f t="shared" si="21"/>
        <v>Janvāris, Izpilde (atņemtas atgūtās summas)</v>
      </c>
      <c r="T20" s="91" t="str">
        <f t="shared" si="21"/>
        <v>Janvāris, Izpilde %</v>
      </c>
      <c r="U20" s="91" t="str">
        <f t="shared" si="21"/>
        <v>Janvāris, neizpilde vai pārpilde</v>
      </c>
      <c r="V20" s="91" t="str">
        <f t="shared" si="21"/>
        <v>Janvāris, neizpilde vai pārpilde %</v>
      </c>
      <c r="W20" s="66" t="str">
        <f>W5</f>
        <v>Februāris, plāns</v>
      </c>
      <c r="X20" s="91" t="str">
        <f>X5</f>
        <v>Februāris, Izpilde</v>
      </c>
      <c r="Y20" s="91" t="str">
        <f t="shared" ref="Y20:AJ20" si="22">Y5</f>
        <v>Februāris, atgūtās summas</v>
      </c>
      <c r="Z20" s="91" t="str">
        <f t="shared" si="22"/>
        <v>Februāris, Izpilde (atņemtas atgūtās summas)</v>
      </c>
      <c r="AA20" s="91" t="str">
        <f t="shared" si="22"/>
        <v>Februāris, Izpilde %</v>
      </c>
      <c r="AB20" s="91" t="str">
        <f t="shared" si="22"/>
        <v>Februāris, neizpilde vai pārpilde</v>
      </c>
      <c r="AC20" s="91" t="str">
        <f t="shared" si="22"/>
        <v>Februāris, neizpilde vai pārpilde %</v>
      </c>
      <c r="AD20" s="92" t="str">
        <f t="shared" si="22"/>
        <v>Janvāris-Februāris
Plāns</v>
      </c>
      <c r="AE20" s="92" t="str">
        <f t="shared" si="22"/>
        <v>Janvāris-Februāris
Izpilde</v>
      </c>
      <c r="AF20" s="92" t="str">
        <f t="shared" si="22"/>
        <v>Janvāris-Februāris
atgūtās summas</v>
      </c>
      <c r="AG20" s="92" t="str">
        <f t="shared" si="22"/>
        <v>Janvāris-Februāris, Izpilde (atņemtas atgūtās summas)</v>
      </c>
      <c r="AH20" s="92" t="str">
        <f t="shared" si="22"/>
        <v>Janvāris-Februāris
Izpilde, %</v>
      </c>
      <c r="AI20" s="92" t="str">
        <f t="shared" si="22"/>
        <v>Janvāris-Februāris
neizpilde vai pārpilde</v>
      </c>
      <c r="AJ20" s="92" t="str">
        <f t="shared" si="22"/>
        <v>Janvāris-Februāris
neizpilde vai parpilde, %</v>
      </c>
      <c r="AK20" s="66" t="str">
        <f t="shared" ref="AK20:AT20" si="23">AK5</f>
        <v>Marts, plāns</v>
      </c>
      <c r="AL20" s="66" t="str">
        <f t="shared" si="23"/>
        <v>Aprīlis, plāns</v>
      </c>
      <c r="AM20" s="66" t="str">
        <f t="shared" si="23"/>
        <v>Maijs, plāns</v>
      </c>
      <c r="AN20" s="66" t="str">
        <f t="shared" si="23"/>
        <v>Jūnijs, plāns</v>
      </c>
      <c r="AO20" s="66" t="str">
        <f t="shared" si="23"/>
        <v>Jūlijs, plāns</v>
      </c>
      <c r="AP20" s="66" t="str">
        <f t="shared" si="23"/>
        <v>Augusts, plāns</v>
      </c>
      <c r="AQ20" s="66" t="str">
        <f t="shared" si="23"/>
        <v>Septembris, plāns</v>
      </c>
      <c r="AR20" s="66" t="str">
        <f t="shared" si="23"/>
        <v>Oktobris, plāns</v>
      </c>
      <c r="AS20" s="66" t="str">
        <f t="shared" si="23"/>
        <v>Novembris, plāns</v>
      </c>
      <c r="AT20" s="66" t="str">
        <f t="shared" si="23"/>
        <v>Decembris, plāns</v>
      </c>
      <c r="AU20" s="2" t="s">
        <v>8</v>
      </c>
    </row>
    <row r="21" spans="1:47" s="6" customFormat="1" ht="10.5" customHeight="1" x14ac:dyDescent="0.35">
      <c r="A21" s="96"/>
      <c r="B21" s="96"/>
      <c r="C21" s="96"/>
      <c r="D21" s="96"/>
      <c r="E21" s="97"/>
      <c r="F21" s="97"/>
      <c r="G21" s="97"/>
      <c r="H21" s="96"/>
      <c r="I21" s="96"/>
      <c r="J21" s="96"/>
      <c r="K21" s="96"/>
      <c r="L21" s="56" t="s">
        <v>9</v>
      </c>
      <c r="M21" s="57">
        <f t="shared" ref="M21:S21" si="24">SUMIF($L$28:$L$242,"ESF+",M$28:M$242)</f>
        <v>795102.51</v>
      </c>
      <c r="N21" s="57">
        <f t="shared" si="24"/>
        <v>12539965.889999999</v>
      </c>
      <c r="O21" s="57">
        <f t="shared" si="24"/>
        <v>52617355.410000019</v>
      </c>
      <c r="P21" s="52">
        <f t="shared" si="24"/>
        <v>1369732.5899999999</v>
      </c>
      <c r="Q21" s="52">
        <f t="shared" si="24"/>
        <v>1554121.03</v>
      </c>
      <c r="R21" s="52">
        <f t="shared" si="24"/>
        <v>0</v>
      </c>
      <c r="S21" s="52">
        <f t="shared" si="24"/>
        <v>1554121.03</v>
      </c>
      <c r="T21" s="94">
        <f>IFERROR(S21/P21,"nebija plānots")</f>
        <v>1.1346163779311116</v>
      </c>
      <c r="U21" s="52">
        <f>SUMIF($L$28:$L$242,"ESF+",U$28:U$242)</f>
        <v>184388.44</v>
      </c>
      <c r="V21" s="7" t="s">
        <v>697</v>
      </c>
      <c r="W21" s="7">
        <f t="shared" ref="W21:AU21" si="25">SUMIF($L$28:$L$242,"ESF+",W$28:W$242)</f>
        <v>2763573.2499999995</v>
      </c>
      <c r="X21" s="52">
        <f t="shared" si="25"/>
        <v>6084450.0699999994</v>
      </c>
      <c r="Y21" s="52">
        <f t="shared" si="25"/>
        <v>0</v>
      </c>
      <c r="Z21" s="52">
        <f t="shared" si="25"/>
        <v>6084450.0699999994</v>
      </c>
      <c r="AA21" s="94">
        <f>IFERROR(Z21/W21,"nebija plānots")</f>
        <v>2.2016605023948617</v>
      </c>
      <c r="AB21" s="52">
        <f>SUMIF($L$28:$L$242,"ESF+",AB$28:AB$242)</f>
        <v>3320876.8199999994</v>
      </c>
      <c r="AC21" s="93">
        <f t="shared" ref="AC21:AC25" si="26">IFERROR(AB21/W21,"nebija plānots")</f>
        <v>1.2016605023948614</v>
      </c>
      <c r="AD21" s="7">
        <f t="shared" si="25"/>
        <v>4133305.8399999994</v>
      </c>
      <c r="AE21" s="7">
        <f t="shared" si="25"/>
        <v>7638571.0999999987</v>
      </c>
      <c r="AF21" s="7">
        <f t="shared" si="25"/>
        <v>0</v>
      </c>
      <c r="AG21" s="7">
        <f t="shared" si="25"/>
        <v>7638571.0999999987</v>
      </c>
      <c r="AH21" s="94">
        <f>IFERROR(AG21/AD21,"nebija plānots")</f>
        <v>1.8480536876990452</v>
      </c>
      <c r="AI21" s="7">
        <f t="shared" si="25"/>
        <v>3505265.26</v>
      </c>
      <c r="AJ21" s="94">
        <f t="shared" ref="AJ21:AJ25" si="27">IFERROR(AI21/AD21,"nebija plānots")</f>
        <v>0.84805368769904532</v>
      </c>
      <c r="AK21" s="7">
        <f t="shared" si="25"/>
        <v>9399878.8400000017</v>
      </c>
      <c r="AL21" s="7">
        <f t="shared" si="25"/>
        <v>2428517.1</v>
      </c>
      <c r="AM21" s="7">
        <f t="shared" si="25"/>
        <v>1999982.8299999998</v>
      </c>
      <c r="AN21" s="7">
        <f t="shared" si="25"/>
        <v>13705495.770000001</v>
      </c>
      <c r="AO21" s="7">
        <f t="shared" si="25"/>
        <v>3545767.1100000003</v>
      </c>
      <c r="AP21" s="7">
        <f t="shared" si="25"/>
        <v>3998012.8899999992</v>
      </c>
      <c r="AQ21" s="7">
        <f t="shared" si="25"/>
        <v>9976403.0899999999</v>
      </c>
      <c r="AR21" s="7">
        <f t="shared" si="25"/>
        <v>11131406.5</v>
      </c>
      <c r="AS21" s="7">
        <f t="shared" si="25"/>
        <v>5951786.8399999999</v>
      </c>
      <c r="AT21" s="7">
        <f t="shared" si="25"/>
        <v>6400404.669999999</v>
      </c>
      <c r="AU21" s="7">
        <f t="shared" si="25"/>
        <v>72670961.480000004</v>
      </c>
    </row>
    <row r="22" spans="1:47" s="6" customFormat="1" ht="10.5" customHeight="1" x14ac:dyDescent="0.35">
      <c r="A22" s="96"/>
      <c r="B22" s="96"/>
      <c r="C22" s="96"/>
      <c r="D22" s="96"/>
      <c r="E22" s="97"/>
      <c r="F22" s="97"/>
      <c r="G22" s="97"/>
      <c r="H22" s="96"/>
      <c r="I22" s="96"/>
      <c r="J22" s="96"/>
      <c r="K22" s="96"/>
      <c r="L22" s="56" t="s">
        <v>10</v>
      </c>
      <c r="M22" s="57">
        <f t="shared" ref="M22:S22" si="28">SUMIF($L$28:$L$242,"ERAF",M$28:M$242)</f>
        <v>43259267.519999996</v>
      </c>
      <c r="N22" s="57">
        <f t="shared" si="28"/>
        <v>75740269.960000023</v>
      </c>
      <c r="O22" s="57">
        <f t="shared" si="28"/>
        <v>399571966.30999994</v>
      </c>
      <c r="P22" s="52">
        <f t="shared" si="28"/>
        <v>16615944.82</v>
      </c>
      <c r="Q22" s="52">
        <f t="shared" si="28"/>
        <v>35217575.550000012</v>
      </c>
      <c r="R22" s="52">
        <f t="shared" si="28"/>
        <v>30300</v>
      </c>
      <c r="S22" s="52">
        <f t="shared" si="28"/>
        <v>35187275.550000012</v>
      </c>
      <c r="T22" s="94">
        <f t="shared" ref="T22:T25" si="29">IFERROR(S22/P22,"nebija plānots")</f>
        <v>2.1176812953571189</v>
      </c>
      <c r="U22" s="52">
        <f>SUMIF($L$28:$L$242,"ERAF",U$28:U$242)</f>
        <v>18571330.729999997</v>
      </c>
      <c r="V22" s="7" t="s">
        <v>697</v>
      </c>
      <c r="W22" s="7">
        <f t="shared" ref="W22:AU22" si="30">SUMIF($L$28:$L$242,"ERAF",W$28:W$242)</f>
        <v>28395791.802200008</v>
      </c>
      <c r="X22" s="52">
        <f t="shared" si="30"/>
        <v>9055543.3099999987</v>
      </c>
      <c r="Y22" s="52">
        <f t="shared" si="30"/>
        <v>0</v>
      </c>
      <c r="Z22" s="52">
        <f t="shared" si="30"/>
        <v>9055543.3099999987</v>
      </c>
      <c r="AA22" s="94">
        <f t="shared" ref="AA22:AA25" si="31">IFERROR(Z22/W22,"nebija plānots")</f>
        <v>0.3189044127763469</v>
      </c>
      <c r="AB22" s="52">
        <f>SUMIF($L$28:$L$242,"ERAF",AB$28:AB$242)</f>
        <v>-19340248.492199998</v>
      </c>
      <c r="AC22" s="93">
        <f t="shared" si="26"/>
        <v>-0.68109558722365271</v>
      </c>
      <c r="AD22" s="7">
        <f t="shared" si="30"/>
        <v>45011736.622200012</v>
      </c>
      <c r="AE22" s="7">
        <f t="shared" si="30"/>
        <v>44273118.860000007</v>
      </c>
      <c r="AF22" s="7">
        <f t="shared" si="30"/>
        <v>30300</v>
      </c>
      <c r="AG22" s="7">
        <f t="shared" si="30"/>
        <v>44242818.860000007</v>
      </c>
      <c r="AH22" s="94">
        <f t="shared" ref="AH22:AH26" si="32">IFERROR(AG22/AD22,"nebija plānots")</f>
        <v>0.98291739399761857</v>
      </c>
      <c r="AI22" s="7">
        <f t="shared" si="30"/>
        <v>-768917.76219999942</v>
      </c>
      <c r="AJ22" s="94">
        <f t="shared" si="27"/>
        <v>-1.7082606002381283E-2</v>
      </c>
      <c r="AK22" s="7">
        <f t="shared" si="30"/>
        <v>14738923.300000004</v>
      </c>
      <c r="AL22" s="7">
        <f t="shared" si="30"/>
        <v>17023366.370000001</v>
      </c>
      <c r="AM22" s="7">
        <f t="shared" si="30"/>
        <v>50138008.289999999</v>
      </c>
      <c r="AN22" s="7">
        <f t="shared" si="30"/>
        <v>22831632.679999996</v>
      </c>
      <c r="AO22" s="7">
        <f t="shared" si="30"/>
        <v>24734338.119999997</v>
      </c>
      <c r="AP22" s="7">
        <f t="shared" si="30"/>
        <v>23930273.164799996</v>
      </c>
      <c r="AQ22" s="7">
        <f t="shared" si="30"/>
        <v>40994010.866500013</v>
      </c>
      <c r="AR22" s="7">
        <f t="shared" si="30"/>
        <v>64354257.876666665</v>
      </c>
      <c r="AS22" s="7">
        <f t="shared" si="30"/>
        <v>28582817</v>
      </c>
      <c r="AT22" s="7">
        <f t="shared" si="30"/>
        <v>36063967.246000007</v>
      </c>
      <c r="AU22" s="7">
        <f t="shared" si="30"/>
        <v>368403331.53616673</v>
      </c>
    </row>
    <row r="23" spans="1:47" s="6" customFormat="1" ht="10.5" customHeight="1" x14ac:dyDescent="0.35">
      <c r="A23" s="96"/>
      <c r="B23" s="96"/>
      <c r="C23" s="96"/>
      <c r="D23" s="96"/>
      <c r="E23" s="97"/>
      <c r="F23" s="97"/>
      <c r="G23" s="97"/>
      <c r="H23" s="96"/>
      <c r="I23" s="96"/>
      <c r="J23" s="96"/>
      <c r="K23" s="96"/>
      <c r="L23" s="56" t="s">
        <v>11</v>
      </c>
      <c r="M23" s="57">
        <f t="shared" ref="M23:S23" si="33">SUMIF($L$28:$L$242,"KF",M$28:M$242)</f>
        <v>0</v>
      </c>
      <c r="N23" s="57">
        <f t="shared" si="33"/>
        <v>48978804.850000001</v>
      </c>
      <c r="O23" s="57">
        <f t="shared" si="33"/>
        <v>105072610.84000002</v>
      </c>
      <c r="P23" s="52">
        <f t="shared" si="33"/>
        <v>2637875</v>
      </c>
      <c r="Q23" s="52">
        <f t="shared" si="33"/>
        <v>2110166.13</v>
      </c>
      <c r="R23" s="52">
        <f t="shared" si="33"/>
        <v>0</v>
      </c>
      <c r="S23" s="52">
        <f t="shared" si="33"/>
        <v>2110166.13</v>
      </c>
      <c r="T23" s="94">
        <f t="shared" si="29"/>
        <v>0.7999492508174193</v>
      </c>
      <c r="U23" s="52">
        <f>SUMIF($L$28:$L$242,"KF",U$28:U$242)</f>
        <v>-527708.87</v>
      </c>
      <c r="V23" s="7" t="s">
        <v>697</v>
      </c>
      <c r="W23" s="7">
        <f t="shared" ref="W23:AU23" si="34">SUMIF($L$28:$L$242,"KF",W$28:W$242)</f>
        <v>1450875.0799999998</v>
      </c>
      <c r="X23" s="52">
        <f t="shared" si="34"/>
        <v>1696233.2</v>
      </c>
      <c r="Y23" s="52">
        <f t="shared" si="34"/>
        <v>0</v>
      </c>
      <c r="Z23" s="52">
        <f t="shared" si="34"/>
        <v>1696233.2</v>
      </c>
      <c r="AA23" s="94">
        <f t="shared" si="31"/>
        <v>1.1691104378193609</v>
      </c>
      <c r="AB23" s="52">
        <f>SUMIF($L$28:$L$242,"KF",AB$28:AB$242)</f>
        <v>245358.12</v>
      </c>
      <c r="AC23" s="93">
        <f t="shared" si="26"/>
        <v>0.16911043781936072</v>
      </c>
      <c r="AD23" s="7">
        <f t="shared" si="34"/>
        <v>4088750.0799999996</v>
      </c>
      <c r="AE23" s="7">
        <f t="shared" si="34"/>
        <v>3806399.3299999996</v>
      </c>
      <c r="AF23" s="7">
        <f t="shared" si="34"/>
        <v>0</v>
      </c>
      <c r="AG23" s="7">
        <f t="shared" si="34"/>
        <v>3806399.3299999996</v>
      </c>
      <c r="AH23" s="94">
        <f t="shared" si="32"/>
        <v>0.93094448316097622</v>
      </c>
      <c r="AI23" s="7">
        <f t="shared" si="34"/>
        <v>-282350.75</v>
      </c>
      <c r="AJ23" s="94">
        <f t="shared" si="27"/>
        <v>-6.9055516839023834E-2</v>
      </c>
      <c r="AK23" s="7">
        <f t="shared" si="34"/>
        <v>933753.87</v>
      </c>
      <c r="AL23" s="7">
        <f t="shared" si="34"/>
        <v>14225700.26</v>
      </c>
      <c r="AM23" s="7">
        <f t="shared" si="34"/>
        <v>6081852.3460000008</v>
      </c>
      <c r="AN23" s="7">
        <f t="shared" si="34"/>
        <v>3561293.26</v>
      </c>
      <c r="AO23" s="7">
        <f t="shared" si="34"/>
        <v>6625308.6119999997</v>
      </c>
      <c r="AP23" s="7">
        <f t="shared" si="34"/>
        <v>3454392.61</v>
      </c>
      <c r="AQ23" s="7">
        <f t="shared" si="34"/>
        <v>6973367.3499999996</v>
      </c>
      <c r="AR23" s="7">
        <f t="shared" si="34"/>
        <v>5808721.2599999998</v>
      </c>
      <c r="AS23" s="7">
        <f t="shared" si="34"/>
        <v>2287635.9159999997</v>
      </c>
      <c r="AT23" s="7">
        <f t="shared" si="34"/>
        <v>18793218.330000002</v>
      </c>
      <c r="AU23" s="7">
        <f t="shared" si="34"/>
        <v>72833993.893999994</v>
      </c>
    </row>
    <row r="24" spans="1:47" s="6" customFormat="1" ht="10.5" customHeight="1" x14ac:dyDescent="0.35">
      <c r="A24" s="96"/>
      <c r="B24" s="96"/>
      <c r="C24" s="96"/>
      <c r="D24" s="96"/>
      <c r="E24" s="97"/>
      <c r="F24" s="97"/>
      <c r="G24" s="97"/>
      <c r="H24" s="96"/>
      <c r="I24" s="96"/>
      <c r="J24" s="96"/>
      <c r="K24" s="96"/>
      <c r="L24" s="56" t="s">
        <v>12</v>
      </c>
      <c r="M24" s="57">
        <f t="shared" ref="M24:S24" si="35">SUMIF($L$28:$L$242,"TPF",M$28:M$242)</f>
        <v>0</v>
      </c>
      <c r="N24" s="57">
        <f t="shared" si="35"/>
        <v>4822663.9000000004</v>
      </c>
      <c r="O24" s="57">
        <f t="shared" si="35"/>
        <v>30065620.060000002</v>
      </c>
      <c r="P24" s="52">
        <f t="shared" si="35"/>
        <v>1912059.36</v>
      </c>
      <c r="Q24" s="52">
        <f t="shared" si="35"/>
        <v>2208241.66</v>
      </c>
      <c r="R24" s="52">
        <f t="shared" si="35"/>
        <v>0</v>
      </c>
      <c r="S24" s="52">
        <f t="shared" si="35"/>
        <v>2208241.66</v>
      </c>
      <c r="T24" s="94">
        <f t="shared" si="29"/>
        <v>1.1549022515702652</v>
      </c>
      <c r="U24" s="52">
        <f>SUMIF($L$28:$L$242,"TPF",U$28:U$242)</f>
        <v>296182.3</v>
      </c>
      <c r="V24" s="7" t="s">
        <v>697</v>
      </c>
      <c r="W24" s="7">
        <f t="shared" ref="W24:AU24" si="36">SUMIF($L$28:$L$242,"TPF",W$28:W$242)</f>
        <v>600003.73</v>
      </c>
      <c r="X24" s="52">
        <f t="shared" si="36"/>
        <v>223844.69</v>
      </c>
      <c r="Y24" s="52">
        <f t="shared" si="36"/>
        <v>0</v>
      </c>
      <c r="Z24" s="52">
        <f t="shared" si="36"/>
        <v>223844.69</v>
      </c>
      <c r="AA24" s="94">
        <f t="shared" si="31"/>
        <v>0.37307216406804672</v>
      </c>
      <c r="AB24" s="52">
        <f>SUMIF($L$28:$L$242,"TPF",AB$28:AB$242)</f>
        <v>-376159.03999999992</v>
      </c>
      <c r="AC24" s="93">
        <f t="shared" si="26"/>
        <v>-0.62692783593195323</v>
      </c>
      <c r="AD24" s="7">
        <f t="shared" si="36"/>
        <v>2512063.0900000003</v>
      </c>
      <c r="AE24" s="7">
        <f t="shared" si="36"/>
        <v>2432086.35</v>
      </c>
      <c r="AF24" s="7">
        <f t="shared" si="36"/>
        <v>0</v>
      </c>
      <c r="AG24" s="7">
        <f t="shared" si="36"/>
        <v>2432086.35</v>
      </c>
      <c r="AH24" s="94">
        <f t="shared" si="32"/>
        <v>0.96816292539850179</v>
      </c>
      <c r="AI24" s="7">
        <f t="shared" si="36"/>
        <v>-79976.739999999671</v>
      </c>
      <c r="AJ24" s="94">
        <f t="shared" si="27"/>
        <v>-3.1837074601498032E-2</v>
      </c>
      <c r="AK24" s="7">
        <f t="shared" si="36"/>
        <v>1095600.3600000001</v>
      </c>
      <c r="AL24" s="7">
        <f t="shared" si="36"/>
        <v>657282.07999999984</v>
      </c>
      <c r="AM24" s="7">
        <f t="shared" si="36"/>
        <v>618569.75</v>
      </c>
      <c r="AN24" s="7">
        <f t="shared" si="36"/>
        <v>2379679.52</v>
      </c>
      <c r="AO24" s="7">
        <f t="shared" si="36"/>
        <v>1200707.8400000001</v>
      </c>
      <c r="AP24" s="7">
        <f t="shared" si="36"/>
        <v>3484580.51</v>
      </c>
      <c r="AQ24" s="7">
        <f t="shared" si="36"/>
        <v>519490.55000000016</v>
      </c>
      <c r="AR24" s="7">
        <f t="shared" si="36"/>
        <v>2686599.38</v>
      </c>
      <c r="AS24" s="7">
        <f t="shared" si="36"/>
        <v>7412598.9499999993</v>
      </c>
      <c r="AT24" s="7">
        <f t="shared" si="36"/>
        <v>5296514.93</v>
      </c>
      <c r="AU24" s="7">
        <f t="shared" si="36"/>
        <v>27863686.960000001</v>
      </c>
    </row>
    <row r="25" spans="1:47" s="6" customFormat="1" ht="10.5" customHeight="1" x14ac:dyDescent="0.35">
      <c r="A25" s="96"/>
      <c r="B25" s="96"/>
      <c r="C25" s="96"/>
      <c r="D25" s="96"/>
      <c r="E25" s="97"/>
      <c r="F25" s="97"/>
      <c r="G25" s="97"/>
      <c r="H25" s="96"/>
      <c r="I25" s="96"/>
      <c r="J25" s="96"/>
      <c r="K25" s="96"/>
      <c r="L25" s="56" t="s">
        <v>13</v>
      </c>
      <c r="M25" s="57">
        <f t="shared" ref="M25:S25" si="37">SUMIF($L$28:$L$242,"TP",M$28:M$242)</f>
        <v>0</v>
      </c>
      <c r="N25" s="57">
        <f t="shared" si="37"/>
        <v>0</v>
      </c>
      <c r="O25" s="57">
        <f t="shared" si="37"/>
        <v>0</v>
      </c>
      <c r="P25" s="52">
        <f t="shared" si="37"/>
        <v>0</v>
      </c>
      <c r="Q25" s="52">
        <f t="shared" si="37"/>
        <v>0</v>
      </c>
      <c r="R25" s="52">
        <f t="shared" si="37"/>
        <v>0</v>
      </c>
      <c r="S25" s="52">
        <f t="shared" si="37"/>
        <v>0</v>
      </c>
      <c r="T25" s="94" t="str">
        <f t="shared" si="29"/>
        <v>nebija plānots</v>
      </c>
      <c r="U25" s="52">
        <f>SUMIF($L$28:$L$242,"TP",U$28:U$242)</f>
        <v>0</v>
      </c>
      <c r="V25" s="7" t="s">
        <v>697</v>
      </c>
      <c r="W25" s="7">
        <f t="shared" ref="W25:AU25" si="38">SUMIF($L$28:$L$242,"TP",W$28:W$242)</f>
        <v>0</v>
      </c>
      <c r="X25" s="52">
        <f t="shared" si="38"/>
        <v>0</v>
      </c>
      <c r="Y25" s="52">
        <f t="shared" si="38"/>
        <v>0</v>
      </c>
      <c r="Z25" s="52">
        <f t="shared" si="38"/>
        <v>0</v>
      </c>
      <c r="AA25" s="94" t="str">
        <f t="shared" si="31"/>
        <v>nebija plānots</v>
      </c>
      <c r="AB25" s="52">
        <f>SUMIF($L$28:$L$242,"TP",AB$28:AB$242)</f>
        <v>0</v>
      </c>
      <c r="AC25" s="93" t="str">
        <f t="shared" si="26"/>
        <v>nebija plānots</v>
      </c>
      <c r="AD25" s="7">
        <f t="shared" si="38"/>
        <v>0</v>
      </c>
      <c r="AE25" s="7">
        <f t="shared" si="38"/>
        <v>0</v>
      </c>
      <c r="AF25" s="7">
        <f t="shared" si="38"/>
        <v>0</v>
      </c>
      <c r="AG25" s="7">
        <f t="shared" si="38"/>
        <v>0</v>
      </c>
      <c r="AH25" s="94" t="str">
        <f t="shared" si="32"/>
        <v>nebija plānots</v>
      </c>
      <c r="AI25" s="7">
        <f t="shared" si="38"/>
        <v>0</v>
      </c>
      <c r="AJ25" s="94" t="str">
        <f t="shared" si="27"/>
        <v>nebija plānots</v>
      </c>
      <c r="AK25" s="7">
        <f t="shared" si="38"/>
        <v>0</v>
      </c>
      <c r="AL25" s="7">
        <f t="shared" si="38"/>
        <v>0</v>
      </c>
      <c r="AM25" s="7">
        <f t="shared" si="38"/>
        <v>0</v>
      </c>
      <c r="AN25" s="7">
        <f t="shared" si="38"/>
        <v>0</v>
      </c>
      <c r="AO25" s="7">
        <f t="shared" si="38"/>
        <v>0</v>
      </c>
      <c r="AP25" s="7">
        <f t="shared" si="38"/>
        <v>0</v>
      </c>
      <c r="AQ25" s="7">
        <f t="shared" si="38"/>
        <v>0</v>
      </c>
      <c r="AR25" s="7">
        <f t="shared" si="38"/>
        <v>0</v>
      </c>
      <c r="AS25" s="7">
        <f t="shared" si="38"/>
        <v>0</v>
      </c>
      <c r="AT25" s="7">
        <f t="shared" si="38"/>
        <v>0</v>
      </c>
      <c r="AU25" s="7">
        <f t="shared" si="38"/>
        <v>0</v>
      </c>
    </row>
    <row r="26" spans="1:47" s="6" customFormat="1" ht="10.5" customHeight="1" x14ac:dyDescent="0.35">
      <c r="A26" s="96"/>
      <c r="B26" s="96"/>
      <c r="C26" s="96"/>
      <c r="D26" s="96"/>
      <c r="E26" s="97"/>
      <c r="F26" s="97"/>
      <c r="G26" s="97"/>
      <c r="H26" s="96"/>
      <c r="I26" s="96"/>
      <c r="J26" s="96"/>
      <c r="K26" s="96"/>
      <c r="L26" s="56" t="s">
        <v>14</v>
      </c>
      <c r="M26" s="57">
        <f>M21+M22+M23+M24+M25</f>
        <v>44054370.029999994</v>
      </c>
      <c r="N26" s="57">
        <f t="shared" ref="N26:O26" si="39">N21+N22+N23+N24+N25</f>
        <v>142081704.60000002</v>
      </c>
      <c r="O26" s="57">
        <f t="shared" si="39"/>
        <v>587327552.61999989</v>
      </c>
      <c r="P26" s="52">
        <f t="shared" ref="P26:AP26" si="40">P21+P22+P23+P24+P25</f>
        <v>22535611.77</v>
      </c>
      <c r="Q26" s="52">
        <f t="shared" ref="Q26:U26" si="41">Q21+Q22+Q23+Q24+Q25</f>
        <v>41090104.37000002</v>
      </c>
      <c r="R26" s="52">
        <f t="shared" si="41"/>
        <v>30300</v>
      </c>
      <c r="S26" s="52">
        <f t="shared" si="41"/>
        <v>41059804.37000002</v>
      </c>
      <c r="T26" s="94">
        <f>IFERROR(S26/P26,"nebija plānots")</f>
        <v>1.8219964378628457</v>
      </c>
      <c r="U26" s="52">
        <f t="shared" si="41"/>
        <v>18524192.599999998</v>
      </c>
      <c r="V26" s="7" t="s">
        <v>697</v>
      </c>
      <c r="W26" s="7">
        <f t="shared" si="40"/>
        <v>33210243.862200007</v>
      </c>
      <c r="X26" s="52">
        <f t="shared" si="40"/>
        <v>17060071.27</v>
      </c>
      <c r="Y26" s="52">
        <f t="shared" si="40"/>
        <v>0</v>
      </c>
      <c r="Z26" s="52">
        <f t="shared" si="40"/>
        <v>17060071.27</v>
      </c>
      <c r="AA26" s="94">
        <f>IFERROR(Z26/W26,"nebija plānots")</f>
        <v>0.51369906649248731</v>
      </c>
      <c r="AB26" s="52">
        <f>AB21+AB22+AB23+AB24+AB25</f>
        <v>-16150172.592199998</v>
      </c>
      <c r="AC26" s="93">
        <f>IFERROR(AB26/W26,"nebija plānots")</f>
        <v>-0.48630093350751241</v>
      </c>
      <c r="AD26" s="7">
        <f t="shared" ref="AD26:AI26" si="42">AD21+AD22+AD23+AD24+AD25</f>
        <v>55745855.63220001</v>
      </c>
      <c r="AE26" s="7">
        <f t="shared" si="42"/>
        <v>58150175.640000008</v>
      </c>
      <c r="AF26" s="7">
        <f t="shared" si="42"/>
        <v>30300</v>
      </c>
      <c r="AG26" s="7">
        <f t="shared" si="42"/>
        <v>58119875.640000008</v>
      </c>
      <c r="AH26" s="94">
        <f t="shared" si="32"/>
        <v>1.0425864843381956</v>
      </c>
      <c r="AI26" s="7">
        <f t="shared" si="42"/>
        <v>2374020.0078000007</v>
      </c>
      <c r="AJ26" s="94">
        <f>IFERROR(AI26/AD26,"nebija plānots")</f>
        <v>4.2586484338195639E-2</v>
      </c>
      <c r="AK26" s="7">
        <f t="shared" si="40"/>
        <v>26168156.370000008</v>
      </c>
      <c r="AL26" s="7">
        <f t="shared" si="40"/>
        <v>34334865.810000002</v>
      </c>
      <c r="AM26" s="7">
        <f t="shared" si="40"/>
        <v>58838413.215999998</v>
      </c>
      <c r="AN26" s="7">
        <f t="shared" si="40"/>
        <v>42478101.229999997</v>
      </c>
      <c r="AO26" s="7">
        <f t="shared" si="40"/>
        <v>36106121.681999996</v>
      </c>
      <c r="AP26" s="7">
        <f t="shared" si="40"/>
        <v>34867259.174799994</v>
      </c>
      <c r="AQ26" s="7">
        <f t="shared" ref="AQ26:AU26" si="43">AQ21+AQ22+AQ23+AQ24+AQ25</f>
        <v>58463271.856500007</v>
      </c>
      <c r="AR26" s="7">
        <f t="shared" si="43"/>
        <v>83980985.016666666</v>
      </c>
      <c r="AS26" s="7">
        <f t="shared" si="43"/>
        <v>44234838.706</v>
      </c>
      <c r="AT26" s="7">
        <f t="shared" si="43"/>
        <v>66554105.176000006</v>
      </c>
      <c r="AU26" s="7">
        <f t="shared" si="43"/>
        <v>541771973.87016678</v>
      </c>
    </row>
    <row r="27" spans="1:47" s="6" customFormat="1" ht="10.5" customHeight="1" x14ac:dyDescent="0.35">
      <c r="A27" s="54">
        <v>1</v>
      </c>
      <c r="B27" s="54">
        <v>2</v>
      </c>
      <c r="C27" s="54">
        <v>1</v>
      </c>
      <c r="D27" s="54">
        <v>2</v>
      </c>
      <c r="E27" s="54">
        <v>3</v>
      </c>
      <c r="F27" s="54">
        <v>4</v>
      </c>
      <c r="G27" s="54">
        <v>5</v>
      </c>
      <c r="H27" s="54">
        <v>6</v>
      </c>
      <c r="I27" s="54">
        <v>7</v>
      </c>
      <c r="J27" s="54">
        <v>8</v>
      </c>
      <c r="K27" s="54">
        <v>9</v>
      </c>
      <c r="L27" s="54">
        <v>10</v>
      </c>
      <c r="M27" s="54">
        <v>11</v>
      </c>
      <c r="N27" s="54">
        <v>12</v>
      </c>
      <c r="O27" s="54">
        <v>13</v>
      </c>
      <c r="P27" s="8">
        <v>14</v>
      </c>
      <c r="Q27" s="54">
        <v>15</v>
      </c>
      <c r="R27" s="54">
        <v>16</v>
      </c>
      <c r="S27" s="8">
        <v>17</v>
      </c>
      <c r="T27" s="54">
        <v>18</v>
      </c>
      <c r="U27" s="54">
        <v>19</v>
      </c>
      <c r="V27" s="8">
        <v>20</v>
      </c>
      <c r="W27" s="54">
        <v>28</v>
      </c>
      <c r="X27" s="54">
        <v>15</v>
      </c>
      <c r="Y27" s="54">
        <v>16</v>
      </c>
      <c r="Z27" s="8">
        <v>17</v>
      </c>
      <c r="AA27" s="54">
        <v>18</v>
      </c>
      <c r="AB27" s="54">
        <v>19</v>
      </c>
      <c r="AC27" s="8">
        <v>20</v>
      </c>
      <c r="AD27" s="54">
        <v>21</v>
      </c>
      <c r="AE27" s="54">
        <v>22</v>
      </c>
      <c r="AF27" s="8">
        <v>23</v>
      </c>
      <c r="AG27" s="54">
        <v>24</v>
      </c>
      <c r="AH27" s="54">
        <v>25</v>
      </c>
      <c r="AI27" s="8">
        <v>26</v>
      </c>
      <c r="AJ27" s="54">
        <v>27</v>
      </c>
      <c r="AK27" s="8">
        <v>29</v>
      </c>
      <c r="AL27" s="54">
        <v>30</v>
      </c>
      <c r="AM27" s="54">
        <v>31</v>
      </c>
      <c r="AN27" s="8">
        <v>32</v>
      </c>
      <c r="AO27" s="54">
        <v>33</v>
      </c>
      <c r="AP27" s="54">
        <v>34</v>
      </c>
      <c r="AQ27" s="8">
        <v>35</v>
      </c>
      <c r="AR27" s="54">
        <v>36</v>
      </c>
      <c r="AS27" s="54">
        <v>37</v>
      </c>
      <c r="AT27" s="8">
        <v>38</v>
      </c>
      <c r="AU27" s="54">
        <v>39</v>
      </c>
    </row>
    <row r="28" spans="1:47" s="10" customFormat="1" ht="12" customHeight="1" x14ac:dyDescent="0.3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89">
        <v>0</v>
      </c>
      <c r="Q28" s="89">
        <v>0</v>
      </c>
      <c r="R28" s="89">
        <v>0</v>
      </c>
      <c r="S28" s="89">
        <f>Q28-R28</f>
        <v>0</v>
      </c>
      <c r="T28" s="93" t="str">
        <f>IFERROR(S28/P28,"nebija plānots")</f>
        <v>nebija plānots</v>
      </c>
      <c r="U28" s="89">
        <f>S28-P28</f>
        <v>0</v>
      </c>
      <c r="V28" s="93" t="str">
        <f>IFERROR(U28/P28,"nebija plānots")</f>
        <v>nebija plānots</v>
      </c>
      <c r="W28" s="89">
        <v>0</v>
      </c>
      <c r="X28" s="89">
        <v>0</v>
      </c>
      <c r="Y28" s="89">
        <v>0</v>
      </c>
      <c r="Z28" s="89">
        <f>X28-Y28</f>
        <v>0</v>
      </c>
      <c r="AA28" s="93" t="str">
        <f>IFERROR(Z28/W28,"nebija plānots")</f>
        <v>nebija plānots</v>
      </c>
      <c r="AB28" s="89">
        <f>Z28-W28</f>
        <v>0</v>
      </c>
      <c r="AC28" s="93" t="str">
        <f>IFERROR(AB28/W28,"nebija plānots")</f>
        <v>nebija plānots</v>
      </c>
      <c r="AD28" s="89">
        <f>P28+W28</f>
        <v>0</v>
      </c>
      <c r="AE28" s="89">
        <f>Q28+X28</f>
        <v>0</v>
      </c>
      <c r="AF28" s="89">
        <f>R28+Y28</f>
        <v>0</v>
      </c>
      <c r="AG28" s="89">
        <f>S28+Z28</f>
        <v>0</v>
      </c>
      <c r="AH28" s="93" t="str">
        <f>IFERROR(AG28/AD28,"nebija plānots")</f>
        <v>nebija plānots</v>
      </c>
      <c r="AI28" s="89">
        <f>AG28-AD28</f>
        <v>0</v>
      </c>
      <c r="AJ28" s="93" t="str">
        <f>IFERROR(AI28/AD28,"nebija plānots")</f>
        <v>nebija plānots</v>
      </c>
      <c r="AK28" s="89">
        <v>0</v>
      </c>
      <c r="AL28" s="89">
        <v>0</v>
      </c>
      <c r="AM28" s="89">
        <v>0</v>
      </c>
      <c r="AN28" s="89">
        <v>449633.48</v>
      </c>
      <c r="AO28" s="89">
        <v>0</v>
      </c>
      <c r="AP28" s="89">
        <v>0</v>
      </c>
      <c r="AQ28" s="89">
        <v>0</v>
      </c>
      <c r="AR28" s="89">
        <v>0</v>
      </c>
      <c r="AS28" s="89">
        <v>0</v>
      </c>
      <c r="AT28" s="89">
        <v>471696.83</v>
      </c>
      <c r="AU28" s="24">
        <f t="shared" ref="AU28:AU91" si="44">P28+W28+AK28+AL28+AM28+AN28+AO28+AP28+AQ28+AR28+AS28+AT28</f>
        <v>921330.31</v>
      </c>
    </row>
    <row r="29" spans="1:47" s="10" customFormat="1" ht="12" customHeight="1" x14ac:dyDescent="0.3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89">
        <v>506536.25</v>
      </c>
      <c r="Q29" s="89">
        <v>511921.65</v>
      </c>
      <c r="R29" s="89">
        <v>0</v>
      </c>
      <c r="S29" s="89">
        <f t="shared" ref="S29:S92" si="45">Q29-R29</f>
        <v>511921.65</v>
      </c>
      <c r="T29" s="93">
        <f t="shared" ref="T29:T92" si="46">IFERROR(S29/P29,"nebija plānots")</f>
        <v>1.0106318155906908</v>
      </c>
      <c r="U29" s="89">
        <f t="shared" ref="U29:U92" si="47">S29-P29</f>
        <v>5385.4000000000233</v>
      </c>
      <c r="V29" s="93">
        <f t="shared" ref="V29:V92" si="48">IFERROR(U29/P29,"nebija plānots")</f>
        <v>1.0631815590690742E-2</v>
      </c>
      <c r="W29" s="89">
        <v>77220.97</v>
      </c>
      <c r="X29" s="89">
        <v>24411.45</v>
      </c>
      <c r="Y29" s="89">
        <v>0</v>
      </c>
      <c r="Z29" s="89">
        <f t="shared" ref="Z29:Z92" si="49">X29-Y29</f>
        <v>24411.45</v>
      </c>
      <c r="AA29" s="93">
        <f t="shared" ref="AA29:AA92" si="50">IFERROR(Z29/W29,"nebija plānots")</f>
        <v>0.31612462262517554</v>
      </c>
      <c r="AB29" s="89">
        <f t="shared" ref="AB29:AB92" si="51">Z29-W29</f>
        <v>-52809.520000000004</v>
      </c>
      <c r="AC29" s="93">
        <f t="shared" ref="AC29:AC92" si="52">IFERROR(AB29/W29,"nebija plānots")</f>
        <v>-0.68387537737482451</v>
      </c>
      <c r="AD29" s="89">
        <f t="shared" ref="AD29:AD92" si="53">P29+W29</f>
        <v>583757.22</v>
      </c>
      <c r="AE29" s="89">
        <f t="shared" ref="AE29:AE92" si="54">Q29+X29</f>
        <v>536333.1</v>
      </c>
      <c r="AF29" s="89">
        <f t="shared" ref="AF29:AF92" si="55">R29+Y29</f>
        <v>0</v>
      </c>
      <c r="AG29" s="89">
        <f t="shared" ref="AG29:AG92" si="56">S29+Z29</f>
        <v>536333.1</v>
      </c>
      <c r="AH29" s="93">
        <f t="shared" ref="AH29:AH92" si="57">IFERROR(AG29/AD29,"nebija plānots")</f>
        <v>0.91876054226789694</v>
      </c>
      <c r="AI29" s="89">
        <f t="shared" ref="AI29:AI92" si="58">AG29-AD29</f>
        <v>-47424.119999999995</v>
      </c>
      <c r="AJ29" s="93">
        <f t="shared" ref="AJ29:AJ92" si="59">IFERROR(AI29/AD29,"nebija plānots")</f>
        <v>-8.1239457732103074E-2</v>
      </c>
      <c r="AK29" s="89">
        <v>117744.54</v>
      </c>
      <c r="AL29" s="89">
        <v>3014655.23</v>
      </c>
      <c r="AM29" s="89">
        <v>873651.73</v>
      </c>
      <c r="AN29" s="89">
        <v>1321775.3499999999</v>
      </c>
      <c r="AO29" s="89">
        <v>461517.5</v>
      </c>
      <c r="AP29" s="89">
        <v>1026.3800000000001</v>
      </c>
      <c r="AQ29" s="89">
        <v>181560.75</v>
      </c>
      <c r="AR29" s="89">
        <v>3723786.94</v>
      </c>
      <c r="AS29" s="89">
        <v>503965</v>
      </c>
      <c r="AT29" s="89">
        <v>633505.72</v>
      </c>
      <c r="AU29" s="24">
        <f t="shared" si="44"/>
        <v>11416946.360000001</v>
      </c>
    </row>
    <row r="30" spans="1:47" s="10" customFormat="1" ht="12" customHeight="1" x14ac:dyDescent="0.3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89">
        <v>619202.49000000011</v>
      </c>
      <c r="Q30" s="89">
        <v>1137360.26</v>
      </c>
      <c r="R30" s="89">
        <v>0</v>
      </c>
      <c r="S30" s="89">
        <f t="shared" si="45"/>
        <v>1137360.26</v>
      </c>
      <c r="T30" s="93">
        <f t="shared" si="46"/>
        <v>1.8368147389071381</v>
      </c>
      <c r="U30" s="89">
        <f t="shared" si="47"/>
        <v>518157.7699999999</v>
      </c>
      <c r="V30" s="93">
        <f t="shared" si="48"/>
        <v>0.83681473890713809</v>
      </c>
      <c r="W30" s="89">
        <v>629497.23999999987</v>
      </c>
      <c r="X30" s="89">
        <v>622215.2899999998</v>
      </c>
      <c r="Y30" s="89">
        <v>0</v>
      </c>
      <c r="Z30" s="89">
        <f t="shared" si="49"/>
        <v>622215.2899999998</v>
      </c>
      <c r="AA30" s="93">
        <f t="shared" si="50"/>
        <v>0.98843211766901462</v>
      </c>
      <c r="AB30" s="89">
        <f t="shared" si="51"/>
        <v>-7281.9500000000698</v>
      </c>
      <c r="AC30" s="93">
        <f t="shared" si="52"/>
        <v>-1.1567882330985393E-2</v>
      </c>
      <c r="AD30" s="89">
        <f t="shared" si="53"/>
        <v>1248699.73</v>
      </c>
      <c r="AE30" s="89">
        <f t="shared" si="54"/>
        <v>1759575.5499999998</v>
      </c>
      <c r="AF30" s="89">
        <f t="shared" si="55"/>
        <v>0</v>
      </c>
      <c r="AG30" s="89">
        <f t="shared" si="56"/>
        <v>1759575.5499999998</v>
      </c>
      <c r="AH30" s="93">
        <f t="shared" si="57"/>
        <v>1.4091262356563494</v>
      </c>
      <c r="AI30" s="89">
        <f t="shared" si="58"/>
        <v>510875.81999999983</v>
      </c>
      <c r="AJ30" s="93">
        <f t="shared" si="59"/>
        <v>0.40912623565634937</v>
      </c>
      <c r="AK30" s="89">
        <v>756681.36</v>
      </c>
      <c r="AL30" s="89">
        <v>688346.65</v>
      </c>
      <c r="AM30" s="89">
        <v>813004.51</v>
      </c>
      <c r="AN30" s="89">
        <v>689225.37</v>
      </c>
      <c r="AO30" s="89">
        <v>691074.46</v>
      </c>
      <c r="AP30" s="89">
        <v>705755.61999999988</v>
      </c>
      <c r="AQ30" s="89">
        <v>561769.69999999995</v>
      </c>
      <c r="AR30" s="89">
        <v>681056.51</v>
      </c>
      <c r="AS30" s="89">
        <v>961873.15</v>
      </c>
      <c r="AT30" s="89">
        <v>535460.91000000015</v>
      </c>
      <c r="AU30" s="24">
        <f t="shared" si="44"/>
        <v>8332947.9700000007</v>
      </c>
    </row>
    <row r="31" spans="1:47" s="10" customFormat="1" ht="12" customHeight="1" x14ac:dyDescent="0.3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89">
        <v>0</v>
      </c>
      <c r="Q31" s="89">
        <v>0</v>
      </c>
      <c r="R31" s="89">
        <v>0</v>
      </c>
      <c r="S31" s="89">
        <f t="shared" si="45"/>
        <v>0</v>
      </c>
      <c r="T31" s="93" t="str">
        <f t="shared" si="46"/>
        <v>nebija plānots</v>
      </c>
      <c r="U31" s="89">
        <f t="shared" si="47"/>
        <v>0</v>
      </c>
      <c r="V31" s="93" t="str">
        <f t="shared" si="48"/>
        <v>nebija plānots</v>
      </c>
      <c r="W31" s="89">
        <v>0</v>
      </c>
      <c r="X31" s="89">
        <v>0</v>
      </c>
      <c r="Y31" s="89">
        <v>0</v>
      </c>
      <c r="Z31" s="89">
        <f t="shared" si="49"/>
        <v>0</v>
      </c>
      <c r="AA31" s="93" t="str">
        <f t="shared" si="50"/>
        <v>nebija plānots</v>
      </c>
      <c r="AB31" s="89">
        <f t="shared" si="51"/>
        <v>0</v>
      </c>
      <c r="AC31" s="93" t="str">
        <f t="shared" si="52"/>
        <v>nebija plānots</v>
      </c>
      <c r="AD31" s="89">
        <f t="shared" si="53"/>
        <v>0</v>
      </c>
      <c r="AE31" s="89">
        <f t="shared" si="54"/>
        <v>0</v>
      </c>
      <c r="AF31" s="89">
        <f t="shared" si="55"/>
        <v>0</v>
      </c>
      <c r="AG31" s="89">
        <f t="shared" si="56"/>
        <v>0</v>
      </c>
      <c r="AH31" s="93" t="str">
        <f t="shared" si="57"/>
        <v>nebija plānots</v>
      </c>
      <c r="AI31" s="89">
        <f t="shared" si="58"/>
        <v>0</v>
      </c>
      <c r="AJ31" s="93" t="str">
        <f t="shared" si="59"/>
        <v>nebija plānots</v>
      </c>
      <c r="AK31" s="89">
        <v>0</v>
      </c>
      <c r="AL31" s="89">
        <v>0</v>
      </c>
      <c r="AM31" s="89">
        <v>0</v>
      </c>
      <c r="AN31" s="89">
        <v>0</v>
      </c>
      <c r="AO31" s="89">
        <v>0</v>
      </c>
      <c r="AP31" s="89">
        <v>0</v>
      </c>
      <c r="AQ31" s="89">
        <v>0</v>
      </c>
      <c r="AR31" s="89">
        <v>0</v>
      </c>
      <c r="AS31" s="89">
        <v>0</v>
      </c>
      <c r="AT31" s="89">
        <v>0</v>
      </c>
      <c r="AU31" s="24">
        <f t="shared" si="44"/>
        <v>0</v>
      </c>
    </row>
    <row r="32" spans="1:47" s="10" customFormat="1" ht="12" customHeight="1" x14ac:dyDescent="0.3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89">
        <v>0</v>
      </c>
      <c r="Q32" s="89">
        <v>0</v>
      </c>
      <c r="R32" s="89">
        <v>0</v>
      </c>
      <c r="S32" s="89">
        <f t="shared" si="45"/>
        <v>0</v>
      </c>
      <c r="T32" s="93" t="str">
        <f t="shared" si="46"/>
        <v>nebija plānots</v>
      </c>
      <c r="U32" s="89">
        <f t="shared" si="47"/>
        <v>0</v>
      </c>
      <c r="V32" s="93" t="str">
        <f t="shared" si="48"/>
        <v>nebija plānots</v>
      </c>
      <c r="W32" s="89">
        <v>218876.28</v>
      </c>
      <c r="X32" s="89">
        <v>210560.95</v>
      </c>
      <c r="Y32" s="89">
        <v>0</v>
      </c>
      <c r="Z32" s="89">
        <f t="shared" si="49"/>
        <v>210560.95</v>
      </c>
      <c r="AA32" s="93">
        <f t="shared" si="50"/>
        <v>0.9620089943049106</v>
      </c>
      <c r="AB32" s="89">
        <f t="shared" si="51"/>
        <v>-8315.3299999999872</v>
      </c>
      <c r="AC32" s="93">
        <f t="shared" si="52"/>
        <v>-3.7991005695089425E-2</v>
      </c>
      <c r="AD32" s="89">
        <f t="shared" si="53"/>
        <v>218876.28</v>
      </c>
      <c r="AE32" s="89">
        <f t="shared" si="54"/>
        <v>210560.95</v>
      </c>
      <c r="AF32" s="89">
        <f t="shared" si="55"/>
        <v>0</v>
      </c>
      <c r="AG32" s="89">
        <f t="shared" si="56"/>
        <v>210560.95</v>
      </c>
      <c r="AH32" s="93">
        <f t="shared" si="57"/>
        <v>0.9620089943049106</v>
      </c>
      <c r="AI32" s="89">
        <f t="shared" si="58"/>
        <v>-8315.3299999999872</v>
      </c>
      <c r="AJ32" s="93">
        <f t="shared" si="59"/>
        <v>-3.7991005695089425E-2</v>
      </c>
      <c r="AK32" s="89">
        <v>0</v>
      </c>
      <c r="AL32" s="89">
        <v>0</v>
      </c>
      <c r="AM32" s="89">
        <v>0</v>
      </c>
      <c r="AN32" s="89">
        <v>0</v>
      </c>
      <c r="AO32" s="89">
        <v>0</v>
      </c>
      <c r="AP32" s="89">
        <v>293784.55</v>
      </c>
      <c r="AQ32" s="89">
        <v>0</v>
      </c>
      <c r="AR32" s="89">
        <v>0</v>
      </c>
      <c r="AS32" s="89">
        <v>0</v>
      </c>
      <c r="AT32" s="89">
        <v>0</v>
      </c>
      <c r="AU32" s="24">
        <f t="shared" si="44"/>
        <v>512660.82999999996</v>
      </c>
    </row>
    <row r="33" spans="1:47" s="10" customFormat="1" ht="12" customHeight="1" x14ac:dyDescent="0.3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89">
        <v>0</v>
      </c>
      <c r="Q33" s="89">
        <v>0</v>
      </c>
      <c r="R33" s="89">
        <v>0</v>
      </c>
      <c r="S33" s="89">
        <f t="shared" si="45"/>
        <v>0</v>
      </c>
      <c r="T33" s="93" t="str">
        <f t="shared" si="46"/>
        <v>nebija plānots</v>
      </c>
      <c r="U33" s="89">
        <f t="shared" si="47"/>
        <v>0</v>
      </c>
      <c r="V33" s="93" t="str">
        <f t="shared" si="48"/>
        <v>nebija plānots</v>
      </c>
      <c r="W33" s="89">
        <v>214114.27999999997</v>
      </c>
      <c r="X33" s="89">
        <v>274868.43</v>
      </c>
      <c r="Y33" s="89">
        <v>0</v>
      </c>
      <c r="Z33" s="89">
        <f t="shared" si="49"/>
        <v>274868.43</v>
      </c>
      <c r="AA33" s="93">
        <f t="shared" si="50"/>
        <v>1.283746371330301</v>
      </c>
      <c r="AB33" s="89">
        <f t="shared" si="51"/>
        <v>60754.150000000023</v>
      </c>
      <c r="AC33" s="93">
        <f t="shared" si="52"/>
        <v>0.28374637133030095</v>
      </c>
      <c r="AD33" s="89">
        <f t="shared" si="53"/>
        <v>214114.27999999997</v>
      </c>
      <c r="AE33" s="89">
        <f t="shared" si="54"/>
        <v>274868.43</v>
      </c>
      <c r="AF33" s="89">
        <f t="shared" si="55"/>
        <v>0</v>
      </c>
      <c r="AG33" s="89">
        <f t="shared" si="56"/>
        <v>274868.43</v>
      </c>
      <c r="AH33" s="93">
        <f t="shared" si="57"/>
        <v>1.283746371330301</v>
      </c>
      <c r="AI33" s="89">
        <f t="shared" si="58"/>
        <v>60754.150000000023</v>
      </c>
      <c r="AJ33" s="93">
        <f t="shared" si="59"/>
        <v>0.28374637133030095</v>
      </c>
      <c r="AK33" s="89">
        <v>0</v>
      </c>
      <c r="AL33" s="89">
        <v>149812.5</v>
      </c>
      <c r="AM33" s="89">
        <v>211283.08000000002</v>
      </c>
      <c r="AN33" s="89">
        <v>75161.25</v>
      </c>
      <c r="AO33" s="89">
        <v>145935.53</v>
      </c>
      <c r="AP33" s="89">
        <v>127500</v>
      </c>
      <c r="AQ33" s="89">
        <v>9409.01</v>
      </c>
      <c r="AR33" s="89">
        <v>261375</v>
      </c>
      <c r="AS33" s="89">
        <v>252267.86</v>
      </c>
      <c r="AT33" s="89">
        <v>197013.49</v>
      </c>
      <c r="AU33" s="24">
        <f t="shared" si="44"/>
        <v>1643871.9999999998</v>
      </c>
    </row>
    <row r="34" spans="1:47" s="10" customFormat="1" ht="12" customHeight="1" x14ac:dyDescent="0.3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89">
        <v>0</v>
      </c>
      <c r="Q34" s="89">
        <v>0</v>
      </c>
      <c r="R34" s="89">
        <v>0</v>
      </c>
      <c r="S34" s="89">
        <f t="shared" si="45"/>
        <v>0</v>
      </c>
      <c r="T34" s="93" t="str">
        <f t="shared" si="46"/>
        <v>nebija plānots</v>
      </c>
      <c r="U34" s="89">
        <f t="shared" si="47"/>
        <v>0</v>
      </c>
      <c r="V34" s="93" t="str">
        <f t="shared" si="48"/>
        <v>nebija plānots</v>
      </c>
      <c r="W34" s="89">
        <v>32725</v>
      </c>
      <c r="X34" s="89">
        <v>68634.44</v>
      </c>
      <c r="Y34" s="89">
        <v>0</v>
      </c>
      <c r="Z34" s="89">
        <f t="shared" si="49"/>
        <v>68634.44</v>
      </c>
      <c r="AA34" s="93">
        <f t="shared" si="50"/>
        <v>2.097309090909091</v>
      </c>
      <c r="AB34" s="89">
        <f t="shared" si="51"/>
        <v>35909.440000000002</v>
      </c>
      <c r="AC34" s="93">
        <f t="shared" si="52"/>
        <v>1.097309090909091</v>
      </c>
      <c r="AD34" s="89">
        <f t="shared" si="53"/>
        <v>32725</v>
      </c>
      <c r="AE34" s="89">
        <f t="shared" si="54"/>
        <v>68634.44</v>
      </c>
      <c r="AF34" s="89">
        <f t="shared" si="55"/>
        <v>0</v>
      </c>
      <c r="AG34" s="89">
        <f t="shared" si="56"/>
        <v>68634.44</v>
      </c>
      <c r="AH34" s="93">
        <f t="shared" si="57"/>
        <v>2.097309090909091</v>
      </c>
      <c r="AI34" s="89">
        <f t="shared" si="58"/>
        <v>35909.440000000002</v>
      </c>
      <c r="AJ34" s="93">
        <f t="shared" si="59"/>
        <v>1.097309090909091</v>
      </c>
      <c r="AK34" s="89">
        <v>57827.009999999995</v>
      </c>
      <c r="AL34" s="89">
        <v>256261.23</v>
      </c>
      <c r="AM34" s="89">
        <v>292550.13</v>
      </c>
      <c r="AN34" s="89">
        <v>15172.5</v>
      </c>
      <c r="AO34" s="89">
        <v>56100</v>
      </c>
      <c r="AP34" s="89">
        <v>31237.5</v>
      </c>
      <c r="AQ34" s="89">
        <v>59063.67</v>
      </c>
      <c r="AR34" s="89">
        <v>427791.19</v>
      </c>
      <c r="AS34" s="89">
        <v>250357.74</v>
      </c>
      <c r="AT34" s="89">
        <v>29218.27</v>
      </c>
      <c r="AU34" s="24">
        <f t="shared" si="44"/>
        <v>1508304.24</v>
      </c>
    </row>
    <row r="35" spans="1:47" s="10" customFormat="1" ht="12" customHeight="1" x14ac:dyDescent="0.3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89">
        <v>0</v>
      </c>
      <c r="Q35" s="89">
        <v>0</v>
      </c>
      <c r="R35" s="89">
        <v>0</v>
      </c>
      <c r="S35" s="89">
        <f t="shared" si="45"/>
        <v>0</v>
      </c>
      <c r="T35" s="93" t="str">
        <f t="shared" si="46"/>
        <v>nebija plānots</v>
      </c>
      <c r="U35" s="89">
        <f t="shared" si="47"/>
        <v>0</v>
      </c>
      <c r="V35" s="93" t="str">
        <f t="shared" si="48"/>
        <v>nebija plānots</v>
      </c>
      <c r="W35" s="89">
        <v>0</v>
      </c>
      <c r="X35" s="89">
        <v>0</v>
      </c>
      <c r="Y35" s="89">
        <v>0</v>
      </c>
      <c r="Z35" s="89">
        <f t="shared" si="49"/>
        <v>0</v>
      </c>
      <c r="AA35" s="93" t="str">
        <f t="shared" si="50"/>
        <v>nebija plānots</v>
      </c>
      <c r="AB35" s="89">
        <f t="shared" si="51"/>
        <v>0</v>
      </c>
      <c r="AC35" s="93" t="str">
        <f t="shared" si="52"/>
        <v>nebija plānots</v>
      </c>
      <c r="AD35" s="89">
        <f t="shared" si="53"/>
        <v>0</v>
      </c>
      <c r="AE35" s="89">
        <f t="shared" si="54"/>
        <v>0</v>
      </c>
      <c r="AF35" s="89">
        <f t="shared" si="55"/>
        <v>0</v>
      </c>
      <c r="AG35" s="89">
        <f t="shared" si="56"/>
        <v>0</v>
      </c>
      <c r="AH35" s="93" t="str">
        <f t="shared" si="57"/>
        <v>nebija plānots</v>
      </c>
      <c r="AI35" s="89">
        <f t="shared" si="58"/>
        <v>0</v>
      </c>
      <c r="AJ35" s="93" t="str">
        <f t="shared" si="59"/>
        <v>nebija plānots</v>
      </c>
      <c r="AK35" s="89">
        <v>0</v>
      </c>
      <c r="AL35" s="89">
        <v>0</v>
      </c>
      <c r="AM35" s="89">
        <v>0</v>
      </c>
      <c r="AN35" s="89">
        <v>353118</v>
      </c>
      <c r="AO35" s="89">
        <v>0</v>
      </c>
      <c r="AP35" s="89">
        <v>0</v>
      </c>
      <c r="AQ35" s="89">
        <v>353354</v>
      </c>
      <c r="AR35" s="89">
        <v>0</v>
      </c>
      <c r="AS35" s="89">
        <v>571257</v>
      </c>
      <c r="AT35" s="89">
        <v>0</v>
      </c>
      <c r="AU35" s="24">
        <f t="shared" si="44"/>
        <v>1277729</v>
      </c>
    </row>
    <row r="36" spans="1:47" s="10" customFormat="1" ht="12" customHeight="1" x14ac:dyDescent="0.3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89">
        <v>105857</v>
      </c>
      <c r="Q36" s="89">
        <v>89752.459999999992</v>
      </c>
      <c r="R36" s="89">
        <v>0</v>
      </c>
      <c r="S36" s="89">
        <f t="shared" si="45"/>
        <v>89752.459999999992</v>
      </c>
      <c r="T36" s="93">
        <f t="shared" si="46"/>
        <v>0.84786513881935055</v>
      </c>
      <c r="U36" s="89">
        <f t="shared" si="47"/>
        <v>-16104.540000000008</v>
      </c>
      <c r="V36" s="93">
        <f t="shared" si="48"/>
        <v>-0.15213486118064945</v>
      </c>
      <c r="W36" s="89">
        <v>207455.89</v>
      </c>
      <c r="X36" s="89">
        <v>43525.25</v>
      </c>
      <c r="Y36" s="89">
        <v>0</v>
      </c>
      <c r="Z36" s="89">
        <f t="shared" si="49"/>
        <v>43525.25</v>
      </c>
      <c r="AA36" s="93">
        <f t="shared" si="50"/>
        <v>0.20980484092305116</v>
      </c>
      <c r="AB36" s="89">
        <f t="shared" si="51"/>
        <v>-163930.64000000001</v>
      </c>
      <c r="AC36" s="93">
        <f t="shared" si="52"/>
        <v>-0.79019515907694882</v>
      </c>
      <c r="AD36" s="89">
        <f t="shared" si="53"/>
        <v>313312.89</v>
      </c>
      <c r="AE36" s="89">
        <f t="shared" si="54"/>
        <v>133277.71</v>
      </c>
      <c r="AF36" s="89">
        <f t="shared" si="55"/>
        <v>0</v>
      </c>
      <c r="AG36" s="89">
        <f t="shared" si="56"/>
        <v>133277.71</v>
      </c>
      <c r="AH36" s="93">
        <f t="shared" si="57"/>
        <v>0.42538214753947717</v>
      </c>
      <c r="AI36" s="89">
        <f t="shared" si="58"/>
        <v>-180035.18000000002</v>
      </c>
      <c r="AJ36" s="93">
        <f t="shared" si="59"/>
        <v>-0.57461785246052277</v>
      </c>
      <c r="AK36" s="89">
        <v>41983.19</v>
      </c>
      <c r="AL36" s="89">
        <v>0</v>
      </c>
      <c r="AM36" s="89">
        <v>196529.76</v>
      </c>
      <c r="AN36" s="89">
        <v>0</v>
      </c>
      <c r="AO36" s="89">
        <v>247548.95</v>
      </c>
      <c r="AP36" s="89">
        <v>223805.39</v>
      </c>
      <c r="AQ36" s="89">
        <v>0</v>
      </c>
      <c r="AR36" s="89">
        <v>55195.71</v>
      </c>
      <c r="AS36" s="89">
        <v>262056.44999999998</v>
      </c>
      <c r="AT36" s="89">
        <v>0</v>
      </c>
      <c r="AU36" s="24">
        <f t="shared" si="44"/>
        <v>1340432.3400000001</v>
      </c>
    </row>
    <row r="37" spans="1:47" s="10" customFormat="1" ht="12" customHeight="1" x14ac:dyDescent="0.3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89">
        <v>402143.82</v>
      </c>
      <c r="Q37" s="89">
        <v>402143.82</v>
      </c>
      <c r="R37" s="89">
        <v>0</v>
      </c>
      <c r="S37" s="89">
        <f t="shared" si="45"/>
        <v>402143.82</v>
      </c>
      <c r="T37" s="93">
        <f t="shared" si="46"/>
        <v>1</v>
      </c>
      <c r="U37" s="89">
        <f t="shared" si="47"/>
        <v>0</v>
      </c>
      <c r="V37" s="93">
        <f t="shared" si="48"/>
        <v>0</v>
      </c>
      <c r="W37" s="89">
        <v>22634.44</v>
      </c>
      <c r="X37" s="89">
        <v>94613.26999999999</v>
      </c>
      <c r="Y37" s="89">
        <v>0</v>
      </c>
      <c r="Z37" s="89">
        <f t="shared" si="49"/>
        <v>94613.26999999999</v>
      </c>
      <c r="AA37" s="93">
        <f t="shared" si="50"/>
        <v>4.1800579117486452</v>
      </c>
      <c r="AB37" s="89">
        <f t="shared" si="51"/>
        <v>71978.829999999987</v>
      </c>
      <c r="AC37" s="93">
        <f t="shared" si="52"/>
        <v>3.1800579117486447</v>
      </c>
      <c r="AD37" s="89">
        <f t="shared" si="53"/>
        <v>424778.26</v>
      </c>
      <c r="AE37" s="89">
        <f t="shared" si="54"/>
        <v>496757.08999999997</v>
      </c>
      <c r="AF37" s="89">
        <f t="shared" si="55"/>
        <v>0</v>
      </c>
      <c r="AG37" s="89">
        <f t="shared" si="56"/>
        <v>496757.08999999997</v>
      </c>
      <c r="AH37" s="93">
        <f t="shared" si="57"/>
        <v>1.1694503621724897</v>
      </c>
      <c r="AI37" s="89">
        <f t="shared" si="58"/>
        <v>71978.829999999958</v>
      </c>
      <c r="AJ37" s="93">
        <f t="shared" si="59"/>
        <v>0.1694503621724896</v>
      </c>
      <c r="AK37" s="89">
        <v>184720.73</v>
      </c>
      <c r="AL37" s="89">
        <v>207173.99000000002</v>
      </c>
      <c r="AM37" s="89">
        <v>213055.69</v>
      </c>
      <c r="AN37" s="89">
        <v>234155.92</v>
      </c>
      <c r="AO37" s="89">
        <v>260964.97999999998</v>
      </c>
      <c r="AP37" s="89">
        <v>22634.44</v>
      </c>
      <c r="AQ37" s="89">
        <v>254424.06999999998</v>
      </c>
      <c r="AR37" s="89">
        <v>264071.14</v>
      </c>
      <c r="AS37" s="89">
        <v>22634.44</v>
      </c>
      <c r="AT37" s="89">
        <v>285254.17</v>
      </c>
      <c r="AU37" s="24">
        <f t="shared" si="44"/>
        <v>2373867.8299999996</v>
      </c>
    </row>
    <row r="38" spans="1:47" s="10" customFormat="1" ht="12" customHeight="1" x14ac:dyDescent="0.3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89">
        <v>0</v>
      </c>
      <c r="Q38" s="89">
        <v>0</v>
      </c>
      <c r="R38" s="89">
        <v>0</v>
      </c>
      <c r="S38" s="89">
        <f t="shared" si="45"/>
        <v>0</v>
      </c>
      <c r="T38" s="93" t="str">
        <f t="shared" si="46"/>
        <v>nebija plānots</v>
      </c>
      <c r="U38" s="89">
        <f t="shared" si="47"/>
        <v>0</v>
      </c>
      <c r="V38" s="93" t="str">
        <f t="shared" si="48"/>
        <v>nebija plānots</v>
      </c>
      <c r="W38" s="89">
        <v>0</v>
      </c>
      <c r="X38" s="89">
        <v>758720.33</v>
      </c>
      <c r="Y38" s="89">
        <v>0</v>
      </c>
      <c r="Z38" s="89">
        <f t="shared" si="49"/>
        <v>758720.33</v>
      </c>
      <c r="AA38" s="93" t="str">
        <f t="shared" si="50"/>
        <v>nebija plānots</v>
      </c>
      <c r="AB38" s="89">
        <f t="shared" si="51"/>
        <v>758720.33</v>
      </c>
      <c r="AC38" s="93" t="str">
        <f t="shared" si="52"/>
        <v>nebija plānots</v>
      </c>
      <c r="AD38" s="89">
        <f t="shared" si="53"/>
        <v>0</v>
      </c>
      <c r="AE38" s="89">
        <f t="shared" si="54"/>
        <v>758720.33</v>
      </c>
      <c r="AF38" s="89">
        <f t="shared" si="55"/>
        <v>0</v>
      </c>
      <c r="AG38" s="89">
        <f t="shared" si="56"/>
        <v>758720.33</v>
      </c>
      <c r="AH38" s="93" t="str">
        <f t="shared" si="57"/>
        <v>nebija plānots</v>
      </c>
      <c r="AI38" s="89">
        <f t="shared" si="58"/>
        <v>758720.33</v>
      </c>
      <c r="AJ38" s="93" t="str">
        <f t="shared" si="59"/>
        <v>nebija plānots</v>
      </c>
      <c r="AK38" s="89">
        <v>567375</v>
      </c>
      <c r="AL38" s="89">
        <v>0</v>
      </c>
      <c r="AM38" s="89">
        <v>0</v>
      </c>
      <c r="AN38" s="89">
        <v>0</v>
      </c>
      <c r="AO38" s="89">
        <v>0</v>
      </c>
      <c r="AP38" s="89">
        <v>0</v>
      </c>
      <c r="AQ38" s="89">
        <v>1711921.46</v>
      </c>
      <c r="AR38" s="89">
        <v>0</v>
      </c>
      <c r="AS38" s="89">
        <v>1474986.75</v>
      </c>
      <c r="AT38" s="89">
        <v>0</v>
      </c>
      <c r="AU38" s="24">
        <f t="shared" si="44"/>
        <v>3754283.21</v>
      </c>
    </row>
    <row r="39" spans="1:47" s="10" customFormat="1" ht="12" customHeight="1" x14ac:dyDescent="0.3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89">
        <v>0</v>
      </c>
      <c r="Q39" s="89">
        <v>0</v>
      </c>
      <c r="R39" s="89">
        <v>0</v>
      </c>
      <c r="S39" s="89">
        <f t="shared" si="45"/>
        <v>0</v>
      </c>
      <c r="T39" s="93" t="str">
        <f t="shared" si="46"/>
        <v>nebija plānots</v>
      </c>
      <c r="U39" s="89">
        <f t="shared" si="47"/>
        <v>0</v>
      </c>
      <c r="V39" s="93" t="str">
        <f t="shared" si="48"/>
        <v>nebija plānots</v>
      </c>
      <c r="W39" s="89">
        <v>0</v>
      </c>
      <c r="X39" s="89">
        <v>0</v>
      </c>
      <c r="Y39" s="89">
        <v>0</v>
      </c>
      <c r="Z39" s="89">
        <f t="shared" si="49"/>
        <v>0</v>
      </c>
      <c r="AA39" s="93" t="str">
        <f t="shared" si="50"/>
        <v>nebija plānots</v>
      </c>
      <c r="AB39" s="89">
        <f t="shared" si="51"/>
        <v>0</v>
      </c>
      <c r="AC39" s="93" t="str">
        <f t="shared" si="52"/>
        <v>nebija plānots</v>
      </c>
      <c r="AD39" s="89">
        <f t="shared" si="53"/>
        <v>0</v>
      </c>
      <c r="AE39" s="89">
        <f t="shared" si="54"/>
        <v>0</v>
      </c>
      <c r="AF39" s="89">
        <f t="shared" si="55"/>
        <v>0</v>
      </c>
      <c r="AG39" s="89">
        <f t="shared" si="56"/>
        <v>0</v>
      </c>
      <c r="AH39" s="93" t="str">
        <f t="shared" si="57"/>
        <v>nebija plānots</v>
      </c>
      <c r="AI39" s="89">
        <f t="shared" si="58"/>
        <v>0</v>
      </c>
      <c r="AJ39" s="93" t="str">
        <f t="shared" si="59"/>
        <v>nebija plānots</v>
      </c>
      <c r="AK39" s="89">
        <v>0</v>
      </c>
      <c r="AL39" s="89">
        <v>0</v>
      </c>
      <c r="AM39" s="89">
        <v>0</v>
      </c>
      <c r="AN39" s="89">
        <v>0</v>
      </c>
      <c r="AO39" s="89">
        <v>0</v>
      </c>
      <c r="AP39" s="89">
        <v>0</v>
      </c>
      <c r="AQ39" s="89">
        <v>500000</v>
      </c>
      <c r="AR39" s="89">
        <v>0</v>
      </c>
      <c r="AS39" s="89">
        <v>0</v>
      </c>
      <c r="AT39" s="89">
        <v>0</v>
      </c>
      <c r="AU39" s="24">
        <f t="shared" si="44"/>
        <v>500000</v>
      </c>
    </row>
    <row r="40" spans="1:47" s="10" customFormat="1" ht="12" customHeight="1" x14ac:dyDescent="0.3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89">
        <v>0</v>
      </c>
      <c r="Q40" s="89">
        <v>0</v>
      </c>
      <c r="R40" s="89">
        <v>0</v>
      </c>
      <c r="S40" s="89">
        <f t="shared" si="45"/>
        <v>0</v>
      </c>
      <c r="T40" s="93" t="str">
        <f t="shared" si="46"/>
        <v>nebija plānots</v>
      </c>
      <c r="U40" s="89">
        <f t="shared" si="47"/>
        <v>0</v>
      </c>
      <c r="V40" s="93" t="str">
        <f t="shared" si="48"/>
        <v>nebija plānots</v>
      </c>
      <c r="W40" s="89">
        <v>138905.97</v>
      </c>
      <c r="X40" s="89">
        <v>51000</v>
      </c>
      <c r="Y40" s="89">
        <v>0</v>
      </c>
      <c r="Z40" s="89">
        <f t="shared" si="49"/>
        <v>51000</v>
      </c>
      <c r="AA40" s="93">
        <f t="shared" si="50"/>
        <v>0.36715484582844066</v>
      </c>
      <c r="AB40" s="89">
        <f t="shared" si="51"/>
        <v>-87905.97</v>
      </c>
      <c r="AC40" s="93">
        <f t="shared" si="52"/>
        <v>-0.6328451541715594</v>
      </c>
      <c r="AD40" s="89">
        <f t="shared" si="53"/>
        <v>138905.97</v>
      </c>
      <c r="AE40" s="89">
        <f t="shared" si="54"/>
        <v>51000</v>
      </c>
      <c r="AF40" s="89">
        <f t="shared" si="55"/>
        <v>0</v>
      </c>
      <c r="AG40" s="89">
        <f t="shared" si="56"/>
        <v>51000</v>
      </c>
      <c r="AH40" s="93">
        <f t="shared" si="57"/>
        <v>0.36715484582844066</v>
      </c>
      <c r="AI40" s="89">
        <f t="shared" si="58"/>
        <v>-87905.97</v>
      </c>
      <c r="AJ40" s="93">
        <f t="shared" si="59"/>
        <v>-0.6328451541715594</v>
      </c>
      <c r="AK40" s="89">
        <v>74795.520000000004</v>
      </c>
      <c r="AL40" s="89">
        <v>0</v>
      </c>
      <c r="AM40" s="89">
        <v>0</v>
      </c>
      <c r="AN40" s="89">
        <v>0</v>
      </c>
      <c r="AO40" s="89">
        <v>0</v>
      </c>
      <c r="AP40" s="89">
        <v>163055.95000000001</v>
      </c>
      <c r="AQ40" s="89">
        <v>102262.01</v>
      </c>
      <c r="AR40" s="89">
        <v>0</v>
      </c>
      <c r="AS40" s="89">
        <v>0</v>
      </c>
      <c r="AT40" s="89">
        <v>222142.25</v>
      </c>
      <c r="AU40" s="24">
        <f t="shared" si="44"/>
        <v>701161.7</v>
      </c>
    </row>
    <row r="41" spans="1:47" s="10" customFormat="1" ht="12" customHeight="1" x14ac:dyDescent="0.3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89">
        <v>25500.22</v>
      </c>
      <c r="Q41" s="89">
        <v>25500</v>
      </c>
      <c r="R41" s="89">
        <v>0</v>
      </c>
      <c r="S41" s="89">
        <f t="shared" si="45"/>
        <v>25500</v>
      </c>
      <c r="T41" s="93">
        <f t="shared" si="46"/>
        <v>0.99999137262345184</v>
      </c>
      <c r="U41" s="89">
        <f t="shared" si="47"/>
        <v>-0.22000000000116415</v>
      </c>
      <c r="V41" s="93">
        <f t="shared" si="48"/>
        <v>-8.6273765481695513E-6</v>
      </c>
      <c r="W41" s="89">
        <v>66843.25</v>
      </c>
      <c r="X41" s="89">
        <v>28274.04</v>
      </c>
      <c r="Y41" s="89">
        <v>0</v>
      </c>
      <c r="Z41" s="89">
        <f t="shared" si="49"/>
        <v>28274.04</v>
      </c>
      <c r="AA41" s="93">
        <f t="shared" si="50"/>
        <v>0.42299020469531329</v>
      </c>
      <c r="AB41" s="89">
        <f t="shared" si="51"/>
        <v>-38569.21</v>
      </c>
      <c r="AC41" s="93">
        <f t="shared" si="52"/>
        <v>-0.57700979530468666</v>
      </c>
      <c r="AD41" s="89">
        <f t="shared" si="53"/>
        <v>92343.47</v>
      </c>
      <c r="AE41" s="89">
        <f t="shared" si="54"/>
        <v>53774.04</v>
      </c>
      <c r="AF41" s="89">
        <f t="shared" si="55"/>
        <v>0</v>
      </c>
      <c r="AG41" s="89">
        <f t="shared" si="56"/>
        <v>53774.04</v>
      </c>
      <c r="AH41" s="93">
        <f t="shared" si="57"/>
        <v>0.58232639514196294</v>
      </c>
      <c r="AI41" s="89">
        <f t="shared" si="58"/>
        <v>-38569.43</v>
      </c>
      <c r="AJ41" s="93">
        <f t="shared" si="59"/>
        <v>-0.41767360485803706</v>
      </c>
      <c r="AK41" s="89">
        <v>0</v>
      </c>
      <c r="AL41" s="89">
        <v>32409.37</v>
      </c>
      <c r="AM41" s="89">
        <v>81857.39</v>
      </c>
      <c r="AN41" s="89">
        <v>22143.75</v>
      </c>
      <c r="AO41" s="89">
        <v>47109.599999999999</v>
      </c>
      <c r="AP41" s="89">
        <v>211954.22</v>
      </c>
      <c r="AQ41" s="89">
        <v>38070</v>
      </c>
      <c r="AR41" s="89">
        <v>205456.84999999998</v>
      </c>
      <c r="AS41" s="89">
        <v>152370.18</v>
      </c>
      <c r="AT41" s="89">
        <v>76140</v>
      </c>
      <c r="AU41" s="24">
        <f t="shared" si="44"/>
        <v>959854.82999999984</v>
      </c>
    </row>
    <row r="42" spans="1:47" s="10" customFormat="1" ht="12" customHeight="1" x14ac:dyDescent="0.3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89">
        <v>298369.78999999998</v>
      </c>
      <c r="Q42" s="89">
        <v>203669.82</v>
      </c>
      <c r="R42" s="89">
        <v>0</v>
      </c>
      <c r="S42" s="89">
        <f t="shared" si="45"/>
        <v>203669.82</v>
      </c>
      <c r="T42" s="93">
        <f t="shared" si="46"/>
        <v>0.68260871853011662</v>
      </c>
      <c r="U42" s="89">
        <f t="shared" si="47"/>
        <v>-94699.969999999972</v>
      </c>
      <c r="V42" s="93">
        <f t="shared" si="48"/>
        <v>-0.31739128146988332</v>
      </c>
      <c r="W42" s="89">
        <v>679235.35999999987</v>
      </c>
      <c r="X42" s="89">
        <v>126966.37999999999</v>
      </c>
      <c r="Y42" s="89">
        <v>0</v>
      </c>
      <c r="Z42" s="89">
        <f t="shared" si="49"/>
        <v>126966.37999999999</v>
      </c>
      <c r="AA42" s="93">
        <f t="shared" si="50"/>
        <v>0.18692545688434126</v>
      </c>
      <c r="AB42" s="89">
        <f t="shared" si="51"/>
        <v>-552268.97999999986</v>
      </c>
      <c r="AC42" s="93">
        <f t="shared" si="52"/>
        <v>-0.81307454311565874</v>
      </c>
      <c r="AD42" s="89">
        <f t="shared" si="53"/>
        <v>977605.14999999991</v>
      </c>
      <c r="AE42" s="89">
        <f t="shared" si="54"/>
        <v>330636.2</v>
      </c>
      <c r="AF42" s="89">
        <f t="shared" si="55"/>
        <v>0</v>
      </c>
      <c r="AG42" s="89">
        <f t="shared" si="56"/>
        <v>330636.2</v>
      </c>
      <c r="AH42" s="93">
        <f t="shared" si="57"/>
        <v>0.33821037051615371</v>
      </c>
      <c r="AI42" s="89">
        <f t="shared" si="58"/>
        <v>-646968.94999999995</v>
      </c>
      <c r="AJ42" s="93">
        <f t="shared" si="59"/>
        <v>-0.66178962948384634</v>
      </c>
      <c r="AK42" s="89">
        <v>502953.74000000005</v>
      </c>
      <c r="AL42" s="89">
        <v>699957.14</v>
      </c>
      <c r="AM42" s="89">
        <v>518517.75</v>
      </c>
      <c r="AN42" s="89">
        <v>339058.3</v>
      </c>
      <c r="AO42" s="89">
        <v>413701.36</v>
      </c>
      <c r="AP42" s="89">
        <v>1736249.23</v>
      </c>
      <c r="AQ42" s="89">
        <v>112875</v>
      </c>
      <c r="AR42" s="89">
        <v>473311.89</v>
      </c>
      <c r="AS42" s="89">
        <v>1770684.8</v>
      </c>
      <c r="AT42" s="89">
        <v>141669.76000000001</v>
      </c>
      <c r="AU42" s="24">
        <f t="shared" si="44"/>
        <v>7686584.1199999992</v>
      </c>
    </row>
    <row r="43" spans="1:47" s="10" customFormat="1" ht="12" customHeight="1" x14ac:dyDescent="0.35">
      <c r="A43" s="9" t="s">
        <v>62</v>
      </c>
      <c r="B43" s="9" t="s">
        <v>661</v>
      </c>
      <c r="C43" s="25">
        <v>1</v>
      </c>
      <c r="D43" s="26" t="s">
        <v>53</v>
      </c>
      <c r="E43" s="27" t="s">
        <v>54</v>
      </c>
      <c r="F43" s="25" t="s">
        <v>649</v>
      </c>
      <c r="G43" s="27" t="s">
        <v>63</v>
      </c>
      <c r="H43" s="30" t="s">
        <v>64</v>
      </c>
      <c r="I43" s="27" t="s">
        <v>63</v>
      </c>
      <c r="J43" s="28" t="s">
        <v>21</v>
      </c>
      <c r="K43" s="29" t="s">
        <v>59</v>
      </c>
      <c r="L43" s="23" t="s">
        <v>10</v>
      </c>
      <c r="M43" s="24">
        <v>42994222.299999997</v>
      </c>
      <c r="N43" s="24">
        <v>30471264.609999999</v>
      </c>
      <c r="O43" s="24">
        <v>39205761.579999998</v>
      </c>
      <c r="P43" s="89">
        <v>0</v>
      </c>
      <c r="Q43" s="89">
        <v>12694964.310000001</v>
      </c>
      <c r="R43" s="89">
        <v>0</v>
      </c>
      <c r="S43" s="89">
        <f t="shared" si="45"/>
        <v>12694964.310000001</v>
      </c>
      <c r="T43" s="93" t="str">
        <f t="shared" si="46"/>
        <v>nebija plānots</v>
      </c>
      <c r="U43" s="89">
        <f t="shared" si="47"/>
        <v>12694964.310000001</v>
      </c>
      <c r="V43" s="93" t="str">
        <f t="shared" si="48"/>
        <v>nebija plānots</v>
      </c>
      <c r="W43" s="89">
        <v>14172033.33</v>
      </c>
      <c r="X43" s="89">
        <v>0</v>
      </c>
      <c r="Y43" s="89">
        <v>0</v>
      </c>
      <c r="Z43" s="89">
        <f t="shared" si="49"/>
        <v>0</v>
      </c>
      <c r="AA43" s="93">
        <f t="shared" si="50"/>
        <v>0</v>
      </c>
      <c r="AB43" s="89">
        <f t="shared" si="51"/>
        <v>-14172033.33</v>
      </c>
      <c r="AC43" s="93">
        <f t="shared" si="52"/>
        <v>-1</v>
      </c>
      <c r="AD43" s="89">
        <f t="shared" si="53"/>
        <v>14172033.33</v>
      </c>
      <c r="AE43" s="89">
        <f t="shared" si="54"/>
        <v>12694964.310000001</v>
      </c>
      <c r="AF43" s="89">
        <f t="shared" si="55"/>
        <v>0</v>
      </c>
      <c r="AG43" s="89">
        <f t="shared" si="56"/>
        <v>12694964.310000001</v>
      </c>
      <c r="AH43" s="93">
        <f t="shared" si="57"/>
        <v>0.89577578703027227</v>
      </c>
      <c r="AI43" s="89">
        <f t="shared" si="58"/>
        <v>-1477069.0199999996</v>
      </c>
      <c r="AJ43" s="93">
        <f t="shared" si="59"/>
        <v>-0.10422421296972773</v>
      </c>
      <c r="AK43" s="89">
        <v>0</v>
      </c>
      <c r="AL43" s="89">
        <v>0</v>
      </c>
      <c r="AM43" s="89">
        <v>7225000</v>
      </c>
      <c r="AN43" s="89">
        <v>0</v>
      </c>
      <c r="AO43" s="89">
        <v>0</v>
      </c>
      <c r="AP43" s="89">
        <v>0</v>
      </c>
      <c r="AQ43" s="89">
        <v>0</v>
      </c>
      <c r="AR43" s="89">
        <v>14450000</v>
      </c>
      <c r="AS43" s="89">
        <v>0</v>
      </c>
      <c r="AT43" s="89">
        <v>0</v>
      </c>
      <c r="AU43" s="24">
        <f t="shared" si="44"/>
        <v>35847033.329999998</v>
      </c>
    </row>
    <row r="44" spans="1:47" s="10" customFormat="1" ht="12" customHeight="1" x14ac:dyDescent="0.3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89">
        <v>0</v>
      </c>
      <c r="Q44" s="89">
        <v>0</v>
      </c>
      <c r="R44" s="89">
        <v>0</v>
      </c>
      <c r="S44" s="89">
        <f t="shared" si="45"/>
        <v>0</v>
      </c>
      <c r="T44" s="93" t="str">
        <f t="shared" si="46"/>
        <v>nebija plānots</v>
      </c>
      <c r="U44" s="89">
        <f t="shared" si="47"/>
        <v>0</v>
      </c>
      <c r="V44" s="93" t="str">
        <f t="shared" si="48"/>
        <v>nebija plānots</v>
      </c>
      <c r="W44" s="89">
        <v>0</v>
      </c>
      <c r="X44" s="89">
        <v>0</v>
      </c>
      <c r="Y44" s="89">
        <v>0</v>
      </c>
      <c r="Z44" s="89">
        <f t="shared" si="49"/>
        <v>0</v>
      </c>
      <c r="AA44" s="93" t="str">
        <f t="shared" si="50"/>
        <v>nebija plānots</v>
      </c>
      <c r="AB44" s="89">
        <f t="shared" si="51"/>
        <v>0</v>
      </c>
      <c r="AC44" s="93" t="str">
        <f t="shared" si="52"/>
        <v>nebija plānots</v>
      </c>
      <c r="AD44" s="89">
        <f t="shared" si="53"/>
        <v>0</v>
      </c>
      <c r="AE44" s="89">
        <f t="shared" si="54"/>
        <v>0</v>
      </c>
      <c r="AF44" s="89">
        <f t="shared" si="55"/>
        <v>0</v>
      </c>
      <c r="AG44" s="89">
        <f t="shared" si="56"/>
        <v>0</v>
      </c>
      <c r="AH44" s="93" t="str">
        <f t="shared" si="57"/>
        <v>nebija plānots</v>
      </c>
      <c r="AI44" s="89">
        <f t="shared" si="58"/>
        <v>0</v>
      </c>
      <c r="AJ44" s="93" t="str">
        <f t="shared" si="59"/>
        <v>nebija plānots</v>
      </c>
      <c r="AK44" s="89">
        <v>0</v>
      </c>
      <c r="AL44" s="89">
        <v>0</v>
      </c>
      <c r="AM44" s="89">
        <v>0</v>
      </c>
      <c r="AN44" s="89">
        <v>0</v>
      </c>
      <c r="AO44" s="89">
        <v>0</v>
      </c>
      <c r="AP44" s="89">
        <v>0</v>
      </c>
      <c r="AQ44" s="89">
        <v>0</v>
      </c>
      <c r="AR44" s="89">
        <v>0</v>
      </c>
      <c r="AS44" s="89">
        <v>0</v>
      </c>
      <c r="AT44" s="89">
        <v>0</v>
      </c>
      <c r="AU44" s="24">
        <f t="shared" si="44"/>
        <v>0</v>
      </c>
    </row>
    <row r="45" spans="1:47" s="10" customFormat="1" ht="12" customHeight="1" x14ac:dyDescent="0.3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89">
        <v>0</v>
      </c>
      <c r="Q45" s="89">
        <v>0</v>
      </c>
      <c r="R45" s="89">
        <v>0</v>
      </c>
      <c r="S45" s="89">
        <f t="shared" si="45"/>
        <v>0</v>
      </c>
      <c r="T45" s="93" t="str">
        <f t="shared" si="46"/>
        <v>nebija plānots</v>
      </c>
      <c r="U45" s="89">
        <f t="shared" si="47"/>
        <v>0</v>
      </c>
      <c r="V45" s="93" t="str">
        <f t="shared" si="48"/>
        <v>nebija plānots</v>
      </c>
      <c r="W45" s="89">
        <v>0</v>
      </c>
      <c r="X45" s="89">
        <v>0</v>
      </c>
      <c r="Y45" s="89">
        <v>0</v>
      </c>
      <c r="Z45" s="89">
        <f t="shared" si="49"/>
        <v>0</v>
      </c>
      <c r="AA45" s="93" t="str">
        <f t="shared" si="50"/>
        <v>nebija plānots</v>
      </c>
      <c r="AB45" s="89">
        <f t="shared" si="51"/>
        <v>0</v>
      </c>
      <c r="AC45" s="93" t="str">
        <f t="shared" si="52"/>
        <v>nebija plānots</v>
      </c>
      <c r="AD45" s="89">
        <f t="shared" si="53"/>
        <v>0</v>
      </c>
      <c r="AE45" s="89">
        <f t="shared" si="54"/>
        <v>0</v>
      </c>
      <c r="AF45" s="89">
        <f t="shared" si="55"/>
        <v>0</v>
      </c>
      <c r="AG45" s="89">
        <f t="shared" si="56"/>
        <v>0</v>
      </c>
      <c r="AH45" s="93" t="str">
        <f t="shared" si="57"/>
        <v>nebija plānots</v>
      </c>
      <c r="AI45" s="89">
        <f t="shared" si="58"/>
        <v>0</v>
      </c>
      <c r="AJ45" s="93" t="str">
        <f t="shared" si="59"/>
        <v>nebija plānots</v>
      </c>
      <c r="AK45" s="89">
        <v>824224.29</v>
      </c>
      <c r="AL45" s="89">
        <v>0</v>
      </c>
      <c r="AM45" s="89">
        <v>0</v>
      </c>
      <c r="AN45" s="89">
        <v>0</v>
      </c>
      <c r="AO45" s="89">
        <v>0</v>
      </c>
      <c r="AP45" s="89">
        <v>0</v>
      </c>
      <c r="AQ45" s="89">
        <v>3112676.86</v>
      </c>
      <c r="AR45" s="89">
        <v>0</v>
      </c>
      <c r="AS45" s="89">
        <v>0</v>
      </c>
      <c r="AT45" s="89">
        <v>558919</v>
      </c>
      <c r="AU45" s="24">
        <f t="shared" si="44"/>
        <v>4495820.1500000004</v>
      </c>
    </row>
    <row r="46" spans="1:47" s="10" customFormat="1" ht="12" customHeight="1" x14ac:dyDescent="0.3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89">
        <v>0</v>
      </c>
      <c r="Q46" s="89">
        <v>0</v>
      </c>
      <c r="R46" s="89">
        <v>0</v>
      </c>
      <c r="S46" s="89">
        <f t="shared" si="45"/>
        <v>0</v>
      </c>
      <c r="T46" s="93" t="str">
        <f t="shared" si="46"/>
        <v>nebija plānots</v>
      </c>
      <c r="U46" s="89">
        <f t="shared" si="47"/>
        <v>0</v>
      </c>
      <c r="V46" s="93" t="str">
        <f t="shared" si="48"/>
        <v>nebija plānots</v>
      </c>
      <c r="W46" s="89">
        <v>198956.1</v>
      </c>
      <c r="X46" s="89">
        <v>0</v>
      </c>
      <c r="Y46" s="89">
        <v>0</v>
      </c>
      <c r="Z46" s="89">
        <f t="shared" si="49"/>
        <v>0</v>
      </c>
      <c r="AA46" s="93">
        <f t="shared" si="50"/>
        <v>0</v>
      </c>
      <c r="AB46" s="89">
        <f t="shared" si="51"/>
        <v>-198956.1</v>
      </c>
      <c r="AC46" s="93">
        <f t="shared" si="52"/>
        <v>-1</v>
      </c>
      <c r="AD46" s="89">
        <f t="shared" si="53"/>
        <v>198956.1</v>
      </c>
      <c r="AE46" s="89">
        <f t="shared" si="54"/>
        <v>0</v>
      </c>
      <c r="AF46" s="89">
        <f t="shared" si="55"/>
        <v>0</v>
      </c>
      <c r="AG46" s="89">
        <f t="shared" si="56"/>
        <v>0</v>
      </c>
      <c r="AH46" s="93">
        <f t="shared" si="57"/>
        <v>0</v>
      </c>
      <c r="AI46" s="89">
        <f t="shared" si="58"/>
        <v>-198956.1</v>
      </c>
      <c r="AJ46" s="93">
        <f t="shared" si="59"/>
        <v>-1</v>
      </c>
      <c r="AK46" s="89">
        <v>0</v>
      </c>
      <c r="AL46" s="89">
        <v>0</v>
      </c>
      <c r="AM46" s="89">
        <v>0</v>
      </c>
      <c r="AN46" s="89">
        <v>0</v>
      </c>
      <c r="AO46" s="89">
        <v>0</v>
      </c>
      <c r="AP46" s="89">
        <v>1078581.6599999999</v>
      </c>
      <c r="AQ46" s="89">
        <v>0</v>
      </c>
      <c r="AR46" s="89">
        <v>0</v>
      </c>
      <c r="AS46" s="89">
        <v>0</v>
      </c>
      <c r="AT46" s="89">
        <v>0</v>
      </c>
      <c r="AU46" s="24">
        <f t="shared" si="44"/>
        <v>1277537.76</v>
      </c>
    </row>
    <row r="47" spans="1:47" s="10" customFormat="1" ht="12" customHeight="1" x14ac:dyDescent="0.3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89">
        <v>0</v>
      </c>
      <c r="Q47" s="89">
        <v>2640795.48</v>
      </c>
      <c r="R47" s="89">
        <v>0</v>
      </c>
      <c r="S47" s="89">
        <f t="shared" si="45"/>
        <v>2640795.48</v>
      </c>
      <c r="T47" s="93" t="str">
        <f t="shared" si="46"/>
        <v>nebija plānots</v>
      </c>
      <c r="U47" s="89">
        <f t="shared" si="47"/>
        <v>2640795.48</v>
      </c>
      <c r="V47" s="93" t="str">
        <f t="shared" si="48"/>
        <v>nebija plānots</v>
      </c>
      <c r="W47" s="89">
        <v>2657502.2799999998</v>
      </c>
      <c r="X47" s="89">
        <v>0</v>
      </c>
      <c r="Y47" s="89">
        <v>0</v>
      </c>
      <c r="Z47" s="89">
        <f t="shared" si="49"/>
        <v>0</v>
      </c>
      <c r="AA47" s="93">
        <f t="shared" si="50"/>
        <v>0</v>
      </c>
      <c r="AB47" s="89">
        <f t="shared" si="51"/>
        <v>-2657502.2799999998</v>
      </c>
      <c r="AC47" s="93">
        <f t="shared" si="52"/>
        <v>-1</v>
      </c>
      <c r="AD47" s="89">
        <f t="shared" si="53"/>
        <v>2657502.2799999998</v>
      </c>
      <c r="AE47" s="89">
        <f t="shared" si="54"/>
        <v>2640795.48</v>
      </c>
      <c r="AF47" s="89">
        <f t="shared" si="55"/>
        <v>0</v>
      </c>
      <c r="AG47" s="89">
        <f t="shared" si="56"/>
        <v>2640795.48</v>
      </c>
      <c r="AH47" s="93">
        <f t="shared" si="57"/>
        <v>0.99371334499852249</v>
      </c>
      <c r="AI47" s="89">
        <f t="shared" si="58"/>
        <v>-16706.799999999814</v>
      </c>
      <c r="AJ47" s="93">
        <f t="shared" si="59"/>
        <v>-6.2866550014774834E-3</v>
      </c>
      <c r="AK47" s="89">
        <v>0</v>
      </c>
      <c r="AL47" s="89">
        <v>0</v>
      </c>
      <c r="AM47" s="89">
        <v>3440545</v>
      </c>
      <c r="AN47" s="89">
        <v>0</v>
      </c>
      <c r="AO47" s="89">
        <v>0</v>
      </c>
      <c r="AP47" s="89">
        <v>2167500</v>
      </c>
      <c r="AQ47" s="89">
        <v>0</v>
      </c>
      <c r="AR47" s="89">
        <v>0</v>
      </c>
      <c r="AS47" s="89">
        <v>2601000</v>
      </c>
      <c r="AT47" s="89">
        <v>6025113</v>
      </c>
      <c r="AU47" s="24">
        <f t="shared" si="44"/>
        <v>16891660.280000001</v>
      </c>
    </row>
    <row r="48" spans="1:47" s="10" customFormat="1" ht="12" customHeight="1" x14ac:dyDescent="0.3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89">
        <v>31681.63</v>
      </c>
      <c r="Q48" s="89">
        <v>31681.63</v>
      </c>
      <c r="R48" s="89">
        <v>0</v>
      </c>
      <c r="S48" s="89">
        <f t="shared" si="45"/>
        <v>31681.63</v>
      </c>
      <c r="T48" s="93">
        <f t="shared" si="46"/>
        <v>1</v>
      </c>
      <c r="U48" s="89">
        <f t="shared" si="47"/>
        <v>0</v>
      </c>
      <c r="V48" s="93">
        <f t="shared" si="48"/>
        <v>0</v>
      </c>
      <c r="W48" s="89">
        <v>0</v>
      </c>
      <c r="X48" s="89">
        <v>0</v>
      </c>
      <c r="Y48" s="89">
        <v>0</v>
      </c>
      <c r="Z48" s="89">
        <f t="shared" si="49"/>
        <v>0</v>
      </c>
      <c r="AA48" s="93" t="str">
        <f t="shared" si="50"/>
        <v>nebija plānots</v>
      </c>
      <c r="AB48" s="89">
        <f t="shared" si="51"/>
        <v>0</v>
      </c>
      <c r="AC48" s="93" t="str">
        <f t="shared" si="52"/>
        <v>nebija plānots</v>
      </c>
      <c r="AD48" s="89">
        <f t="shared" si="53"/>
        <v>31681.63</v>
      </c>
      <c r="AE48" s="89">
        <f t="shared" si="54"/>
        <v>31681.63</v>
      </c>
      <c r="AF48" s="89">
        <f t="shared" si="55"/>
        <v>0</v>
      </c>
      <c r="AG48" s="89">
        <f t="shared" si="56"/>
        <v>31681.63</v>
      </c>
      <c r="AH48" s="93">
        <f t="shared" si="57"/>
        <v>1</v>
      </c>
      <c r="AI48" s="89">
        <f t="shared" si="58"/>
        <v>0</v>
      </c>
      <c r="AJ48" s="93">
        <f t="shared" si="59"/>
        <v>0</v>
      </c>
      <c r="AK48" s="89">
        <v>0</v>
      </c>
      <c r="AL48" s="89">
        <v>0</v>
      </c>
      <c r="AM48" s="89">
        <v>0</v>
      </c>
      <c r="AN48" s="89">
        <v>0</v>
      </c>
      <c r="AO48" s="89">
        <v>0</v>
      </c>
      <c r="AP48" s="89">
        <v>43350</v>
      </c>
      <c r="AQ48" s="89">
        <v>0</v>
      </c>
      <c r="AR48" s="89">
        <v>0</v>
      </c>
      <c r="AS48" s="89">
        <v>0</v>
      </c>
      <c r="AT48" s="89">
        <v>0</v>
      </c>
      <c r="AU48" s="24">
        <f t="shared" si="44"/>
        <v>75031.63</v>
      </c>
    </row>
    <row r="49" spans="1:47" s="10" customFormat="1" ht="12" customHeight="1" x14ac:dyDescent="0.3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89">
        <v>29427.59</v>
      </c>
      <c r="Q49" s="89">
        <v>29427.59</v>
      </c>
      <c r="R49" s="89">
        <v>0</v>
      </c>
      <c r="S49" s="89">
        <f t="shared" si="45"/>
        <v>29427.59</v>
      </c>
      <c r="T49" s="93">
        <f t="shared" si="46"/>
        <v>1</v>
      </c>
      <c r="U49" s="89">
        <f t="shared" si="47"/>
        <v>0</v>
      </c>
      <c r="V49" s="93">
        <f t="shared" si="48"/>
        <v>0</v>
      </c>
      <c r="W49" s="89">
        <v>181457.7</v>
      </c>
      <c r="X49" s="89">
        <v>248797.57</v>
      </c>
      <c r="Y49" s="89">
        <v>0</v>
      </c>
      <c r="Z49" s="89">
        <f t="shared" si="49"/>
        <v>248797.57</v>
      </c>
      <c r="AA49" s="93">
        <f t="shared" si="50"/>
        <v>1.371105056440151</v>
      </c>
      <c r="AB49" s="89">
        <f t="shared" si="51"/>
        <v>67339.87</v>
      </c>
      <c r="AC49" s="93">
        <f t="shared" si="52"/>
        <v>0.37110505644015102</v>
      </c>
      <c r="AD49" s="89">
        <f t="shared" si="53"/>
        <v>210885.29</v>
      </c>
      <c r="AE49" s="89">
        <f t="shared" si="54"/>
        <v>278225.16000000003</v>
      </c>
      <c r="AF49" s="89">
        <f t="shared" si="55"/>
        <v>0</v>
      </c>
      <c r="AG49" s="89">
        <f t="shared" si="56"/>
        <v>278225.16000000003</v>
      </c>
      <c r="AH49" s="93">
        <f t="shared" si="57"/>
        <v>1.3193199013549026</v>
      </c>
      <c r="AI49" s="89">
        <f t="shared" si="58"/>
        <v>67339.870000000024</v>
      </c>
      <c r="AJ49" s="93">
        <f t="shared" si="59"/>
        <v>0.31931990135490257</v>
      </c>
      <c r="AK49" s="89">
        <v>74151.31</v>
      </c>
      <c r="AL49" s="89">
        <v>19426.509999999998</v>
      </c>
      <c r="AM49" s="89">
        <v>129433.39</v>
      </c>
      <c r="AN49" s="89">
        <v>0</v>
      </c>
      <c r="AO49" s="89">
        <v>146151.87</v>
      </c>
      <c r="AP49" s="89">
        <v>28900</v>
      </c>
      <c r="AQ49" s="89">
        <v>28900</v>
      </c>
      <c r="AR49" s="89">
        <v>28900</v>
      </c>
      <c r="AS49" s="89">
        <v>43350</v>
      </c>
      <c r="AT49" s="89">
        <v>133429.82</v>
      </c>
      <c r="AU49" s="24">
        <f t="shared" si="44"/>
        <v>843528.19</v>
      </c>
    </row>
    <row r="50" spans="1:47" s="10" customFormat="1" ht="12" customHeight="1" x14ac:dyDescent="0.3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89">
        <v>0</v>
      </c>
      <c r="Q50" s="89">
        <v>0</v>
      </c>
      <c r="R50" s="89">
        <v>0</v>
      </c>
      <c r="S50" s="89">
        <f t="shared" si="45"/>
        <v>0</v>
      </c>
      <c r="T50" s="93" t="str">
        <f t="shared" si="46"/>
        <v>nebija plānots</v>
      </c>
      <c r="U50" s="89">
        <f t="shared" si="47"/>
        <v>0</v>
      </c>
      <c r="V50" s="93" t="str">
        <f t="shared" si="48"/>
        <v>nebija plānots</v>
      </c>
      <c r="W50" s="89">
        <v>173096.76</v>
      </c>
      <c r="X50" s="89">
        <v>173096.76</v>
      </c>
      <c r="Y50" s="89">
        <v>0</v>
      </c>
      <c r="Z50" s="89">
        <f t="shared" si="49"/>
        <v>173096.76</v>
      </c>
      <c r="AA50" s="93">
        <f t="shared" si="50"/>
        <v>1</v>
      </c>
      <c r="AB50" s="89">
        <f t="shared" si="51"/>
        <v>0</v>
      </c>
      <c r="AC50" s="93">
        <f t="shared" si="52"/>
        <v>0</v>
      </c>
      <c r="AD50" s="89">
        <f t="shared" si="53"/>
        <v>173096.76</v>
      </c>
      <c r="AE50" s="89">
        <f t="shared" si="54"/>
        <v>173096.76</v>
      </c>
      <c r="AF50" s="89">
        <f t="shared" si="55"/>
        <v>0</v>
      </c>
      <c r="AG50" s="89">
        <f t="shared" si="56"/>
        <v>173096.76</v>
      </c>
      <c r="AH50" s="93">
        <f t="shared" si="57"/>
        <v>1</v>
      </c>
      <c r="AI50" s="89">
        <f t="shared" si="58"/>
        <v>0</v>
      </c>
      <c r="AJ50" s="93">
        <f t="shared" si="59"/>
        <v>0</v>
      </c>
      <c r="AK50" s="89">
        <v>0</v>
      </c>
      <c r="AL50" s="89">
        <v>38397.9</v>
      </c>
      <c r="AM50" s="89">
        <v>66274.11</v>
      </c>
      <c r="AN50" s="89">
        <v>158325.28999999998</v>
      </c>
      <c r="AO50" s="89">
        <v>228953.24</v>
      </c>
      <c r="AP50" s="89">
        <v>164657.23000000001</v>
      </c>
      <c r="AQ50" s="89">
        <v>612000</v>
      </c>
      <c r="AR50" s="89">
        <v>2512358.2400000002</v>
      </c>
      <c r="AS50" s="89">
        <v>80102.28</v>
      </c>
      <c r="AT50" s="89">
        <v>0</v>
      </c>
      <c r="AU50" s="24">
        <f t="shared" si="44"/>
        <v>4034165.0500000003</v>
      </c>
    </row>
    <row r="51" spans="1:47" s="10" customFormat="1" ht="12" customHeight="1" x14ac:dyDescent="0.3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89">
        <v>0</v>
      </c>
      <c r="Q51" s="89">
        <v>192779.8</v>
      </c>
      <c r="R51" s="89">
        <v>0</v>
      </c>
      <c r="S51" s="89">
        <f t="shared" si="45"/>
        <v>192779.8</v>
      </c>
      <c r="T51" s="93" t="str">
        <f t="shared" si="46"/>
        <v>nebija plānots</v>
      </c>
      <c r="U51" s="89">
        <f t="shared" si="47"/>
        <v>192779.8</v>
      </c>
      <c r="V51" s="93" t="str">
        <f t="shared" si="48"/>
        <v>nebija plānots</v>
      </c>
      <c r="W51" s="89">
        <v>192779.8</v>
      </c>
      <c r="X51" s="89">
        <v>0</v>
      </c>
      <c r="Y51" s="89">
        <v>0</v>
      </c>
      <c r="Z51" s="89">
        <f t="shared" si="49"/>
        <v>0</v>
      </c>
      <c r="AA51" s="93">
        <f t="shared" si="50"/>
        <v>0</v>
      </c>
      <c r="AB51" s="89">
        <f t="shared" si="51"/>
        <v>-192779.8</v>
      </c>
      <c r="AC51" s="93">
        <f t="shared" si="52"/>
        <v>-1</v>
      </c>
      <c r="AD51" s="89">
        <f t="shared" si="53"/>
        <v>192779.8</v>
      </c>
      <c r="AE51" s="89">
        <f t="shared" si="54"/>
        <v>192779.8</v>
      </c>
      <c r="AF51" s="89">
        <f t="shared" si="55"/>
        <v>0</v>
      </c>
      <c r="AG51" s="89">
        <f t="shared" si="56"/>
        <v>192779.8</v>
      </c>
      <c r="AH51" s="93">
        <f t="shared" si="57"/>
        <v>1</v>
      </c>
      <c r="AI51" s="89">
        <f t="shared" si="58"/>
        <v>0</v>
      </c>
      <c r="AJ51" s="93">
        <f t="shared" si="59"/>
        <v>0</v>
      </c>
      <c r="AK51" s="89">
        <v>0</v>
      </c>
      <c r="AL51" s="89">
        <v>0</v>
      </c>
      <c r="AM51" s="89">
        <v>0</v>
      </c>
      <c r="AN51" s="89">
        <v>0</v>
      </c>
      <c r="AO51" s="89">
        <v>59040.45</v>
      </c>
      <c r="AP51" s="89">
        <v>0</v>
      </c>
      <c r="AQ51" s="89">
        <v>0</v>
      </c>
      <c r="AR51" s="89">
        <v>0</v>
      </c>
      <c r="AS51" s="89">
        <v>0</v>
      </c>
      <c r="AT51" s="89">
        <v>148058.29</v>
      </c>
      <c r="AU51" s="24">
        <f t="shared" si="44"/>
        <v>399878.54000000004</v>
      </c>
    </row>
    <row r="52" spans="1:47" s="10" customFormat="1" ht="12" customHeight="1" x14ac:dyDescent="0.3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89">
        <v>0</v>
      </c>
      <c r="Q52" s="89">
        <v>0</v>
      </c>
      <c r="R52" s="89">
        <v>0</v>
      </c>
      <c r="S52" s="89">
        <f t="shared" si="45"/>
        <v>0</v>
      </c>
      <c r="T52" s="93" t="str">
        <f t="shared" si="46"/>
        <v>nebija plānots</v>
      </c>
      <c r="U52" s="89">
        <f t="shared" si="47"/>
        <v>0</v>
      </c>
      <c r="V52" s="93" t="str">
        <f t="shared" si="48"/>
        <v>nebija plānots</v>
      </c>
      <c r="W52" s="89">
        <v>0</v>
      </c>
      <c r="X52" s="89">
        <v>0</v>
      </c>
      <c r="Y52" s="89">
        <v>0</v>
      </c>
      <c r="Z52" s="89">
        <f t="shared" si="49"/>
        <v>0</v>
      </c>
      <c r="AA52" s="93" t="str">
        <f t="shared" si="50"/>
        <v>nebija plānots</v>
      </c>
      <c r="AB52" s="89">
        <f t="shared" si="51"/>
        <v>0</v>
      </c>
      <c r="AC52" s="93" t="str">
        <f t="shared" si="52"/>
        <v>nebija plānots</v>
      </c>
      <c r="AD52" s="89">
        <f t="shared" si="53"/>
        <v>0</v>
      </c>
      <c r="AE52" s="89">
        <f t="shared" si="54"/>
        <v>0</v>
      </c>
      <c r="AF52" s="89">
        <f t="shared" si="55"/>
        <v>0</v>
      </c>
      <c r="AG52" s="89">
        <f t="shared" si="56"/>
        <v>0</v>
      </c>
      <c r="AH52" s="93" t="str">
        <f t="shared" si="57"/>
        <v>nebija plānots</v>
      </c>
      <c r="AI52" s="89">
        <f t="shared" si="58"/>
        <v>0</v>
      </c>
      <c r="AJ52" s="93" t="str">
        <f t="shared" si="59"/>
        <v>nebija plānots</v>
      </c>
      <c r="AK52" s="89">
        <v>0</v>
      </c>
      <c r="AL52" s="89">
        <v>0</v>
      </c>
      <c r="AM52" s="89">
        <v>0</v>
      </c>
      <c r="AN52" s="89">
        <v>828750</v>
      </c>
      <c r="AO52" s="89">
        <v>0</v>
      </c>
      <c r="AP52" s="89">
        <v>0</v>
      </c>
      <c r="AQ52" s="89">
        <v>0</v>
      </c>
      <c r="AR52" s="89">
        <v>0</v>
      </c>
      <c r="AS52" s="89">
        <v>78931.509999999995</v>
      </c>
      <c r="AT52" s="89">
        <v>0</v>
      </c>
      <c r="AU52" s="24">
        <f t="shared" si="44"/>
        <v>907681.51</v>
      </c>
    </row>
    <row r="53" spans="1:47" s="10" customFormat="1" ht="12" customHeight="1" x14ac:dyDescent="0.3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89">
        <v>0</v>
      </c>
      <c r="Q53" s="89">
        <v>0</v>
      </c>
      <c r="R53" s="89">
        <v>0</v>
      </c>
      <c r="S53" s="89">
        <f t="shared" si="45"/>
        <v>0</v>
      </c>
      <c r="T53" s="93" t="str">
        <f t="shared" si="46"/>
        <v>nebija plānots</v>
      </c>
      <c r="U53" s="89">
        <f t="shared" si="47"/>
        <v>0</v>
      </c>
      <c r="V53" s="93" t="str">
        <f t="shared" si="48"/>
        <v>nebija plānots</v>
      </c>
      <c r="W53" s="89">
        <v>0</v>
      </c>
      <c r="X53" s="89">
        <v>0</v>
      </c>
      <c r="Y53" s="89">
        <v>0</v>
      </c>
      <c r="Z53" s="89">
        <f t="shared" si="49"/>
        <v>0</v>
      </c>
      <c r="AA53" s="93" t="str">
        <f t="shared" si="50"/>
        <v>nebija plānots</v>
      </c>
      <c r="AB53" s="89">
        <f t="shared" si="51"/>
        <v>0</v>
      </c>
      <c r="AC53" s="93" t="str">
        <f t="shared" si="52"/>
        <v>nebija plānots</v>
      </c>
      <c r="AD53" s="89">
        <f t="shared" si="53"/>
        <v>0</v>
      </c>
      <c r="AE53" s="89">
        <f t="shared" si="54"/>
        <v>0</v>
      </c>
      <c r="AF53" s="89">
        <f t="shared" si="55"/>
        <v>0</v>
      </c>
      <c r="AG53" s="89">
        <f t="shared" si="56"/>
        <v>0</v>
      </c>
      <c r="AH53" s="93" t="str">
        <f t="shared" si="57"/>
        <v>nebija plānots</v>
      </c>
      <c r="AI53" s="89">
        <f t="shared" si="58"/>
        <v>0</v>
      </c>
      <c r="AJ53" s="93" t="str">
        <f t="shared" si="59"/>
        <v>nebija plānots</v>
      </c>
      <c r="AK53" s="89">
        <v>0</v>
      </c>
      <c r="AL53" s="89">
        <v>0</v>
      </c>
      <c r="AM53" s="89">
        <v>0</v>
      </c>
      <c r="AN53" s="89">
        <v>0</v>
      </c>
      <c r="AO53" s="89">
        <v>0</v>
      </c>
      <c r="AP53" s="89">
        <v>0</v>
      </c>
      <c r="AQ53" s="89">
        <v>0</v>
      </c>
      <c r="AR53" s="89">
        <v>0</v>
      </c>
      <c r="AS53" s="89">
        <v>0</v>
      </c>
      <c r="AT53" s="89">
        <v>0</v>
      </c>
      <c r="AU53" s="24">
        <f t="shared" si="44"/>
        <v>0</v>
      </c>
    </row>
    <row r="54" spans="1:47" s="10" customFormat="1" ht="12" customHeight="1" x14ac:dyDescent="0.3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89">
        <v>0</v>
      </c>
      <c r="Q54" s="89">
        <v>0</v>
      </c>
      <c r="R54" s="89">
        <v>0</v>
      </c>
      <c r="S54" s="89">
        <f t="shared" si="45"/>
        <v>0</v>
      </c>
      <c r="T54" s="93" t="str">
        <f t="shared" si="46"/>
        <v>nebija plānots</v>
      </c>
      <c r="U54" s="89">
        <f t="shared" si="47"/>
        <v>0</v>
      </c>
      <c r="V54" s="93" t="str">
        <f t="shared" si="48"/>
        <v>nebija plānots</v>
      </c>
      <c r="W54" s="89">
        <v>0</v>
      </c>
      <c r="X54" s="89">
        <v>0</v>
      </c>
      <c r="Y54" s="89">
        <v>0</v>
      </c>
      <c r="Z54" s="89">
        <f t="shared" si="49"/>
        <v>0</v>
      </c>
      <c r="AA54" s="93" t="str">
        <f t="shared" si="50"/>
        <v>nebija plānots</v>
      </c>
      <c r="AB54" s="89">
        <f t="shared" si="51"/>
        <v>0</v>
      </c>
      <c r="AC54" s="93" t="str">
        <f t="shared" si="52"/>
        <v>nebija plānots</v>
      </c>
      <c r="AD54" s="89">
        <f t="shared" si="53"/>
        <v>0</v>
      </c>
      <c r="AE54" s="89">
        <f t="shared" si="54"/>
        <v>0</v>
      </c>
      <c r="AF54" s="89">
        <f t="shared" si="55"/>
        <v>0</v>
      </c>
      <c r="AG54" s="89">
        <f t="shared" si="56"/>
        <v>0</v>
      </c>
      <c r="AH54" s="93" t="str">
        <f t="shared" si="57"/>
        <v>nebija plānots</v>
      </c>
      <c r="AI54" s="89">
        <f t="shared" si="58"/>
        <v>0</v>
      </c>
      <c r="AJ54" s="93" t="str">
        <f t="shared" si="59"/>
        <v>nebija plānots</v>
      </c>
      <c r="AK54" s="89">
        <v>0</v>
      </c>
      <c r="AL54" s="89">
        <v>0</v>
      </c>
      <c r="AM54" s="89">
        <v>0</v>
      </c>
      <c r="AN54" s="89">
        <v>0</v>
      </c>
      <c r="AO54" s="89">
        <v>0</v>
      </c>
      <c r="AP54" s="89">
        <v>0</v>
      </c>
      <c r="AQ54" s="89">
        <v>0</v>
      </c>
      <c r="AR54" s="89">
        <v>0</v>
      </c>
      <c r="AS54" s="89">
        <v>0</v>
      </c>
      <c r="AT54" s="89">
        <v>0</v>
      </c>
      <c r="AU54" s="24">
        <f t="shared" si="44"/>
        <v>0</v>
      </c>
    </row>
    <row r="55" spans="1:47" s="10" customFormat="1" ht="12" customHeight="1" x14ac:dyDescent="0.3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89">
        <v>0</v>
      </c>
      <c r="Q55" s="89">
        <v>0</v>
      </c>
      <c r="R55" s="89">
        <v>0</v>
      </c>
      <c r="S55" s="89">
        <f t="shared" si="45"/>
        <v>0</v>
      </c>
      <c r="T55" s="93" t="str">
        <f t="shared" si="46"/>
        <v>nebija plānots</v>
      </c>
      <c r="U55" s="89">
        <f t="shared" si="47"/>
        <v>0</v>
      </c>
      <c r="V55" s="93" t="str">
        <f t="shared" si="48"/>
        <v>nebija plānots</v>
      </c>
      <c r="W55" s="89">
        <v>204000</v>
      </c>
      <c r="X55" s="89">
        <v>0</v>
      </c>
      <c r="Y55" s="89">
        <v>0</v>
      </c>
      <c r="Z55" s="89">
        <f t="shared" si="49"/>
        <v>0</v>
      </c>
      <c r="AA55" s="93">
        <f t="shared" si="50"/>
        <v>0</v>
      </c>
      <c r="AB55" s="89">
        <f t="shared" si="51"/>
        <v>-204000</v>
      </c>
      <c r="AC55" s="93">
        <f t="shared" si="52"/>
        <v>-1</v>
      </c>
      <c r="AD55" s="89">
        <f t="shared" si="53"/>
        <v>204000</v>
      </c>
      <c r="AE55" s="89">
        <f t="shared" si="54"/>
        <v>0</v>
      </c>
      <c r="AF55" s="89">
        <f t="shared" si="55"/>
        <v>0</v>
      </c>
      <c r="AG55" s="89">
        <f t="shared" si="56"/>
        <v>0</v>
      </c>
      <c r="AH55" s="93">
        <f t="shared" si="57"/>
        <v>0</v>
      </c>
      <c r="AI55" s="89">
        <f t="shared" si="58"/>
        <v>-204000</v>
      </c>
      <c r="AJ55" s="93">
        <f t="shared" si="59"/>
        <v>-1</v>
      </c>
      <c r="AK55" s="89">
        <v>0</v>
      </c>
      <c r="AL55" s="89">
        <v>0</v>
      </c>
      <c r="AM55" s="89">
        <v>0</v>
      </c>
      <c r="AN55" s="89">
        <v>102000</v>
      </c>
      <c r="AO55" s="89">
        <v>0</v>
      </c>
      <c r="AP55" s="89">
        <v>0</v>
      </c>
      <c r="AQ55" s="89">
        <v>0</v>
      </c>
      <c r="AR55" s="89">
        <v>0</v>
      </c>
      <c r="AS55" s="89">
        <v>293537.74000000005</v>
      </c>
      <c r="AT55" s="89">
        <v>0</v>
      </c>
      <c r="AU55" s="24">
        <f t="shared" si="44"/>
        <v>599537.74</v>
      </c>
    </row>
    <row r="56" spans="1:47" s="10" customFormat="1" ht="12" customHeight="1" x14ac:dyDescent="0.3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89">
        <v>0</v>
      </c>
      <c r="Q56" s="89">
        <v>672059.1</v>
      </c>
      <c r="R56" s="89">
        <v>0</v>
      </c>
      <c r="S56" s="89">
        <f t="shared" si="45"/>
        <v>672059.1</v>
      </c>
      <c r="T56" s="93" t="str">
        <f t="shared" si="46"/>
        <v>nebija plānots</v>
      </c>
      <c r="U56" s="89">
        <f t="shared" si="47"/>
        <v>672059.1</v>
      </c>
      <c r="V56" s="93" t="str">
        <f t="shared" si="48"/>
        <v>nebija plānots</v>
      </c>
      <c r="W56" s="89">
        <v>672059.1</v>
      </c>
      <c r="X56" s="89">
        <v>0</v>
      </c>
      <c r="Y56" s="89">
        <v>0</v>
      </c>
      <c r="Z56" s="89">
        <f t="shared" si="49"/>
        <v>0</v>
      </c>
      <c r="AA56" s="93">
        <f t="shared" si="50"/>
        <v>0</v>
      </c>
      <c r="AB56" s="89">
        <f t="shared" si="51"/>
        <v>-672059.1</v>
      </c>
      <c r="AC56" s="93">
        <f t="shared" si="52"/>
        <v>-1</v>
      </c>
      <c r="AD56" s="89">
        <f t="shared" si="53"/>
        <v>672059.1</v>
      </c>
      <c r="AE56" s="89">
        <f t="shared" si="54"/>
        <v>672059.1</v>
      </c>
      <c r="AF56" s="89">
        <f t="shared" si="55"/>
        <v>0</v>
      </c>
      <c r="AG56" s="89">
        <f t="shared" si="56"/>
        <v>672059.1</v>
      </c>
      <c r="AH56" s="93">
        <f t="shared" si="57"/>
        <v>1</v>
      </c>
      <c r="AI56" s="89">
        <f t="shared" si="58"/>
        <v>0</v>
      </c>
      <c r="AJ56" s="93">
        <f t="shared" si="59"/>
        <v>0</v>
      </c>
      <c r="AK56" s="89">
        <v>0</v>
      </c>
      <c r="AL56" s="89">
        <v>0</v>
      </c>
      <c r="AM56" s="89">
        <v>3400000</v>
      </c>
      <c r="AN56" s="89">
        <v>0</v>
      </c>
      <c r="AO56" s="89">
        <v>0</v>
      </c>
      <c r="AP56" s="89">
        <v>0</v>
      </c>
      <c r="AQ56" s="89">
        <v>0</v>
      </c>
      <c r="AR56" s="89">
        <v>8899375.0500000007</v>
      </c>
      <c r="AS56" s="89">
        <v>0</v>
      </c>
      <c r="AT56" s="89">
        <v>0</v>
      </c>
      <c r="AU56" s="24">
        <f t="shared" si="44"/>
        <v>12971434.15</v>
      </c>
    </row>
    <row r="57" spans="1:47" s="10" customFormat="1" ht="12" customHeight="1" x14ac:dyDescent="0.3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89">
        <v>0</v>
      </c>
      <c r="Q57" s="89">
        <v>0</v>
      </c>
      <c r="R57" s="89">
        <v>0</v>
      </c>
      <c r="S57" s="89">
        <f t="shared" si="45"/>
        <v>0</v>
      </c>
      <c r="T57" s="93" t="str">
        <f t="shared" si="46"/>
        <v>nebija plānots</v>
      </c>
      <c r="U57" s="89">
        <f t="shared" si="47"/>
        <v>0</v>
      </c>
      <c r="V57" s="93" t="str">
        <f t="shared" si="48"/>
        <v>nebija plānots</v>
      </c>
      <c r="W57" s="89">
        <v>0</v>
      </c>
      <c r="X57" s="89">
        <v>0</v>
      </c>
      <c r="Y57" s="89">
        <v>0</v>
      </c>
      <c r="Z57" s="89">
        <f t="shared" si="49"/>
        <v>0</v>
      </c>
      <c r="AA57" s="93" t="str">
        <f t="shared" si="50"/>
        <v>nebija plānots</v>
      </c>
      <c r="AB57" s="89">
        <f t="shared" si="51"/>
        <v>0</v>
      </c>
      <c r="AC57" s="93" t="str">
        <f t="shared" si="52"/>
        <v>nebija plānots</v>
      </c>
      <c r="AD57" s="89">
        <f t="shared" si="53"/>
        <v>0</v>
      </c>
      <c r="AE57" s="89">
        <f t="shared" si="54"/>
        <v>0</v>
      </c>
      <c r="AF57" s="89">
        <f t="shared" si="55"/>
        <v>0</v>
      </c>
      <c r="AG57" s="89">
        <f t="shared" si="56"/>
        <v>0</v>
      </c>
      <c r="AH57" s="93" t="str">
        <f t="shared" si="57"/>
        <v>nebija plānots</v>
      </c>
      <c r="AI57" s="89">
        <f t="shared" si="58"/>
        <v>0</v>
      </c>
      <c r="AJ57" s="93" t="str">
        <f t="shared" si="59"/>
        <v>nebija plānots</v>
      </c>
      <c r="AK57" s="89">
        <v>0</v>
      </c>
      <c r="AL57" s="89">
        <v>0</v>
      </c>
      <c r="AM57" s="89">
        <v>0</v>
      </c>
      <c r="AN57" s="89">
        <v>0</v>
      </c>
      <c r="AO57" s="89">
        <v>0</v>
      </c>
      <c r="AP57" s="89">
        <v>0</v>
      </c>
      <c r="AQ57" s="89">
        <v>0</v>
      </c>
      <c r="AR57" s="89">
        <v>0</v>
      </c>
      <c r="AS57" s="89">
        <v>0</v>
      </c>
      <c r="AT57" s="89">
        <v>0</v>
      </c>
      <c r="AU57" s="24">
        <f t="shared" si="44"/>
        <v>0</v>
      </c>
    </row>
    <row r="58" spans="1:47" s="10" customFormat="1" ht="12" customHeight="1" x14ac:dyDescent="0.3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89">
        <v>0</v>
      </c>
      <c r="Q58" s="89">
        <v>0</v>
      </c>
      <c r="R58" s="89">
        <v>0</v>
      </c>
      <c r="S58" s="89">
        <f t="shared" si="45"/>
        <v>0</v>
      </c>
      <c r="T58" s="93" t="str">
        <f t="shared" si="46"/>
        <v>nebija plānots</v>
      </c>
      <c r="U58" s="89">
        <f t="shared" si="47"/>
        <v>0</v>
      </c>
      <c r="V58" s="93" t="str">
        <f t="shared" si="48"/>
        <v>nebija plānots</v>
      </c>
      <c r="W58" s="89">
        <v>0</v>
      </c>
      <c r="X58" s="89">
        <v>0</v>
      </c>
      <c r="Y58" s="89">
        <v>0</v>
      </c>
      <c r="Z58" s="89">
        <f t="shared" si="49"/>
        <v>0</v>
      </c>
      <c r="AA58" s="93" t="str">
        <f t="shared" si="50"/>
        <v>nebija plānots</v>
      </c>
      <c r="AB58" s="89">
        <f t="shared" si="51"/>
        <v>0</v>
      </c>
      <c r="AC58" s="93" t="str">
        <f t="shared" si="52"/>
        <v>nebija plānots</v>
      </c>
      <c r="AD58" s="89">
        <f t="shared" si="53"/>
        <v>0</v>
      </c>
      <c r="AE58" s="89">
        <f t="shared" si="54"/>
        <v>0</v>
      </c>
      <c r="AF58" s="89">
        <f t="shared" si="55"/>
        <v>0</v>
      </c>
      <c r="AG58" s="89">
        <f t="shared" si="56"/>
        <v>0</v>
      </c>
      <c r="AH58" s="93" t="str">
        <f t="shared" si="57"/>
        <v>nebija plānots</v>
      </c>
      <c r="AI58" s="89">
        <f t="shared" si="58"/>
        <v>0</v>
      </c>
      <c r="AJ58" s="93" t="str">
        <f t="shared" si="59"/>
        <v>nebija plānots</v>
      </c>
      <c r="AK58" s="89">
        <v>0</v>
      </c>
      <c r="AL58" s="89">
        <v>0</v>
      </c>
      <c r="AM58" s="89">
        <v>0</v>
      </c>
      <c r="AN58" s="89">
        <v>0</v>
      </c>
      <c r="AO58" s="89">
        <v>0</v>
      </c>
      <c r="AP58" s="89">
        <v>0</v>
      </c>
      <c r="AQ58" s="89">
        <v>0</v>
      </c>
      <c r="AR58" s="89">
        <v>3000624.95</v>
      </c>
      <c r="AS58" s="89">
        <v>0</v>
      </c>
      <c r="AT58" s="89">
        <v>0</v>
      </c>
      <c r="AU58" s="24">
        <f t="shared" si="44"/>
        <v>3000624.95</v>
      </c>
    </row>
    <row r="59" spans="1:47" s="10" customFormat="1" ht="12" customHeight="1" x14ac:dyDescent="0.3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89">
        <v>0</v>
      </c>
      <c r="Q59" s="89">
        <v>0</v>
      </c>
      <c r="R59" s="89">
        <v>0</v>
      </c>
      <c r="S59" s="89">
        <f t="shared" si="45"/>
        <v>0</v>
      </c>
      <c r="T59" s="93" t="str">
        <f t="shared" si="46"/>
        <v>nebija plānots</v>
      </c>
      <c r="U59" s="89">
        <f t="shared" si="47"/>
        <v>0</v>
      </c>
      <c r="V59" s="93" t="str">
        <f t="shared" si="48"/>
        <v>nebija plānots</v>
      </c>
      <c r="W59" s="89">
        <v>0</v>
      </c>
      <c r="X59" s="89">
        <v>0</v>
      </c>
      <c r="Y59" s="89">
        <v>0</v>
      </c>
      <c r="Z59" s="89">
        <f t="shared" si="49"/>
        <v>0</v>
      </c>
      <c r="AA59" s="93" t="str">
        <f t="shared" si="50"/>
        <v>nebija plānots</v>
      </c>
      <c r="AB59" s="89">
        <f t="shared" si="51"/>
        <v>0</v>
      </c>
      <c r="AC59" s="93" t="str">
        <f t="shared" si="52"/>
        <v>nebija plānots</v>
      </c>
      <c r="AD59" s="89">
        <f t="shared" si="53"/>
        <v>0</v>
      </c>
      <c r="AE59" s="89">
        <f t="shared" si="54"/>
        <v>0</v>
      </c>
      <c r="AF59" s="89">
        <f t="shared" si="55"/>
        <v>0</v>
      </c>
      <c r="AG59" s="89">
        <f t="shared" si="56"/>
        <v>0</v>
      </c>
      <c r="AH59" s="93" t="str">
        <f t="shared" si="57"/>
        <v>nebija plānots</v>
      </c>
      <c r="AI59" s="89">
        <f t="shared" si="58"/>
        <v>0</v>
      </c>
      <c r="AJ59" s="93" t="str">
        <f t="shared" si="59"/>
        <v>nebija plānots</v>
      </c>
      <c r="AK59" s="89">
        <v>0</v>
      </c>
      <c r="AL59" s="89">
        <v>76511.899999999994</v>
      </c>
      <c r="AM59" s="89">
        <v>0</v>
      </c>
      <c r="AN59" s="89">
        <v>0</v>
      </c>
      <c r="AO59" s="89">
        <v>3625324.58</v>
      </c>
      <c r="AP59" s="89">
        <v>7650</v>
      </c>
      <c r="AQ59" s="89">
        <v>0</v>
      </c>
      <c r="AR59" s="89">
        <v>76512.899999999994</v>
      </c>
      <c r="AS59" s="89">
        <v>0</v>
      </c>
      <c r="AT59" s="89">
        <v>0</v>
      </c>
      <c r="AU59" s="24">
        <f t="shared" si="44"/>
        <v>3785999.38</v>
      </c>
    </row>
    <row r="60" spans="1:47" s="10" customFormat="1" ht="12" customHeight="1" x14ac:dyDescent="0.3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89">
        <v>0</v>
      </c>
      <c r="Q60" s="89">
        <v>0</v>
      </c>
      <c r="R60" s="89">
        <v>0</v>
      </c>
      <c r="S60" s="89">
        <f t="shared" si="45"/>
        <v>0</v>
      </c>
      <c r="T60" s="93" t="str">
        <f t="shared" si="46"/>
        <v>nebija plānots</v>
      </c>
      <c r="U60" s="89">
        <f t="shared" si="47"/>
        <v>0</v>
      </c>
      <c r="V60" s="93" t="str">
        <f t="shared" si="48"/>
        <v>nebija plānots</v>
      </c>
      <c r="W60" s="89">
        <v>0</v>
      </c>
      <c r="X60" s="89">
        <v>0</v>
      </c>
      <c r="Y60" s="89">
        <v>0</v>
      </c>
      <c r="Z60" s="89">
        <f t="shared" si="49"/>
        <v>0</v>
      </c>
      <c r="AA60" s="93" t="str">
        <f t="shared" si="50"/>
        <v>nebija plānots</v>
      </c>
      <c r="AB60" s="89">
        <f t="shared" si="51"/>
        <v>0</v>
      </c>
      <c r="AC60" s="93" t="str">
        <f t="shared" si="52"/>
        <v>nebija plānots</v>
      </c>
      <c r="AD60" s="89">
        <f t="shared" si="53"/>
        <v>0</v>
      </c>
      <c r="AE60" s="89">
        <f t="shared" si="54"/>
        <v>0</v>
      </c>
      <c r="AF60" s="89">
        <f t="shared" si="55"/>
        <v>0</v>
      </c>
      <c r="AG60" s="89">
        <f t="shared" si="56"/>
        <v>0</v>
      </c>
      <c r="AH60" s="93" t="str">
        <f t="shared" si="57"/>
        <v>nebija plānots</v>
      </c>
      <c r="AI60" s="89">
        <f t="shared" si="58"/>
        <v>0</v>
      </c>
      <c r="AJ60" s="93" t="str">
        <f t="shared" si="59"/>
        <v>nebija plānots</v>
      </c>
      <c r="AK60" s="89">
        <v>0</v>
      </c>
      <c r="AL60" s="89">
        <v>57197.03</v>
      </c>
      <c r="AM60" s="89">
        <v>0</v>
      </c>
      <c r="AN60" s="89">
        <v>0</v>
      </c>
      <c r="AO60" s="89">
        <v>0</v>
      </c>
      <c r="AP60" s="89">
        <v>0</v>
      </c>
      <c r="AQ60" s="89">
        <v>0</v>
      </c>
      <c r="AR60" s="89">
        <v>369937.11</v>
      </c>
      <c r="AS60" s="89">
        <v>0</v>
      </c>
      <c r="AT60" s="89">
        <v>0</v>
      </c>
      <c r="AU60" s="24">
        <f t="shared" si="44"/>
        <v>427134.14</v>
      </c>
    </row>
    <row r="61" spans="1:47" s="10" customFormat="1" ht="12" customHeight="1" x14ac:dyDescent="0.3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89">
        <v>138328.20000000001</v>
      </c>
      <c r="Q61" s="89">
        <v>138328.20000000001</v>
      </c>
      <c r="R61" s="89">
        <v>0</v>
      </c>
      <c r="S61" s="89">
        <f t="shared" si="45"/>
        <v>138328.20000000001</v>
      </c>
      <c r="T61" s="93">
        <f t="shared" si="46"/>
        <v>1</v>
      </c>
      <c r="U61" s="89">
        <f t="shared" si="47"/>
        <v>0</v>
      </c>
      <c r="V61" s="93">
        <f t="shared" si="48"/>
        <v>0</v>
      </c>
      <c r="W61" s="89">
        <v>0</v>
      </c>
      <c r="X61" s="89">
        <v>0</v>
      </c>
      <c r="Y61" s="89">
        <v>0</v>
      </c>
      <c r="Z61" s="89">
        <f t="shared" si="49"/>
        <v>0</v>
      </c>
      <c r="AA61" s="93" t="str">
        <f t="shared" si="50"/>
        <v>nebija plānots</v>
      </c>
      <c r="AB61" s="89">
        <f t="shared" si="51"/>
        <v>0</v>
      </c>
      <c r="AC61" s="93" t="str">
        <f t="shared" si="52"/>
        <v>nebija plānots</v>
      </c>
      <c r="AD61" s="89">
        <f t="shared" si="53"/>
        <v>138328.20000000001</v>
      </c>
      <c r="AE61" s="89">
        <f t="shared" si="54"/>
        <v>138328.20000000001</v>
      </c>
      <c r="AF61" s="89">
        <f t="shared" si="55"/>
        <v>0</v>
      </c>
      <c r="AG61" s="89">
        <f t="shared" si="56"/>
        <v>138328.20000000001</v>
      </c>
      <c r="AH61" s="93">
        <f t="shared" si="57"/>
        <v>1</v>
      </c>
      <c r="AI61" s="89">
        <f t="shared" si="58"/>
        <v>0</v>
      </c>
      <c r="AJ61" s="93">
        <f t="shared" si="59"/>
        <v>0</v>
      </c>
      <c r="AK61" s="89">
        <v>86392.99</v>
      </c>
      <c r="AL61" s="89">
        <v>0</v>
      </c>
      <c r="AM61" s="89">
        <v>16083.360000000026</v>
      </c>
      <c r="AN61" s="89">
        <v>0</v>
      </c>
      <c r="AO61" s="89">
        <v>23054.700000000012</v>
      </c>
      <c r="AP61" s="89">
        <v>0</v>
      </c>
      <c r="AQ61" s="89">
        <v>0</v>
      </c>
      <c r="AR61" s="89">
        <v>0</v>
      </c>
      <c r="AS61" s="89">
        <v>0</v>
      </c>
      <c r="AT61" s="89">
        <v>0</v>
      </c>
      <c r="AU61" s="24">
        <f t="shared" si="44"/>
        <v>263859.25</v>
      </c>
    </row>
    <row r="62" spans="1:47" s="10" customFormat="1" ht="12" customHeight="1" x14ac:dyDescent="0.3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89">
        <v>2365.8199999999997</v>
      </c>
      <c r="Q62" s="89">
        <v>2249.66</v>
      </c>
      <c r="R62" s="89">
        <v>0</v>
      </c>
      <c r="S62" s="89">
        <f t="shared" si="45"/>
        <v>2249.66</v>
      </c>
      <c r="T62" s="93">
        <f t="shared" si="46"/>
        <v>0.95090074477348241</v>
      </c>
      <c r="U62" s="89">
        <f t="shared" si="47"/>
        <v>-116.15999999999985</v>
      </c>
      <c r="V62" s="93">
        <f t="shared" si="48"/>
        <v>-4.9099255226517598E-2</v>
      </c>
      <c r="W62" s="89">
        <v>21606.53</v>
      </c>
      <c r="X62" s="89">
        <v>28808.7</v>
      </c>
      <c r="Y62" s="89">
        <v>0</v>
      </c>
      <c r="Z62" s="89">
        <f t="shared" si="49"/>
        <v>28808.7</v>
      </c>
      <c r="AA62" s="93">
        <f t="shared" si="50"/>
        <v>1.3333330247846369</v>
      </c>
      <c r="AB62" s="89">
        <f t="shared" si="51"/>
        <v>7202.1700000000019</v>
      </c>
      <c r="AC62" s="93">
        <f t="shared" si="52"/>
        <v>0.333333024784637</v>
      </c>
      <c r="AD62" s="89">
        <f t="shared" si="53"/>
        <v>23972.35</v>
      </c>
      <c r="AE62" s="89">
        <f t="shared" si="54"/>
        <v>31058.36</v>
      </c>
      <c r="AF62" s="89">
        <f t="shared" si="55"/>
        <v>0</v>
      </c>
      <c r="AG62" s="89">
        <f t="shared" si="56"/>
        <v>31058.36</v>
      </c>
      <c r="AH62" s="93">
        <f t="shared" si="57"/>
        <v>1.2955909620875719</v>
      </c>
      <c r="AI62" s="89">
        <f t="shared" si="58"/>
        <v>7086.010000000002</v>
      </c>
      <c r="AJ62" s="93">
        <f t="shared" si="59"/>
        <v>0.29559096208757185</v>
      </c>
      <c r="AK62" s="89">
        <v>339013.71</v>
      </c>
      <c r="AL62" s="89">
        <v>77342.170000000013</v>
      </c>
      <c r="AM62" s="89">
        <v>36010.870000000003</v>
      </c>
      <c r="AN62" s="89">
        <v>121875</v>
      </c>
      <c r="AO62" s="89">
        <v>136730.63</v>
      </c>
      <c r="AP62" s="89">
        <v>136500</v>
      </c>
      <c r="AQ62" s="89">
        <v>0</v>
      </c>
      <c r="AR62" s="89">
        <v>68605.5</v>
      </c>
      <c r="AS62" s="89">
        <v>176245.18</v>
      </c>
      <c r="AT62" s="89">
        <v>0</v>
      </c>
      <c r="AU62" s="24">
        <f t="shared" si="44"/>
        <v>1116295.4099999999</v>
      </c>
    </row>
    <row r="63" spans="1:47" s="10" customFormat="1" ht="12" customHeight="1" x14ac:dyDescent="0.3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89">
        <v>0</v>
      </c>
      <c r="Q63" s="89">
        <v>0</v>
      </c>
      <c r="R63" s="89">
        <v>0</v>
      </c>
      <c r="S63" s="89">
        <f t="shared" si="45"/>
        <v>0</v>
      </c>
      <c r="T63" s="93" t="str">
        <f t="shared" si="46"/>
        <v>nebija plānots</v>
      </c>
      <c r="U63" s="89">
        <f t="shared" si="47"/>
        <v>0</v>
      </c>
      <c r="V63" s="93" t="str">
        <f t="shared" si="48"/>
        <v>nebija plānots</v>
      </c>
      <c r="W63" s="89">
        <v>0</v>
      </c>
      <c r="X63" s="89">
        <v>0</v>
      </c>
      <c r="Y63" s="89">
        <v>0</v>
      </c>
      <c r="Z63" s="89">
        <f t="shared" si="49"/>
        <v>0</v>
      </c>
      <c r="AA63" s="93" t="str">
        <f t="shared" si="50"/>
        <v>nebija plānots</v>
      </c>
      <c r="AB63" s="89">
        <f t="shared" si="51"/>
        <v>0</v>
      </c>
      <c r="AC63" s="93" t="str">
        <f t="shared" si="52"/>
        <v>nebija plānots</v>
      </c>
      <c r="AD63" s="89">
        <f t="shared" si="53"/>
        <v>0</v>
      </c>
      <c r="AE63" s="89">
        <f t="shared" si="54"/>
        <v>0</v>
      </c>
      <c r="AF63" s="89">
        <f t="shared" si="55"/>
        <v>0</v>
      </c>
      <c r="AG63" s="89">
        <f t="shared" si="56"/>
        <v>0</v>
      </c>
      <c r="AH63" s="93" t="str">
        <f t="shared" si="57"/>
        <v>nebija plānots</v>
      </c>
      <c r="AI63" s="89">
        <f t="shared" si="58"/>
        <v>0</v>
      </c>
      <c r="AJ63" s="93" t="str">
        <f t="shared" si="59"/>
        <v>nebija plānots</v>
      </c>
      <c r="AK63" s="89">
        <v>0</v>
      </c>
      <c r="AL63" s="89">
        <v>0</v>
      </c>
      <c r="AM63" s="89">
        <v>0</v>
      </c>
      <c r="AN63" s="89">
        <v>0</v>
      </c>
      <c r="AO63" s="89">
        <v>0</v>
      </c>
      <c r="AP63" s="89">
        <v>0</v>
      </c>
      <c r="AQ63" s="89">
        <v>0</v>
      </c>
      <c r="AR63" s="89">
        <v>0</v>
      </c>
      <c r="AS63" s="89">
        <v>0</v>
      </c>
      <c r="AT63" s="89">
        <v>0</v>
      </c>
      <c r="AU63" s="24">
        <f t="shared" si="44"/>
        <v>0</v>
      </c>
    </row>
    <row r="64" spans="1:47" s="10" customFormat="1" ht="12" customHeight="1" x14ac:dyDescent="0.3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89">
        <v>0</v>
      </c>
      <c r="Q64" s="89">
        <v>0</v>
      </c>
      <c r="R64" s="89">
        <v>0</v>
      </c>
      <c r="S64" s="89">
        <f t="shared" si="45"/>
        <v>0</v>
      </c>
      <c r="T64" s="93" t="str">
        <f t="shared" si="46"/>
        <v>nebija plānots</v>
      </c>
      <c r="U64" s="89">
        <f t="shared" si="47"/>
        <v>0</v>
      </c>
      <c r="V64" s="93" t="str">
        <f t="shared" si="48"/>
        <v>nebija plānots</v>
      </c>
      <c r="W64" s="89">
        <v>0</v>
      </c>
      <c r="X64" s="89">
        <v>0</v>
      </c>
      <c r="Y64" s="89">
        <v>0</v>
      </c>
      <c r="Z64" s="89">
        <f t="shared" si="49"/>
        <v>0</v>
      </c>
      <c r="AA64" s="93" t="str">
        <f t="shared" si="50"/>
        <v>nebija plānots</v>
      </c>
      <c r="AB64" s="89">
        <f t="shared" si="51"/>
        <v>0</v>
      </c>
      <c r="AC64" s="93" t="str">
        <f t="shared" si="52"/>
        <v>nebija plānots</v>
      </c>
      <c r="AD64" s="89">
        <f t="shared" si="53"/>
        <v>0</v>
      </c>
      <c r="AE64" s="89">
        <f t="shared" si="54"/>
        <v>0</v>
      </c>
      <c r="AF64" s="89">
        <f t="shared" si="55"/>
        <v>0</v>
      </c>
      <c r="AG64" s="89">
        <f t="shared" si="56"/>
        <v>0</v>
      </c>
      <c r="AH64" s="93" t="str">
        <f t="shared" si="57"/>
        <v>nebija plānots</v>
      </c>
      <c r="AI64" s="89">
        <f t="shared" si="58"/>
        <v>0</v>
      </c>
      <c r="AJ64" s="93" t="str">
        <f t="shared" si="59"/>
        <v>nebija plānots</v>
      </c>
      <c r="AK64" s="89">
        <v>0</v>
      </c>
      <c r="AL64" s="89">
        <v>1109250</v>
      </c>
      <c r="AM64" s="89">
        <v>0</v>
      </c>
      <c r="AN64" s="89">
        <v>0</v>
      </c>
      <c r="AO64" s="89">
        <v>0</v>
      </c>
      <c r="AP64" s="89">
        <v>0</v>
      </c>
      <c r="AQ64" s="89">
        <v>0</v>
      </c>
      <c r="AR64" s="89">
        <v>1109250</v>
      </c>
      <c r="AS64" s="89">
        <v>0</v>
      </c>
      <c r="AT64" s="89">
        <v>0</v>
      </c>
      <c r="AU64" s="24">
        <f t="shared" si="44"/>
        <v>2218500</v>
      </c>
    </row>
    <row r="65" spans="1:47" s="10" customFormat="1" ht="12" customHeight="1" x14ac:dyDescent="0.3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89">
        <v>80000</v>
      </c>
      <c r="Q65" s="89">
        <v>80000</v>
      </c>
      <c r="R65" s="89">
        <v>0</v>
      </c>
      <c r="S65" s="89">
        <f t="shared" si="45"/>
        <v>80000</v>
      </c>
      <c r="T65" s="93">
        <f t="shared" si="46"/>
        <v>1</v>
      </c>
      <c r="U65" s="89">
        <f t="shared" si="47"/>
        <v>0</v>
      </c>
      <c r="V65" s="93">
        <f t="shared" si="48"/>
        <v>0</v>
      </c>
      <c r="W65" s="89">
        <v>0</v>
      </c>
      <c r="X65" s="89">
        <v>0</v>
      </c>
      <c r="Y65" s="89">
        <v>0</v>
      </c>
      <c r="Z65" s="89">
        <f t="shared" si="49"/>
        <v>0</v>
      </c>
      <c r="AA65" s="93" t="str">
        <f t="shared" si="50"/>
        <v>nebija plānots</v>
      </c>
      <c r="AB65" s="89">
        <f t="shared" si="51"/>
        <v>0</v>
      </c>
      <c r="AC65" s="93" t="str">
        <f t="shared" si="52"/>
        <v>nebija plānots</v>
      </c>
      <c r="AD65" s="89">
        <f t="shared" si="53"/>
        <v>80000</v>
      </c>
      <c r="AE65" s="89">
        <f t="shared" si="54"/>
        <v>80000</v>
      </c>
      <c r="AF65" s="89">
        <f t="shared" si="55"/>
        <v>0</v>
      </c>
      <c r="AG65" s="89">
        <f t="shared" si="56"/>
        <v>80000</v>
      </c>
      <c r="AH65" s="93">
        <f t="shared" si="57"/>
        <v>1</v>
      </c>
      <c r="AI65" s="89">
        <f t="shared" si="58"/>
        <v>0</v>
      </c>
      <c r="AJ65" s="93">
        <f t="shared" si="59"/>
        <v>0</v>
      </c>
      <c r="AK65" s="89">
        <v>63750</v>
      </c>
      <c r="AL65" s="89">
        <v>0</v>
      </c>
      <c r="AM65" s="89">
        <v>2878000</v>
      </c>
      <c r="AN65" s="89">
        <v>63750</v>
      </c>
      <c r="AO65" s="89">
        <v>127500</v>
      </c>
      <c r="AP65" s="89">
        <v>127500</v>
      </c>
      <c r="AQ65" s="89">
        <v>0</v>
      </c>
      <c r="AR65" s="89">
        <v>97500</v>
      </c>
      <c r="AS65" s="89">
        <v>2878000</v>
      </c>
      <c r="AT65" s="89">
        <v>0</v>
      </c>
      <c r="AU65" s="24">
        <f t="shared" si="44"/>
        <v>6316000</v>
      </c>
    </row>
    <row r="66" spans="1:47" s="10" customFormat="1" ht="12" customHeight="1" x14ac:dyDescent="0.3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89">
        <v>0</v>
      </c>
      <c r="Q66" s="89">
        <v>0</v>
      </c>
      <c r="R66" s="89">
        <v>0</v>
      </c>
      <c r="S66" s="89">
        <f t="shared" si="45"/>
        <v>0</v>
      </c>
      <c r="T66" s="93" t="str">
        <f t="shared" si="46"/>
        <v>nebija plānots</v>
      </c>
      <c r="U66" s="89">
        <f t="shared" si="47"/>
        <v>0</v>
      </c>
      <c r="V66" s="93" t="str">
        <f t="shared" si="48"/>
        <v>nebija plānots</v>
      </c>
      <c r="W66" s="89">
        <v>0</v>
      </c>
      <c r="X66" s="89">
        <v>0</v>
      </c>
      <c r="Y66" s="89">
        <v>0</v>
      </c>
      <c r="Z66" s="89">
        <f t="shared" si="49"/>
        <v>0</v>
      </c>
      <c r="AA66" s="93" t="str">
        <f t="shared" si="50"/>
        <v>nebija plānots</v>
      </c>
      <c r="AB66" s="89">
        <f t="shared" si="51"/>
        <v>0</v>
      </c>
      <c r="AC66" s="93" t="str">
        <f t="shared" si="52"/>
        <v>nebija plānots</v>
      </c>
      <c r="AD66" s="89">
        <f t="shared" si="53"/>
        <v>0</v>
      </c>
      <c r="AE66" s="89">
        <f t="shared" si="54"/>
        <v>0</v>
      </c>
      <c r="AF66" s="89">
        <f t="shared" si="55"/>
        <v>0</v>
      </c>
      <c r="AG66" s="89">
        <f t="shared" si="56"/>
        <v>0</v>
      </c>
      <c r="AH66" s="93" t="str">
        <f t="shared" si="57"/>
        <v>nebija plānots</v>
      </c>
      <c r="AI66" s="89">
        <f t="shared" si="58"/>
        <v>0</v>
      </c>
      <c r="AJ66" s="93" t="str">
        <f t="shared" si="59"/>
        <v>nebija plānots</v>
      </c>
      <c r="AK66" s="89">
        <v>0</v>
      </c>
      <c r="AL66" s="89">
        <v>0</v>
      </c>
      <c r="AM66" s="89">
        <v>0</v>
      </c>
      <c r="AN66" s="89">
        <v>0</v>
      </c>
      <c r="AO66" s="89">
        <v>0</v>
      </c>
      <c r="AP66" s="89">
        <v>0</v>
      </c>
      <c r="AQ66" s="89">
        <v>0</v>
      </c>
      <c r="AR66" s="89">
        <v>0</v>
      </c>
      <c r="AS66" s="89">
        <v>0</v>
      </c>
      <c r="AT66" s="89">
        <v>1700000</v>
      </c>
      <c r="AU66" s="24">
        <f t="shared" si="44"/>
        <v>1700000</v>
      </c>
    </row>
    <row r="67" spans="1:47" s="10" customFormat="1" ht="12" customHeight="1" x14ac:dyDescent="0.35">
      <c r="A67" s="9" t="s">
        <v>142</v>
      </c>
      <c r="B67" s="9" t="s">
        <v>142</v>
      </c>
      <c r="C67" s="25">
        <v>2</v>
      </c>
      <c r="D67" s="33" t="s">
        <v>107</v>
      </c>
      <c r="E67" s="27" t="s">
        <v>108</v>
      </c>
      <c r="F67" s="25" t="s">
        <v>143</v>
      </c>
      <c r="G67" s="27" t="s">
        <v>144</v>
      </c>
      <c r="H67" s="25" t="s">
        <v>145</v>
      </c>
      <c r="I67" s="27" t="s">
        <v>146</v>
      </c>
      <c r="J67" s="28">
        <v>1</v>
      </c>
      <c r="K67" s="32" t="s">
        <v>91</v>
      </c>
      <c r="L67" s="23" t="s">
        <v>10</v>
      </c>
      <c r="M67" s="24">
        <v>0</v>
      </c>
      <c r="N67" s="24">
        <v>0</v>
      </c>
      <c r="O67" s="24">
        <v>1494950.52</v>
      </c>
      <c r="P67" s="89">
        <v>372328.61</v>
      </c>
      <c r="Q67" s="89">
        <v>144577.32</v>
      </c>
      <c r="R67" s="89">
        <v>0</v>
      </c>
      <c r="S67" s="89">
        <f t="shared" si="45"/>
        <v>144577.32</v>
      </c>
      <c r="T67" s="93">
        <f t="shared" si="46"/>
        <v>0.38830569587440517</v>
      </c>
      <c r="U67" s="89">
        <f t="shared" si="47"/>
        <v>-227751.28999999998</v>
      </c>
      <c r="V67" s="93">
        <f t="shared" si="48"/>
        <v>-0.61169430412559478</v>
      </c>
      <c r="W67" s="89">
        <v>479127.85</v>
      </c>
      <c r="X67" s="89">
        <v>401596.24</v>
      </c>
      <c r="Y67" s="89">
        <v>0</v>
      </c>
      <c r="Z67" s="89">
        <f t="shared" si="49"/>
        <v>401596.24</v>
      </c>
      <c r="AA67" s="93">
        <f t="shared" si="50"/>
        <v>0.83818179218761757</v>
      </c>
      <c r="AB67" s="89">
        <f t="shared" si="51"/>
        <v>-77531.609999999986</v>
      </c>
      <c r="AC67" s="93">
        <f t="shared" si="52"/>
        <v>-0.1618182078123824</v>
      </c>
      <c r="AD67" s="89">
        <f t="shared" si="53"/>
        <v>851456.46</v>
      </c>
      <c r="AE67" s="89">
        <f t="shared" si="54"/>
        <v>546173.56000000006</v>
      </c>
      <c r="AF67" s="89">
        <f t="shared" si="55"/>
        <v>0</v>
      </c>
      <c r="AG67" s="89">
        <f t="shared" si="56"/>
        <v>546173.56000000006</v>
      </c>
      <c r="AH67" s="93">
        <f t="shared" si="57"/>
        <v>0.64145800244442341</v>
      </c>
      <c r="AI67" s="89">
        <f t="shared" si="58"/>
        <v>-305282.89999999991</v>
      </c>
      <c r="AJ67" s="93">
        <f t="shared" si="59"/>
        <v>-0.35854199755557664</v>
      </c>
      <c r="AK67" s="89">
        <v>1180151.44</v>
      </c>
      <c r="AL67" s="89">
        <v>536269.04749999999</v>
      </c>
      <c r="AM67" s="89">
        <v>203264.7</v>
      </c>
      <c r="AN67" s="89">
        <v>42307.03</v>
      </c>
      <c r="AO67" s="89">
        <v>1515477.09</v>
      </c>
      <c r="AP67" s="89">
        <v>990832.19</v>
      </c>
      <c r="AQ67" s="89">
        <v>1773983.7599999998</v>
      </c>
      <c r="AR67" s="89">
        <v>421466.10749999998</v>
      </c>
      <c r="AS67" s="89">
        <v>95561.19</v>
      </c>
      <c r="AT67" s="89">
        <v>1047413.5599999999</v>
      </c>
      <c r="AU67" s="24">
        <f t="shared" si="44"/>
        <v>8658182.5749999993</v>
      </c>
    </row>
    <row r="68" spans="1:47" s="10" customFormat="1" ht="12" customHeight="1" x14ac:dyDescent="0.3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89">
        <v>0</v>
      </c>
      <c r="Q68" s="89">
        <v>0</v>
      </c>
      <c r="R68" s="89">
        <v>0</v>
      </c>
      <c r="S68" s="89">
        <f t="shared" si="45"/>
        <v>0</v>
      </c>
      <c r="T68" s="93" t="str">
        <f t="shared" si="46"/>
        <v>nebija plānots</v>
      </c>
      <c r="U68" s="89">
        <f t="shared" si="47"/>
        <v>0</v>
      </c>
      <c r="V68" s="93" t="str">
        <f t="shared" si="48"/>
        <v>nebija plānots</v>
      </c>
      <c r="W68" s="89">
        <v>0</v>
      </c>
      <c r="X68" s="89">
        <v>0</v>
      </c>
      <c r="Y68" s="89">
        <v>0</v>
      </c>
      <c r="Z68" s="89">
        <f t="shared" si="49"/>
        <v>0</v>
      </c>
      <c r="AA68" s="93" t="str">
        <f t="shared" si="50"/>
        <v>nebija plānots</v>
      </c>
      <c r="AB68" s="89">
        <f t="shared" si="51"/>
        <v>0</v>
      </c>
      <c r="AC68" s="93" t="str">
        <f t="shared" si="52"/>
        <v>nebija plānots</v>
      </c>
      <c r="AD68" s="89">
        <f t="shared" si="53"/>
        <v>0</v>
      </c>
      <c r="AE68" s="89">
        <f t="shared" si="54"/>
        <v>0</v>
      </c>
      <c r="AF68" s="89">
        <f t="shared" si="55"/>
        <v>0</v>
      </c>
      <c r="AG68" s="89">
        <f t="shared" si="56"/>
        <v>0</v>
      </c>
      <c r="AH68" s="93" t="str">
        <f t="shared" si="57"/>
        <v>nebija plānots</v>
      </c>
      <c r="AI68" s="89">
        <f t="shared" si="58"/>
        <v>0</v>
      </c>
      <c r="AJ68" s="93" t="str">
        <f t="shared" si="59"/>
        <v>nebija plānots</v>
      </c>
      <c r="AK68" s="89">
        <v>0</v>
      </c>
      <c r="AL68" s="89">
        <v>0</v>
      </c>
      <c r="AM68" s="89">
        <v>0</v>
      </c>
      <c r="AN68" s="89">
        <v>0</v>
      </c>
      <c r="AO68" s="89">
        <v>0</v>
      </c>
      <c r="AP68" s="89">
        <v>0</v>
      </c>
      <c r="AQ68" s="89">
        <v>0</v>
      </c>
      <c r="AR68" s="89">
        <v>0</v>
      </c>
      <c r="AS68" s="89">
        <v>0</v>
      </c>
      <c r="AT68" s="89">
        <v>0</v>
      </c>
      <c r="AU68" s="24">
        <f t="shared" si="44"/>
        <v>0</v>
      </c>
    </row>
    <row r="69" spans="1:47" s="10" customFormat="1" ht="12" customHeight="1" x14ac:dyDescent="0.3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89">
        <v>0</v>
      </c>
      <c r="Q69" s="89">
        <v>0</v>
      </c>
      <c r="R69" s="89">
        <v>0</v>
      </c>
      <c r="S69" s="89">
        <f t="shared" si="45"/>
        <v>0</v>
      </c>
      <c r="T69" s="93" t="str">
        <f t="shared" si="46"/>
        <v>nebija plānots</v>
      </c>
      <c r="U69" s="89">
        <f t="shared" si="47"/>
        <v>0</v>
      </c>
      <c r="V69" s="93" t="str">
        <f t="shared" si="48"/>
        <v>nebija plānots</v>
      </c>
      <c r="W69" s="89">
        <v>0</v>
      </c>
      <c r="X69" s="89">
        <v>0</v>
      </c>
      <c r="Y69" s="89">
        <v>0</v>
      </c>
      <c r="Z69" s="89">
        <f t="shared" si="49"/>
        <v>0</v>
      </c>
      <c r="AA69" s="93" t="str">
        <f t="shared" si="50"/>
        <v>nebija plānots</v>
      </c>
      <c r="AB69" s="89">
        <f t="shared" si="51"/>
        <v>0</v>
      </c>
      <c r="AC69" s="93" t="str">
        <f t="shared" si="52"/>
        <v>nebija plānots</v>
      </c>
      <c r="AD69" s="89">
        <f t="shared" si="53"/>
        <v>0</v>
      </c>
      <c r="AE69" s="89">
        <f t="shared" si="54"/>
        <v>0</v>
      </c>
      <c r="AF69" s="89">
        <f t="shared" si="55"/>
        <v>0</v>
      </c>
      <c r="AG69" s="89">
        <f t="shared" si="56"/>
        <v>0</v>
      </c>
      <c r="AH69" s="93" t="str">
        <f t="shared" si="57"/>
        <v>nebija plānots</v>
      </c>
      <c r="AI69" s="89">
        <f t="shared" si="58"/>
        <v>0</v>
      </c>
      <c r="AJ69" s="93" t="str">
        <f t="shared" si="59"/>
        <v>nebija plānots</v>
      </c>
      <c r="AK69" s="89">
        <v>1439159.600000002</v>
      </c>
      <c r="AL69" s="89">
        <v>0</v>
      </c>
      <c r="AM69" s="89">
        <v>0</v>
      </c>
      <c r="AN69" s="89">
        <v>0</v>
      </c>
      <c r="AO69" s="89">
        <v>0</v>
      </c>
      <c r="AP69" s="89">
        <v>0</v>
      </c>
      <c r="AQ69" s="89">
        <v>0</v>
      </c>
      <c r="AR69" s="89">
        <v>0</v>
      </c>
      <c r="AS69" s="89">
        <v>0</v>
      </c>
      <c r="AT69" s="89">
        <v>0</v>
      </c>
      <c r="AU69" s="24">
        <f t="shared" si="44"/>
        <v>1439159.600000002</v>
      </c>
    </row>
    <row r="70" spans="1:47" s="10" customFormat="1" ht="12" customHeight="1" x14ac:dyDescent="0.3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89">
        <v>0</v>
      </c>
      <c r="Q70" s="89">
        <v>0</v>
      </c>
      <c r="R70" s="89">
        <v>0</v>
      </c>
      <c r="S70" s="89">
        <f t="shared" si="45"/>
        <v>0</v>
      </c>
      <c r="T70" s="93" t="str">
        <f t="shared" si="46"/>
        <v>nebija plānots</v>
      </c>
      <c r="U70" s="89">
        <f t="shared" si="47"/>
        <v>0</v>
      </c>
      <c r="V70" s="93" t="str">
        <f t="shared" si="48"/>
        <v>nebija plānots</v>
      </c>
      <c r="W70" s="89">
        <v>0</v>
      </c>
      <c r="X70" s="89">
        <v>92700.48000000001</v>
      </c>
      <c r="Y70" s="89">
        <v>0</v>
      </c>
      <c r="Z70" s="89">
        <f t="shared" si="49"/>
        <v>92700.48000000001</v>
      </c>
      <c r="AA70" s="93" t="str">
        <f t="shared" si="50"/>
        <v>nebija plānots</v>
      </c>
      <c r="AB70" s="89">
        <f t="shared" si="51"/>
        <v>92700.48000000001</v>
      </c>
      <c r="AC70" s="93" t="str">
        <f t="shared" si="52"/>
        <v>nebija plānots</v>
      </c>
      <c r="AD70" s="89">
        <f t="shared" si="53"/>
        <v>0</v>
      </c>
      <c r="AE70" s="89">
        <f t="shared" si="54"/>
        <v>92700.48000000001</v>
      </c>
      <c r="AF70" s="89">
        <f t="shared" si="55"/>
        <v>0</v>
      </c>
      <c r="AG70" s="89">
        <f t="shared" si="56"/>
        <v>92700.48000000001</v>
      </c>
      <c r="AH70" s="93" t="str">
        <f t="shared" si="57"/>
        <v>nebija plānots</v>
      </c>
      <c r="AI70" s="89">
        <f t="shared" si="58"/>
        <v>92700.48000000001</v>
      </c>
      <c r="AJ70" s="93" t="str">
        <f t="shared" si="59"/>
        <v>nebija plānots</v>
      </c>
      <c r="AK70" s="89">
        <v>0</v>
      </c>
      <c r="AL70" s="89">
        <v>235160.44999999984</v>
      </c>
      <c r="AM70" s="89">
        <v>0</v>
      </c>
      <c r="AN70" s="89">
        <v>0</v>
      </c>
      <c r="AO70" s="89">
        <v>460889.88</v>
      </c>
      <c r="AP70" s="89">
        <v>2533667.5550000002</v>
      </c>
      <c r="AQ70" s="89">
        <v>0</v>
      </c>
      <c r="AR70" s="89">
        <v>0</v>
      </c>
      <c r="AS70" s="89">
        <v>0</v>
      </c>
      <c r="AT70" s="89">
        <v>0</v>
      </c>
      <c r="AU70" s="24">
        <f t="shared" si="44"/>
        <v>3229717.8849999998</v>
      </c>
    </row>
    <row r="71" spans="1:47" s="10" customFormat="1" ht="12" customHeight="1" x14ac:dyDescent="0.3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89">
        <v>0</v>
      </c>
      <c r="Q71" s="89">
        <v>0</v>
      </c>
      <c r="R71" s="89">
        <v>0</v>
      </c>
      <c r="S71" s="89">
        <f t="shared" si="45"/>
        <v>0</v>
      </c>
      <c r="T71" s="93" t="str">
        <f t="shared" si="46"/>
        <v>nebija plānots</v>
      </c>
      <c r="U71" s="89">
        <f t="shared" si="47"/>
        <v>0</v>
      </c>
      <c r="V71" s="93" t="str">
        <f t="shared" si="48"/>
        <v>nebija plānots</v>
      </c>
      <c r="W71" s="89">
        <v>0</v>
      </c>
      <c r="X71" s="89">
        <v>0</v>
      </c>
      <c r="Y71" s="89">
        <v>0</v>
      </c>
      <c r="Z71" s="89">
        <f t="shared" si="49"/>
        <v>0</v>
      </c>
      <c r="AA71" s="93" t="str">
        <f t="shared" si="50"/>
        <v>nebija plānots</v>
      </c>
      <c r="AB71" s="89">
        <f t="shared" si="51"/>
        <v>0</v>
      </c>
      <c r="AC71" s="93" t="str">
        <f t="shared" si="52"/>
        <v>nebija plānots</v>
      </c>
      <c r="AD71" s="89">
        <f t="shared" si="53"/>
        <v>0</v>
      </c>
      <c r="AE71" s="89">
        <f t="shared" si="54"/>
        <v>0</v>
      </c>
      <c r="AF71" s="89">
        <f t="shared" si="55"/>
        <v>0</v>
      </c>
      <c r="AG71" s="89">
        <f t="shared" si="56"/>
        <v>0</v>
      </c>
      <c r="AH71" s="93" t="str">
        <f t="shared" si="57"/>
        <v>nebija plānots</v>
      </c>
      <c r="AI71" s="89">
        <f t="shared" si="58"/>
        <v>0</v>
      </c>
      <c r="AJ71" s="93" t="str">
        <f t="shared" si="59"/>
        <v>nebija plānots</v>
      </c>
      <c r="AK71" s="89">
        <v>0</v>
      </c>
      <c r="AL71" s="89">
        <v>0</v>
      </c>
      <c r="AM71" s="89">
        <v>0</v>
      </c>
      <c r="AN71" s="89">
        <v>0</v>
      </c>
      <c r="AO71" s="89">
        <v>0</v>
      </c>
      <c r="AP71" s="89">
        <v>0</v>
      </c>
      <c r="AQ71" s="89">
        <v>0</v>
      </c>
      <c r="AR71" s="89">
        <v>0</v>
      </c>
      <c r="AS71" s="89">
        <v>0</v>
      </c>
      <c r="AT71" s="89">
        <v>0</v>
      </c>
      <c r="AU71" s="24">
        <f t="shared" si="44"/>
        <v>0</v>
      </c>
    </row>
    <row r="72" spans="1:47" s="10" customFormat="1" ht="12" customHeight="1" x14ac:dyDescent="0.3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89">
        <v>0</v>
      </c>
      <c r="Q72" s="89">
        <v>0</v>
      </c>
      <c r="R72" s="89">
        <v>0</v>
      </c>
      <c r="S72" s="89">
        <f t="shared" si="45"/>
        <v>0</v>
      </c>
      <c r="T72" s="93" t="str">
        <f t="shared" si="46"/>
        <v>nebija plānots</v>
      </c>
      <c r="U72" s="89">
        <f t="shared" si="47"/>
        <v>0</v>
      </c>
      <c r="V72" s="93" t="str">
        <f t="shared" si="48"/>
        <v>nebija plānots</v>
      </c>
      <c r="W72" s="89">
        <v>0</v>
      </c>
      <c r="X72" s="89">
        <v>0</v>
      </c>
      <c r="Y72" s="89">
        <v>0</v>
      </c>
      <c r="Z72" s="89">
        <f t="shared" si="49"/>
        <v>0</v>
      </c>
      <c r="AA72" s="93" t="str">
        <f t="shared" si="50"/>
        <v>nebija plānots</v>
      </c>
      <c r="AB72" s="89">
        <f t="shared" si="51"/>
        <v>0</v>
      </c>
      <c r="AC72" s="93" t="str">
        <f t="shared" si="52"/>
        <v>nebija plānots</v>
      </c>
      <c r="AD72" s="89">
        <f t="shared" si="53"/>
        <v>0</v>
      </c>
      <c r="AE72" s="89">
        <f t="shared" si="54"/>
        <v>0</v>
      </c>
      <c r="AF72" s="89">
        <f t="shared" si="55"/>
        <v>0</v>
      </c>
      <c r="AG72" s="89">
        <f t="shared" si="56"/>
        <v>0</v>
      </c>
      <c r="AH72" s="93" t="str">
        <f t="shared" si="57"/>
        <v>nebija plānots</v>
      </c>
      <c r="AI72" s="89">
        <f t="shared" si="58"/>
        <v>0</v>
      </c>
      <c r="AJ72" s="93" t="str">
        <f t="shared" si="59"/>
        <v>nebija plānots</v>
      </c>
      <c r="AK72" s="89">
        <v>0</v>
      </c>
      <c r="AL72" s="89">
        <v>0</v>
      </c>
      <c r="AM72" s="89">
        <v>7225000</v>
      </c>
      <c r="AN72" s="89">
        <v>0</v>
      </c>
      <c r="AO72" s="89">
        <v>0</v>
      </c>
      <c r="AP72" s="89">
        <v>0</v>
      </c>
      <c r="AQ72" s="89">
        <v>0</v>
      </c>
      <c r="AR72" s="89">
        <v>0</v>
      </c>
      <c r="AS72" s="89">
        <v>0</v>
      </c>
      <c r="AT72" s="89">
        <v>9429023.1499999985</v>
      </c>
      <c r="AU72" s="24">
        <f t="shared" si="44"/>
        <v>16654023.149999999</v>
      </c>
    </row>
    <row r="73" spans="1:47" s="10" customFormat="1" ht="12" customHeight="1" x14ac:dyDescent="0.3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89">
        <v>0</v>
      </c>
      <c r="Q73" s="89">
        <v>0</v>
      </c>
      <c r="R73" s="89">
        <v>0</v>
      </c>
      <c r="S73" s="89">
        <f t="shared" si="45"/>
        <v>0</v>
      </c>
      <c r="T73" s="93" t="str">
        <f t="shared" si="46"/>
        <v>nebija plānots</v>
      </c>
      <c r="U73" s="89">
        <f t="shared" si="47"/>
        <v>0</v>
      </c>
      <c r="V73" s="93" t="str">
        <f t="shared" si="48"/>
        <v>nebija plānots</v>
      </c>
      <c r="W73" s="89">
        <v>0</v>
      </c>
      <c r="X73" s="89">
        <v>0</v>
      </c>
      <c r="Y73" s="89">
        <v>0</v>
      </c>
      <c r="Z73" s="89">
        <f t="shared" si="49"/>
        <v>0</v>
      </c>
      <c r="AA73" s="93" t="str">
        <f t="shared" si="50"/>
        <v>nebija plānots</v>
      </c>
      <c r="AB73" s="89">
        <f t="shared" si="51"/>
        <v>0</v>
      </c>
      <c r="AC73" s="93" t="str">
        <f t="shared" si="52"/>
        <v>nebija plānots</v>
      </c>
      <c r="AD73" s="89">
        <f t="shared" si="53"/>
        <v>0</v>
      </c>
      <c r="AE73" s="89">
        <f t="shared" si="54"/>
        <v>0</v>
      </c>
      <c r="AF73" s="89">
        <f t="shared" si="55"/>
        <v>0</v>
      </c>
      <c r="AG73" s="89">
        <f t="shared" si="56"/>
        <v>0</v>
      </c>
      <c r="AH73" s="93" t="str">
        <f t="shared" si="57"/>
        <v>nebija plānots</v>
      </c>
      <c r="AI73" s="89">
        <f t="shared" si="58"/>
        <v>0</v>
      </c>
      <c r="AJ73" s="93" t="str">
        <f t="shared" si="59"/>
        <v>nebija plānots</v>
      </c>
      <c r="AK73" s="89">
        <v>0</v>
      </c>
      <c r="AL73" s="89">
        <v>0</v>
      </c>
      <c r="AM73" s="89">
        <v>0</v>
      </c>
      <c r="AN73" s="89">
        <v>3304464.38</v>
      </c>
      <c r="AO73" s="89">
        <v>0</v>
      </c>
      <c r="AP73" s="89">
        <v>0</v>
      </c>
      <c r="AQ73" s="89">
        <v>0</v>
      </c>
      <c r="AR73" s="89">
        <v>0</v>
      </c>
      <c r="AS73" s="89">
        <v>0</v>
      </c>
      <c r="AT73" s="89">
        <v>3776530.72</v>
      </c>
      <c r="AU73" s="24">
        <f t="shared" si="44"/>
        <v>7080995.0999999996</v>
      </c>
    </row>
    <row r="74" spans="1:47" s="10" customFormat="1" ht="12" customHeight="1" x14ac:dyDescent="0.3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89">
        <v>497834.54</v>
      </c>
      <c r="Q74" s="89">
        <v>497834.54</v>
      </c>
      <c r="R74" s="89">
        <v>0</v>
      </c>
      <c r="S74" s="89">
        <f t="shared" si="45"/>
        <v>497834.54</v>
      </c>
      <c r="T74" s="93">
        <f t="shared" si="46"/>
        <v>1</v>
      </c>
      <c r="U74" s="89">
        <f t="shared" si="47"/>
        <v>0</v>
      </c>
      <c r="V74" s="93">
        <f t="shared" si="48"/>
        <v>0</v>
      </c>
      <c r="W74" s="89">
        <v>133339.1</v>
      </c>
      <c r="X74" s="89">
        <v>0</v>
      </c>
      <c r="Y74" s="89">
        <v>0</v>
      </c>
      <c r="Z74" s="89">
        <f t="shared" si="49"/>
        <v>0</v>
      </c>
      <c r="AA74" s="93">
        <f t="shared" si="50"/>
        <v>0</v>
      </c>
      <c r="AB74" s="89">
        <f t="shared" si="51"/>
        <v>-133339.1</v>
      </c>
      <c r="AC74" s="93">
        <f t="shared" si="52"/>
        <v>-1</v>
      </c>
      <c r="AD74" s="89">
        <f t="shared" si="53"/>
        <v>631173.64</v>
      </c>
      <c r="AE74" s="89">
        <f t="shared" si="54"/>
        <v>497834.54</v>
      </c>
      <c r="AF74" s="89">
        <f t="shared" si="55"/>
        <v>0</v>
      </c>
      <c r="AG74" s="89">
        <f t="shared" si="56"/>
        <v>497834.54</v>
      </c>
      <c r="AH74" s="93">
        <f t="shared" si="57"/>
        <v>0.78874418773255484</v>
      </c>
      <c r="AI74" s="89">
        <f t="shared" si="58"/>
        <v>-133339.10000000003</v>
      </c>
      <c r="AJ74" s="93">
        <f t="shared" si="59"/>
        <v>-0.21125581226744519</v>
      </c>
      <c r="AK74" s="89">
        <v>206138.16999999998</v>
      </c>
      <c r="AL74" s="89">
        <v>1050431.8900000001</v>
      </c>
      <c r="AM74" s="89">
        <v>354661.81</v>
      </c>
      <c r="AN74" s="89">
        <v>1115240.5499999998</v>
      </c>
      <c r="AO74" s="89">
        <v>423835.65</v>
      </c>
      <c r="AP74" s="89">
        <v>1051405.1499999999</v>
      </c>
      <c r="AQ74" s="89">
        <v>1540034.26</v>
      </c>
      <c r="AR74" s="89">
        <v>273231.69</v>
      </c>
      <c r="AS74" s="89">
        <v>558030.59</v>
      </c>
      <c r="AT74" s="89">
        <v>874216.65999999992</v>
      </c>
      <c r="AU74" s="24">
        <f t="shared" si="44"/>
        <v>8078400.0599999996</v>
      </c>
    </row>
    <row r="75" spans="1:47" s="10" customFormat="1" ht="12" customHeight="1" x14ac:dyDescent="0.3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89">
        <v>1101267.8999999999</v>
      </c>
      <c r="Q75" s="89">
        <v>1101267.8999999999</v>
      </c>
      <c r="R75" s="89">
        <v>0</v>
      </c>
      <c r="S75" s="89">
        <f t="shared" si="45"/>
        <v>1101267.8999999999</v>
      </c>
      <c r="T75" s="93">
        <f t="shared" si="46"/>
        <v>1</v>
      </c>
      <c r="U75" s="89">
        <f t="shared" si="47"/>
        <v>0</v>
      </c>
      <c r="V75" s="93">
        <f t="shared" si="48"/>
        <v>0</v>
      </c>
      <c r="W75" s="89">
        <v>0</v>
      </c>
      <c r="X75" s="89">
        <v>0</v>
      </c>
      <c r="Y75" s="89">
        <v>0</v>
      </c>
      <c r="Z75" s="89">
        <f t="shared" si="49"/>
        <v>0</v>
      </c>
      <c r="AA75" s="93" t="str">
        <f t="shared" si="50"/>
        <v>nebija plānots</v>
      </c>
      <c r="AB75" s="89">
        <f t="shared" si="51"/>
        <v>0</v>
      </c>
      <c r="AC75" s="93" t="str">
        <f t="shared" si="52"/>
        <v>nebija plānots</v>
      </c>
      <c r="AD75" s="89">
        <f t="shared" si="53"/>
        <v>1101267.8999999999</v>
      </c>
      <c r="AE75" s="89">
        <f t="shared" si="54"/>
        <v>1101267.8999999999</v>
      </c>
      <c r="AF75" s="89">
        <f t="shared" si="55"/>
        <v>0</v>
      </c>
      <c r="AG75" s="89">
        <f t="shared" si="56"/>
        <v>1101267.8999999999</v>
      </c>
      <c r="AH75" s="93">
        <f t="shared" si="57"/>
        <v>1</v>
      </c>
      <c r="AI75" s="89">
        <f t="shared" si="58"/>
        <v>0</v>
      </c>
      <c r="AJ75" s="93">
        <f t="shared" si="59"/>
        <v>0</v>
      </c>
      <c r="AK75" s="89">
        <v>0</v>
      </c>
      <c r="AL75" s="89">
        <v>0</v>
      </c>
      <c r="AM75" s="89">
        <v>0</v>
      </c>
      <c r="AN75" s="89">
        <v>0</v>
      </c>
      <c r="AO75" s="89">
        <v>308320.73</v>
      </c>
      <c r="AP75" s="89">
        <v>0</v>
      </c>
      <c r="AQ75" s="89">
        <v>0</v>
      </c>
      <c r="AR75" s="89">
        <v>0</v>
      </c>
      <c r="AS75" s="89">
        <v>0</v>
      </c>
      <c r="AT75" s="89">
        <v>284396.61</v>
      </c>
      <c r="AU75" s="24">
        <f t="shared" si="44"/>
        <v>1693985.2399999998</v>
      </c>
    </row>
    <row r="76" spans="1:47" s="10" customFormat="1" ht="12" customHeight="1" x14ac:dyDescent="0.3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89">
        <v>0</v>
      </c>
      <c r="Q76" s="89">
        <v>0</v>
      </c>
      <c r="R76" s="89">
        <v>0</v>
      </c>
      <c r="S76" s="89">
        <f t="shared" si="45"/>
        <v>0</v>
      </c>
      <c r="T76" s="93" t="str">
        <f t="shared" si="46"/>
        <v>nebija plānots</v>
      </c>
      <c r="U76" s="89">
        <f t="shared" si="47"/>
        <v>0</v>
      </c>
      <c r="V76" s="93" t="str">
        <f t="shared" si="48"/>
        <v>nebija plānots</v>
      </c>
      <c r="W76" s="89">
        <v>0</v>
      </c>
      <c r="X76" s="89">
        <v>0</v>
      </c>
      <c r="Y76" s="89">
        <v>0</v>
      </c>
      <c r="Z76" s="89">
        <f t="shared" si="49"/>
        <v>0</v>
      </c>
      <c r="AA76" s="93" t="str">
        <f t="shared" si="50"/>
        <v>nebija plānots</v>
      </c>
      <c r="AB76" s="89">
        <f t="shared" si="51"/>
        <v>0</v>
      </c>
      <c r="AC76" s="93" t="str">
        <f t="shared" si="52"/>
        <v>nebija plānots</v>
      </c>
      <c r="AD76" s="89">
        <f t="shared" si="53"/>
        <v>0</v>
      </c>
      <c r="AE76" s="89">
        <f t="shared" si="54"/>
        <v>0</v>
      </c>
      <c r="AF76" s="89">
        <f t="shared" si="55"/>
        <v>0</v>
      </c>
      <c r="AG76" s="89">
        <f t="shared" si="56"/>
        <v>0</v>
      </c>
      <c r="AH76" s="93" t="str">
        <f t="shared" si="57"/>
        <v>nebija plānots</v>
      </c>
      <c r="AI76" s="89">
        <f t="shared" si="58"/>
        <v>0</v>
      </c>
      <c r="AJ76" s="93" t="str">
        <f t="shared" si="59"/>
        <v>nebija plānots</v>
      </c>
      <c r="AK76" s="89">
        <v>0</v>
      </c>
      <c r="AL76" s="89">
        <v>0</v>
      </c>
      <c r="AM76" s="89">
        <v>0</v>
      </c>
      <c r="AN76" s="89">
        <v>0</v>
      </c>
      <c r="AO76" s="89">
        <v>0</v>
      </c>
      <c r="AP76" s="89">
        <v>0</v>
      </c>
      <c r="AQ76" s="89">
        <v>2145590.6</v>
      </c>
      <c r="AR76" s="89">
        <v>0</v>
      </c>
      <c r="AS76" s="89">
        <v>0</v>
      </c>
      <c r="AT76" s="89">
        <v>0</v>
      </c>
      <c r="AU76" s="24">
        <f t="shared" si="44"/>
        <v>2145590.6</v>
      </c>
    </row>
    <row r="77" spans="1:47" s="10" customFormat="1" ht="12" customHeight="1" x14ac:dyDescent="0.35">
      <c r="A77" s="9" t="s">
        <v>167</v>
      </c>
      <c r="B77" s="9" t="s">
        <v>167</v>
      </c>
      <c r="C77" s="25">
        <v>2</v>
      </c>
      <c r="D77" s="33" t="s">
        <v>159</v>
      </c>
      <c r="E77" s="27" t="s">
        <v>160</v>
      </c>
      <c r="F77" s="25" t="s">
        <v>168</v>
      </c>
      <c r="G77" s="27" t="s">
        <v>169</v>
      </c>
      <c r="H77" s="34" t="s">
        <v>170</v>
      </c>
      <c r="I77" s="27" t="s">
        <v>171</v>
      </c>
      <c r="J77" s="28">
        <v>1</v>
      </c>
      <c r="K77" s="29" t="s">
        <v>91</v>
      </c>
      <c r="L77" s="23" t="s">
        <v>11</v>
      </c>
      <c r="M77" s="24">
        <v>0</v>
      </c>
      <c r="N77" s="24">
        <v>0</v>
      </c>
      <c r="O77" s="24">
        <v>8923838.2100000009</v>
      </c>
      <c r="P77" s="89">
        <v>1250476.99</v>
      </c>
      <c r="Q77" s="89">
        <v>809986.47</v>
      </c>
      <c r="R77" s="89">
        <v>0</v>
      </c>
      <c r="S77" s="89">
        <f t="shared" si="45"/>
        <v>809986.47</v>
      </c>
      <c r="T77" s="93">
        <f t="shared" si="46"/>
        <v>0.64774200283365468</v>
      </c>
      <c r="U77" s="89">
        <f t="shared" si="47"/>
        <v>-440490.52</v>
      </c>
      <c r="V77" s="93">
        <f t="shared" si="48"/>
        <v>-0.35225799716634532</v>
      </c>
      <c r="W77" s="89">
        <v>196162.97</v>
      </c>
      <c r="X77" s="89">
        <v>0</v>
      </c>
      <c r="Y77" s="89">
        <v>0</v>
      </c>
      <c r="Z77" s="89">
        <f t="shared" si="49"/>
        <v>0</v>
      </c>
      <c r="AA77" s="93">
        <f t="shared" si="50"/>
        <v>0</v>
      </c>
      <c r="AB77" s="89">
        <f t="shared" si="51"/>
        <v>-196162.97</v>
      </c>
      <c r="AC77" s="93">
        <f t="shared" si="52"/>
        <v>-1</v>
      </c>
      <c r="AD77" s="89">
        <f t="shared" si="53"/>
        <v>1446639.96</v>
      </c>
      <c r="AE77" s="89">
        <f t="shared" si="54"/>
        <v>809986.47</v>
      </c>
      <c r="AF77" s="89">
        <f t="shared" si="55"/>
        <v>0</v>
      </c>
      <c r="AG77" s="89">
        <f t="shared" si="56"/>
        <v>809986.47</v>
      </c>
      <c r="AH77" s="93">
        <f t="shared" si="57"/>
        <v>0.55990881794804004</v>
      </c>
      <c r="AI77" s="89">
        <f t="shared" si="58"/>
        <v>-636653.49</v>
      </c>
      <c r="AJ77" s="93">
        <f t="shared" si="59"/>
        <v>-0.44009118205195991</v>
      </c>
      <c r="AK77" s="89">
        <v>233044.5</v>
      </c>
      <c r="AL77" s="89">
        <v>497099.36</v>
      </c>
      <c r="AM77" s="89">
        <v>2409346.41</v>
      </c>
      <c r="AN77" s="89">
        <v>499001.81</v>
      </c>
      <c r="AO77" s="89">
        <v>467990.53</v>
      </c>
      <c r="AP77" s="89">
        <v>179249.16</v>
      </c>
      <c r="AQ77" s="89">
        <v>625758.80000000005</v>
      </c>
      <c r="AR77" s="89">
        <v>0</v>
      </c>
      <c r="AS77" s="89">
        <v>613810.35</v>
      </c>
      <c r="AT77" s="89">
        <v>16405.999999999989</v>
      </c>
      <c r="AU77" s="24">
        <f t="shared" si="44"/>
        <v>6988346.8799999999</v>
      </c>
    </row>
    <row r="78" spans="1:47" s="10" customFormat="1" ht="12" customHeight="1" x14ac:dyDescent="0.3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89">
        <v>199636.85</v>
      </c>
      <c r="Q78" s="89">
        <v>192573.5</v>
      </c>
      <c r="R78" s="89">
        <v>0</v>
      </c>
      <c r="S78" s="89">
        <f t="shared" si="45"/>
        <v>192573.5</v>
      </c>
      <c r="T78" s="93">
        <f t="shared" si="46"/>
        <v>0.96461900696189107</v>
      </c>
      <c r="U78" s="89">
        <f t="shared" si="47"/>
        <v>-7063.3500000000058</v>
      </c>
      <c r="V78" s="93">
        <f t="shared" si="48"/>
        <v>-3.5380993038108974E-2</v>
      </c>
      <c r="W78" s="89">
        <v>0</v>
      </c>
      <c r="X78" s="89">
        <v>0</v>
      </c>
      <c r="Y78" s="89">
        <v>0</v>
      </c>
      <c r="Z78" s="89">
        <f t="shared" si="49"/>
        <v>0</v>
      </c>
      <c r="AA78" s="93" t="str">
        <f t="shared" si="50"/>
        <v>nebija plānots</v>
      </c>
      <c r="AB78" s="89">
        <f t="shared" si="51"/>
        <v>0</v>
      </c>
      <c r="AC78" s="93" t="str">
        <f t="shared" si="52"/>
        <v>nebija plānots</v>
      </c>
      <c r="AD78" s="89">
        <f t="shared" si="53"/>
        <v>199636.85</v>
      </c>
      <c r="AE78" s="89">
        <f t="shared" si="54"/>
        <v>192573.5</v>
      </c>
      <c r="AF78" s="89">
        <f t="shared" si="55"/>
        <v>0</v>
      </c>
      <c r="AG78" s="89">
        <f t="shared" si="56"/>
        <v>192573.5</v>
      </c>
      <c r="AH78" s="93">
        <f t="shared" si="57"/>
        <v>0.96461900696189107</v>
      </c>
      <c r="AI78" s="89">
        <f t="shared" si="58"/>
        <v>-7063.3500000000058</v>
      </c>
      <c r="AJ78" s="93">
        <f t="shared" si="59"/>
        <v>-3.5380993038108974E-2</v>
      </c>
      <c r="AK78" s="89">
        <v>27160.5</v>
      </c>
      <c r="AL78" s="89">
        <v>615845.4</v>
      </c>
      <c r="AM78" s="89">
        <v>904146.5</v>
      </c>
      <c r="AN78" s="89">
        <v>198387.53</v>
      </c>
      <c r="AO78" s="89">
        <v>1110130.8019999999</v>
      </c>
      <c r="AP78" s="89">
        <v>41702.720000000001</v>
      </c>
      <c r="AQ78" s="89">
        <v>72250.13</v>
      </c>
      <c r="AR78" s="89">
        <v>263122.5</v>
      </c>
      <c r="AS78" s="89">
        <v>278675.67999999993</v>
      </c>
      <c r="AT78" s="89">
        <v>808862.02</v>
      </c>
      <c r="AU78" s="24">
        <f t="shared" si="44"/>
        <v>4519920.6319999993</v>
      </c>
    </row>
    <row r="79" spans="1:47" s="10" customFormat="1" ht="12" customHeight="1" x14ac:dyDescent="0.3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89">
        <v>100000</v>
      </c>
      <c r="Q79" s="89">
        <v>16095</v>
      </c>
      <c r="R79" s="89">
        <v>0</v>
      </c>
      <c r="S79" s="89">
        <f t="shared" si="45"/>
        <v>16095</v>
      </c>
      <c r="T79" s="93">
        <f t="shared" si="46"/>
        <v>0.16095000000000001</v>
      </c>
      <c r="U79" s="89">
        <f t="shared" si="47"/>
        <v>-83905</v>
      </c>
      <c r="V79" s="93">
        <f t="shared" si="48"/>
        <v>-0.83904999999999996</v>
      </c>
      <c r="W79" s="89">
        <v>0</v>
      </c>
      <c r="X79" s="89">
        <v>0</v>
      </c>
      <c r="Y79" s="89">
        <v>0</v>
      </c>
      <c r="Z79" s="89">
        <f t="shared" si="49"/>
        <v>0</v>
      </c>
      <c r="AA79" s="93" t="str">
        <f t="shared" si="50"/>
        <v>nebija plānots</v>
      </c>
      <c r="AB79" s="89">
        <f t="shared" si="51"/>
        <v>0</v>
      </c>
      <c r="AC79" s="93" t="str">
        <f t="shared" si="52"/>
        <v>nebija plānots</v>
      </c>
      <c r="AD79" s="89">
        <f t="shared" si="53"/>
        <v>100000</v>
      </c>
      <c r="AE79" s="89">
        <f t="shared" si="54"/>
        <v>16095</v>
      </c>
      <c r="AF79" s="89">
        <f t="shared" si="55"/>
        <v>0</v>
      </c>
      <c r="AG79" s="89">
        <f t="shared" si="56"/>
        <v>16095</v>
      </c>
      <c r="AH79" s="93">
        <f t="shared" si="57"/>
        <v>0.16095000000000001</v>
      </c>
      <c r="AI79" s="89">
        <f t="shared" si="58"/>
        <v>-83905</v>
      </c>
      <c r="AJ79" s="93">
        <f t="shared" si="59"/>
        <v>-0.83904999999999996</v>
      </c>
      <c r="AK79" s="89">
        <v>225000</v>
      </c>
      <c r="AL79" s="89">
        <v>21352.67</v>
      </c>
      <c r="AM79" s="89">
        <v>840910.52600000007</v>
      </c>
      <c r="AN79" s="89">
        <v>738750</v>
      </c>
      <c r="AO79" s="89">
        <v>1188877.3500000001</v>
      </c>
      <c r="AP79" s="89">
        <v>828750</v>
      </c>
      <c r="AQ79" s="89">
        <v>675000</v>
      </c>
      <c r="AR79" s="89">
        <v>37500</v>
      </c>
      <c r="AS79" s="89">
        <v>840910.52600000007</v>
      </c>
      <c r="AT79" s="89">
        <v>35733.040000000001</v>
      </c>
      <c r="AU79" s="24">
        <f t="shared" si="44"/>
        <v>5532784.1120000007</v>
      </c>
    </row>
    <row r="80" spans="1:47" s="10" customFormat="1" ht="12" customHeight="1" x14ac:dyDescent="0.3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89">
        <v>352570.72</v>
      </c>
      <c r="Q80" s="89">
        <v>352570.72</v>
      </c>
      <c r="R80" s="89">
        <v>0</v>
      </c>
      <c r="S80" s="89">
        <f t="shared" si="45"/>
        <v>352570.72</v>
      </c>
      <c r="T80" s="93">
        <f t="shared" si="46"/>
        <v>1</v>
      </c>
      <c r="U80" s="89">
        <f t="shared" si="47"/>
        <v>0</v>
      </c>
      <c r="V80" s="93">
        <f t="shared" si="48"/>
        <v>0</v>
      </c>
      <c r="W80" s="89">
        <v>254968.77</v>
      </c>
      <c r="X80" s="89">
        <v>344870.35</v>
      </c>
      <c r="Y80" s="89">
        <v>0</v>
      </c>
      <c r="Z80" s="89">
        <f t="shared" si="49"/>
        <v>344870.35</v>
      </c>
      <c r="AA80" s="93">
        <f t="shared" si="50"/>
        <v>1.3525983986195642</v>
      </c>
      <c r="AB80" s="89">
        <f t="shared" si="51"/>
        <v>89901.579999999987</v>
      </c>
      <c r="AC80" s="93">
        <f t="shared" si="52"/>
        <v>0.35259839861956421</v>
      </c>
      <c r="AD80" s="89">
        <f t="shared" si="53"/>
        <v>607539.49</v>
      </c>
      <c r="AE80" s="89">
        <f t="shared" si="54"/>
        <v>697441.07</v>
      </c>
      <c r="AF80" s="89">
        <f t="shared" si="55"/>
        <v>0</v>
      </c>
      <c r="AG80" s="89">
        <f t="shared" si="56"/>
        <v>697441.07</v>
      </c>
      <c r="AH80" s="93">
        <f t="shared" si="57"/>
        <v>1.1479765208348842</v>
      </c>
      <c r="AI80" s="89">
        <f t="shared" si="58"/>
        <v>89901.579999999958</v>
      </c>
      <c r="AJ80" s="93">
        <f t="shared" si="59"/>
        <v>0.14797652083488427</v>
      </c>
      <c r="AK80" s="89">
        <v>344870.35</v>
      </c>
      <c r="AL80" s="89">
        <v>433861.93</v>
      </c>
      <c r="AM80" s="89">
        <v>0</v>
      </c>
      <c r="AN80" s="89">
        <v>0</v>
      </c>
      <c r="AO80" s="89">
        <v>0</v>
      </c>
      <c r="AP80" s="89">
        <v>0</v>
      </c>
      <c r="AQ80" s="89">
        <v>0</v>
      </c>
      <c r="AR80" s="89">
        <v>0</v>
      </c>
      <c r="AS80" s="89">
        <v>0</v>
      </c>
      <c r="AT80" s="89">
        <v>0</v>
      </c>
      <c r="AU80" s="24">
        <f t="shared" si="44"/>
        <v>1386271.77</v>
      </c>
    </row>
    <row r="81" spans="1:50" s="10" customFormat="1" ht="12" customHeight="1" x14ac:dyDescent="0.3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89">
        <v>117043.83</v>
      </c>
      <c r="Q81" s="89">
        <v>113993.83</v>
      </c>
      <c r="R81" s="89">
        <v>0</v>
      </c>
      <c r="S81" s="89">
        <f t="shared" si="45"/>
        <v>113993.83</v>
      </c>
      <c r="T81" s="93">
        <f t="shared" si="46"/>
        <v>0.97394138588937151</v>
      </c>
      <c r="U81" s="89">
        <f t="shared" si="47"/>
        <v>-3050</v>
      </c>
      <c r="V81" s="93">
        <f t="shared" si="48"/>
        <v>-2.6058614110628472E-2</v>
      </c>
      <c r="W81" s="89">
        <v>29671.74</v>
      </c>
      <c r="X81" s="89">
        <v>33862.589999999997</v>
      </c>
      <c r="Y81" s="89">
        <v>0</v>
      </c>
      <c r="Z81" s="89">
        <f t="shared" si="49"/>
        <v>33862.589999999997</v>
      </c>
      <c r="AA81" s="93">
        <f t="shared" si="50"/>
        <v>1.1412404530371321</v>
      </c>
      <c r="AB81" s="89">
        <f t="shared" si="51"/>
        <v>4190.8499999999949</v>
      </c>
      <c r="AC81" s="93">
        <f t="shared" si="52"/>
        <v>0.14124045303713212</v>
      </c>
      <c r="AD81" s="89">
        <f t="shared" si="53"/>
        <v>146715.57</v>
      </c>
      <c r="AE81" s="89">
        <f t="shared" si="54"/>
        <v>147856.41999999998</v>
      </c>
      <c r="AF81" s="89">
        <f t="shared" si="55"/>
        <v>0</v>
      </c>
      <c r="AG81" s="89">
        <f t="shared" si="56"/>
        <v>147856.41999999998</v>
      </c>
      <c r="AH81" s="93">
        <f t="shared" si="57"/>
        <v>1.0077759299847997</v>
      </c>
      <c r="AI81" s="89">
        <f t="shared" si="58"/>
        <v>1140.8499999999767</v>
      </c>
      <c r="AJ81" s="93">
        <f t="shared" si="59"/>
        <v>7.7759299847996819E-3</v>
      </c>
      <c r="AK81" s="89">
        <v>103678.52</v>
      </c>
      <c r="AL81" s="89">
        <v>104631.33000000002</v>
      </c>
      <c r="AM81" s="89">
        <v>208223.55</v>
      </c>
      <c r="AN81" s="89">
        <v>161154</v>
      </c>
      <c r="AO81" s="89">
        <v>20570.3</v>
      </c>
      <c r="AP81" s="89">
        <v>200845.93000000002</v>
      </c>
      <c r="AQ81" s="89">
        <v>108538.21</v>
      </c>
      <c r="AR81" s="89">
        <v>212003.77999999997</v>
      </c>
      <c r="AS81" s="89">
        <v>49604.359999999986</v>
      </c>
      <c r="AT81" s="89">
        <v>153630.44999999998</v>
      </c>
      <c r="AU81" s="24">
        <f t="shared" si="44"/>
        <v>1469596.0000000002</v>
      </c>
    </row>
    <row r="82" spans="1:50" s="10" customFormat="1" ht="12" customHeight="1" x14ac:dyDescent="0.3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89">
        <v>0</v>
      </c>
      <c r="Q82" s="89">
        <v>0</v>
      </c>
      <c r="R82" s="89">
        <v>0</v>
      </c>
      <c r="S82" s="89">
        <f t="shared" si="45"/>
        <v>0</v>
      </c>
      <c r="T82" s="93" t="str">
        <f t="shared" si="46"/>
        <v>nebija plānots</v>
      </c>
      <c r="U82" s="89">
        <f t="shared" si="47"/>
        <v>0</v>
      </c>
      <c r="V82" s="93" t="str">
        <f t="shared" si="48"/>
        <v>nebija plānots</v>
      </c>
      <c r="W82" s="89">
        <v>0</v>
      </c>
      <c r="X82" s="89">
        <v>0</v>
      </c>
      <c r="Y82" s="89">
        <v>0</v>
      </c>
      <c r="Z82" s="89">
        <f t="shared" si="49"/>
        <v>0</v>
      </c>
      <c r="AA82" s="93" t="str">
        <f t="shared" si="50"/>
        <v>nebija plānots</v>
      </c>
      <c r="AB82" s="89">
        <f t="shared" si="51"/>
        <v>0</v>
      </c>
      <c r="AC82" s="93" t="str">
        <f t="shared" si="52"/>
        <v>nebija plānots</v>
      </c>
      <c r="AD82" s="89">
        <f t="shared" si="53"/>
        <v>0</v>
      </c>
      <c r="AE82" s="89">
        <f t="shared" si="54"/>
        <v>0</v>
      </c>
      <c r="AF82" s="89">
        <f t="shared" si="55"/>
        <v>0</v>
      </c>
      <c r="AG82" s="89">
        <f t="shared" si="56"/>
        <v>0</v>
      </c>
      <c r="AH82" s="93" t="str">
        <f t="shared" si="57"/>
        <v>nebija plānots</v>
      </c>
      <c r="AI82" s="89">
        <f t="shared" si="58"/>
        <v>0</v>
      </c>
      <c r="AJ82" s="93" t="str">
        <f t="shared" si="59"/>
        <v>nebija plānots</v>
      </c>
      <c r="AK82" s="89">
        <v>0</v>
      </c>
      <c r="AL82" s="89">
        <v>0</v>
      </c>
      <c r="AM82" s="89">
        <v>0</v>
      </c>
      <c r="AN82" s="89">
        <v>0</v>
      </c>
      <c r="AO82" s="89">
        <v>0</v>
      </c>
      <c r="AP82" s="89">
        <v>0</v>
      </c>
      <c r="AQ82" s="89">
        <v>0</v>
      </c>
      <c r="AR82" s="89">
        <v>0</v>
      </c>
      <c r="AS82" s="89">
        <v>0</v>
      </c>
      <c r="AT82" s="89">
        <v>0</v>
      </c>
      <c r="AU82" s="24">
        <f t="shared" si="44"/>
        <v>0</v>
      </c>
    </row>
    <row r="83" spans="1:50" s="10" customFormat="1" ht="12" customHeight="1" x14ac:dyDescent="0.3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89">
        <v>0</v>
      </c>
      <c r="Q83" s="89">
        <v>0</v>
      </c>
      <c r="R83" s="89">
        <v>0</v>
      </c>
      <c r="S83" s="89">
        <f t="shared" si="45"/>
        <v>0</v>
      </c>
      <c r="T83" s="93" t="str">
        <f t="shared" si="46"/>
        <v>nebija plānots</v>
      </c>
      <c r="U83" s="89">
        <f t="shared" si="47"/>
        <v>0</v>
      </c>
      <c r="V83" s="93" t="str">
        <f t="shared" si="48"/>
        <v>nebija plānots</v>
      </c>
      <c r="W83" s="89">
        <v>2971.25</v>
      </c>
      <c r="X83" s="89">
        <v>1740.51</v>
      </c>
      <c r="Y83" s="89">
        <v>0</v>
      </c>
      <c r="Z83" s="89">
        <f t="shared" si="49"/>
        <v>1740.51</v>
      </c>
      <c r="AA83" s="93">
        <f t="shared" si="50"/>
        <v>0.58578376104333196</v>
      </c>
      <c r="AB83" s="89">
        <f t="shared" si="51"/>
        <v>-1230.74</v>
      </c>
      <c r="AC83" s="93">
        <f t="shared" si="52"/>
        <v>-0.41421623895666809</v>
      </c>
      <c r="AD83" s="89">
        <f t="shared" si="53"/>
        <v>2971.25</v>
      </c>
      <c r="AE83" s="89">
        <f t="shared" si="54"/>
        <v>1740.51</v>
      </c>
      <c r="AF83" s="89">
        <f t="shared" si="55"/>
        <v>0</v>
      </c>
      <c r="AG83" s="89">
        <f t="shared" si="56"/>
        <v>1740.51</v>
      </c>
      <c r="AH83" s="93">
        <f t="shared" si="57"/>
        <v>0.58578376104333196</v>
      </c>
      <c r="AI83" s="89">
        <f t="shared" si="58"/>
        <v>-1230.74</v>
      </c>
      <c r="AJ83" s="93">
        <f t="shared" si="59"/>
        <v>-0.41421623895666809</v>
      </c>
      <c r="AK83" s="89">
        <v>0</v>
      </c>
      <c r="AL83" s="89">
        <v>0</v>
      </c>
      <c r="AM83" s="89">
        <v>0</v>
      </c>
      <c r="AN83" s="89">
        <v>1029328.33</v>
      </c>
      <c r="AO83" s="89">
        <v>0</v>
      </c>
      <c r="AP83" s="89">
        <v>70688.740000000005</v>
      </c>
      <c r="AQ83" s="89">
        <v>0</v>
      </c>
      <c r="AR83" s="89">
        <v>0</v>
      </c>
      <c r="AS83" s="89">
        <v>0</v>
      </c>
      <c r="AT83" s="89">
        <v>258394.43600000002</v>
      </c>
      <c r="AU83" s="24">
        <f t="shared" si="44"/>
        <v>1361382.7560000001</v>
      </c>
    </row>
    <row r="84" spans="1:50" s="10" customFormat="1" ht="12" customHeight="1" x14ac:dyDescent="0.3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89">
        <v>0</v>
      </c>
      <c r="Q84" s="89">
        <v>0</v>
      </c>
      <c r="R84" s="89">
        <v>0</v>
      </c>
      <c r="S84" s="89">
        <f t="shared" si="45"/>
        <v>0</v>
      </c>
      <c r="T84" s="93" t="str">
        <f t="shared" si="46"/>
        <v>nebija plānots</v>
      </c>
      <c r="U84" s="89">
        <f t="shared" si="47"/>
        <v>0</v>
      </c>
      <c r="V84" s="93" t="str">
        <f t="shared" si="48"/>
        <v>nebija plānots</v>
      </c>
      <c r="W84" s="89">
        <v>0</v>
      </c>
      <c r="X84" s="89">
        <v>0</v>
      </c>
      <c r="Y84" s="89">
        <v>0</v>
      </c>
      <c r="Z84" s="89">
        <f t="shared" si="49"/>
        <v>0</v>
      </c>
      <c r="AA84" s="93" t="str">
        <f t="shared" si="50"/>
        <v>nebija plānots</v>
      </c>
      <c r="AB84" s="89">
        <f t="shared" si="51"/>
        <v>0</v>
      </c>
      <c r="AC84" s="93" t="str">
        <f t="shared" si="52"/>
        <v>nebija plānots</v>
      </c>
      <c r="AD84" s="89">
        <f t="shared" si="53"/>
        <v>0</v>
      </c>
      <c r="AE84" s="89">
        <f t="shared" si="54"/>
        <v>0</v>
      </c>
      <c r="AF84" s="89">
        <f t="shared" si="55"/>
        <v>0</v>
      </c>
      <c r="AG84" s="89">
        <f t="shared" si="56"/>
        <v>0</v>
      </c>
      <c r="AH84" s="93" t="str">
        <f t="shared" si="57"/>
        <v>nebija plānots</v>
      </c>
      <c r="AI84" s="89">
        <f t="shared" si="58"/>
        <v>0</v>
      </c>
      <c r="AJ84" s="93" t="str">
        <f t="shared" si="59"/>
        <v>nebija plānots</v>
      </c>
      <c r="AK84" s="89">
        <v>0</v>
      </c>
      <c r="AL84" s="89">
        <v>108375</v>
      </c>
      <c r="AM84" s="89">
        <v>0</v>
      </c>
      <c r="AN84" s="89">
        <v>0</v>
      </c>
      <c r="AO84" s="89">
        <v>0</v>
      </c>
      <c r="AP84" s="89">
        <v>0</v>
      </c>
      <c r="AQ84" s="89">
        <v>0</v>
      </c>
      <c r="AR84" s="89">
        <v>270937.5</v>
      </c>
      <c r="AS84" s="89">
        <v>0</v>
      </c>
      <c r="AT84" s="89">
        <v>270937.5</v>
      </c>
      <c r="AU84" s="24">
        <f t="shared" si="44"/>
        <v>650250</v>
      </c>
    </row>
    <row r="85" spans="1:50" s="11" customFormat="1" ht="12" customHeight="1" x14ac:dyDescent="0.3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89">
        <v>118806.03</v>
      </c>
      <c r="Q85" s="89">
        <v>105309.22</v>
      </c>
      <c r="R85" s="89">
        <v>0</v>
      </c>
      <c r="S85" s="89">
        <f t="shared" si="45"/>
        <v>105309.22</v>
      </c>
      <c r="T85" s="93">
        <f t="shared" si="46"/>
        <v>0.88639625446620851</v>
      </c>
      <c r="U85" s="89">
        <f t="shared" si="47"/>
        <v>-13496.809999999998</v>
      </c>
      <c r="V85" s="93">
        <f t="shared" si="48"/>
        <v>-0.11360374553379149</v>
      </c>
      <c r="W85" s="89">
        <v>0</v>
      </c>
      <c r="X85" s="89">
        <v>16162.22</v>
      </c>
      <c r="Y85" s="89">
        <v>0</v>
      </c>
      <c r="Z85" s="89">
        <f t="shared" si="49"/>
        <v>16162.22</v>
      </c>
      <c r="AA85" s="93" t="str">
        <f t="shared" si="50"/>
        <v>nebija plānots</v>
      </c>
      <c r="AB85" s="89">
        <f t="shared" si="51"/>
        <v>16162.22</v>
      </c>
      <c r="AC85" s="93" t="str">
        <f t="shared" si="52"/>
        <v>nebija plānots</v>
      </c>
      <c r="AD85" s="89">
        <f t="shared" si="53"/>
        <v>118806.03</v>
      </c>
      <c r="AE85" s="89">
        <f t="shared" si="54"/>
        <v>121471.44</v>
      </c>
      <c r="AF85" s="89">
        <f t="shared" si="55"/>
        <v>0</v>
      </c>
      <c r="AG85" s="89">
        <f t="shared" si="56"/>
        <v>121471.44</v>
      </c>
      <c r="AH85" s="93">
        <f t="shared" si="57"/>
        <v>1.0224349723663015</v>
      </c>
      <c r="AI85" s="89">
        <f t="shared" si="58"/>
        <v>2665.4100000000035</v>
      </c>
      <c r="AJ85" s="93">
        <f t="shared" si="59"/>
        <v>2.2434972366301639E-2</v>
      </c>
      <c r="AK85" s="89">
        <v>86754.89</v>
      </c>
      <c r="AL85" s="89">
        <v>0</v>
      </c>
      <c r="AM85" s="89">
        <v>0</v>
      </c>
      <c r="AN85" s="89">
        <v>637.5</v>
      </c>
      <c r="AO85" s="89">
        <v>95239.02</v>
      </c>
      <c r="AP85" s="89">
        <v>26754.89</v>
      </c>
      <c r="AQ85" s="89">
        <v>91800</v>
      </c>
      <c r="AR85" s="89">
        <v>27250</v>
      </c>
      <c r="AS85" s="89">
        <v>0</v>
      </c>
      <c r="AT85" s="89">
        <v>61179.89</v>
      </c>
      <c r="AU85" s="24">
        <f t="shared" si="44"/>
        <v>508422.22000000003</v>
      </c>
      <c r="AW85" s="10"/>
      <c r="AX85" s="10"/>
    </row>
    <row r="86" spans="1:50" s="12" customFormat="1" ht="12" customHeight="1" x14ac:dyDescent="0.25">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89">
        <v>0</v>
      </c>
      <c r="Q86" s="89">
        <v>0</v>
      </c>
      <c r="R86" s="89">
        <v>0</v>
      </c>
      <c r="S86" s="89">
        <f t="shared" si="45"/>
        <v>0</v>
      </c>
      <c r="T86" s="93" t="str">
        <f t="shared" si="46"/>
        <v>nebija plānots</v>
      </c>
      <c r="U86" s="89">
        <f t="shared" si="47"/>
        <v>0</v>
      </c>
      <c r="V86" s="93" t="str">
        <f t="shared" si="48"/>
        <v>nebija plānots</v>
      </c>
      <c r="W86" s="89">
        <v>0</v>
      </c>
      <c r="X86" s="89">
        <v>0</v>
      </c>
      <c r="Y86" s="89">
        <v>0</v>
      </c>
      <c r="Z86" s="89">
        <f t="shared" si="49"/>
        <v>0</v>
      </c>
      <c r="AA86" s="93" t="str">
        <f t="shared" si="50"/>
        <v>nebija plānots</v>
      </c>
      <c r="AB86" s="89">
        <f t="shared" si="51"/>
        <v>0</v>
      </c>
      <c r="AC86" s="93" t="str">
        <f t="shared" si="52"/>
        <v>nebija plānots</v>
      </c>
      <c r="AD86" s="89">
        <f t="shared" si="53"/>
        <v>0</v>
      </c>
      <c r="AE86" s="89">
        <f t="shared" si="54"/>
        <v>0</v>
      </c>
      <c r="AF86" s="89">
        <f t="shared" si="55"/>
        <v>0</v>
      </c>
      <c r="AG86" s="89">
        <f t="shared" si="56"/>
        <v>0</v>
      </c>
      <c r="AH86" s="93" t="str">
        <f t="shared" si="57"/>
        <v>nebija plānots</v>
      </c>
      <c r="AI86" s="89">
        <f t="shared" si="58"/>
        <v>0</v>
      </c>
      <c r="AJ86" s="93" t="str">
        <f t="shared" si="59"/>
        <v>nebija plānots</v>
      </c>
      <c r="AK86" s="89">
        <v>0</v>
      </c>
      <c r="AL86" s="89">
        <v>0</v>
      </c>
      <c r="AM86" s="89">
        <v>80246.210000000006</v>
      </c>
      <c r="AN86" s="89">
        <v>0</v>
      </c>
      <c r="AO86" s="89">
        <v>0</v>
      </c>
      <c r="AP86" s="89">
        <v>0</v>
      </c>
      <c r="AQ86" s="89">
        <v>0</v>
      </c>
      <c r="AR86" s="89">
        <v>172125</v>
      </c>
      <c r="AS86" s="89">
        <v>0</v>
      </c>
      <c r="AT86" s="89">
        <v>0</v>
      </c>
      <c r="AU86" s="24">
        <f t="shared" si="44"/>
        <v>252371.21000000002</v>
      </c>
      <c r="AW86" s="10"/>
      <c r="AX86" s="10"/>
    </row>
    <row r="87" spans="1:50" s="12" customFormat="1" ht="12" customHeight="1" x14ac:dyDescent="0.25">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89">
        <v>0</v>
      </c>
      <c r="Q87" s="89">
        <v>0</v>
      </c>
      <c r="R87" s="89">
        <v>0</v>
      </c>
      <c r="S87" s="89">
        <f t="shared" si="45"/>
        <v>0</v>
      </c>
      <c r="T87" s="93" t="str">
        <f t="shared" si="46"/>
        <v>nebija plānots</v>
      </c>
      <c r="U87" s="89">
        <f t="shared" si="47"/>
        <v>0</v>
      </c>
      <c r="V87" s="93" t="str">
        <f t="shared" si="48"/>
        <v>nebija plānots</v>
      </c>
      <c r="W87" s="89">
        <v>0</v>
      </c>
      <c r="X87" s="89">
        <v>0</v>
      </c>
      <c r="Y87" s="89">
        <v>0</v>
      </c>
      <c r="Z87" s="89">
        <f t="shared" si="49"/>
        <v>0</v>
      </c>
      <c r="AA87" s="93" t="str">
        <f t="shared" si="50"/>
        <v>nebija plānots</v>
      </c>
      <c r="AB87" s="89">
        <f t="shared" si="51"/>
        <v>0</v>
      </c>
      <c r="AC87" s="93" t="str">
        <f t="shared" si="52"/>
        <v>nebija plānots</v>
      </c>
      <c r="AD87" s="89">
        <f t="shared" si="53"/>
        <v>0</v>
      </c>
      <c r="AE87" s="89">
        <f t="shared" si="54"/>
        <v>0</v>
      </c>
      <c r="AF87" s="89">
        <f t="shared" si="55"/>
        <v>0</v>
      </c>
      <c r="AG87" s="89">
        <f t="shared" si="56"/>
        <v>0</v>
      </c>
      <c r="AH87" s="93" t="str">
        <f t="shared" si="57"/>
        <v>nebija plānots</v>
      </c>
      <c r="AI87" s="89">
        <f t="shared" si="58"/>
        <v>0</v>
      </c>
      <c r="AJ87" s="93" t="str">
        <f t="shared" si="59"/>
        <v>nebija plānots</v>
      </c>
      <c r="AK87" s="89">
        <v>0</v>
      </c>
      <c r="AL87" s="89">
        <v>454161.9</v>
      </c>
      <c r="AM87" s="89">
        <v>0</v>
      </c>
      <c r="AN87" s="89">
        <v>0</v>
      </c>
      <c r="AO87" s="89">
        <v>0</v>
      </c>
      <c r="AP87" s="89">
        <v>0</v>
      </c>
      <c r="AQ87" s="89">
        <v>0</v>
      </c>
      <c r="AR87" s="89">
        <v>454161.9</v>
      </c>
      <c r="AS87" s="89">
        <v>0</v>
      </c>
      <c r="AT87" s="89">
        <v>0</v>
      </c>
      <c r="AU87" s="24">
        <f t="shared" si="44"/>
        <v>908323.8</v>
      </c>
      <c r="AW87" s="10"/>
      <c r="AX87" s="10"/>
    </row>
    <row r="88" spans="1:50" ht="12" customHeight="1" x14ac:dyDescent="0.25">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89">
        <v>0</v>
      </c>
      <c r="Q88" s="89">
        <v>0</v>
      </c>
      <c r="R88" s="89">
        <v>0</v>
      </c>
      <c r="S88" s="89">
        <f t="shared" si="45"/>
        <v>0</v>
      </c>
      <c r="T88" s="93" t="str">
        <f t="shared" si="46"/>
        <v>nebija plānots</v>
      </c>
      <c r="U88" s="89">
        <f t="shared" si="47"/>
        <v>0</v>
      </c>
      <c r="V88" s="93" t="str">
        <f t="shared" si="48"/>
        <v>nebija plānots</v>
      </c>
      <c r="W88" s="89">
        <v>0</v>
      </c>
      <c r="X88" s="89">
        <v>0</v>
      </c>
      <c r="Y88" s="89">
        <v>0</v>
      </c>
      <c r="Z88" s="89">
        <f t="shared" si="49"/>
        <v>0</v>
      </c>
      <c r="AA88" s="93" t="str">
        <f t="shared" si="50"/>
        <v>nebija plānots</v>
      </c>
      <c r="AB88" s="89">
        <f t="shared" si="51"/>
        <v>0</v>
      </c>
      <c r="AC88" s="93" t="str">
        <f t="shared" si="52"/>
        <v>nebija plānots</v>
      </c>
      <c r="AD88" s="89">
        <f t="shared" si="53"/>
        <v>0</v>
      </c>
      <c r="AE88" s="89">
        <f t="shared" si="54"/>
        <v>0</v>
      </c>
      <c r="AF88" s="89">
        <f t="shared" si="55"/>
        <v>0</v>
      </c>
      <c r="AG88" s="89">
        <f t="shared" si="56"/>
        <v>0</v>
      </c>
      <c r="AH88" s="93" t="str">
        <f t="shared" si="57"/>
        <v>nebija plānots</v>
      </c>
      <c r="AI88" s="89">
        <f t="shared" si="58"/>
        <v>0</v>
      </c>
      <c r="AJ88" s="93" t="str">
        <f t="shared" si="59"/>
        <v>nebija plānots</v>
      </c>
      <c r="AK88" s="89">
        <v>0</v>
      </c>
      <c r="AL88" s="89">
        <v>0</v>
      </c>
      <c r="AM88" s="89">
        <v>758504.77</v>
      </c>
      <c r="AN88" s="89">
        <v>247520.35</v>
      </c>
      <c r="AO88" s="89">
        <v>0</v>
      </c>
      <c r="AP88" s="89">
        <v>0</v>
      </c>
      <c r="AQ88" s="89">
        <v>0</v>
      </c>
      <c r="AR88" s="89">
        <v>59658.6</v>
      </c>
      <c r="AS88" s="89">
        <v>0</v>
      </c>
      <c r="AT88" s="89">
        <v>59828.29</v>
      </c>
      <c r="AU88" s="24">
        <f t="shared" si="44"/>
        <v>1125512.01</v>
      </c>
      <c r="AW88" s="10"/>
      <c r="AX88" s="10"/>
    </row>
    <row r="89" spans="1:50" ht="12" customHeight="1" x14ac:dyDescent="0.25">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89">
        <v>0</v>
      </c>
      <c r="Q89" s="89">
        <v>0</v>
      </c>
      <c r="R89" s="89">
        <v>0</v>
      </c>
      <c r="S89" s="89">
        <f t="shared" si="45"/>
        <v>0</v>
      </c>
      <c r="T89" s="93" t="str">
        <f t="shared" si="46"/>
        <v>nebija plānots</v>
      </c>
      <c r="U89" s="89">
        <f t="shared" si="47"/>
        <v>0</v>
      </c>
      <c r="V89" s="93" t="str">
        <f t="shared" si="48"/>
        <v>nebija plānots</v>
      </c>
      <c r="W89" s="89">
        <v>36000</v>
      </c>
      <c r="X89" s="89">
        <v>0</v>
      </c>
      <c r="Y89" s="89">
        <v>0</v>
      </c>
      <c r="Z89" s="89">
        <f t="shared" si="49"/>
        <v>0</v>
      </c>
      <c r="AA89" s="93">
        <f t="shared" si="50"/>
        <v>0</v>
      </c>
      <c r="AB89" s="89">
        <f t="shared" si="51"/>
        <v>-36000</v>
      </c>
      <c r="AC89" s="93">
        <f t="shared" si="52"/>
        <v>-1</v>
      </c>
      <c r="AD89" s="89">
        <f t="shared" si="53"/>
        <v>36000</v>
      </c>
      <c r="AE89" s="89">
        <f t="shared" si="54"/>
        <v>0</v>
      </c>
      <c r="AF89" s="89">
        <f t="shared" si="55"/>
        <v>0</v>
      </c>
      <c r="AG89" s="89">
        <f t="shared" si="56"/>
        <v>0</v>
      </c>
      <c r="AH89" s="93">
        <f t="shared" si="57"/>
        <v>0</v>
      </c>
      <c r="AI89" s="89">
        <f t="shared" si="58"/>
        <v>-36000</v>
      </c>
      <c r="AJ89" s="93">
        <f t="shared" si="59"/>
        <v>-1</v>
      </c>
      <c r="AK89" s="89">
        <v>0</v>
      </c>
      <c r="AL89" s="89">
        <v>30600</v>
      </c>
      <c r="AM89" s="89">
        <v>207944.14</v>
      </c>
      <c r="AN89" s="89">
        <v>0</v>
      </c>
      <c r="AO89" s="89">
        <v>0</v>
      </c>
      <c r="AP89" s="89">
        <v>255000</v>
      </c>
      <c r="AQ89" s="89">
        <v>290239.02000000019</v>
      </c>
      <c r="AR89" s="89">
        <v>220925.1</v>
      </c>
      <c r="AS89" s="89">
        <v>0</v>
      </c>
      <c r="AT89" s="89">
        <v>0</v>
      </c>
      <c r="AU89" s="24">
        <f t="shared" si="44"/>
        <v>1040708.2600000001</v>
      </c>
      <c r="AW89" s="10"/>
      <c r="AX89" s="10"/>
    </row>
    <row r="90" spans="1:50" ht="12" customHeight="1" x14ac:dyDescent="0.25">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89">
        <v>0</v>
      </c>
      <c r="Q90" s="89">
        <v>0</v>
      </c>
      <c r="R90" s="89">
        <v>0</v>
      </c>
      <c r="S90" s="89">
        <f t="shared" si="45"/>
        <v>0</v>
      </c>
      <c r="T90" s="93" t="str">
        <f t="shared" si="46"/>
        <v>nebija plānots</v>
      </c>
      <c r="U90" s="89">
        <f t="shared" si="47"/>
        <v>0</v>
      </c>
      <c r="V90" s="93" t="str">
        <f t="shared" si="48"/>
        <v>nebija plānots</v>
      </c>
      <c r="W90" s="89">
        <v>0</v>
      </c>
      <c r="X90" s="89">
        <v>0</v>
      </c>
      <c r="Y90" s="89">
        <v>0</v>
      </c>
      <c r="Z90" s="89">
        <f t="shared" si="49"/>
        <v>0</v>
      </c>
      <c r="AA90" s="93" t="str">
        <f t="shared" si="50"/>
        <v>nebija plānots</v>
      </c>
      <c r="AB90" s="89">
        <f t="shared" si="51"/>
        <v>0</v>
      </c>
      <c r="AC90" s="93" t="str">
        <f t="shared" si="52"/>
        <v>nebija plānots</v>
      </c>
      <c r="AD90" s="89">
        <f t="shared" si="53"/>
        <v>0</v>
      </c>
      <c r="AE90" s="89">
        <f t="shared" si="54"/>
        <v>0</v>
      </c>
      <c r="AF90" s="89">
        <f t="shared" si="55"/>
        <v>0</v>
      </c>
      <c r="AG90" s="89">
        <f t="shared" si="56"/>
        <v>0</v>
      </c>
      <c r="AH90" s="93" t="str">
        <f t="shared" si="57"/>
        <v>nebija plānots</v>
      </c>
      <c r="AI90" s="89">
        <f t="shared" si="58"/>
        <v>0</v>
      </c>
      <c r="AJ90" s="93" t="str">
        <f t="shared" si="59"/>
        <v>nebija plānots</v>
      </c>
      <c r="AK90" s="89">
        <v>0</v>
      </c>
      <c r="AL90" s="89">
        <v>0</v>
      </c>
      <c r="AM90" s="89">
        <v>0</v>
      </c>
      <c r="AN90" s="89">
        <v>0</v>
      </c>
      <c r="AO90" s="89">
        <v>0</v>
      </c>
      <c r="AP90" s="89">
        <v>0</v>
      </c>
      <c r="AQ90" s="89">
        <v>0</v>
      </c>
      <c r="AR90" s="89">
        <v>105000</v>
      </c>
      <c r="AS90" s="89">
        <v>0</v>
      </c>
      <c r="AT90" s="89">
        <v>0</v>
      </c>
      <c r="AU90" s="24">
        <f t="shared" si="44"/>
        <v>105000</v>
      </c>
      <c r="AW90" s="10"/>
      <c r="AX90" s="10"/>
    </row>
    <row r="91" spans="1:50" ht="12" customHeight="1" x14ac:dyDescent="0.25">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89">
        <v>37143</v>
      </c>
      <c r="Q91" s="89">
        <v>37143</v>
      </c>
      <c r="R91" s="89">
        <v>0</v>
      </c>
      <c r="S91" s="89">
        <f t="shared" si="45"/>
        <v>37143</v>
      </c>
      <c r="T91" s="93">
        <f t="shared" si="46"/>
        <v>1</v>
      </c>
      <c r="U91" s="89">
        <f t="shared" si="47"/>
        <v>0</v>
      </c>
      <c r="V91" s="93">
        <f t="shared" si="48"/>
        <v>0</v>
      </c>
      <c r="W91" s="89">
        <v>8700.1</v>
      </c>
      <c r="X91" s="89">
        <v>8700.1</v>
      </c>
      <c r="Y91" s="89">
        <v>0</v>
      </c>
      <c r="Z91" s="89">
        <f t="shared" si="49"/>
        <v>8700.1</v>
      </c>
      <c r="AA91" s="93">
        <f t="shared" si="50"/>
        <v>1</v>
      </c>
      <c r="AB91" s="89">
        <f t="shared" si="51"/>
        <v>0</v>
      </c>
      <c r="AC91" s="93">
        <f t="shared" si="52"/>
        <v>0</v>
      </c>
      <c r="AD91" s="89">
        <f t="shared" si="53"/>
        <v>45843.1</v>
      </c>
      <c r="AE91" s="89">
        <f t="shared" si="54"/>
        <v>45843.1</v>
      </c>
      <c r="AF91" s="89">
        <f t="shared" si="55"/>
        <v>0</v>
      </c>
      <c r="AG91" s="89">
        <f t="shared" si="56"/>
        <v>45843.1</v>
      </c>
      <c r="AH91" s="93">
        <f t="shared" si="57"/>
        <v>1</v>
      </c>
      <c r="AI91" s="89">
        <f t="shared" si="58"/>
        <v>0</v>
      </c>
      <c r="AJ91" s="93">
        <f t="shared" si="59"/>
        <v>0</v>
      </c>
      <c r="AK91" s="89">
        <v>0</v>
      </c>
      <c r="AL91" s="89">
        <v>0</v>
      </c>
      <c r="AM91" s="89">
        <v>0</v>
      </c>
      <c r="AN91" s="89">
        <v>0</v>
      </c>
      <c r="AO91" s="89">
        <v>0</v>
      </c>
      <c r="AP91" s="89">
        <v>0</v>
      </c>
      <c r="AQ91" s="89">
        <v>0</v>
      </c>
      <c r="AR91" s="89">
        <v>0</v>
      </c>
      <c r="AS91" s="89">
        <v>0</v>
      </c>
      <c r="AT91" s="89">
        <v>13939.35</v>
      </c>
      <c r="AU91" s="24">
        <f t="shared" si="44"/>
        <v>59782.45</v>
      </c>
      <c r="AW91" s="10"/>
      <c r="AX91" s="10"/>
    </row>
    <row r="92" spans="1:50" ht="12" customHeight="1" x14ac:dyDescent="0.25">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89">
        <v>31470.03</v>
      </c>
      <c r="Q92" s="89">
        <v>31470.03</v>
      </c>
      <c r="R92" s="89">
        <v>0</v>
      </c>
      <c r="S92" s="89">
        <f t="shared" si="45"/>
        <v>31470.03</v>
      </c>
      <c r="T92" s="93">
        <f t="shared" si="46"/>
        <v>1</v>
      </c>
      <c r="U92" s="89">
        <f t="shared" si="47"/>
        <v>0</v>
      </c>
      <c r="V92" s="93">
        <f t="shared" si="48"/>
        <v>0</v>
      </c>
      <c r="W92" s="89">
        <v>13200</v>
      </c>
      <c r="X92" s="89">
        <v>0</v>
      </c>
      <c r="Y92" s="89">
        <v>0</v>
      </c>
      <c r="Z92" s="89">
        <f t="shared" si="49"/>
        <v>0</v>
      </c>
      <c r="AA92" s="93">
        <f t="shared" si="50"/>
        <v>0</v>
      </c>
      <c r="AB92" s="89">
        <f t="shared" si="51"/>
        <v>-13200</v>
      </c>
      <c r="AC92" s="93">
        <f t="shared" si="52"/>
        <v>-1</v>
      </c>
      <c r="AD92" s="89">
        <f t="shared" si="53"/>
        <v>44670.03</v>
      </c>
      <c r="AE92" s="89">
        <f t="shared" si="54"/>
        <v>31470.03</v>
      </c>
      <c r="AF92" s="89">
        <f t="shared" si="55"/>
        <v>0</v>
      </c>
      <c r="AG92" s="89">
        <f t="shared" si="56"/>
        <v>31470.03</v>
      </c>
      <c r="AH92" s="93">
        <f t="shared" si="57"/>
        <v>0.7044998626595953</v>
      </c>
      <c r="AI92" s="89">
        <f t="shared" si="58"/>
        <v>-13200</v>
      </c>
      <c r="AJ92" s="93">
        <f t="shared" si="59"/>
        <v>-0.29550013734040476</v>
      </c>
      <c r="AK92" s="89">
        <v>48171.57</v>
      </c>
      <c r="AL92" s="89">
        <v>14091.7</v>
      </c>
      <c r="AM92" s="89">
        <v>0</v>
      </c>
      <c r="AN92" s="89">
        <v>0</v>
      </c>
      <c r="AO92" s="89">
        <v>0</v>
      </c>
      <c r="AP92" s="89">
        <v>0</v>
      </c>
      <c r="AQ92" s="89">
        <v>0</v>
      </c>
      <c r="AR92" s="89">
        <v>0</v>
      </c>
      <c r="AS92" s="89">
        <v>0</v>
      </c>
      <c r="AT92" s="89">
        <v>2830.85</v>
      </c>
      <c r="AU92" s="24">
        <f t="shared" ref="AU92:AU155" si="60">P92+W92+AK92+AL92+AM92+AN92+AO92+AP92+AQ92+AR92+AS92+AT92</f>
        <v>109764.15000000001</v>
      </c>
      <c r="AW92" s="10"/>
      <c r="AX92" s="10"/>
    </row>
    <row r="93" spans="1:50" ht="12" customHeight="1" x14ac:dyDescent="0.25">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89">
        <v>7008.4</v>
      </c>
      <c r="Q93" s="89">
        <v>7008.4</v>
      </c>
      <c r="R93" s="89">
        <v>0</v>
      </c>
      <c r="S93" s="89">
        <f t="shared" ref="S93:S156" si="61">Q93-R93</f>
        <v>7008.4</v>
      </c>
      <c r="T93" s="93">
        <f t="shared" ref="T93:T156" si="62">IFERROR(S93/P93,"nebija plānots")</f>
        <v>1</v>
      </c>
      <c r="U93" s="89">
        <f t="shared" ref="U93:U156" si="63">S93-P93</f>
        <v>0</v>
      </c>
      <c r="V93" s="93">
        <f t="shared" ref="V93:V156" si="64">IFERROR(U93/P93,"nebija plānots")</f>
        <v>0</v>
      </c>
      <c r="W93" s="89">
        <v>0</v>
      </c>
      <c r="X93" s="89">
        <v>8653.4</v>
      </c>
      <c r="Y93" s="89">
        <v>0</v>
      </c>
      <c r="Z93" s="89">
        <f t="shared" ref="Z93:Z156" si="65">X93-Y93</f>
        <v>8653.4</v>
      </c>
      <c r="AA93" s="93" t="str">
        <f t="shared" ref="AA93:AA156" si="66">IFERROR(Z93/W93,"nebija plānots")</f>
        <v>nebija plānots</v>
      </c>
      <c r="AB93" s="89">
        <f t="shared" ref="AB93:AB156" si="67">Z93-W93</f>
        <v>8653.4</v>
      </c>
      <c r="AC93" s="93" t="str">
        <f t="shared" ref="AC93:AC156" si="68">IFERROR(AB93/W93,"nebija plānots")</f>
        <v>nebija plānots</v>
      </c>
      <c r="AD93" s="89">
        <f t="shared" ref="AD93:AD156" si="69">P93+W93</f>
        <v>7008.4</v>
      </c>
      <c r="AE93" s="89">
        <f t="shared" ref="AE93:AE156" si="70">Q93+X93</f>
        <v>15661.8</v>
      </c>
      <c r="AF93" s="89">
        <f t="shared" ref="AF93:AF156" si="71">R93+Y93</f>
        <v>0</v>
      </c>
      <c r="AG93" s="89">
        <f t="shared" ref="AG93:AG156" si="72">S93+Z93</f>
        <v>15661.8</v>
      </c>
      <c r="AH93" s="93">
        <f t="shared" ref="AH93:AH156" si="73">IFERROR(AG93/AD93,"nebija plānots")</f>
        <v>2.2347183379944067</v>
      </c>
      <c r="AI93" s="89">
        <f t="shared" ref="AI93:AI156" si="74">AG93-AD93</f>
        <v>8653.4</v>
      </c>
      <c r="AJ93" s="93">
        <f t="shared" ref="AJ93:AJ156" si="75">IFERROR(AI93/AD93,"nebija plānots")</f>
        <v>1.2347183379944067</v>
      </c>
      <c r="AK93" s="89">
        <v>8653.4</v>
      </c>
      <c r="AL93" s="89">
        <v>7766</v>
      </c>
      <c r="AM93" s="89">
        <v>0</v>
      </c>
      <c r="AN93" s="89">
        <v>0</v>
      </c>
      <c r="AO93" s="89">
        <v>0</v>
      </c>
      <c r="AP93" s="89">
        <v>0</v>
      </c>
      <c r="AQ93" s="89">
        <v>0</v>
      </c>
      <c r="AR93" s="89">
        <v>0</v>
      </c>
      <c r="AS93" s="89">
        <v>0</v>
      </c>
      <c r="AT93" s="89">
        <v>0</v>
      </c>
      <c r="AU93" s="24">
        <f t="shared" si="60"/>
        <v>23427.8</v>
      </c>
      <c r="AW93" s="10"/>
      <c r="AX93" s="10"/>
    </row>
    <row r="94" spans="1:50" ht="12" customHeight="1" x14ac:dyDescent="0.25">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89">
        <v>47779.8</v>
      </c>
      <c r="Q94" s="89">
        <v>55831.850000000006</v>
      </c>
      <c r="R94" s="89">
        <v>0</v>
      </c>
      <c r="S94" s="89">
        <f t="shared" si="61"/>
        <v>55831.850000000006</v>
      </c>
      <c r="T94" s="93">
        <f t="shared" si="62"/>
        <v>1.168524146187301</v>
      </c>
      <c r="U94" s="89">
        <f t="shared" si="63"/>
        <v>8052.0500000000029</v>
      </c>
      <c r="V94" s="93">
        <f t="shared" si="64"/>
        <v>0.16852414618730097</v>
      </c>
      <c r="W94" s="89">
        <v>0</v>
      </c>
      <c r="X94" s="89">
        <v>23845.95</v>
      </c>
      <c r="Y94" s="89">
        <v>0</v>
      </c>
      <c r="Z94" s="89">
        <f t="shared" si="65"/>
        <v>23845.95</v>
      </c>
      <c r="AA94" s="93" t="str">
        <f t="shared" si="66"/>
        <v>nebija plānots</v>
      </c>
      <c r="AB94" s="89">
        <f t="shared" si="67"/>
        <v>23845.95</v>
      </c>
      <c r="AC94" s="93" t="str">
        <f t="shared" si="68"/>
        <v>nebija plānots</v>
      </c>
      <c r="AD94" s="89">
        <f t="shared" si="69"/>
        <v>47779.8</v>
      </c>
      <c r="AE94" s="89">
        <f t="shared" si="70"/>
        <v>79677.8</v>
      </c>
      <c r="AF94" s="89">
        <f t="shared" si="71"/>
        <v>0</v>
      </c>
      <c r="AG94" s="89">
        <f t="shared" si="72"/>
        <v>79677.8</v>
      </c>
      <c r="AH94" s="93">
        <f t="shared" si="73"/>
        <v>1.667604301399336</v>
      </c>
      <c r="AI94" s="89">
        <f t="shared" si="74"/>
        <v>31898</v>
      </c>
      <c r="AJ94" s="93">
        <f t="shared" si="75"/>
        <v>0.66760430139933613</v>
      </c>
      <c r="AK94" s="89">
        <v>48351.65</v>
      </c>
      <c r="AL94" s="89">
        <v>61858.9</v>
      </c>
      <c r="AM94" s="89">
        <v>10019.799999999999</v>
      </c>
      <c r="AN94" s="89">
        <v>0</v>
      </c>
      <c r="AO94" s="89">
        <v>0</v>
      </c>
      <c r="AP94" s="89">
        <v>11441</v>
      </c>
      <c r="AQ94" s="89">
        <v>23845.95</v>
      </c>
      <c r="AR94" s="89">
        <v>9605</v>
      </c>
      <c r="AS94" s="89">
        <v>0</v>
      </c>
      <c r="AT94" s="89">
        <v>10191.85</v>
      </c>
      <c r="AU94" s="24">
        <f t="shared" si="60"/>
        <v>223093.95</v>
      </c>
      <c r="AW94" s="10"/>
      <c r="AX94" s="10"/>
    </row>
    <row r="95" spans="1:50" ht="12" customHeight="1" x14ac:dyDescent="0.25">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89">
        <v>158929.67000000001</v>
      </c>
      <c r="Q95" s="89">
        <v>274044.37000000011</v>
      </c>
      <c r="R95" s="89">
        <v>0</v>
      </c>
      <c r="S95" s="89">
        <f t="shared" si="61"/>
        <v>274044.37000000011</v>
      </c>
      <c r="T95" s="93">
        <f t="shared" si="62"/>
        <v>1.7243122067767465</v>
      </c>
      <c r="U95" s="89">
        <f t="shared" si="63"/>
        <v>115114.7000000001</v>
      </c>
      <c r="V95" s="93">
        <f t="shared" si="64"/>
        <v>0.72431220677674657</v>
      </c>
      <c r="W95" s="89">
        <v>18824.95</v>
      </c>
      <c r="X95" s="89">
        <v>417513.04000000004</v>
      </c>
      <c r="Y95" s="89">
        <v>0</v>
      </c>
      <c r="Z95" s="89">
        <f t="shared" si="65"/>
        <v>417513.04000000004</v>
      </c>
      <c r="AA95" s="93">
        <f t="shared" si="66"/>
        <v>22.178706450747548</v>
      </c>
      <c r="AB95" s="89">
        <f t="shared" si="67"/>
        <v>398688.09</v>
      </c>
      <c r="AC95" s="93">
        <f t="shared" si="68"/>
        <v>21.178706450747544</v>
      </c>
      <c r="AD95" s="89">
        <f t="shared" si="69"/>
        <v>177754.62000000002</v>
      </c>
      <c r="AE95" s="89">
        <f t="shared" si="70"/>
        <v>691557.41000000015</v>
      </c>
      <c r="AF95" s="89">
        <f t="shared" si="71"/>
        <v>0</v>
      </c>
      <c r="AG95" s="89">
        <f t="shared" si="72"/>
        <v>691557.41000000015</v>
      </c>
      <c r="AH95" s="93">
        <f t="shared" si="73"/>
        <v>3.8905172197493378</v>
      </c>
      <c r="AI95" s="89">
        <f t="shared" si="74"/>
        <v>513802.79000000015</v>
      </c>
      <c r="AJ95" s="93">
        <f t="shared" si="75"/>
        <v>2.8905172197493383</v>
      </c>
      <c r="AK95" s="89">
        <v>85300.4</v>
      </c>
      <c r="AL95" s="89">
        <v>3757.6</v>
      </c>
      <c r="AM95" s="89">
        <v>18558.97</v>
      </c>
      <c r="AN95" s="89">
        <v>52242.48</v>
      </c>
      <c r="AO95" s="89">
        <v>163509.79</v>
      </c>
      <c r="AP95" s="89">
        <v>144557.75</v>
      </c>
      <c r="AQ95" s="89">
        <v>1030207.3064999999</v>
      </c>
      <c r="AR95" s="89">
        <v>155835</v>
      </c>
      <c r="AS95" s="89">
        <v>122189.7</v>
      </c>
      <c r="AT95" s="89">
        <v>91307.63</v>
      </c>
      <c r="AU95" s="24">
        <f t="shared" si="60"/>
        <v>2045221.2464999999</v>
      </c>
      <c r="AW95" s="10"/>
      <c r="AX95" s="10"/>
    </row>
    <row r="96" spans="1:50" ht="12" customHeight="1" x14ac:dyDescent="0.25">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89">
        <v>24275.7</v>
      </c>
      <c r="Q96" s="89">
        <v>24275.7</v>
      </c>
      <c r="R96" s="89">
        <v>0</v>
      </c>
      <c r="S96" s="89">
        <f t="shared" si="61"/>
        <v>24275.7</v>
      </c>
      <c r="T96" s="93">
        <f t="shared" si="62"/>
        <v>1</v>
      </c>
      <c r="U96" s="89">
        <f t="shared" si="63"/>
        <v>0</v>
      </c>
      <c r="V96" s="93">
        <f t="shared" si="64"/>
        <v>0</v>
      </c>
      <c r="W96" s="89">
        <v>0</v>
      </c>
      <c r="X96" s="89">
        <v>0</v>
      </c>
      <c r="Y96" s="89">
        <v>0</v>
      </c>
      <c r="Z96" s="89">
        <f t="shared" si="65"/>
        <v>0</v>
      </c>
      <c r="AA96" s="93" t="str">
        <f t="shared" si="66"/>
        <v>nebija plānots</v>
      </c>
      <c r="AB96" s="89">
        <f t="shared" si="67"/>
        <v>0</v>
      </c>
      <c r="AC96" s="93" t="str">
        <f t="shared" si="68"/>
        <v>nebija plānots</v>
      </c>
      <c r="AD96" s="89">
        <f t="shared" si="69"/>
        <v>24275.7</v>
      </c>
      <c r="AE96" s="89">
        <f t="shared" si="70"/>
        <v>24275.7</v>
      </c>
      <c r="AF96" s="89">
        <f t="shared" si="71"/>
        <v>0</v>
      </c>
      <c r="AG96" s="89">
        <f t="shared" si="72"/>
        <v>24275.7</v>
      </c>
      <c r="AH96" s="93">
        <f t="shared" si="73"/>
        <v>1</v>
      </c>
      <c r="AI96" s="89">
        <f t="shared" si="74"/>
        <v>0</v>
      </c>
      <c r="AJ96" s="93">
        <f t="shared" si="75"/>
        <v>0</v>
      </c>
      <c r="AK96" s="89">
        <v>0</v>
      </c>
      <c r="AL96" s="89">
        <v>52568.77</v>
      </c>
      <c r="AM96" s="89">
        <v>126428.4</v>
      </c>
      <c r="AN96" s="89">
        <v>0</v>
      </c>
      <c r="AO96" s="89">
        <v>105137.53</v>
      </c>
      <c r="AP96" s="89">
        <v>91965.600000000049</v>
      </c>
      <c r="AQ96" s="89">
        <v>0</v>
      </c>
      <c r="AR96" s="89">
        <v>0</v>
      </c>
      <c r="AS96" s="89">
        <v>0</v>
      </c>
      <c r="AT96" s="89">
        <v>0</v>
      </c>
      <c r="AU96" s="24">
        <f t="shared" si="60"/>
        <v>400376.00000000006</v>
      </c>
      <c r="AW96" s="10"/>
      <c r="AX96" s="10"/>
    </row>
    <row r="97" spans="1:50" ht="12" customHeight="1" x14ac:dyDescent="0.25">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89">
        <v>901951.17</v>
      </c>
      <c r="Q97" s="89">
        <v>1189253.1400000001</v>
      </c>
      <c r="R97" s="89">
        <v>0</v>
      </c>
      <c r="S97" s="89">
        <f t="shared" si="61"/>
        <v>1189253.1400000001</v>
      </c>
      <c r="T97" s="93">
        <f t="shared" si="62"/>
        <v>1.3185338403629989</v>
      </c>
      <c r="U97" s="89">
        <f t="shared" si="63"/>
        <v>287301.97000000009</v>
      </c>
      <c r="V97" s="93">
        <f t="shared" si="64"/>
        <v>0.31853384036299887</v>
      </c>
      <c r="W97" s="89">
        <v>524076.42</v>
      </c>
      <c r="X97" s="89">
        <v>649915.71</v>
      </c>
      <c r="Y97" s="89">
        <v>0</v>
      </c>
      <c r="Z97" s="89">
        <f t="shared" si="65"/>
        <v>649915.71</v>
      </c>
      <c r="AA97" s="93">
        <f t="shared" si="66"/>
        <v>1.2401162983062661</v>
      </c>
      <c r="AB97" s="89">
        <f t="shared" si="67"/>
        <v>125839.28999999998</v>
      </c>
      <c r="AC97" s="93">
        <f t="shared" si="68"/>
        <v>0.24011629830626607</v>
      </c>
      <c r="AD97" s="89">
        <f t="shared" si="69"/>
        <v>1426027.59</v>
      </c>
      <c r="AE97" s="89">
        <f t="shared" si="70"/>
        <v>1839168.85</v>
      </c>
      <c r="AF97" s="89">
        <f t="shared" si="71"/>
        <v>0</v>
      </c>
      <c r="AG97" s="89">
        <f t="shared" si="72"/>
        <v>1839168.85</v>
      </c>
      <c r="AH97" s="93">
        <f t="shared" si="73"/>
        <v>1.2897147733305776</v>
      </c>
      <c r="AI97" s="89">
        <f t="shared" si="74"/>
        <v>413141.26</v>
      </c>
      <c r="AJ97" s="93">
        <f t="shared" si="75"/>
        <v>0.28971477333057771</v>
      </c>
      <c r="AK97" s="89">
        <v>0</v>
      </c>
      <c r="AL97" s="89">
        <v>0</v>
      </c>
      <c r="AM97" s="89">
        <v>388800.64</v>
      </c>
      <c r="AN97" s="89">
        <v>0</v>
      </c>
      <c r="AO97" s="89">
        <v>0</v>
      </c>
      <c r="AP97" s="89">
        <v>0</v>
      </c>
      <c r="AQ97" s="89">
        <v>307913.54000000015</v>
      </c>
      <c r="AR97" s="89">
        <v>821459.24999999977</v>
      </c>
      <c r="AS97" s="89">
        <v>0</v>
      </c>
      <c r="AT97" s="89">
        <v>0</v>
      </c>
      <c r="AU97" s="24">
        <f t="shared" si="60"/>
        <v>2944201.0199999996</v>
      </c>
      <c r="AW97" s="10"/>
      <c r="AX97" s="10"/>
    </row>
    <row r="98" spans="1:50" ht="12" customHeight="1" x14ac:dyDescent="0.25">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89">
        <v>0</v>
      </c>
      <c r="Q98" s="89">
        <v>0</v>
      </c>
      <c r="R98" s="89">
        <v>0</v>
      </c>
      <c r="S98" s="89">
        <f t="shared" si="61"/>
        <v>0</v>
      </c>
      <c r="T98" s="93" t="str">
        <f t="shared" si="62"/>
        <v>nebija plānots</v>
      </c>
      <c r="U98" s="89">
        <f t="shared" si="63"/>
        <v>0</v>
      </c>
      <c r="V98" s="93" t="str">
        <f t="shared" si="64"/>
        <v>nebija plānots</v>
      </c>
      <c r="W98" s="89">
        <v>0</v>
      </c>
      <c r="X98" s="89">
        <v>0</v>
      </c>
      <c r="Y98" s="89">
        <v>0</v>
      </c>
      <c r="Z98" s="89">
        <f t="shared" si="65"/>
        <v>0</v>
      </c>
      <c r="AA98" s="93" t="str">
        <f t="shared" si="66"/>
        <v>nebija plānots</v>
      </c>
      <c r="AB98" s="89">
        <f t="shared" si="67"/>
        <v>0</v>
      </c>
      <c r="AC98" s="93" t="str">
        <f t="shared" si="68"/>
        <v>nebija plānots</v>
      </c>
      <c r="AD98" s="89">
        <f t="shared" si="69"/>
        <v>0</v>
      </c>
      <c r="AE98" s="89">
        <f t="shared" si="70"/>
        <v>0</v>
      </c>
      <c r="AF98" s="89">
        <f t="shared" si="71"/>
        <v>0</v>
      </c>
      <c r="AG98" s="89">
        <f t="shared" si="72"/>
        <v>0</v>
      </c>
      <c r="AH98" s="93" t="str">
        <f t="shared" si="73"/>
        <v>nebija plānots</v>
      </c>
      <c r="AI98" s="89">
        <f t="shared" si="74"/>
        <v>0</v>
      </c>
      <c r="AJ98" s="93" t="str">
        <f t="shared" si="75"/>
        <v>nebija plānots</v>
      </c>
      <c r="AK98" s="89">
        <v>0</v>
      </c>
      <c r="AL98" s="89">
        <v>0</v>
      </c>
      <c r="AM98" s="89">
        <v>0</v>
      </c>
      <c r="AN98" s="89">
        <v>0</v>
      </c>
      <c r="AO98" s="89">
        <v>0</v>
      </c>
      <c r="AP98" s="89">
        <v>0</v>
      </c>
      <c r="AQ98" s="89">
        <v>0</v>
      </c>
      <c r="AR98" s="89">
        <v>0</v>
      </c>
      <c r="AS98" s="89">
        <v>0</v>
      </c>
      <c r="AT98" s="89">
        <v>0</v>
      </c>
      <c r="AU98" s="24">
        <f t="shared" si="60"/>
        <v>0</v>
      </c>
      <c r="AW98" s="10"/>
      <c r="AX98" s="10"/>
    </row>
    <row r="99" spans="1:50" ht="12" customHeight="1" x14ac:dyDescent="0.25">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89">
        <v>0</v>
      </c>
      <c r="Q99" s="89">
        <v>0</v>
      </c>
      <c r="R99" s="89">
        <v>0</v>
      </c>
      <c r="S99" s="89">
        <f t="shared" si="61"/>
        <v>0</v>
      </c>
      <c r="T99" s="93" t="str">
        <f t="shared" si="62"/>
        <v>nebija plānots</v>
      </c>
      <c r="U99" s="89">
        <f t="shared" si="63"/>
        <v>0</v>
      </c>
      <c r="V99" s="93" t="str">
        <f t="shared" si="64"/>
        <v>nebija plānots</v>
      </c>
      <c r="W99" s="89">
        <v>0</v>
      </c>
      <c r="X99" s="89">
        <v>0</v>
      </c>
      <c r="Y99" s="89">
        <v>0</v>
      </c>
      <c r="Z99" s="89">
        <f t="shared" si="65"/>
        <v>0</v>
      </c>
      <c r="AA99" s="93" t="str">
        <f t="shared" si="66"/>
        <v>nebija plānots</v>
      </c>
      <c r="AB99" s="89">
        <f t="shared" si="67"/>
        <v>0</v>
      </c>
      <c r="AC99" s="93" t="str">
        <f t="shared" si="68"/>
        <v>nebija plānots</v>
      </c>
      <c r="AD99" s="89">
        <f t="shared" si="69"/>
        <v>0</v>
      </c>
      <c r="AE99" s="89">
        <f t="shared" si="70"/>
        <v>0</v>
      </c>
      <c r="AF99" s="89">
        <f t="shared" si="71"/>
        <v>0</v>
      </c>
      <c r="AG99" s="89">
        <f t="shared" si="72"/>
        <v>0</v>
      </c>
      <c r="AH99" s="93" t="str">
        <f t="shared" si="73"/>
        <v>nebija plānots</v>
      </c>
      <c r="AI99" s="89">
        <f t="shared" si="74"/>
        <v>0</v>
      </c>
      <c r="AJ99" s="93" t="str">
        <f t="shared" si="75"/>
        <v>nebija plānots</v>
      </c>
      <c r="AK99" s="89">
        <v>0</v>
      </c>
      <c r="AL99" s="89">
        <v>0</v>
      </c>
      <c r="AM99" s="89">
        <v>0</v>
      </c>
      <c r="AN99" s="89">
        <v>0</v>
      </c>
      <c r="AO99" s="89">
        <v>0</v>
      </c>
      <c r="AP99" s="89">
        <v>0</v>
      </c>
      <c r="AQ99" s="89">
        <v>0</v>
      </c>
      <c r="AR99" s="89">
        <v>0</v>
      </c>
      <c r="AS99" s="89">
        <v>0</v>
      </c>
      <c r="AT99" s="89">
        <v>0</v>
      </c>
      <c r="AU99" s="24">
        <f t="shared" si="60"/>
        <v>0</v>
      </c>
      <c r="AW99" s="10"/>
      <c r="AX99" s="10"/>
    </row>
    <row r="100" spans="1:50" ht="12" customHeight="1" x14ac:dyDescent="0.25">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89">
        <v>0</v>
      </c>
      <c r="Q100" s="89">
        <v>0</v>
      </c>
      <c r="R100" s="89">
        <v>0</v>
      </c>
      <c r="S100" s="89">
        <f t="shared" si="61"/>
        <v>0</v>
      </c>
      <c r="T100" s="93" t="str">
        <f t="shared" si="62"/>
        <v>nebija plānots</v>
      </c>
      <c r="U100" s="89">
        <f t="shared" si="63"/>
        <v>0</v>
      </c>
      <c r="V100" s="93" t="str">
        <f t="shared" si="64"/>
        <v>nebija plānots</v>
      </c>
      <c r="W100" s="89">
        <v>0</v>
      </c>
      <c r="X100" s="89">
        <v>0</v>
      </c>
      <c r="Y100" s="89">
        <v>0</v>
      </c>
      <c r="Z100" s="89">
        <f t="shared" si="65"/>
        <v>0</v>
      </c>
      <c r="AA100" s="93" t="str">
        <f t="shared" si="66"/>
        <v>nebija plānots</v>
      </c>
      <c r="AB100" s="89">
        <f t="shared" si="67"/>
        <v>0</v>
      </c>
      <c r="AC100" s="93" t="str">
        <f t="shared" si="68"/>
        <v>nebija plānots</v>
      </c>
      <c r="AD100" s="89">
        <f t="shared" si="69"/>
        <v>0</v>
      </c>
      <c r="AE100" s="89">
        <f t="shared" si="70"/>
        <v>0</v>
      </c>
      <c r="AF100" s="89">
        <f t="shared" si="71"/>
        <v>0</v>
      </c>
      <c r="AG100" s="89">
        <f t="shared" si="72"/>
        <v>0</v>
      </c>
      <c r="AH100" s="93" t="str">
        <f t="shared" si="73"/>
        <v>nebija plānots</v>
      </c>
      <c r="AI100" s="89">
        <f t="shared" si="74"/>
        <v>0</v>
      </c>
      <c r="AJ100" s="93" t="str">
        <f t="shared" si="75"/>
        <v>nebija plānots</v>
      </c>
      <c r="AK100" s="89">
        <v>0</v>
      </c>
      <c r="AL100" s="89">
        <v>0</v>
      </c>
      <c r="AM100" s="89">
        <v>0</v>
      </c>
      <c r="AN100" s="89">
        <v>1147500</v>
      </c>
      <c r="AO100" s="89">
        <v>0</v>
      </c>
      <c r="AP100" s="89">
        <v>0</v>
      </c>
      <c r="AQ100" s="89">
        <v>0</v>
      </c>
      <c r="AR100" s="89">
        <v>2758014.41</v>
      </c>
      <c r="AS100" s="89">
        <v>0</v>
      </c>
      <c r="AT100" s="89">
        <v>0</v>
      </c>
      <c r="AU100" s="24">
        <f t="shared" si="60"/>
        <v>3905514.41</v>
      </c>
      <c r="AW100" s="10"/>
      <c r="AX100" s="10"/>
    </row>
    <row r="101" spans="1:50" ht="12" customHeight="1" x14ac:dyDescent="0.25">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89">
        <v>0</v>
      </c>
      <c r="Q101" s="89">
        <v>0</v>
      </c>
      <c r="R101" s="89">
        <v>0</v>
      </c>
      <c r="S101" s="89">
        <f t="shared" si="61"/>
        <v>0</v>
      </c>
      <c r="T101" s="93" t="str">
        <f t="shared" si="62"/>
        <v>nebija plānots</v>
      </c>
      <c r="U101" s="89">
        <f t="shared" si="63"/>
        <v>0</v>
      </c>
      <c r="V101" s="93" t="str">
        <f t="shared" si="64"/>
        <v>nebija plānots</v>
      </c>
      <c r="W101" s="89">
        <v>0</v>
      </c>
      <c r="X101" s="89">
        <v>0</v>
      </c>
      <c r="Y101" s="89">
        <v>0</v>
      </c>
      <c r="Z101" s="89">
        <f t="shared" si="65"/>
        <v>0</v>
      </c>
      <c r="AA101" s="93" t="str">
        <f t="shared" si="66"/>
        <v>nebija plānots</v>
      </c>
      <c r="AB101" s="89">
        <f t="shared" si="67"/>
        <v>0</v>
      </c>
      <c r="AC101" s="93" t="str">
        <f t="shared" si="68"/>
        <v>nebija plānots</v>
      </c>
      <c r="AD101" s="89">
        <f t="shared" si="69"/>
        <v>0</v>
      </c>
      <c r="AE101" s="89">
        <f t="shared" si="70"/>
        <v>0</v>
      </c>
      <c r="AF101" s="89">
        <f t="shared" si="71"/>
        <v>0</v>
      </c>
      <c r="AG101" s="89">
        <f t="shared" si="72"/>
        <v>0</v>
      </c>
      <c r="AH101" s="93" t="str">
        <f t="shared" si="73"/>
        <v>nebija plānots</v>
      </c>
      <c r="AI101" s="89">
        <f t="shared" si="74"/>
        <v>0</v>
      </c>
      <c r="AJ101" s="93" t="str">
        <f t="shared" si="75"/>
        <v>nebija plānots</v>
      </c>
      <c r="AK101" s="89">
        <v>0</v>
      </c>
      <c r="AL101" s="89">
        <v>0</v>
      </c>
      <c r="AM101" s="89">
        <v>0</v>
      </c>
      <c r="AN101" s="89">
        <v>0</v>
      </c>
      <c r="AO101" s="89">
        <v>0</v>
      </c>
      <c r="AP101" s="89">
        <v>0</v>
      </c>
      <c r="AQ101" s="89">
        <v>0</v>
      </c>
      <c r="AR101" s="89">
        <v>142594</v>
      </c>
      <c r="AS101" s="89">
        <v>142594</v>
      </c>
      <c r="AT101" s="89">
        <v>142594</v>
      </c>
      <c r="AU101" s="24">
        <f t="shared" si="60"/>
        <v>427782</v>
      </c>
      <c r="AW101" s="10"/>
      <c r="AX101" s="10"/>
    </row>
    <row r="102" spans="1:50" ht="12" customHeight="1" x14ac:dyDescent="0.25">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89">
        <v>0</v>
      </c>
      <c r="Q102" s="89">
        <v>0</v>
      </c>
      <c r="R102" s="89">
        <v>0</v>
      </c>
      <c r="S102" s="89">
        <f t="shared" si="61"/>
        <v>0</v>
      </c>
      <c r="T102" s="93" t="str">
        <f t="shared" si="62"/>
        <v>nebija plānots</v>
      </c>
      <c r="U102" s="89">
        <f t="shared" si="63"/>
        <v>0</v>
      </c>
      <c r="V102" s="93" t="str">
        <f t="shared" si="64"/>
        <v>nebija plānots</v>
      </c>
      <c r="W102" s="89">
        <v>0</v>
      </c>
      <c r="X102" s="89">
        <v>0</v>
      </c>
      <c r="Y102" s="89">
        <v>0</v>
      </c>
      <c r="Z102" s="89">
        <f t="shared" si="65"/>
        <v>0</v>
      </c>
      <c r="AA102" s="93" t="str">
        <f t="shared" si="66"/>
        <v>nebija plānots</v>
      </c>
      <c r="AB102" s="89">
        <f t="shared" si="67"/>
        <v>0</v>
      </c>
      <c r="AC102" s="93" t="str">
        <f t="shared" si="68"/>
        <v>nebija plānots</v>
      </c>
      <c r="AD102" s="89">
        <f t="shared" si="69"/>
        <v>0</v>
      </c>
      <c r="AE102" s="89">
        <f t="shared" si="70"/>
        <v>0</v>
      </c>
      <c r="AF102" s="89">
        <f t="shared" si="71"/>
        <v>0</v>
      </c>
      <c r="AG102" s="89">
        <f t="shared" si="72"/>
        <v>0</v>
      </c>
      <c r="AH102" s="93" t="str">
        <f t="shared" si="73"/>
        <v>nebija plānots</v>
      </c>
      <c r="AI102" s="89">
        <f t="shared" si="74"/>
        <v>0</v>
      </c>
      <c r="AJ102" s="93" t="str">
        <f t="shared" si="75"/>
        <v>nebija plānots</v>
      </c>
      <c r="AK102" s="89">
        <v>0</v>
      </c>
      <c r="AL102" s="89">
        <v>0</v>
      </c>
      <c r="AM102" s="89">
        <v>0</v>
      </c>
      <c r="AN102" s="89">
        <v>0</v>
      </c>
      <c r="AO102" s="89">
        <v>0</v>
      </c>
      <c r="AP102" s="89">
        <v>0</v>
      </c>
      <c r="AQ102" s="89">
        <v>0</v>
      </c>
      <c r="AR102" s="89">
        <v>0</v>
      </c>
      <c r="AS102" s="89">
        <v>0</v>
      </c>
      <c r="AT102" s="89">
        <v>0</v>
      </c>
      <c r="AU102" s="24">
        <f t="shared" si="60"/>
        <v>0</v>
      </c>
      <c r="AW102" s="10"/>
      <c r="AX102" s="10"/>
    </row>
    <row r="103" spans="1:50" ht="12" customHeight="1" x14ac:dyDescent="0.25">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89">
        <v>0</v>
      </c>
      <c r="Q103" s="89">
        <v>0</v>
      </c>
      <c r="R103" s="89">
        <v>0</v>
      </c>
      <c r="S103" s="89">
        <f t="shared" si="61"/>
        <v>0</v>
      </c>
      <c r="T103" s="93" t="str">
        <f t="shared" si="62"/>
        <v>nebija plānots</v>
      </c>
      <c r="U103" s="89">
        <f t="shared" si="63"/>
        <v>0</v>
      </c>
      <c r="V103" s="93" t="str">
        <f t="shared" si="64"/>
        <v>nebija plānots</v>
      </c>
      <c r="W103" s="89">
        <v>0</v>
      </c>
      <c r="X103" s="89">
        <v>0</v>
      </c>
      <c r="Y103" s="89">
        <v>0</v>
      </c>
      <c r="Z103" s="89">
        <f t="shared" si="65"/>
        <v>0</v>
      </c>
      <c r="AA103" s="93" t="str">
        <f t="shared" si="66"/>
        <v>nebija plānots</v>
      </c>
      <c r="AB103" s="89">
        <f t="shared" si="67"/>
        <v>0</v>
      </c>
      <c r="AC103" s="93" t="str">
        <f t="shared" si="68"/>
        <v>nebija plānots</v>
      </c>
      <c r="AD103" s="89">
        <f t="shared" si="69"/>
        <v>0</v>
      </c>
      <c r="AE103" s="89">
        <f t="shared" si="70"/>
        <v>0</v>
      </c>
      <c r="AF103" s="89">
        <f t="shared" si="71"/>
        <v>0</v>
      </c>
      <c r="AG103" s="89">
        <f t="shared" si="72"/>
        <v>0</v>
      </c>
      <c r="AH103" s="93" t="str">
        <f t="shared" si="73"/>
        <v>nebija plānots</v>
      </c>
      <c r="AI103" s="89">
        <f t="shared" si="74"/>
        <v>0</v>
      </c>
      <c r="AJ103" s="93" t="str">
        <f t="shared" si="75"/>
        <v>nebija plānots</v>
      </c>
      <c r="AK103" s="89">
        <v>0</v>
      </c>
      <c r="AL103" s="89">
        <v>0</v>
      </c>
      <c r="AM103" s="89">
        <v>0</v>
      </c>
      <c r="AN103" s="89">
        <v>0</v>
      </c>
      <c r="AO103" s="89">
        <v>0</v>
      </c>
      <c r="AP103" s="89">
        <v>0</v>
      </c>
      <c r="AQ103" s="89">
        <v>3091561.21</v>
      </c>
      <c r="AR103" s="89">
        <v>0</v>
      </c>
      <c r="AS103" s="89">
        <v>0</v>
      </c>
      <c r="AT103" s="89">
        <v>1664686.8200000024</v>
      </c>
      <c r="AU103" s="24">
        <f t="shared" si="60"/>
        <v>4756248.0300000021</v>
      </c>
      <c r="AW103" s="10"/>
      <c r="AX103" s="10"/>
    </row>
    <row r="104" spans="1:50" ht="12" customHeight="1" x14ac:dyDescent="0.25">
      <c r="A104" s="9" t="s">
        <v>229</v>
      </c>
      <c r="B104" s="9" t="s">
        <v>229</v>
      </c>
      <c r="C104" s="25">
        <v>2</v>
      </c>
      <c r="D104" s="33" t="s">
        <v>222</v>
      </c>
      <c r="E104" s="27" t="s">
        <v>223</v>
      </c>
      <c r="F104" s="25" t="s">
        <v>224</v>
      </c>
      <c r="G104" s="27" t="s">
        <v>225</v>
      </c>
      <c r="H104" s="28" t="s">
        <v>230</v>
      </c>
      <c r="I104" s="27" t="s">
        <v>231</v>
      </c>
      <c r="J104" s="28" t="s">
        <v>21</v>
      </c>
      <c r="K104" s="36" t="s">
        <v>103</v>
      </c>
      <c r="L104" s="25" t="s">
        <v>11</v>
      </c>
      <c r="M104" s="24">
        <v>0</v>
      </c>
      <c r="N104" s="24">
        <v>0</v>
      </c>
      <c r="O104" s="24">
        <v>0</v>
      </c>
      <c r="P104" s="89">
        <v>0</v>
      </c>
      <c r="Q104" s="89">
        <v>0</v>
      </c>
      <c r="R104" s="89">
        <v>0</v>
      </c>
      <c r="S104" s="89">
        <f t="shared" si="61"/>
        <v>0</v>
      </c>
      <c r="T104" s="93" t="str">
        <f t="shared" si="62"/>
        <v>nebija plānots</v>
      </c>
      <c r="U104" s="89">
        <f t="shared" si="63"/>
        <v>0</v>
      </c>
      <c r="V104" s="93" t="str">
        <f t="shared" si="64"/>
        <v>nebija plānots</v>
      </c>
      <c r="W104" s="89">
        <v>0</v>
      </c>
      <c r="X104" s="89">
        <v>0</v>
      </c>
      <c r="Y104" s="89">
        <v>0</v>
      </c>
      <c r="Z104" s="89">
        <f t="shared" si="65"/>
        <v>0</v>
      </c>
      <c r="AA104" s="93" t="str">
        <f t="shared" si="66"/>
        <v>nebija plānots</v>
      </c>
      <c r="AB104" s="89">
        <f t="shared" si="67"/>
        <v>0</v>
      </c>
      <c r="AC104" s="93" t="str">
        <f t="shared" si="68"/>
        <v>nebija plānots</v>
      </c>
      <c r="AD104" s="89">
        <f t="shared" si="69"/>
        <v>0</v>
      </c>
      <c r="AE104" s="89">
        <f t="shared" si="70"/>
        <v>0</v>
      </c>
      <c r="AF104" s="89">
        <f t="shared" si="71"/>
        <v>0</v>
      </c>
      <c r="AG104" s="89">
        <f t="shared" si="72"/>
        <v>0</v>
      </c>
      <c r="AH104" s="93" t="str">
        <f t="shared" si="73"/>
        <v>nebija plānots</v>
      </c>
      <c r="AI104" s="89">
        <f t="shared" si="74"/>
        <v>0</v>
      </c>
      <c r="AJ104" s="93" t="str">
        <f t="shared" si="75"/>
        <v>nebija plānots</v>
      </c>
      <c r="AK104" s="89">
        <v>0</v>
      </c>
      <c r="AL104" s="89">
        <v>10460856</v>
      </c>
      <c r="AM104" s="89">
        <v>0</v>
      </c>
      <c r="AN104" s="89">
        <v>0</v>
      </c>
      <c r="AO104" s="89">
        <v>0</v>
      </c>
      <c r="AP104" s="89">
        <v>0</v>
      </c>
      <c r="AQ104" s="89">
        <v>0</v>
      </c>
      <c r="AR104" s="89">
        <v>0</v>
      </c>
      <c r="AS104" s="89">
        <v>0</v>
      </c>
      <c r="AT104" s="89">
        <v>0</v>
      </c>
      <c r="AU104" s="24">
        <f t="shared" si="60"/>
        <v>10460856</v>
      </c>
      <c r="AW104" s="10"/>
      <c r="AX104" s="10"/>
    </row>
    <row r="105" spans="1:50" ht="12" customHeight="1" x14ac:dyDescent="0.25">
      <c r="A105" s="9" t="s">
        <v>232</v>
      </c>
      <c r="B105" s="9" t="s">
        <v>232</v>
      </c>
      <c r="C105" s="25">
        <v>2</v>
      </c>
      <c r="D105" s="33" t="s">
        <v>233</v>
      </c>
      <c r="E105" s="27" t="s">
        <v>223</v>
      </c>
      <c r="F105" s="25" t="s">
        <v>234</v>
      </c>
      <c r="G105" s="27" t="s">
        <v>235</v>
      </c>
      <c r="H105" s="28" t="s">
        <v>236</v>
      </c>
      <c r="I105" s="27" t="s">
        <v>657</v>
      </c>
      <c r="J105" s="28" t="s">
        <v>21</v>
      </c>
      <c r="K105" s="36" t="s">
        <v>59</v>
      </c>
      <c r="L105" s="25" t="s">
        <v>10</v>
      </c>
      <c r="M105" s="24">
        <v>0</v>
      </c>
      <c r="N105" s="24">
        <v>0</v>
      </c>
      <c r="O105" s="24">
        <v>0</v>
      </c>
      <c r="P105" s="89">
        <v>0</v>
      </c>
      <c r="Q105" s="89">
        <v>30088.36</v>
      </c>
      <c r="R105" s="89">
        <v>0</v>
      </c>
      <c r="S105" s="89">
        <f t="shared" si="61"/>
        <v>30088.36</v>
      </c>
      <c r="T105" s="93" t="str">
        <f t="shared" si="62"/>
        <v>nebija plānots</v>
      </c>
      <c r="U105" s="89">
        <f t="shared" si="63"/>
        <v>30088.36</v>
      </c>
      <c r="V105" s="93" t="str">
        <f t="shared" si="64"/>
        <v>nebija plānots</v>
      </c>
      <c r="W105" s="89">
        <v>30088.36</v>
      </c>
      <c r="X105" s="89">
        <v>0</v>
      </c>
      <c r="Y105" s="89">
        <v>0</v>
      </c>
      <c r="Z105" s="89">
        <f t="shared" si="65"/>
        <v>0</v>
      </c>
      <c r="AA105" s="93">
        <f t="shared" si="66"/>
        <v>0</v>
      </c>
      <c r="AB105" s="89">
        <f t="shared" si="67"/>
        <v>-30088.36</v>
      </c>
      <c r="AC105" s="93">
        <f t="shared" si="68"/>
        <v>-1</v>
      </c>
      <c r="AD105" s="89">
        <f t="shared" si="69"/>
        <v>30088.36</v>
      </c>
      <c r="AE105" s="89">
        <f t="shared" si="70"/>
        <v>30088.36</v>
      </c>
      <c r="AF105" s="89">
        <f t="shared" si="71"/>
        <v>0</v>
      </c>
      <c r="AG105" s="89">
        <f t="shared" si="72"/>
        <v>30088.36</v>
      </c>
      <c r="AH105" s="93">
        <f t="shared" si="73"/>
        <v>1</v>
      </c>
      <c r="AI105" s="89">
        <f t="shared" si="74"/>
        <v>0</v>
      </c>
      <c r="AJ105" s="93">
        <f t="shared" si="75"/>
        <v>0</v>
      </c>
      <c r="AK105" s="89">
        <v>0</v>
      </c>
      <c r="AL105" s="89">
        <v>0</v>
      </c>
      <c r="AM105" s="89">
        <v>4143711.03</v>
      </c>
      <c r="AN105" s="89">
        <v>0</v>
      </c>
      <c r="AO105" s="89">
        <v>0</v>
      </c>
      <c r="AP105" s="89">
        <v>0</v>
      </c>
      <c r="AQ105" s="89">
        <v>3234672</v>
      </c>
      <c r="AR105" s="89">
        <v>0</v>
      </c>
      <c r="AS105" s="89">
        <v>0</v>
      </c>
      <c r="AT105" s="89">
        <v>0</v>
      </c>
      <c r="AU105" s="24">
        <f t="shared" si="60"/>
        <v>7408471.3899999997</v>
      </c>
      <c r="AW105" s="10"/>
      <c r="AX105" s="10"/>
    </row>
    <row r="106" spans="1:50" ht="12" customHeight="1" x14ac:dyDescent="0.25">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89">
        <v>0</v>
      </c>
      <c r="Q106" s="89">
        <v>0</v>
      </c>
      <c r="R106" s="89">
        <v>0</v>
      </c>
      <c r="S106" s="89">
        <f t="shared" si="61"/>
        <v>0</v>
      </c>
      <c r="T106" s="93" t="str">
        <f t="shared" si="62"/>
        <v>nebija plānots</v>
      </c>
      <c r="U106" s="89">
        <f t="shared" si="63"/>
        <v>0</v>
      </c>
      <c r="V106" s="93" t="str">
        <f t="shared" si="64"/>
        <v>nebija plānots</v>
      </c>
      <c r="W106" s="89">
        <v>0</v>
      </c>
      <c r="X106" s="89">
        <v>0</v>
      </c>
      <c r="Y106" s="89">
        <v>0</v>
      </c>
      <c r="Z106" s="89">
        <f t="shared" si="65"/>
        <v>0</v>
      </c>
      <c r="AA106" s="93" t="str">
        <f t="shared" si="66"/>
        <v>nebija plānots</v>
      </c>
      <c r="AB106" s="89">
        <f t="shared" si="67"/>
        <v>0</v>
      </c>
      <c r="AC106" s="93" t="str">
        <f t="shared" si="68"/>
        <v>nebija plānots</v>
      </c>
      <c r="AD106" s="89">
        <f t="shared" si="69"/>
        <v>0</v>
      </c>
      <c r="AE106" s="89">
        <f t="shared" si="70"/>
        <v>0</v>
      </c>
      <c r="AF106" s="89">
        <f t="shared" si="71"/>
        <v>0</v>
      </c>
      <c r="AG106" s="89">
        <f t="shared" si="72"/>
        <v>0</v>
      </c>
      <c r="AH106" s="93" t="str">
        <f t="shared" si="73"/>
        <v>nebija plānots</v>
      </c>
      <c r="AI106" s="89">
        <f t="shared" si="74"/>
        <v>0</v>
      </c>
      <c r="AJ106" s="93" t="str">
        <f t="shared" si="75"/>
        <v>nebija plānots</v>
      </c>
      <c r="AK106" s="89">
        <v>0</v>
      </c>
      <c r="AL106" s="89">
        <v>0</v>
      </c>
      <c r="AM106" s="89">
        <v>0</v>
      </c>
      <c r="AN106" s="89">
        <v>0</v>
      </c>
      <c r="AO106" s="89">
        <v>0</v>
      </c>
      <c r="AP106" s="89">
        <v>0</v>
      </c>
      <c r="AQ106" s="89">
        <v>0</v>
      </c>
      <c r="AR106" s="89">
        <v>0</v>
      </c>
      <c r="AS106" s="89">
        <v>0</v>
      </c>
      <c r="AT106" s="89">
        <v>0</v>
      </c>
      <c r="AU106" s="24">
        <f t="shared" si="60"/>
        <v>0</v>
      </c>
      <c r="AW106" s="10"/>
      <c r="AX106" s="10"/>
    </row>
    <row r="107" spans="1:50" ht="12" customHeight="1" x14ac:dyDescent="0.25">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89">
        <v>0</v>
      </c>
      <c r="Q107" s="89">
        <v>0</v>
      </c>
      <c r="R107" s="89">
        <v>0</v>
      </c>
      <c r="S107" s="89">
        <f t="shared" si="61"/>
        <v>0</v>
      </c>
      <c r="T107" s="93" t="str">
        <f t="shared" si="62"/>
        <v>nebija plānots</v>
      </c>
      <c r="U107" s="89">
        <f t="shared" si="63"/>
        <v>0</v>
      </c>
      <c r="V107" s="93" t="str">
        <f t="shared" si="64"/>
        <v>nebija plānots</v>
      </c>
      <c r="W107" s="89">
        <v>0</v>
      </c>
      <c r="X107" s="89">
        <v>0</v>
      </c>
      <c r="Y107" s="89">
        <v>0</v>
      </c>
      <c r="Z107" s="89">
        <f t="shared" si="65"/>
        <v>0</v>
      </c>
      <c r="AA107" s="93" t="str">
        <f t="shared" si="66"/>
        <v>nebija plānots</v>
      </c>
      <c r="AB107" s="89">
        <f t="shared" si="67"/>
        <v>0</v>
      </c>
      <c r="AC107" s="93" t="str">
        <f t="shared" si="68"/>
        <v>nebija plānots</v>
      </c>
      <c r="AD107" s="89">
        <f t="shared" si="69"/>
        <v>0</v>
      </c>
      <c r="AE107" s="89">
        <f t="shared" si="70"/>
        <v>0</v>
      </c>
      <c r="AF107" s="89">
        <f t="shared" si="71"/>
        <v>0</v>
      </c>
      <c r="AG107" s="89">
        <f t="shared" si="72"/>
        <v>0</v>
      </c>
      <c r="AH107" s="93" t="str">
        <f t="shared" si="73"/>
        <v>nebija plānots</v>
      </c>
      <c r="AI107" s="89">
        <f t="shared" si="74"/>
        <v>0</v>
      </c>
      <c r="AJ107" s="93" t="str">
        <f t="shared" si="75"/>
        <v>nebija plānots</v>
      </c>
      <c r="AK107" s="89">
        <v>0</v>
      </c>
      <c r="AL107" s="89">
        <v>0</v>
      </c>
      <c r="AM107" s="89">
        <v>0</v>
      </c>
      <c r="AN107" s="89">
        <v>0</v>
      </c>
      <c r="AO107" s="89">
        <v>0</v>
      </c>
      <c r="AP107" s="89">
        <v>0</v>
      </c>
      <c r="AQ107" s="89">
        <v>0</v>
      </c>
      <c r="AR107" s="89">
        <v>1464425</v>
      </c>
      <c r="AS107" s="89">
        <v>0</v>
      </c>
      <c r="AT107" s="89">
        <v>0</v>
      </c>
      <c r="AU107" s="24">
        <f t="shared" si="60"/>
        <v>1464425</v>
      </c>
      <c r="AW107" s="10"/>
      <c r="AX107" s="10"/>
    </row>
    <row r="108" spans="1:50" ht="12" customHeight="1" x14ac:dyDescent="0.25">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89">
        <v>0</v>
      </c>
      <c r="Q108" s="89">
        <v>0</v>
      </c>
      <c r="R108" s="89">
        <v>0</v>
      </c>
      <c r="S108" s="89">
        <f t="shared" si="61"/>
        <v>0</v>
      </c>
      <c r="T108" s="93" t="str">
        <f t="shared" si="62"/>
        <v>nebija plānots</v>
      </c>
      <c r="U108" s="89">
        <f t="shared" si="63"/>
        <v>0</v>
      </c>
      <c r="V108" s="93" t="str">
        <f t="shared" si="64"/>
        <v>nebija plānots</v>
      </c>
      <c r="W108" s="89">
        <v>0</v>
      </c>
      <c r="X108" s="89">
        <v>0</v>
      </c>
      <c r="Y108" s="89">
        <v>0</v>
      </c>
      <c r="Z108" s="89">
        <f t="shared" si="65"/>
        <v>0</v>
      </c>
      <c r="AA108" s="93" t="str">
        <f t="shared" si="66"/>
        <v>nebija plānots</v>
      </c>
      <c r="AB108" s="89">
        <f t="shared" si="67"/>
        <v>0</v>
      </c>
      <c r="AC108" s="93" t="str">
        <f t="shared" si="68"/>
        <v>nebija plānots</v>
      </c>
      <c r="AD108" s="89">
        <f t="shared" si="69"/>
        <v>0</v>
      </c>
      <c r="AE108" s="89">
        <f t="shared" si="70"/>
        <v>0</v>
      </c>
      <c r="AF108" s="89">
        <f t="shared" si="71"/>
        <v>0</v>
      </c>
      <c r="AG108" s="89">
        <f t="shared" si="72"/>
        <v>0</v>
      </c>
      <c r="AH108" s="93" t="str">
        <f t="shared" si="73"/>
        <v>nebija plānots</v>
      </c>
      <c r="AI108" s="89">
        <f t="shared" si="74"/>
        <v>0</v>
      </c>
      <c r="AJ108" s="93" t="str">
        <f t="shared" si="75"/>
        <v>nebija plānots</v>
      </c>
      <c r="AK108" s="89">
        <v>0</v>
      </c>
      <c r="AL108" s="89">
        <v>0</v>
      </c>
      <c r="AM108" s="89">
        <v>0</v>
      </c>
      <c r="AN108" s="89">
        <v>546120</v>
      </c>
      <c r="AO108" s="89">
        <v>0</v>
      </c>
      <c r="AP108" s="89">
        <v>0</v>
      </c>
      <c r="AQ108" s="89">
        <v>0</v>
      </c>
      <c r="AR108" s="89">
        <v>893232</v>
      </c>
      <c r="AS108" s="89">
        <v>0</v>
      </c>
      <c r="AT108" s="89">
        <v>0</v>
      </c>
      <c r="AU108" s="24">
        <f t="shared" si="60"/>
        <v>1439352</v>
      </c>
      <c r="AW108" s="10"/>
      <c r="AX108" s="10"/>
    </row>
    <row r="109" spans="1:50" ht="12" customHeight="1" x14ac:dyDescent="0.25">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89">
        <v>0</v>
      </c>
      <c r="Q109" s="89">
        <v>0</v>
      </c>
      <c r="R109" s="89">
        <v>0</v>
      </c>
      <c r="S109" s="89">
        <f t="shared" si="61"/>
        <v>0</v>
      </c>
      <c r="T109" s="93" t="str">
        <f t="shared" si="62"/>
        <v>nebija plānots</v>
      </c>
      <c r="U109" s="89">
        <f t="shared" si="63"/>
        <v>0</v>
      </c>
      <c r="V109" s="93" t="str">
        <f t="shared" si="64"/>
        <v>nebija plānots</v>
      </c>
      <c r="W109" s="89">
        <v>0</v>
      </c>
      <c r="X109" s="89">
        <v>0</v>
      </c>
      <c r="Y109" s="89">
        <v>0</v>
      </c>
      <c r="Z109" s="89">
        <f t="shared" si="65"/>
        <v>0</v>
      </c>
      <c r="AA109" s="93" t="str">
        <f t="shared" si="66"/>
        <v>nebija plānots</v>
      </c>
      <c r="AB109" s="89">
        <f t="shared" si="67"/>
        <v>0</v>
      </c>
      <c r="AC109" s="93" t="str">
        <f t="shared" si="68"/>
        <v>nebija plānots</v>
      </c>
      <c r="AD109" s="89">
        <f t="shared" si="69"/>
        <v>0</v>
      </c>
      <c r="AE109" s="89">
        <f t="shared" si="70"/>
        <v>0</v>
      </c>
      <c r="AF109" s="89">
        <f t="shared" si="71"/>
        <v>0</v>
      </c>
      <c r="AG109" s="89">
        <f t="shared" si="72"/>
        <v>0</v>
      </c>
      <c r="AH109" s="93" t="str">
        <f t="shared" si="73"/>
        <v>nebija plānots</v>
      </c>
      <c r="AI109" s="89">
        <f t="shared" si="74"/>
        <v>0</v>
      </c>
      <c r="AJ109" s="93" t="str">
        <f t="shared" si="75"/>
        <v>nebija plānots</v>
      </c>
      <c r="AK109" s="89">
        <v>0</v>
      </c>
      <c r="AL109" s="89">
        <v>433500</v>
      </c>
      <c r="AM109" s="89">
        <v>0</v>
      </c>
      <c r="AN109" s="89">
        <v>0</v>
      </c>
      <c r="AO109" s="89">
        <v>0</v>
      </c>
      <c r="AP109" s="89">
        <v>0</v>
      </c>
      <c r="AQ109" s="89">
        <v>0</v>
      </c>
      <c r="AR109" s="89">
        <v>1083750</v>
      </c>
      <c r="AS109" s="89">
        <v>504635</v>
      </c>
      <c r="AT109" s="89">
        <v>0</v>
      </c>
      <c r="AU109" s="24">
        <f t="shared" si="60"/>
        <v>2021885</v>
      </c>
      <c r="AW109" s="10"/>
      <c r="AX109" s="10"/>
    </row>
    <row r="110" spans="1:50" ht="12" customHeight="1" x14ac:dyDescent="0.25">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f>12868561.14+11570408.56</f>
        <v>24438969.700000003</v>
      </c>
      <c r="O110" s="24">
        <v>7346540.2399999993</v>
      </c>
      <c r="P110" s="89">
        <v>124678</v>
      </c>
      <c r="Q110" s="89">
        <v>124678</v>
      </c>
      <c r="R110" s="89">
        <v>0</v>
      </c>
      <c r="S110" s="89">
        <f t="shared" si="61"/>
        <v>124678</v>
      </c>
      <c r="T110" s="93">
        <f t="shared" si="62"/>
        <v>1</v>
      </c>
      <c r="U110" s="89">
        <f t="shared" si="63"/>
        <v>0</v>
      </c>
      <c r="V110" s="93">
        <f t="shared" si="64"/>
        <v>0</v>
      </c>
      <c r="W110" s="89">
        <v>617854.88</v>
      </c>
      <c r="X110" s="89">
        <v>1317500.26</v>
      </c>
      <c r="Y110" s="89">
        <v>0</v>
      </c>
      <c r="Z110" s="89">
        <f t="shared" si="65"/>
        <v>1317500.26</v>
      </c>
      <c r="AA110" s="93">
        <f t="shared" si="66"/>
        <v>2.1323781726867641</v>
      </c>
      <c r="AB110" s="89">
        <f t="shared" si="67"/>
        <v>699645.38</v>
      </c>
      <c r="AC110" s="93">
        <f t="shared" si="68"/>
        <v>1.1323781726867643</v>
      </c>
      <c r="AD110" s="89">
        <f t="shared" si="69"/>
        <v>742532.88</v>
      </c>
      <c r="AE110" s="89">
        <f t="shared" si="70"/>
        <v>1442178.26</v>
      </c>
      <c r="AF110" s="89">
        <f t="shared" si="71"/>
        <v>0</v>
      </c>
      <c r="AG110" s="89">
        <f t="shared" si="72"/>
        <v>1442178.26</v>
      </c>
      <c r="AH110" s="93">
        <f t="shared" si="73"/>
        <v>1.9422416149437045</v>
      </c>
      <c r="AI110" s="89">
        <f t="shared" si="74"/>
        <v>699645.38</v>
      </c>
      <c r="AJ110" s="93">
        <f t="shared" si="75"/>
        <v>0.94224161494370462</v>
      </c>
      <c r="AK110" s="89">
        <v>0</v>
      </c>
      <c r="AL110" s="89">
        <v>1317500.26</v>
      </c>
      <c r="AM110" s="89">
        <v>803356.37</v>
      </c>
      <c r="AN110" s="89">
        <v>808160.96</v>
      </c>
      <c r="AO110" s="89">
        <v>0</v>
      </c>
      <c r="AP110" s="89">
        <v>2017770.45</v>
      </c>
      <c r="AQ110" s="89">
        <v>0</v>
      </c>
      <c r="AR110" s="89">
        <v>2023862.98</v>
      </c>
      <c r="AS110" s="89">
        <v>0</v>
      </c>
      <c r="AT110" s="89">
        <v>0</v>
      </c>
      <c r="AU110" s="24">
        <f t="shared" si="60"/>
        <v>7713183.9000000004</v>
      </c>
      <c r="AW110" s="10"/>
      <c r="AX110" s="10"/>
    </row>
    <row r="111" spans="1:50" ht="12" customHeight="1" x14ac:dyDescent="0.25">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89">
        <v>0</v>
      </c>
      <c r="Q111" s="89">
        <v>0</v>
      </c>
      <c r="R111" s="89">
        <v>0</v>
      </c>
      <c r="S111" s="89">
        <f t="shared" si="61"/>
        <v>0</v>
      </c>
      <c r="T111" s="93" t="str">
        <f t="shared" si="62"/>
        <v>nebija plānots</v>
      </c>
      <c r="U111" s="89">
        <f t="shared" si="63"/>
        <v>0</v>
      </c>
      <c r="V111" s="93" t="str">
        <f t="shared" si="64"/>
        <v>nebija plānots</v>
      </c>
      <c r="W111" s="89">
        <v>0</v>
      </c>
      <c r="X111" s="89">
        <v>0</v>
      </c>
      <c r="Y111" s="89">
        <v>0</v>
      </c>
      <c r="Z111" s="89">
        <f t="shared" si="65"/>
        <v>0</v>
      </c>
      <c r="AA111" s="93" t="str">
        <f t="shared" si="66"/>
        <v>nebija plānots</v>
      </c>
      <c r="AB111" s="89">
        <f t="shared" si="67"/>
        <v>0</v>
      </c>
      <c r="AC111" s="93" t="str">
        <f t="shared" si="68"/>
        <v>nebija plānots</v>
      </c>
      <c r="AD111" s="89">
        <f t="shared" si="69"/>
        <v>0</v>
      </c>
      <c r="AE111" s="89">
        <f t="shared" si="70"/>
        <v>0</v>
      </c>
      <c r="AF111" s="89">
        <f t="shared" si="71"/>
        <v>0</v>
      </c>
      <c r="AG111" s="89">
        <f t="shared" si="72"/>
        <v>0</v>
      </c>
      <c r="AH111" s="93" t="str">
        <f t="shared" si="73"/>
        <v>nebija plānots</v>
      </c>
      <c r="AI111" s="89">
        <f t="shared" si="74"/>
        <v>0</v>
      </c>
      <c r="AJ111" s="93" t="str">
        <f t="shared" si="75"/>
        <v>nebija plānots</v>
      </c>
      <c r="AK111" s="89">
        <v>0</v>
      </c>
      <c r="AL111" s="89">
        <v>0</v>
      </c>
      <c r="AM111" s="89">
        <v>0</v>
      </c>
      <c r="AN111" s="89">
        <v>0</v>
      </c>
      <c r="AO111" s="89">
        <v>3837739.63</v>
      </c>
      <c r="AP111" s="89">
        <v>0</v>
      </c>
      <c r="AQ111" s="89">
        <v>0</v>
      </c>
      <c r="AR111" s="89">
        <v>0</v>
      </c>
      <c r="AS111" s="89">
        <v>0</v>
      </c>
      <c r="AT111" s="89">
        <v>0</v>
      </c>
      <c r="AU111" s="24">
        <f t="shared" si="60"/>
        <v>3837739.63</v>
      </c>
      <c r="AW111" s="10"/>
      <c r="AX111" s="10"/>
    </row>
    <row r="112" spans="1:50" ht="12" customHeight="1" x14ac:dyDescent="0.25">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89">
        <v>0</v>
      </c>
      <c r="Q112" s="89">
        <v>0</v>
      </c>
      <c r="R112" s="89">
        <v>0</v>
      </c>
      <c r="S112" s="89">
        <f t="shared" si="61"/>
        <v>0</v>
      </c>
      <c r="T112" s="93" t="str">
        <f t="shared" si="62"/>
        <v>nebija plānots</v>
      </c>
      <c r="U112" s="89">
        <f t="shared" si="63"/>
        <v>0</v>
      </c>
      <c r="V112" s="93" t="str">
        <f t="shared" si="64"/>
        <v>nebija plānots</v>
      </c>
      <c r="W112" s="89">
        <v>0</v>
      </c>
      <c r="X112" s="89">
        <v>0</v>
      </c>
      <c r="Y112" s="89">
        <v>0</v>
      </c>
      <c r="Z112" s="89">
        <f t="shared" si="65"/>
        <v>0</v>
      </c>
      <c r="AA112" s="93" t="str">
        <f t="shared" si="66"/>
        <v>nebija plānots</v>
      </c>
      <c r="AB112" s="89">
        <f t="shared" si="67"/>
        <v>0</v>
      </c>
      <c r="AC112" s="93" t="str">
        <f t="shared" si="68"/>
        <v>nebija plānots</v>
      </c>
      <c r="AD112" s="89">
        <f t="shared" si="69"/>
        <v>0</v>
      </c>
      <c r="AE112" s="89">
        <f t="shared" si="70"/>
        <v>0</v>
      </c>
      <c r="AF112" s="89">
        <f t="shared" si="71"/>
        <v>0</v>
      </c>
      <c r="AG112" s="89">
        <f t="shared" si="72"/>
        <v>0</v>
      </c>
      <c r="AH112" s="93" t="str">
        <f t="shared" si="73"/>
        <v>nebija plānots</v>
      </c>
      <c r="AI112" s="89">
        <f t="shared" si="74"/>
        <v>0</v>
      </c>
      <c r="AJ112" s="93" t="str">
        <f t="shared" si="75"/>
        <v>nebija plānots</v>
      </c>
      <c r="AK112" s="89">
        <v>0</v>
      </c>
      <c r="AL112" s="89">
        <v>0</v>
      </c>
      <c r="AM112" s="89">
        <v>0</v>
      </c>
      <c r="AN112" s="89">
        <v>0</v>
      </c>
      <c r="AO112" s="89">
        <v>0</v>
      </c>
      <c r="AP112" s="89">
        <v>0</v>
      </c>
      <c r="AQ112" s="89">
        <v>0</v>
      </c>
      <c r="AR112" s="89">
        <v>1295250</v>
      </c>
      <c r="AS112" s="89">
        <v>0</v>
      </c>
      <c r="AT112" s="89">
        <v>0</v>
      </c>
      <c r="AU112" s="24">
        <f t="shared" si="60"/>
        <v>1295250</v>
      </c>
      <c r="AW112" s="10"/>
      <c r="AX112" s="10"/>
    </row>
    <row r="113" spans="1:50" ht="12" customHeight="1" x14ac:dyDescent="0.25">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89">
        <v>484500</v>
      </c>
      <c r="Q113" s="89">
        <v>484500</v>
      </c>
      <c r="R113" s="89">
        <v>0</v>
      </c>
      <c r="S113" s="89">
        <f t="shared" si="61"/>
        <v>484500</v>
      </c>
      <c r="T113" s="93">
        <f t="shared" si="62"/>
        <v>1</v>
      </c>
      <c r="U113" s="89">
        <f t="shared" si="63"/>
        <v>0</v>
      </c>
      <c r="V113" s="93">
        <f t="shared" si="64"/>
        <v>0</v>
      </c>
      <c r="W113" s="89">
        <v>0</v>
      </c>
      <c r="X113" s="89">
        <v>0</v>
      </c>
      <c r="Y113" s="89">
        <v>0</v>
      </c>
      <c r="Z113" s="89">
        <f t="shared" si="65"/>
        <v>0</v>
      </c>
      <c r="AA113" s="93" t="str">
        <f t="shared" si="66"/>
        <v>nebija plānots</v>
      </c>
      <c r="AB113" s="89">
        <f t="shared" si="67"/>
        <v>0</v>
      </c>
      <c r="AC113" s="93" t="str">
        <f t="shared" si="68"/>
        <v>nebija plānots</v>
      </c>
      <c r="AD113" s="89">
        <f t="shared" si="69"/>
        <v>484500</v>
      </c>
      <c r="AE113" s="89">
        <f t="shared" si="70"/>
        <v>484500</v>
      </c>
      <c r="AF113" s="89">
        <f t="shared" si="71"/>
        <v>0</v>
      </c>
      <c r="AG113" s="89">
        <f t="shared" si="72"/>
        <v>484500</v>
      </c>
      <c r="AH113" s="93">
        <f t="shared" si="73"/>
        <v>1</v>
      </c>
      <c r="AI113" s="89">
        <f t="shared" si="74"/>
        <v>0</v>
      </c>
      <c r="AJ113" s="93">
        <f t="shared" si="75"/>
        <v>0</v>
      </c>
      <c r="AK113" s="89">
        <v>0</v>
      </c>
      <c r="AL113" s="89">
        <v>341053.31</v>
      </c>
      <c r="AM113" s="89">
        <v>915868.99</v>
      </c>
      <c r="AN113" s="89">
        <v>609718.96</v>
      </c>
      <c r="AO113" s="89">
        <v>0</v>
      </c>
      <c r="AP113" s="89">
        <v>159086.85</v>
      </c>
      <c r="AQ113" s="89">
        <v>267750</v>
      </c>
      <c r="AR113" s="89">
        <v>0</v>
      </c>
      <c r="AS113" s="89">
        <v>0</v>
      </c>
      <c r="AT113" s="89">
        <v>416500</v>
      </c>
      <c r="AU113" s="24">
        <f t="shared" si="60"/>
        <v>3194478.11</v>
      </c>
      <c r="AW113" s="10"/>
      <c r="AX113" s="10"/>
    </row>
    <row r="114" spans="1:50" ht="12" customHeight="1" x14ac:dyDescent="0.25">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89">
        <v>0</v>
      </c>
      <c r="Q114" s="89">
        <v>0</v>
      </c>
      <c r="R114" s="89">
        <v>0</v>
      </c>
      <c r="S114" s="89">
        <f t="shared" si="61"/>
        <v>0</v>
      </c>
      <c r="T114" s="93" t="str">
        <f t="shared" si="62"/>
        <v>nebija plānots</v>
      </c>
      <c r="U114" s="89">
        <f t="shared" si="63"/>
        <v>0</v>
      </c>
      <c r="V114" s="93" t="str">
        <f t="shared" si="64"/>
        <v>nebija plānots</v>
      </c>
      <c r="W114" s="89">
        <v>0</v>
      </c>
      <c r="X114" s="89">
        <v>0</v>
      </c>
      <c r="Y114" s="89">
        <v>0</v>
      </c>
      <c r="Z114" s="89">
        <f t="shared" si="65"/>
        <v>0</v>
      </c>
      <c r="AA114" s="93" t="str">
        <f t="shared" si="66"/>
        <v>nebija plānots</v>
      </c>
      <c r="AB114" s="89">
        <f t="shared" si="67"/>
        <v>0</v>
      </c>
      <c r="AC114" s="93" t="str">
        <f t="shared" si="68"/>
        <v>nebija plānots</v>
      </c>
      <c r="AD114" s="89">
        <f t="shared" si="69"/>
        <v>0</v>
      </c>
      <c r="AE114" s="89">
        <f t="shared" si="70"/>
        <v>0</v>
      </c>
      <c r="AF114" s="89">
        <f t="shared" si="71"/>
        <v>0</v>
      </c>
      <c r="AG114" s="89">
        <f t="shared" si="72"/>
        <v>0</v>
      </c>
      <c r="AH114" s="93" t="str">
        <f t="shared" si="73"/>
        <v>nebija plānots</v>
      </c>
      <c r="AI114" s="89">
        <f t="shared" si="74"/>
        <v>0</v>
      </c>
      <c r="AJ114" s="93" t="str">
        <f t="shared" si="75"/>
        <v>nebija plānots</v>
      </c>
      <c r="AK114" s="89">
        <v>0</v>
      </c>
      <c r="AL114" s="89">
        <v>0</v>
      </c>
      <c r="AM114" s="89">
        <v>0</v>
      </c>
      <c r="AN114" s="89">
        <v>0</v>
      </c>
      <c r="AO114" s="89">
        <v>0</v>
      </c>
      <c r="AP114" s="89">
        <v>0</v>
      </c>
      <c r="AQ114" s="89">
        <v>0</v>
      </c>
      <c r="AR114" s="89">
        <v>0</v>
      </c>
      <c r="AS114" s="89">
        <v>0</v>
      </c>
      <c r="AT114" s="89">
        <v>0</v>
      </c>
      <c r="AU114" s="24">
        <f t="shared" si="60"/>
        <v>0</v>
      </c>
      <c r="AW114" s="10"/>
      <c r="AX114" s="10"/>
    </row>
    <row r="115" spans="1:50" ht="12" customHeight="1" x14ac:dyDescent="0.25">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89">
        <v>8968.61</v>
      </c>
      <c r="Q115" s="89">
        <v>15768.61</v>
      </c>
      <c r="R115" s="89">
        <v>0</v>
      </c>
      <c r="S115" s="89">
        <f t="shared" si="61"/>
        <v>15768.61</v>
      </c>
      <c r="T115" s="93">
        <f t="shared" si="62"/>
        <v>1.7581999886270001</v>
      </c>
      <c r="U115" s="89">
        <f t="shared" si="63"/>
        <v>6800</v>
      </c>
      <c r="V115" s="93">
        <f t="shared" si="64"/>
        <v>0.75819998862700011</v>
      </c>
      <c r="W115" s="89">
        <v>352216.72</v>
      </c>
      <c r="X115" s="89">
        <v>0</v>
      </c>
      <c r="Y115" s="89">
        <v>0</v>
      </c>
      <c r="Z115" s="89">
        <f t="shared" si="65"/>
        <v>0</v>
      </c>
      <c r="AA115" s="93">
        <f t="shared" si="66"/>
        <v>0</v>
      </c>
      <c r="AB115" s="89">
        <f t="shared" si="67"/>
        <v>-352216.72</v>
      </c>
      <c r="AC115" s="93">
        <f t="shared" si="68"/>
        <v>-1</v>
      </c>
      <c r="AD115" s="89">
        <f t="shared" si="69"/>
        <v>361185.32999999996</v>
      </c>
      <c r="AE115" s="89">
        <f t="shared" si="70"/>
        <v>15768.61</v>
      </c>
      <c r="AF115" s="89">
        <f t="shared" si="71"/>
        <v>0</v>
      </c>
      <c r="AG115" s="89">
        <f t="shared" si="72"/>
        <v>15768.61</v>
      </c>
      <c r="AH115" s="93">
        <f t="shared" si="73"/>
        <v>4.3657947015732897E-2</v>
      </c>
      <c r="AI115" s="89">
        <f t="shared" si="74"/>
        <v>-345416.72</v>
      </c>
      <c r="AJ115" s="93">
        <f t="shared" si="75"/>
        <v>-0.95634205298426711</v>
      </c>
      <c r="AK115" s="89">
        <v>0</v>
      </c>
      <c r="AL115" s="89">
        <v>0</v>
      </c>
      <c r="AM115" s="89">
        <v>0</v>
      </c>
      <c r="AN115" s="89">
        <v>0</v>
      </c>
      <c r="AO115" s="89">
        <v>0</v>
      </c>
      <c r="AP115" s="89">
        <v>26987.5</v>
      </c>
      <c r="AQ115" s="89">
        <v>0</v>
      </c>
      <c r="AR115" s="89">
        <v>0</v>
      </c>
      <c r="AS115" s="89">
        <v>0</v>
      </c>
      <c r="AT115" s="89">
        <v>122400</v>
      </c>
      <c r="AU115" s="24">
        <f t="shared" si="60"/>
        <v>510572.82999999996</v>
      </c>
      <c r="AW115" s="10"/>
      <c r="AX115" s="10"/>
    </row>
    <row r="116" spans="1:50" ht="12" customHeight="1" x14ac:dyDescent="0.25">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89">
        <v>0</v>
      </c>
      <c r="Q116" s="89">
        <v>0</v>
      </c>
      <c r="R116" s="89">
        <v>0</v>
      </c>
      <c r="S116" s="89">
        <f t="shared" si="61"/>
        <v>0</v>
      </c>
      <c r="T116" s="93" t="str">
        <f t="shared" si="62"/>
        <v>nebija plānots</v>
      </c>
      <c r="U116" s="89">
        <f t="shared" si="63"/>
        <v>0</v>
      </c>
      <c r="V116" s="93" t="str">
        <f t="shared" si="64"/>
        <v>nebija plānots</v>
      </c>
      <c r="W116" s="89">
        <v>0</v>
      </c>
      <c r="X116" s="89">
        <v>0</v>
      </c>
      <c r="Y116" s="89">
        <v>0</v>
      </c>
      <c r="Z116" s="89">
        <f t="shared" si="65"/>
        <v>0</v>
      </c>
      <c r="AA116" s="93" t="str">
        <f t="shared" si="66"/>
        <v>nebija plānots</v>
      </c>
      <c r="AB116" s="89">
        <f t="shared" si="67"/>
        <v>0</v>
      </c>
      <c r="AC116" s="93" t="str">
        <f t="shared" si="68"/>
        <v>nebija plānots</v>
      </c>
      <c r="AD116" s="89">
        <f t="shared" si="69"/>
        <v>0</v>
      </c>
      <c r="AE116" s="89">
        <f t="shared" si="70"/>
        <v>0</v>
      </c>
      <c r="AF116" s="89">
        <f t="shared" si="71"/>
        <v>0</v>
      </c>
      <c r="AG116" s="89">
        <f t="shared" si="72"/>
        <v>0</v>
      </c>
      <c r="AH116" s="93" t="str">
        <f t="shared" si="73"/>
        <v>nebija plānots</v>
      </c>
      <c r="AI116" s="89">
        <f t="shared" si="74"/>
        <v>0</v>
      </c>
      <c r="AJ116" s="93" t="str">
        <f t="shared" si="75"/>
        <v>nebija plānots</v>
      </c>
      <c r="AK116" s="89">
        <v>0</v>
      </c>
      <c r="AL116" s="89">
        <v>0</v>
      </c>
      <c r="AM116" s="89">
        <v>1250026.06</v>
      </c>
      <c r="AN116" s="89">
        <v>5851.26</v>
      </c>
      <c r="AO116" s="89">
        <v>358328.29</v>
      </c>
      <c r="AP116" s="89">
        <v>5851.26</v>
      </c>
      <c r="AQ116" s="89">
        <v>5851.26</v>
      </c>
      <c r="AR116" s="89">
        <v>5851.26</v>
      </c>
      <c r="AS116" s="89">
        <v>5851.26</v>
      </c>
      <c r="AT116" s="89">
        <v>5851.26</v>
      </c>
      <c r="AU116" s="24">
        <f t="shared" si="60"/>
        <v>1643461.9100000001</v>
      </c>
      <c r="AW116" s="10"/>
      <c r="AX116" s="10"/>
    </row>
    <row r="117" spans="1:50" ht="12" customHeight="1" x14ac:dyDescent="0.25">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89">
        <v>0</v>
      </c>
      <c r="Q117" s="89">
        <v>0</v>
      </c>
      <c r="R117" s="89">
        <v>0</v>
      </c>
      <c r="S117" s="89">
        <f t="shared" si="61"/>
        <v>0</v>
      </c>
      <c r="T117" s="93" t="str">
        <f t="shared" si="62"/>
        <v>nebija plānots</v>
      </c>
      <c r="U117" s="89">
        <f t="shared" si="63"/>
        <v>0</v>
      </c>
      <c r="V117" s="93" t="str">
        <f t="shared" si="64"/>
        <v>nebija plānots</v>
      </c>
      <c r="W117" s="89">
        <v>0</v>
      </c>
      <c r="X117" s="89">
        <v>0</v>
      </c>
      <c r="Y117" s="89">
        <v>0</v>
      </c>
      <c r="Z117" s="89">
        <f t="shared" si="65"/>
        <v>0</v>
      </c>
      <c r="AA117" s="93" t="str">
        <f t="shared" si="66"/>
        <v>nebija plānots</v>
      </c>
      <c r="AB117" s="89">
        <f t="shared" si="67"/>
        <v>0</v>
      </c>
      <c r="AC117" s="93" t="str">
        <f t="shared" si="68"/>
        <v>nebija plānots</v>
      </c>
      <c r="AD117" s="89">
        <f t="shared" si="69"/>
        <v>0</v>
      </c>
      <c r="AE117" s="89">
        <f t="shared" si="70"/>
        <v>0</v>
      </c>
      <c r="AF117" s="89">
        <f t="shared" si="71"/>
        <v>0</v>
      </c>
      <c r="AG117" s="89">
        <f t="shared" si="72"/>
        <v>0</v>
      </c>
      <c r="AH117" s="93" t="str">
        <f t="shared" si="73"/>
        <v>nebija plānots</v>
      </c>
      <c r="AI117" s="89">
        <f t="shared" si="74"/>
        <v>0</v>
      </c>
      <c r="AJ117" s="93" t="str">
        <f t="shared" si="75"/>
        <v>nebija plānots</v>
      </c>
      <c r="AK117" s="89">
        <v>0</v>
      </c>
      <c r="AL117" s="89">
        <v>0</v>
      </c>
      <c r="AM117" s="89">
        <v>0</v>
      </c>
      <c r="AN117" s="89">
        <v>0</v>
      </c>
      <c r="AO117" s="89">
        <v>150000</v>
      </c>
      <c r="AP117" s="89">
        <v>0</v>
      </c>
      <c r="AQ117" s="89">
        <v>0</v>
      </c>
      <c r="AR117" s="89">
        <v>0</v>
      </c>
      <c r="AS117" s="89">
        <v>0</v>
      </c>
      <c r="AT117" s="89">
        <v>0</v>
      </c>
      <c r="AU117" s="24">
        <f t="shared" si="60"/>
        <v>150000</v>
      </c>
      <c r="AW117" s="10"/>
      <c r="AX117" s="10"/>
    </row>
    <row r="118" spans="1:50" ht="12" customHeight="1" x14ac:dyDescent="0.25">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89">
        <v>0</v>
      </c>
      <c r="Q118" s="89">
        <v>0</v>
      </c>
      <c r="R118" s="89">
        <v>0</v>
      </c>
      <c r="S118" s="89">
        <f t="shared" si="61"/>
        <v>0</v>
      </c>
      <c r="T118" s="93" t="str">
        <f t="shared" si="62"/>
        <v>nebija plānots</v>
      </c>
      <c r="U118" s="89">
        <f t="shared" si="63"/>
        <v>0</v>
      </c>
      <c r="V118" s="93" t="str">
        <f t="shared" si="64"/>
        <v>nebija plānots</v>
      </c>
      <c r="W118" s="89">
        <v>0</v>
      </c>
      <c r="X118" s="89">
        <v>0</v>
      </c>
      <c r="Y118" s="89">
        <v>0</v>
      </c>
      <c r="Z118" s="89">
        <f t="shared" si="65"/>
        <v>0</v>
      </c>
      <c r="AA118" s="93" t="str">
        <f t="shared" si="66"/>
        <v>nebija plānots</v>
      </c>
      <c r="AB118" s="89">
        <f t="shared" si="67"/>
        <v>0</v>
      </c>
      <c r="AC118" s="93" t="str">
        <f t="shared" si="68"/>
        <v>nebija plānots</v>
      </c>
      <c r="AD118" s="89">
        <f t="shared" si="69"/>
        <v>0</v>
      </c>
      <c r="AE118" s="89">
        <f t="shared" si="70"/>
        <v>0</v>
      </c>
      <c r="AF118" s="89">
        <f t="shared" si="71"/>
        <v>0</v>
      </c>
      <c r="AG118" s="89">
        <f t="shared" si="72"/>
        <v>0</v>
      </c>
      <c r="AH118" s="93" t="str">
        <f t="shared" si="73"/>
        <v>nebija plānots</v>
      </c>
      <c r="AI118" s="89">
        <f t="shared" si="74"/>
        <v>0</v>
      </c>
      <c r="AJ118" s="93" t="str">
        <f t="shared" si="75"/>
        <v>nebija plānots</v>
      </c>
      <c r="AK118" s="89">
        <v>0</v>
      </c>
      <c r="AL118" s="89">
        <v>0</v>
      </c>
      <c r="AM118" s="89">
        <v>0</v>
      </c>
      <c r="AN118" s="89">
        <v>1311293.6499999999</v>
      </c>
      <c r="AO118" s="89">
        <v>0</v>
      </c>
      <c r="AP118" s="89">
        <v>514675</v>
      </c>
      <c r="AQ118" s="89">
        <v>0</v>
      </c>
      <c r="AR118" s="89">
        <v>381142.46666666702</v>
      </c>
      <c r="AS118" s="89">
        <v>457638</v>
      </c>
      <c r="AT118" s="89">
        <v>795428.65</v>
      </c>
      <c r="AU118" s="24">
        <f t="shared" si="60"/>
        <v>3460177.7666666671</v>
      </c>
      <c r="AW118" s="10"/>
      <c r="AX118" s="10"/>
    </row>
    <row r="119" spans="1:50" ht="12" customHeight="1" x14ac:dyDescent="0.25">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89">
        <v>0</v>
      </c>
      <c r="Q119" s="89">
        <v>0</v>
      </c>
      <c r="R119" s="89">
        <v>0</v>
      </c>
      <c r="S119" s="89">
        <f t="shared" si="61"/>
        <v>0</v>
      </c>
      <c r="T119" s="93" t="str">
        <f t="shared" si="62"/>
        <v>nebija plānots</v>
      </c>
      <c r="U119" s="89">
        <f t="shared" si="63"/>
        <v>0</v>
      </c>
      <c r="V119" s="93" t="str">
        <f t="shared" si="64"/>
        <v>nebija plānots</v>
      </c>
      <c r="W119" s="89">
        <v>0</v>
      </c>
      <c r="X119" s="89">
        <v>0</v>
      </c>
      <c r="Y119" s="89">
        <v>0</v>
      </c>
      <c r="Z119" s="89">
        <f t="shared" si="65"/>
        <v>0</v>
      </c>
      <c r="AA119" s="93" t="str">
        <f t="shared" si="66"/>
        <v>nebija plānots</v>
      </c>
      <c r="AB119" s="89">
        <f t="shared" si="67"/>
        <v>0</v>
      </c>
      <c r="AC119" s="93" t="str">
        <f t="shared" si="68"/>
        <v>nebija plānots</v>
      </c>
      <c r="AD119" s="89">
        <f t="shared" si="69"/>
        <v>0</v>
      </c>
      <c r="AE119" s="89">
        <f t="shared" si="70"/>
        <v>0</v>
      </c>
      <c r="AF119" s="89">
        <f t="shared" si="71"/>
        <v>0</v>
      </c>
      <c r="AG119" s="89">
        <f t="shared" si="72"/>
        <v>0</v>
      </c>
      <c r="AH119" s="93" t="str">
        <f t="shared" si="73"/>
        <v>nebija plānots</v>
      </c>
      <c r="AI119" s="89">
        <f t="shared" si="74"/>
        <v>0</v>
      </c>
      <c r="AJ119" s="93" t="str">
        <f t="shared" si="75"/>
        <v>nebija plānots</v>
      </c>
      <c r="AK119" s="89">
        <v>0</v>
      </c>
      <c r="AL119" s="89">
        <v>0</v>
      </c>
      <c r="AM119" s="89">
        <v>0</v>
      </c>
      <c r="AN119" s="89">
        <v>0</v>
      </c>
      <c r="AO119" s="89">
        <v>1593750</v>
      </c>
      <c r="AP119" s="89">
        <v>0</v>
      </c>
      <c r="AQ119" s="89">
        <v>0</v>
      </c>
      <c r="AR119" s="89">
        <v>2422500</v>
      </c>
      <c r="AS119" s="89">
        <v>0</v>
      </c>
      <c r="AT119" s="89">
        <v>0</v>
      </c>
      <c r="AU119" s="24">
        <f t="shared" si="60"/>
        <v>4016250</v>
      </c>
      <c r="AW119" s="10"/>
      <c r="AX119" s="10"/>
    </row>
    <row r="120" spans="1:50" ht="12" customHeight="1" x14ac:dyDescent="0.25">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89">
        <v>0</v>
      </c>
      <c r="Q120" s="89">
        <v>0</v>
      </c>
      <c r="R120" s="89">
        <v>0</v>
      </c>
      <c r="S120" s="89">
        <f t="shared" si="61"/>
        <v>0</v>
      </c>
      <c r="T120" s="93" t="str">
        <f t="shared" si="62"/>
        <v>nebija plānots</v>
      </c>
      <c r="U120" s="89">
        <f t="shared" si="63"/>
        <v>0</v>
      </c>
      <c r="V120" s="93" t="str">
        <f t="shared" si="64"/>
        <v>nebija plānots</v>
      </c>
      <c r="W120" s="89">
        <v>0</v>
      </c>
      <c r="X120" s="89">
        <v>0</v>
      </c>
      <c r="Y120" s="89">
        <v>0</v>
      </c>
      <c r="Z120" s="89">
        <f t="shared" si="65"/>
        <v>0</v>
      </c>
      <c r="AA120" s="93" t="str">
        <f t="shared" si="66"/>
        <v>nebija plānots</v>
      </c>
      <c r="AB120" s="89">
        <f t="shared" si="67"/>
        <v>0</v>
      </c>
      <c r="AC120" s="93" t="str">
        <f t="shared" si="68"/>
        <v>nebija plānots</v>
      </c>
      <c r="AD120" s="89">
        <f t="shared" si="69"/>
        <v>0</v>
      </c>
      <c r="AE120" s="89">
        <f t="shared" si="70"/>
        <v>0</v>
      </c>
      <c r="AF120" s="89">
        <f t="shared" si="71"/>
        <v>0</v>
      </c>
      <c r="AG120" s="89">
        <f t="shared" si="72"/>
        <v>0</v>
      </c>
      <c r="AH120" s="93" t="str">
        <f t="shared" si="73"/>
        <v>nebija plānots</v>
      </c>
      <c r="AI120" s="89">
        <f t="shared" si="74"/>
        <v>0</v>
      </c>
      <c r="AJ120" s="93" t="str">
        <f t="shared" si="75"/>
        <v>nebija plānots</v>
      </c>
      <c r="AK120" s="89">
        <v>0</v>
      </c>
      <c r="AL120" s="89">
        <v>818752.88</v>
      </c>
      <c r="AM120" s="89">
        <v>0</v>
      </c>
      <c r="AN120" s="89">
        <v>0</v>
      </c>
      <c r="AO120" s="89">
        <v>1952343.85</v>
      </c>
      <c r="AP120" s="89">
        <v>0</v>
      </c>
      <c r="AQ120" s="89">
        <v>0</v>
      </c>
      <c r="AR120" s="89">
        <v>2209231.21</v>
      </c>
      <c r="AS120" s="89">
        <v>0</v>
      </c>
      <c r="AT120" s="89">
        <v>1451170.11</v>
      </c>
      <c r="AU120" s="24">
        <f t="shared" si="60"/>
        <v>6431498.0499999998</v>
      </c>
      <c r="AW120" s="10"/>
      <c r="AX120" s="10"/>
    </row>
    <row r="121" spans="1:50" ht="12" customHeight="1" x14ac:dyDescent="0.25">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89">
        <v>0</v>
      </c>
      <c r="Q121" s="89">
        <v>0</v>
      </c>
      <c r="R121" s="89">
        <v>0</v>
      </c>
      <c r="S121" s="89">
        <f t="shared" si="61"/>
        <v>0</v>
      </c>
      <c r="T121" s="93" t="str">
        <f t="shared" si="62"/>
        <v>nebija plānots</v>
      </c>
      <c r="U121" s="89">
        <f t="shared" si="63"/>
        <v>0</v>
      </c>
      <c r="V121" s="93" t="str">
        <f t="shared" si="64"/>
        <v>nebija plānots</v>
      </c>
      <c r="W121" s="89">
        <v>0</v>
      </c>
      <c r="X121" s="89">
        <v>0</v>
      </c>
      <c r="Y121" s="89">
        <v>0</v>
      </c>
      <c r="Z121" s="89">
        <f t="shared" si="65"/>
        <v>0</v>
      </c>
      <c r="AA121" s="93" t="str">
        <f t="shared" si="66"/>
        <v>nebija plānots</v>
      </c>
      <c r="AB121" s="89">
        <f t="shared" si="67"/>
        <v>0</v>
      </c>
      <c r="AC121" s="93" t="str">
        <f t="shared" si="68"/>
        <v>nebija plānots</v>
      </c>
      <c r="AD121" s="89">
        <f t="shared" si="69"/>
        <v>0</v>
      </c>
      <c r="AE121" s="89">
        <f t="shared" si="70"/>
        <v>0</v>
      </c>
      <c r="AF121" s="89">
        <f t="shared" si="71"/>
        <v>0</v>
      </c>
      <c r="AG121" s="89">
        <f t="shared" si="72"/>
        <v>0</v>
      </c>
      <c r="AH121" s="93" t="str">
        <f t="shared" si="73"/>
        <v>nebija plānots</v>
      </c>
      <c r="AI121" s="89">
        <f t="shared" si="74"/>
        <v>0</v>
      </c>
      <c r="AJ121" s="93" t="str">
        <f t="shared" si="75"/>
        <v>nebija plānots</v>
      </c>
      <c r="AK121" s="89">
        <v>0</v>
      </c>
      <c r="AL121" s="89">
        <v>0</v>
      </c>
      <c r="AM121" s="89">
        <v>0</v>
      </c>
      <c r="AN121" s="89">
        <v>0</v>
      </c>
      <c r="AO121" s="89">
        <v>0</v>
      </c>
      <c r="AP121" s="89">
        <v>0</v>
      </c>
      <c r="AQ121" s="89">
        <v>0</v>
      </c>
      <c r="AR121" s="89">
        <v>0</v>
      </c>
      <c r="AS121" s="89">
        <v>0</v>
      </c>
      <c r="AT121" s="89">
        <v>13875000</v>
      </c>
      <c r="AU121" s="24">
        <f t="shared" si="60"/>
        <v>13875000</v>
      </c>
      <c r="AW121" s="10"/>
      <c r="AX121" s="10"/>
    </row>
    <row r="122" spans="1:50" ht="12" customHeight="1" x14ac:dyDescent="0.25">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89">
        <v>0</v>
      </c>
      <c r="Q122" s="89">
        <v>0</v>
      </c>
      <c r="R122" s="89">
        <v>0</v>
      </c>
      <c r="S122" s="89">
        <f t="shared" si="61"/>
        <v>0</v>
      </c>
      <c r="T122" s="93" t="str">
        <f t="shared" si="62"/>
        <v>nebija plānots</v>
      </c>
      <c r="U122" s="89">
        <f t="shared" si="63"/>
        <v>0</v>
      </c>
      <c r="V122" s="93" t="str">
        <f t="shared" si="64"/>
        <v>nebija plānots</v>
      </c>
      <c r="W122" s="89">
        <v>0</v>
      </c>
      <c r="X122" s="89">
        <v>0</v>
      </c>
      <c r="Y122" s="89">
        <v>0</v>
      </c>
      <c r="Z122" s="89">
        <f t="shared" si="65"/>
        <v>0</v>
      </c>
      <c r="AA122" s="93" t="str">
        <f t="shared" si="66"/>
        <v>nebija plānots</v>
      </c>
      <c r="AB122" s="89">
        <f t="shared" si="67"/>
        <v>0</v>
      </c>
      <c r="AC122" s="93" t="str">
        <f t="shared" si="68"/>
        <v>nebija plānots</v>
      </c>
      <c r="AD122" s="89">
        <f t="shared" si="69"/>
        <v>0</v>
      </c>
      <c r="AE122" s="89">
        <f t="shared" si="70"/>
        <v>0</v>
      </c>
      <c r="AF122" s="89">
        <f t="shared" si="71"/>
        <v>0</v>
      </c>
      <c r="AG122" s="89">
        <f t="shared" si="72"/>
        <v>0</v>
      </c>
      <c r="AH122" s="93" t="str">
        <f t="shared" si="73"/>
        <v>nebija plānots</v>
      </c>
      <c r="AI122" s="89">
        <f t="shared" si="74"/>
        <v>0</v>
      </c>
      <c r="AJ122" s="93" t="str">
        <f t="shared" si="75"/>
        <v>nebija plānots</v>
      </c>
      <c r="AK122" s="89">
        <v>0</v>
      </c>
      <c r="AL122" s="89">
        <v>0</v>
      </c>
      <c r="AM122" s="89">
        <v>0</v>
      </c>
      <c r="AN122" s="89">
        <v>0</v>
      </c>
      <c r="AO122" s="89">
        <v>0</v>
      </c>
      <c r="AP122" s="89">
        <v>0</v>
      </c>
      <c r="AQ122" s="89">
        <v>2132509</v>
      </c>
      <c r="AR122" s="89">
        <v>0</v>
      </c>
      <c r="AS122" s="89">
        <v>0</v>
      </c>
      <c r="AT122" s="89">
        <v>0</v>
      </c>
      <c r="AU122" s="24">
        <f t="shared" si="60"/>
        <v>2132509</v>
      </c>
      <c r="AW122" s="10"/>
      <c r="AX122" s="10"/>
    </row>
    <row r="123" spans="1:50" ht="12" customHeight="1" x14ac:dyDescent="0.25">
      <c r="A123" s="9" t="s">
        <v>299</v>
      </c>
      <c r="B123" s="9" t="s">
        <v>299</v>
      </c>
      <c r="C123" s="25">
        <v>4</v>
      </c>
      <c r="D123" s="33" t="s">
        <v>300</v>
      </c>
      <c r="E123" s="27" t="s">
        <v>301</v>
      </c>
      <c r="F123" s="25" t="s">
        <v>302</v>
      </c>
      <c r="G123" s="27" t="s">
        <v>303</v>
      </c>
      <c r="H123" s="25" t="s">
        <v>304</v>
      </c>
      <c r="I123" s="27" t="s">
        <v>305</v>
      </c>
      <c r="J123" s="28">
        <v>1</v>
      </c>
      <c r="K123" s="29" t="s">
        <v>306</v>
      </c>
      <c r="L123" s="25" t="s">
        <v>10</v>
      </c>
      <c r="M123" s="24">
        <v>0</v>
      </c>
      <c r="N123" s="24">
        <v>5340526.8199999994</v>
      </c>
      <c r="O123" s="24">
        <v>23234003.77</v>
      </c>
      <c r="P123" s="89">
        <v>52156.26</v>
      </c>
      <c r="Q123" s="89">
        <v>52156.26</v>
      </c>
      <c r="R123" s="89">
        <v>0</v>
      </c>
      <c r="S123" s="89">
        <f t="shared" si="61"/>
        <v>52156.26</v>
      </c>
      <c r="T123" s="93">
        <f t="shared" si="62"/>
        <v>1</v>
      </c>
      <c r="U123" s="89">
        <f t="shared" si="63"/>
        <v>0</v>
      </c>
      <c r="V123" s="93">
        <f t="shared" si="64"/>
        <v>0</v>
      </c>
      <c r="W123" s="89">
        <v>74499.399999999994</v>
      </c>
      <c r="X123" s="89">
        <v>57169.24</v>
      </c>
      <c r="Y123" s="89">
        <v>0</v>
      </c>
      <c r="Z123" s="89">
        <f t="shared" si="65"/>
        <v>57169.24</v>
      </c>
      <c r="AA123" s="93">
        <f t="shared" si="66"/>
        <v>0.76737852922305416</v>
      </c>
      <c r="AB123" s="89">
        <f t="shared" si="67"/>
        <v>-17330.159999999996</v>
      </c>
      <c r="AC123" s="93">
        <f t="shared" si="68"/>
        <v>-0.23262147077694581</v>
      </c>
      <c r="AD123" s="89">
        <f t="shared" si="69"/>
        <v>126655.66</v>
      </c>
      <c r="AE123" s="89">
        <f t="shared" si="70"/>
        <v>109325.5</v>
      </c>
      <c r="AF123" s="89">
        <f t="shared" si="71"/>
        <v>0</v>
      </c>
      <c r="AG123" s="89">
        <f t="shared" si="72"/>
        <v>109325.5</v>
      </c>
      <c r="AH123" s="93">
        <f t="shared" si="73"/>
        <v>0.86317105765348345</v>
      </c>
      <c r="AI123" s="89">
        <f t="shared" si="74"/>
        <v>-17330.160000000003</v>
      </c>
      <c r="AJ123" s="93">
        <f t="shared" si="75"/>
        <v>-0.13682894234651655</v>
      </c>
      <c r="AK123" s="89">
        <v>0</v>
      </c>
      <c r="AL123" s="89">
        <v>622989.83000000007</v>
      </c>
      <c r="AM123" s="89">
        <v>4638419.2200000007</v>
      </c>
      <c r="AN123" s="89">
        <v>233153.9</v>
      </c>
      <c r="AO123" s="89">
        <v>154107.98000000001</v>
      </c>
      <c r="AP123" s="89">
        <v>1971135.99</v>
      </c>
      <c r="AQ123" s="89">
        <v>466457.92000000004</v>
      </c>
      <c r="AR123" s="89">
        <v>4419986.04</v>
      </c>
      <c r="AS123" s="89">
        <v>0</v>
      </c>
      <c r="AT123" s="89">
        <v>3213988.47</v>
      </c>
      <c r="AU123" s="24">
        <f t="shared" si="60"/>
        <v>15846895.010000004</v>
      </c>
      <c r="AW123" s="10"/>
      <c r="AX123" s="10"/>
    </row>
    <row r="124" spans="1:50" ht="12" customHeight="1" x14ac:dyDescent="0.25">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89">
        <v>456816.79000000004</v>
      </c>
      <c r="Q124" s="89">
        <v>989653.03</v>
      </c>
      <c r="R124" s="89">
        <v>0</v>
      </c>
      <c r="S124" s="89">
        <f t="shared" si="61"/>
        <v>989653.03</v>
      </c>
      <c r="T124" s="93">
        <f t="shared" si="62"/>
        <v>2.1664112433345544</v>
      </c>
      <c r="U124" s="89">
        <f t="shared" si="63"/>
        <v>532836.24</v>
      </c>
      <c r="V124" s="93">
        <f t="shared" si="64"/>
        <v>1.1664112433345541</v>
      </c>
      <c r="W124" s="89">
        <v>454553.1599999998</v>
      </c>
      <c r="X124" s="89">
        <v>44378.27</v>
      </c>
      <c r="Y124" s="89">
        <v>0</v>
      </c>
      <c r="Z124" s="89">
        <f t="shared" si="65"/>
        <v>44378.27</v>
      </c>
      <c r="AA124" s="93">
        <f t="shared" si="66"/>
        <v>9.763053896710347E-2</v>
      </c>
      <c r="AB124" s="89">
        <f t="shared" si="67"/>
        <v>-410174.88999999978</v>
      </c>
      <c r="AC124" s="93">
        <f t="shared" si="68"/>
        <v>-0.9023694610328965</v>
      </c>
      <c r="AD124" s="89">
        <f t="shared" si="69"/>
        <v>911369.94999999984</v>
      </c>
      <c r="AE124" s="89">
        <f t="shared" si="70"/>
        <v>1034031.3</v>
      </c>
      <c r="AF124" s="89">
        <f t="shared" si="71"/>
        <v>0</v>
      </c>
      <c r="AG124" s="89">
        <f t="shared" si="72"/>
        <v>1034031.3</v>
      </c>
      <c r="AH124" s="93">
        <f t="shared" si="73"/>
        <v>1.1345900750842182</v>
      </c>
      <c r="AI124" s="89">
        <f t="shared" si="74"/>
        <v>122661.35000000021</v>
      </c>
      <c r="AJ124" s="93">
        <f t="shared" si="75"/>
        <v>0.13459007508421825</v>
      </c>
      <c r="AK124" s="89">
        <v>169936.63</v>
      </c>
      <c r="AL124" s="89">
        <v>189203.94</v>
      </c>
      <c r="AM124" s="89">
        <v>34726.550000000003</v>
      </c>
      <c r="AN124" s="89">
        <v>175961.77</v>
      </c>
      <c r="AO124" s="89">
        <v>199876.87000000002</v>
      </c>
      <c r="AP124" s="89">
        <v>264969.40999999997</v>
      </c>
      <c r="AQ124" s="89">
        <v>197881.7</v>
      </c>
      <c r="AR124" s="89">
        <v>344278.65</v>
      </c>
      <c r="AS124" s="89">
        <v>79477.66</v>
      </c>
      <c r="AT124" s="89">
        <v>119076.16</v>
      </c>
      <c r="AU124" s="24">
        <f t="shared" si="60"/>
        <v>2686759.29</v>
      </c>
      <c r="AW124" s="10"/>
      <c r="AX124" s="10"/>
    </row>
    <row r="125" spans="1:50" ht="12" customHeight="1" x14ac:dyDescent="0.25">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89">
        <v>242200.93</v>
      </c>
      <c r="Q125" s="89">
        <v>242200.93</v>
      </c>
      <c r="R125" s="89">
        <v>0</v>
      </c>
      <c r="S125" s="89">
        <f t="shared" si="61"/>
        <v>242200.93</v>
      </c>
      <c r="T125" s="93">
        <f t="shared" si="62"/>
        <v>1</v>
      </c>
      <c r="U125" s="89">
        <f t="shared" si="63"/>
        <v>0</v>
      </c>
      <c r="V125" s="93">
        <f t="shared" si="64"/>
        <v>0</v>
      </c>
      <c r="W125" s="89">
        <v>102030.61</v>
      </c>
      <c r="X125" s="89">
        <v>151747.28</v>
      </c>
      <c r="Y125" s="89">
        <v>0</v>
      </c>
      <c r="Z125" s="89">
        <f t="shared" si="65"/>
        <v>151747.28</v>
      </c>
      <c r="AA125" s="93">
        <f t="shared" si="66"/>
        <v>1.4872721039303793</v>
      </c>
      <c r="AB125" s="89">
        <f t="shared" si="67"/>
        <v>49716.67</v>
      </c>
      <c r="AC125" s="93">
        <f t="shared" si="68"/>
        <v>0.48727210393037929</v>
      </c>
      <c r="AD125" s="89">
        <f t="shared" si="69"/>
        <v>344231.54</v>
      </c>
      <c r="AE125" s="89">
        <f t="shared" si="70"/>
        <v>393948.20999999996</v>
      </c>
      <c r="AF125" s="89">
        <f t="shared" si="71"/>
        <v>0</v>
      </c>
      <c r="AG125" s="89">
        <f t="shared" si="72"/>
        <v>393948.20999999996</v>
      </c>
      <c r="AH125" s="93">
        <f t="shared" si="73"/>
        <v>1.1444279916941951</v>
      </c>
      <c r="AI125" s="89">
        <f t="shared" si="74"/>
        <v>49716.669999999984</v>
      </c>
      <c r="AJ125" s="93">
        <f t="shared" si="75"/>
        <v>0.1444279916941951</v>
      </c>
      <c r="AK125" s="89">
        <v>104390.88</v>
      </c>
      <c r="AL125" s="89">
        <v>0</v>
      </c>
      <c r="AM125" s="89">
        <v>313744.13</v>
      </c>
      <c r="AN125" s="89">
        <v>204000</v>
      </c>
      <c r="AO125" s="89">
        <v>0</v>
      </c>
      <c r="AP125" s="89">
        <v>633249.22</v>
      </c>
      <c r="AQ125" s="89">
        <v>136040.82</v>
      </c>
      <c r="AR125" s="89">
        <v>0</v>
      </c>
      <c r="AS125" s="89">
        <v>786686.4</v>
      </c>
      <c r="AT125" s="89">
        <v>0</v>
      </c>
      <c r="AU125" s="24">
        <f t="shared" si="60"/>
        <v>2522342.9900000002</v>
      </c>
      <c r="AW125" s="10"/>
      <c r="AX125" s="10"/>
    </row>
    <row r="126" spans="1:50" ht="12" customHeight="1" x14ac:dyDescent="0.25">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89">
        <v>43030.1</v>
      </c>
      <c r="Q126" s="89">
        <v>43030.1</v>
      </c>
      <c r="R126" s="89">
        <v>0</v>
      </c>
      <c r="S126" s="89">
        <f t="shared" si="61"/>
        <v>43030.1</v>
      </c>
      <c r="T126" s="93">
        <f t="shared" si="62"/>
        <v>1</v>
      </c>
      <c r="U126" s="89">
        <f t="shared" si="63"/>
        <v>0</v>
      </c>
      <c r="V126" s="93">
        <f t="shared" si="64"/>
        <v>0</v>
      </c>
      <c r="W126" s="89">
        <v>54008.17</v>
      </c>
      <c r="X126" s="89">
        <v>145820.19</v>
      </c>
      <c r="Y126" s="89">
        <v>0</v>
      </c>
      <c r="Z126" s="89">
        <f t="shared" si="65"/>
        <v>145820.19</v>
      </c>
      <c r="AA126" s="93">
        <f t="shared" si="66"/>
        <v>2.69996539412463</v>
      </c>
      <c r="AB126" s="89">
        <f t="shared" si="67"/>
        <v>91812.02</v>
      </c>
      <c r="AC126" s="93">
        <f t="shared" si="68"/>
        <v>1.6999653941246298</v>
      </c>
      <c r="AD126" s="89">
        <f t="shared" si="69"/>
        <v>97038.26999999999</v>
      </c>
      <c r="AE126" s="89">
        <f t="shared" si="70"/>
        <v>188850.29</v>
      </c>
      <c r="AF126" s="89">
        <f t="shared" si="71"/>
        <v>0</v>
      </c>
      <c r="AG126" s="89">
        <f t="shared" si="72"/>
        <v>188850.29</v>
      </c>
      <c r="AH126" s="93">
        <f t="shared" si="73"/>
        <v>1.9461423827939228</v>
      </c>
      <c r="AI126" s="89">
        <f t="shared" si="74"/>
        <v>91812.020000000019</v>
      </c>
      <c r="AJ126" s="93">
        <f t="shared" si="75"/>
        <v>0.94614238279392271</v>
      </c>
      <c r="AK126" s="89">
        <v>110685.69</v>
      </c>
      <c r="AL126" s="89">
        <v>350221.03</v>
      </c>
      <c r="AM126" s="89">
        <v>97946.16</v>
      </c>
      <c r="AN126" s="89">
        <v>279618.30000000005</v>
      </c>
      <c r="AO126" s="89">
        <v>371915.37</v>
      </c>
      <c r="AP126" s="89">
        <v>104708.37</v>
      </c>
      <c r="AQ126" s="89">
        <v>94602.760000000009</v>
      </c>
      <c r="AR126" s="89">
        <v>133634.59</v>
      </c>
      <c r="AS126" s="89">
        <v>0</v>
      </c>
      <c r="AT126" s="89">
        <v>251971.29</v>
      </c>
      <c r="AU126" s="24">
        <f t="shared" si="60"/>
        <v>1892341.83</v>
      </c>
      <c r="AW126" s="10"/>
      <c r="AX126" s="10"/>
    </row>
    <row r="127" spans="1:50" ht="12" customHeight="1" x14ac:dyDescent="0.25">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f>8000047.68+12349454.18</f>
        <v>20349501.859999999</v>
      </c>
      <c r="P127" s="89">
        <v>636553.68999999994</v>
      </c>
      <c r="Q127" s="89">
        <v>636553.68999999994</v>
      </c>
      <c r="R127" s="89">
        <v>0</v>
      </c>
      <c r="S127" s="89">
        <f t="shared" si="61"/>
        <v>636553.68999999994</v>
      </c>
      <c r="T127" s="93">
        <f t="shared" si="62"/>
        <v>1</v>
      </c>
      <c r="U127" s="89">
        <f t="shared" si="63"/>
        <v>0</v>
      </c>
      <c r="V127" s="93">
        <f t="shared" si="64"/>
        <v>0</v>
      </c>
      <c r="W127" s="89">
        <v>0</v>
      </c>
      <c r="X127" s="89">
        <v>0</v>
      </c>
      <c r="Y127" s="89">
        <v>0</v>
      </c>
      <c r="Z127" s="89">
        <f t="shared" si="65"/>
        <v>0</v>
      </c>
      <c r="AA127" s="93" t="str">
        <f t="shared" si="66"/>
        <v>nebija plānots</v>
      </c>
      <c r="AB127" s="89">
        <f t="shared" si="67"/>
        <v>0</v>
      </c>
      <c r="AC127" s="93" t="str">
        <f t="shared" si="68"/>
        <v>nebija plānots</v>
      </c>
      <c r="AD127" s="89">
        <f t="shared" si="69"/>
        <v>636553.68999999994</v>
      </c>
      <c r="AE127" s="89">
        <f t="shared" si="70"/>
        <v>636553.68999999994</v>
      </c>
      <c r="AF127" s="89">
        <f t="shared" si="71"/>
        <v>0</v>
      </c>
      <c r="AG127" s="89">
        <f t="shared" si="72"/>
        <v>636553.68999999994</v>
      </c>
      <c r="AH127" s="93">
        <f t="shared" si="73"/>
        <v>1</v>
      </c>
      <c r="AI127" s="89">
        <f t="shared" si="74"/>
        <v>0</v>
      </c>
      <c r="AJ127" s="93">
        <f t="shared" si="75"/>
        <v>0</v>
      </c>
      <c r="AK127" s="89">
        <v>0</v>
      </c>
      <c r="AL127" s="89">
        <v>0</v>
      </c>
      <c r="AM127" s="89">
        <v>0</v>
      </c>
      <c r="AN127" s="89">
        <v>0</v>
      </c>
      <c r="AO127" s="89">
        <v>0</v>
      </c>
      <c r="AP127" s="89">
        <v>75152.92</v>
      </c>
      <c r="AQ127" s="89">
        <v>0</v>
      </c>
      <c r="AR127" s="89">
        <v>0</v>
      </c>
      <c r="AS127" s="89">
        <v>0</v>
      </c>
      <c r="AT127" s="89">
        <v>0</v>
      </c>
      <c r="AU127" s="24">
        <f t="shared" si="60"/>
        <v>711706.61</v>
      </c>
      <c r="AW127" s="10"/>
      <c r="AX127" s="10"/>
    </row>
    <row r="128" spans="1:50" ht="12" customHeight="1" x14ac:dyDescent="0.25">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89">
        <v>0</v>
      </c>
      <c r="Q128" s="89">
        <v>0</v>
      </c>
      <c r="R128" s="89">
        <v>0</v>
      </c>
      <c r="S128" s="89">
        <f t="shared" si="61"/>
        <v>0</v>
      </c>
      <c r="T128" s="93" t="str">
        <f t="shared" si="62"/>
        <v>nebija plānots</v>
      </c>
      <c r="U128" s="89">
        <f t="shared" si="63"/>
        <v>0</v>
      </c>
      <c r="V128" s="93" t="str">
        <f t="shared" si="64"/>
        <v>nebija plānots</v>
      </c>
      <c r="W128" s="89">
        <v>0</v>
      </c>
      <c r="X128" s="89">
        <v>0</v>
      </c>
      <c r="Y128" s="89">
        <v>0</v>
      </c>
      <c r="Z128" s="89">
        <f t="shared" si="65"/>
        <v>0</v>
      </c>
      <c r="AA128" s="93" t="str">
        <f t="shared" si="66"/>
        <v>nebija plānots</v>
      </c>
      <c r="AB128" s="89">
        <f t="shared" si="67"/>
        <v>0</v>
      </c>
      <c r="AC128" s="93" t="str">
        <f t="shared" si="68"/>
        <v>nebija plānots</v>
      </c>
      <c r="AD128" s="89">
        <f t="shared" si="69"/>
        <v>0</v>
      </c>
      <c r="AE128" s="89">
        <f t="shared" si="70"/>
        <v>0</v>
      </c>
      <c r="AF128" s="89">
        <f t="shared" si="71"/>
        <v>0</v>
      </c>
      <c r="AG128" s="89">
        <f t="shared" si="72"/>
        <v>0</v>
      </c>
      <c r="AH128" s="93" t="str">
        <f t="shared" si="73"/>
        <v>nebija plānots</v>
      </c>
      <c r="AI128" s="89">
        <f t="shared" si="74"/>
        <v>0</v>
      </c>
      <c r="AJ128" s="93" t="str">
        <f t="shared" si="75"/>
        <v>nebija plānots</v>
      </c>
      <c r="AK128" s="89">
        <v>0</v>
      </c>
      <c r="AL128" s="89">
        <v>0</v>
      </c>
      <c r="AM128" s="89">
        <v>0</v>
      </c>
      <c r="AN128" s="89">
        <v>35392.65</v>
      </c>
      <c r="AO128" s="89">
        <v>0</v>
      </c>
      <c r="AP128" s="89">
        <v>229500</v>
      </c>
      <c r="AQ128" s="89">
        <v>0</v>
      </c>
      <c r="AR128" s="89">
        <v>0</v>
      </c>
      <c r="AS128" s="89">
        <v>0</v>
      </c>
      <c r="AT128" s="89">
        <v>294391.25</v>
      </c>
      <c r="AU128" s="24">
        <f t="shared" si="60"/>
        <v>559283.9</v>
      </c>
      <c r="AW128" s="10"/>
      <c r="AX128" s="10"/>
    </row>
    <row r="129" spans="1:50" ht="12" customHeight="1" x14ac:dyDescent="0.25">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89">
        <v>68663.569999999992</v>
      </c>
      <c r="Q129" s="89">
        <v>143773.65</v>
      </c>
      <c r="R129" s="89">
        <v>0</v>
      </c>
      <c r="S129" s="89">
        <f t="shared" si="61"/>
        <v>143773.65</v>
      </c>
      <c r="T129" s="93">
        <f t="shared" si="62"/>
        <v>2.0938854475524651</v>
      </c>
      <c r="U129" s="89">
        <f t="shared" si="63"/>
        <v>75110.080000000002</v>
      </c>
      <c r="V129" s="93">
        <f t="shared" si="64"/>
        <v>1.0938854475524651</v>
      </c>
      <c r="W129" s="89">
        <v>101996.44999999998</v>
      </c>
      <c r="X129" s="89">
        <v>86977.51</v>
      </c>
      <c r="Y129" s="89">
        <v>0</v>
      </c>
      <c r="Z129" s="89">
        <f t="shared" si="65"/>
        <v>86977.51</v>
      </c>
      <c r="AA129" s="93">
        <f t="shared" si="66"/>
        <v>0.85275036533134252</v>
      </c>
      <c r="AB129" s="89">
        <f t="shared" si="67"/>
        <v>-15018.939999999988</v>
      </c>
      <c r="AC129" s="93">
        <f t="shared" si="68"/>
        <v>-0.14724963466865748</v>
      </c>
      <c r="AD129" s="89">
        <f t="shared" si="69"/>
        <v>170660.01999999996</v>
      </c>
      <c r="AE129" s="89">
        <f t="shared" si="70"/>
        <v>230751.15999999997</v>
      </c>
      <c r="AF129" s="89">
        <f t="shared" si="71"/>
        <v>0</v>
      </c>
      <c r="AG129" s="89">
        <f t="shared" si="72"/>
        <v>230751.15999999997</v>
      </c>
      <c r="AH129" s="93">
        <f t="shared" si="73"/>
        <v>1.3521102364806943</v>
      </c>
      <c r="AI129" s="89">
        <f t="shared" si="74"/>
        <v>60091.140000000014</v>
      </c>
      <c r="AJ129" s="93">
        <f t="shared" si="75"/>
        <v>0.35211023648069434</v>
      </c>
      <c r="AK129" s="89">
        <v>205994.18000000002</v>
      </c>
      <c r="AL129" s="89">
        <v>58481.799999999996</v>
      </c>
      <c r="AM129" s="89">
        <v>132863.64000000001</v>
      </c>
      <c r="AN129" s="89">
        <v>197898.78000000003</v>
      </c>
      <c r="AO129" s="89">
        <v>133743.68999999997</v>
      </c>
      <c r="AP129" s="89">
        <v>81975.11</v>
      </c>
      <c r="AQ129" s="89">
        <v>269261.95</v>
      </c>
      <c r="AR129" s="89">
        <v>143905.26</v>
      </c>
      <c r="AS129" s="89">
        <v>117052.96999999999</v>
      </c>
      <c r="AT129" s="89">
        <v>112224.26000000001</v>
      </c>
      <c r="AU129" s="24">
        <f t="shared" si="60"/>
        <v>1624061.66</v>
      </c>
      <c r="AW129" s="10"/>
      <c r="AX129" s="10"/>
    </row>
    <row r="130" spans="1:50" ht="12" customHeight="1" x14ac:dyDescent="0.25">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89">
        <v>0</v>
      </c>
      <c r="Q130" s="89">
        <v>0</v>
      </c>
      <c r="R130" s="89">
        <v>0</v>
      </c>
      <c r="S130" s="89">
        <f t="shared" si="61"/>
        <v>0</v>
      </c>
      <c r="T130" s="93" t="str">
        <f t="shared" si="62"/>
        <v>nebija plānots</v>
      </c>
      <c r="U130" s="89">
        <f t="shared" si="63"/>
        <v>0</v>
      </c>
      <c r="V130" s="93" t="str">
        <f t="shared" si="64"/>
        <v>nebija plānots</v>
      </c>
      <c r="W130" s="89">
        <v>0</v>
      </c>
      <c r="X130" s="89">
        <v>0</v>
      </c>
      <c r="Y130" s="89">
        <v>0</v>
      </c>
      <c r="Z130" s="89">
        <f t="shared" si="65"/>
        <v>0</v>
      </c>
      <c r="AA130" s="93" t="str">
        <f t="shared" si="66"/>
        <v>nebija plānots</v>
      </c>
      <c r="AB130" s="89">
        <f t="shared" si="67"/>
        <v>0</v>
      </c>
      <c r="AC130" s="93" t="str">
        <f t="shared" si="68"/>
        <v>nebija plānots</v>
      </c>
      <c r="AD130" s="89">
        <f t="shared" si="69"/>
        <v>0</v>
      </c>
      <c r="AE130" s="89">
        <f t="shared" si="70"/>
        <v>0</v>
      </c>
      <c r="AF130" s="89">
        <f t="shared" si="71"/>
        <v>0</v>
      </c>
      <c r="AG130" s="89">
        <f t="shared" si="72"/>
        <v>0</v>
      </c>
      <c r="AH130" s="93" t="str">
        <f t="shared" si="73"/>
        <v>nebija plānots</v>
      </c>
      <c r="AI130" s="89">
        <f t="shared" si="74"/>
        <v>0</v>
      </c>
      <c r="AJ130" s="93" t="str">
        <f t="shared" si="75"/>
        <v>nebija plānots</v>
      </c>
      <c r="AK130" s="89">
        <v>0</v>
      </c>
      <c r="AL130" s="89">
        <v>0</v>
      </c>
      <c r="AM130" s="89">
        <v>0</v>
      </c>
      <c r="AN130" s="89">
        <v>0</v>
      </c>
      <c r="AO130" s="89">
        <v>0</v>
      </c>
      <c r="AP130" s="89">
        <v>3570</v>
      </c>
      <c r="AQ130" s="89">
        <v>0</v>
      </c>
      <c r="AR130" s="89">
        <v>0</v>
      </c>
      <c r="AS130" s="89">
        <v>0</v>
      </c>
      <c r="AT130" s="89">
        <v>0</v>
      </c>
      <c r="AU130" s="24">
        <f t="shared" si="60"/>
        <v>3570</v>
      </c>
      <c r="AW130" s="10"/>
      <c r="AX130" s="10"/>
    </row>
    <row r="131" spans="1:50" ht="12" customHeight="1" x14ac:dyDescent="0.25">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89">
        <v>0</v>
      </c>
      <c r="Q131" s="89">
        <v>0</v>
      </c>
      <c r="R131" s="89">
        <v>0</v>
      </c>
      <c r="S131" s="89">
        <f t="shared" si="61"/>
        <v>0</v>
      </c>
      <c r="T131" s="93" t="str">
        <f t="shared" si="62"/>
        <v>nebija plānots</v>
      </c>
      <c r="U131" s="89">
        <f t="shared" si="63"/>
        <v>0</v>
      </c>
      <c r="V131" s="93" t="str">
        <f t="shared" si="64"/>
        <v>nebija plānots</v>
      </c>
      <c r="W131" s="89">
        <v>0</v>
      </c>
      <c r="X131" s="89">
        <v>0</v>
      </c>
      <c r="Y131" s="89">
        <v>0</v>
      </c>
      <c r="Z131" s="89">
        <f t="shared" si="65"/>
        <v>0</v>
      </c>
      <c r="AA131" s="93" t="str">
        <f t="shared" si="66"/>
        <v>nebija plānots</v>
      </c>
      <c r="AB131" s="89">
        <f t="shared" si="67"/>
        <v>0</v>
      </c>
      <c r="AC131" s="93" t="str">
        <f t="shared" si="68"/>
        <v>nebija plānots</v>
      </c>
      <c r="AD131" s="89">
        <f t="shared" si="69"/>
        <v>0</v>
      </c>
      <c r="AE131" s="89">
        <f t="shared" si="70"/>
        <v>0</v>
      </c>
      <c r="AF131" s="89">
        <f t="shared" si="71"/>
        <v>0</v>
      </c>
      <c r="AG131" s="89">
        <f t="shared" si="72"/>
        <v>0</v>
      </c>
      <c r="AH131" s="93" t="str">
        <f t="shared" si="73"/>
        <v>nebija plānots</v>
      </c>
      <c r="AI131" s="89">
        <f t="shared" si="74"/>
        <v>0</v>
      </c>
      <c r="AJ131" s="93" t="str">
        <f t="shared" si="75"/>
        <v>nebija plānots</v>
      </c>
      <c r="AK131" s="89">
        <v>0</v>
      </c>
      <c r="AL131" s="89">
        <v>56100</v>
      </c>
      <c r="AM131" s="89">
        <v>0</v>
      </c>
      <c r="AN131" s="89">
        <v>0</v>
      </c>
      <c r="AO131" s="89">
        <v>56100</v>
      </c>
      <c r="AP131" s="89">
        <v>0</v>
      </c>
      <c r="AQ131" s="89">
        <v>0</v>
      </c>
      <c r="AR131" s="89">
        <v>0</v>
      </c>
      <c r="AS131" s="89">
        <v>63750</v>
      </c>
      <c r="AT131" s="89">
        <v>0</v>
      </c>
      <c r="AU131" s="24">
        <f t="shared" si="60"/>
        <v>175950</v>
      </c>
      <c r="AW131" s="10"/>
      <c r="AX131" s="10"/>
    </row>
    <row r="132" spans="1:50" ht="12" customHeight="1" x14ac:dyDescent="0.25">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89">
        <v>134678.28</v>
      </c>
      <c r="Q132" s="89">
        <v>134678.28</v>
      </c>
      <c r="R132" s="89">
        <v>0</v>
      </c>
      <c r="S132" s="89">
        <f t="shared" si="61"/>
        <v>134678.28</v>
      </c>
      <c r="T132" s="93">
        <f t="shared" si="62"/>
        <v>1</v>
      </c>
      <c r="U132" s="89">
        <f t="shared" si="63"/>
        <v>0</v>
      </c>
      <c r="V132" s="93">
        <f t="shared" si="64"/>
        <v>0</v>
      </c>
      <c r="W132" s="89">
        <v>0</v>
      </c>
      <c r="X132" s="89">
        <v>0</v>
      </c>
      <c r="Y132" s="89">
        <v>0</v>
      </c>
      <c r="Z132" s="89">
        <f t="shared" si="65"/>
        <v>0</v>
      </c>
      <c r="AA132" s="93" t="str">
        <f t="shared" si="66"/>
        <v>nebija plānots</v>
      </c>
      <c r="AB132" s="89">
        <f t="shared" si="67"/>
        <v>0</v>
      </c>
      <c r="AC132" s="93" t="str">
        <f t="shared" si="68"/>
        <v>nebija plānots</v>
      </c>
      <c r="AD132" s="89">
        <f t="shared" si="69"/>
        <v>134678.28</v>
      </c>
      <c r="AE132" s="89">
        <f t="shared" si="70"/>
        <v>134678.28</v>
      </c>
      <c r="AF132" s="89">
        <f t="shared" si="71"/>
        <v>0</v>
      </c>
      <c r="AG132" s="89">
        <f t="shared" si="72"/>
        <v>134678.28</v>
      </c>
      <c r="AH132" s="93">
        <f t="shared" si="73"/>
        <v>1</v>
      </c>
      <c r="AI132" s="89">
        <f t="shared" si="74"/>
        <v>0</v>
      </c>
      <c r="AJ132" s="93">
        <f t="shared" si="75"/>
        <v>0</v>
      </c>
      <c r="AK132" s="89">
        <v>0</v>
      </c>
      <c r="AL132" s="89">
        <v>0</v>
      </c>
      <c r="AM132" s="89">
        <v>0</v>
      </c>
      <c r="AN132" s="89">
        <v>26036.73</v>
      </c>
      <c r="AO132" s="89">
        <v>0</v>
      </c>
      <c r="AP132" s="89">
        <v>0</v>
      </c>
      <c r="AQ132" s="89">
        <v>0</v>
      </c>
      <c r="AR132" s="89">
        <v>0</v>
      </c>
      <c r="AS132" s="89">
        <v>0</v>
      </c>
      <c r="AT132" s="89">
        <v>525948.21</v>
      </c>
      <c r="AU132" s="24">
        <f t="shared" si="60"/>
        <v>686663.22</v>
      </c>
      <c r="AW132" s="10"/>
      <c r="AX132" s="10"/>
    </row>
    <row r="133" spans="1:50" ht="12" customHeight="1" x14ac:dyDescent="0.25">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89">
        <v>0</v>
      </c>
      <c r="Q133" s="89">
        <v>0</v>
      </c>
      <c r="R133" s="89">
        <v>0</v>
      </c>
      <c r="S133" s="89">
        <f t="shared" si="61"/>
        <v>0</v>
      </c>
      <c r="T133" s="93" t="str">
        <f t="shared" si="62"/>
        <v>nebija plānots</v>
      </c>
      <c r="U133" s="89">
        <f t="shared" si="63"/>
        <v>0</v>
      </c>
      <c r="V133" s="93" t="str">
        <f t="shared" si="64"/>
        <v>nebija plānots</v>
      </c>
      <c r="W133" s="89">
        <v>0</v>
      </c>
      <c r="X133" s="89">
        <v>186300.08</v>
      </c>
      <c r="Y133" s="89">
        <v>0</v>
      </c>
      <c r="Z133" s="89">
        <f t="shared" si="65"/>
        <v>186300.08</v>
      </c>
      <c r="AA133" s="93" t="str">
        <f t="shared" si="66"/>
        <v>nebija plānots</v>
      </c>
      <c r="AB133" s="89">
        <f t="shared" si="67"/>
        <v>186300.08</v>
      </c>
      <c r="AC133" s="93" t="str">
        <f t="shared" si="68"/>
        <v>nebija plānots</v>
      </c>
      <c r="AD133" s="89">
        <f t="shared" si="69"/>
        <v>0</v>
      </c>
      <c r="AE133" s="89">
        <f t="shared" si="70"/>
        <v>186300.08</v>
      </c>
      <c r="AF133" s="89">
        <f t="shared" si="71"/>
        <v>0</v>
      </c>
      <c r="AG133" s="89">
        <f t="shared" si="72"/>
        <v>186300.08</v>
      </c>
      <c r="AH133" s="93" t="str">
        <f t="shared" si="73"/>
        <v>nebija plānots</v>
      </c>
      <c r="AI133" s="89">
        <f t="shared" si="74"/>
        <v>186300.08</v>
      </c>
      <c r="AJ133" s="93" t="str">
        <f t="shared" si="75"/>
        <v>nebija plānots</v>
      </c>
      <c r="AK133" s="89">
        <v>0</v>
      </c>
      <c r="AL133" s="89">
        <v>186300.08</v>
      </c>
      <c r="AM133" s="89">
        <v>0</v>
      </c>
      <c r="AN133" s="89">
        <v>44625</v>
      </c>
      <c r="AO133" s="89">
        <v>0</v>
      </c>
      <c r="AP133" s="89">
        <v>0</v>
      </c>
      <c r="AQ133" s="89">
        <v>0</v>
      </c>
      <c r="AR133" s="89">
        <v>126112.44</v>
      </c>
      <c r="AS133" s="89">
        <v>0</v>
      </c>
      <c r="AT133" s="89">
        <v>86062.5</v>
      </c>
      <c r="AU133" s="24">
        <f t="shared" si="60"/>
        <v>443100.02</v>
      </c>
      <c r="AW133" s="10"/>
      <c r="AX133" s="10"/>
    </row>
    <row r="134" spans="1:50" ht="12" customHeight="1" x14ac:dyDescent="0.25">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89">
        <v>191426.11</v>
      </c>
      <c r="Q134" s="89">
        <v>196232.38999999996</v>
      </c>
      <c r="R134" s="89">
        <v>0</v>
      </c>
      <c r="S134" s="89">
        <f t="shared" si="61"/>
        <v>196232.38999999996</v>
      </c>
      <c r="T134" s="93">
        <f t="shared" si="62"/>
        <v>1.0251077556765895</v>
      </c>
      <c r="U134" s="89">
        <f t="shared" si="63"/>
        <v>4806.2799999999697</v>
      </c>
      <c r="V134" s="93">
        <f t="shared" si="64"/>
        <v>2.5107755676589627E-2</v>
      </c>
      <c r="W134" s="89">
        <v>132687.4</v>
      </c>
      <c r="X134" s="89">
        <v>145364.28999999998</v>
      </c>
      <c r="Y134" s="89">
        <v>0</v>
      </c>
      <c r="Z134" s="89">
        <f t="shared" si="65"/>
        <v>145364.28999999998</v>
      </c>
      <c r="AA134" s="93">
        <f t="shared" si="66"/>
        <v>1.0955395161861639</v>
      </c>
      <c r="AB134" s="89">
        <f t="shared" si="67"/>
        <v>12676.889999999985</v>
      </c>
      <c r="AC134" s="93">
        <f t="shared" si="68"/>
        <v>9.5539516186163756E-2</v>
      </c>
      <c r="AD134" s="89">
        <f t="shared" si="69"/>
        <v>324113.51</v>
      </c>
      <c r="AE134" s="89">
        <f t="shared" si="70"/>
        <v>341596.67999999993</v>
      </c>
      <c r="AF134" s="89">
        <f t="shared" si="71"/>
        <v>0</v>
      </c>
      <c r="AG134" s="89">
        <f t="shared" si="72"/>
        <v>341596.67999999993</v>
      </c>
      <c r="AH134" s="93">
        <f t="shared" si="73"/>
        <v>1.053941503394906</v>
      </c>
      <c r="AI134" s="89">
        <f t="shared" si="74"/>
        <v>17483.169999999925</v>
      </c>
      <c r="AJ134" s="93">
        <f t="shared" si="75"/>
        <v>5.3941503394906075E-2</v>
      </c>
      <c r="AK134" s="89">
        <v>151865.79999999999</v>
      </c>
      <c r="AL134" s="89">
        <v>330369.06999999995</v>
      </c>
      <c r="AM134" s="89">
        <v>102655.40000000001</v>
      </c>
      <c r="AN134" s="89">
        <v>162089.14000000001</v>
      </c>
      <c r="AO134" s="89">
        <v>234515.59</v>
      </c>
      <c r="AP134" s="89">
        <v>157005.88</v>
      </c>
      <c r="AQ134" s="89">
        <v>85694.09</v>
      </c>
      <c r="AR134" s="89">
        <v>468399.64</v>
      </c>
      <c r="AS134" s="89">
        <v>127898.89</v>
      </c>
      <c r="AT134" s="89">
        <v>64089.770000000004</v>
      </c>
      <c r="AU134" s="24">
        <f t="shared" si="60"/>
        <v>2208696.7800000003</v>
      </c>
      <c r="AW134" s="10"/>
      <c r="AX134" s="10"/>
    </row>
    <row r="135" spans="1:50" ht="12" customHeight="1" x14ac:dyDescent="0.25">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89">
        <v>0</v>
      </c>
      <c r="Q135" s="89">
        <v>0</v>
      </c>
      <c r="R135" s="89">
        <v>0</v>
      </c>
      <c r="S135" s="89">
        <f t="shared" si="61"/>
        <v>0</v>
      </c>
      <c r="T135" s="93" t="str">
        <f t="shared" si="62"/>
        <v>nebija plānots</v>
      </c>
      <c r="U135" s="89">
        <f t="shared" si="63"/>
        <v>0</v>
      </c>
      <c r="V135" s="93" t="str">
        <f t="shared" si="64"/>
        <v>nebija plānots</v>
      </c>
      <c r="W135" s="89">
        <v>0</v>
      </c>
      <c r="X135" s="89">
        <v>0</v>
      </c>
      <c r="Y135" s="89">
        <v>0</v>
      </c>
      <c r="Z135" s="89">
        <f t="shared" si="65"/>
        <v>0</v>
      </c>
      <c r="AA135" s="93" t="str">
        <f t="shared" si="66"/>
        <v>nebija plānots</v>
      </c>
      <c r="AB135" s="89">
        <f t="shared" si="67"/>
        <v>0</v>
      </c>
      <c r="AC135" s="93" t="str">
        <f t="shared" si="68"/>
        <v>nebija plānots</v>
      </c>
      <c r="AD135" s="89">
        <f t="shared" si="69"/>
        <v>0</v>
      </c>
      <c r="AE135" s="89">
        <f t="shared" si="70"/>
        <v>0</v>
      </c>
      <c r="AF135" s="89">
        <f t="shared" si="71"/>
        <v>0</v>
      </c>
      <c r="AG135" s="89">
        <f t="shared" si="72"/>
        <v>0</v>
      </c>
      <c r="AH135" s="93" t="str">
        <f t="shared" si="73"/>
        <v>nebija plānots</v>
      </c>
      <c r="AI135" s="89">
        <f t="shared" si="74"/>
        <v>0</v>
      </c>
      <c r="AJ135" s="93" t="str">
        <f t="shared" si="75"/>
        <v>nebija plānots</v>
      </c>
      <c r="AK135" s="89">
        <v>11517.2</v>
      </c>
      <c r="AL135" s="89">
        <v>0</v>
      </c>
      <c r="AM135" s="89">
        <v>0</v>
      </c>
      <c r="AN135" s="89">
        <v>0</v>
      </c>
      <c r="AO135" s="89">
        <v>0</v>
      </c>
      <c r="AP135" s="89">
        <v>49347.45</v>
      </c>
      <c r="AQ135" s="89">
        <v>0</v>
      </c>
      <c r="AR135" s="89">
        <v>0</v>
      </c>
      <c r="AS135" s="89">
        <v>0</v>
      </c>
      <c r="AT135" s="89">
        <v>0</v>
      </c>
      <c r="AU135" s="24">
        <f t="shared" si="60"/>
        <v>60864.649999999994</v>
      </c>
      <c r="AW135" s="10"/>
      <c r="AX135" s="10"/>
    </row>
    <row r="136" spans="1:50" ht="12" customHeight="1" x14ac:dyDescent="0.25">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89">
        <v>0</v>
      </c>
      <c r="Q136" s="89">
        <v>0</v>
      </c>
      <c r="R136" s="89">
        <v>0</v>
      </c>
      <c r="S136" s="89">
        <f t="shared" si="61"/>
        <v>0</v>
      </c>
      <c r="T136" s="93" t="str">
        <f t="shared" si="62"/>
        <v>nebija plānots</v>
      </c>
      <c r="U136" s="89">
        <f t="shared" si="63"/>
        <v>0</v>
      </c>
      <c r="V136" s="93" t="str">
        <f t="shared" si="64"/>
        <v>nebija plānots</v>
      </c>
      <c r="W136" s="89">
        <v>0</v>
      </c>
      <c r="X136" s="89">
        <v>0</v>
      </c>
      <c r="Y136" s="89">
        <v>0</v>
      </c>
      <c r="Z136" s="89">
        <f t="shared" si="65"/>
        <v>0</v>
      </c>
      <c r="AA136" s="93" t="str">
        <f t="shared" si="66"/>
        <v>nebija plānots</v>
      </c>
      <c r="AB136" s="89">
        <f t="shared" si="67"/>
        <v>0</v>
      </c>
      <c r="AC136" s="93" t="str">
        <f t="shared" si="68"/>
        <v>nebija plānots</v>
      </c>
      <c r="AD136" s="89">
        <f t="shared" si="69"/>
        <v>0</v>
      </c>
      <c r="AE136" s="89">
        <f t="shared" si="70"/>
        <v>0</v>
      </c>
      <c r="AF136" s="89">
        <f t="shared" si="71"/>
        <v>0</v>
      </c>
      <c r="AG136" s="89">
        <f t="shared" si="72"/>
        <v>0</v>
      </c>
      <c r="AH136" s="93" t="str">
        <f t="shared" si="73"/>
        <v>nebija plānots</v>
      </c>
      <c r="AI136" s="89">
        <f t="shared" si="74"/>
        <v>0</v>
      </c>
      <c r="AJ136" s="93" t="str">
        <f t="shared" si="75"/>
        <v>nebija plānots</v>
      </c>
      <c r="AK136" s="89">
        <v>0</v>
      </c>
      <c r="AL136" s="89">
        <v>37964.81</v>
      </c>
      <c r="AM136" s="89">
        <v>0</v>
      </c>
      <c r="AN136" s="89">
        <v>0</v>
      </c>
      <c r="AO136" s="89">
        <v>0</v>
      </c>
      <c r="AP136" s="89">
        <v>0</v>
      </c>
      <c r="AQ136" s="89">
        <v>0</v>
      </c>
      <c r="AR136" s="89">
        <v>31875</v>
      </c>
      <c r="AS136" s="89">
        <v>0</v>
      </c>
      <c r="AT136" s="89">
        <v>0</v>
      </c>
      <c r="AU136" s="24">
        <f t="shared" si="60"/>
        <v>69839.81</v>
      </c>
      <c r="AW136" s="10"/>
      <c r="AX136" s="10"/>
    </row>
    <row r="137" spans="1:50" ht="12" customHeight="1" x14ac:dyDescent="0.25">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89">
        <v>73535.64</v>
      </c>
      <c r="Q137" s="89">
        <v>57592.71</v>
      </c>
      <c r="R137" s="89">
        <v>0</v>
      </c>
      <c r="S137" s="89">
        <f t="shared" si="61"/>
        <v>57592.71</v>
      </c>
      <c r="T137" s="93">
        <f t="shared" si="62"/>
        <v>0.78319451629169201</v>
      </c>
      <c r="U137" s="89">
        <f t="shared" si="63"/>
        <v>-15942.93</v>
      </c>
      <c r="V137" s="93">
        <f t="shared" si="64"/>
        <v>-0.21680548370830799</v>
      </c>
      <c r="W137" s="89">
        <v>0</v>
      </c>
      <c r="X137" s="89">
        <v>0</v>
      </c>
      <c r="Y137" s="89">
        <v>0</v>
      </c>
      <c r="Z137" s="89">
        <f t="shared" si="65"/>
        <v>0</v>
      </c>
      <c r="AA137" s="93" t="str">
        <f t="shared" si="66"/>
        <v>nebija plānots</v>
      </c>
      <c r="AB137" s="89">
        <f t="shared" si="67"/>
        <v>0</v>
      </c>
      <c r="AC137" s="93" t="str">
        <f t="shared" si="68"/>
        <v>nebija plānots</v>
      </c>
      <c r="AD137" s="89">
        <f t="shared" si="69"/>
        <v>73535.64</v>
      </c>
      <c r="AE137" s="89">
        <f t="shared" si="70"/>
        <v>57592.71</v>
      </c>
      <c r="AF137" s="89">
        <f t="shared" si="71"/>
        <v>0</v>
      </c>
      <c r="AG137" s="89">
        <f t="shared" si="72"/>
        <v>57592.71</v>
      </c>
      <c r="AH137" s="93">
        <f t="shared" si="73"/>
        <v>0.78319451629169201</v>
      </c>
      <c r="AI137" s="89">
        <f t="shared" si="74"/>
        <v>-15942.93</v>
      </c>
      <c r="AJ137" s="93">
        <f t="shared" si="75"/>
        <v>-0.21680548370830799</v>
      </c>
      <c r="AK137" s="89">
        <v>0</v>
      </c>
      <c r="AL137" s="89">
        <v>0</v>
      </c>
      <c r="AM137" s="89">
        <v>0</v>
      </c>
      <c r="AN137" s="89">
        <v>0</v>
      </c>
      <c r="AO137" s="89">
        <v>0</v>
      </c>
      <c r="AP137" s="89">
        <v>487464.36</v>
      </c>
      <c r="AQ137" s="89">
        <v>0</v>
      </c>
      <c r="AR137" s="89">
        <v>0</v>
      </c>
      <c r="AS137" s="89">
        <v>0</v>
      </c>
      <c r="AT137" s="89">
        <v>0</v>
      </c>
      <c r="AU137" s="24">
        <f t="shared" si="60"/>
        <v>561000</v>
      </c>
      <c r="AW137" s="10"/>
      <c r="AX137" s="10"/>
    </row>
    <row r="138" spans="1:50" ht="12" customHeight="1" x14ac:dyDescent="0.25">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89">
        <v>0</v>
      </c>
      <c r="Q138" s="89">
        <v>0</v>
      </c>
      <c r="R138" s="89">
        <v>0</v>
      </c>
      <c r="S138" s="89">
        <f t="shared" si="61"/>
        <v>0</v>
      </c>
      <c r="T138" s="93" t="str">
        <f t="shared" si="62"/>
        <v>nebija plānots</v>
      </c>
      <c r="U138" s="89">
        <f t="shared" si="63"/>
        <v>0</v>
      </c>
      <c r="V138" s="93" t="str">
        <f t="shared" si="64"/>
        <v>nebija plānots</v>
      </c>
      <c r="W138" s="89">
        <v>289438.26</v>
      </c>
      <c r="X138" s="89">
        <v>238716.6</v>
      </c>
      <c r="Y138" s="89">
        <v>0</v>
      </c>
      <c r="Z138" s="89">
        <f t="shared" si="65"/>
        <v>238716.6</v>
      </c>
      <c r="AA138" s="93">
        <f t="shared" si="66"/>
        <v>0.82475827487354292</v>
      </c>
      <c r="AB138" s="89">
        <f t="shared" si="67"/>
        <v>-50721.66</v>
      </c>
      <c r="AC138" s="93">
        <f t="shared" si="68"/>
        <v>-0.17524172512645703</v>
      </c>
      <c r="AD138" s="89">
        <f t="shared" si="69"/>
        <v>289438.26</v>
      </c>
      <c r="AE138" s="89">
        <f t="shared" si="70"/>
        <v>238716.6</v>
      </c>
      <c r="AF138" s="89">
        <f t="shared" si="71"/>
        <v>0</v>
      </c>
      <c r="AG138" s="89">
        <f t="shared" si="72"/>
        <v>238716.6</v>
      </c>
      <c r="AH138" s="93">
        <f t="shared" si="73"/>
        <v>0.82475827487354292</v>
      </c>
      <c r="AI138" s="89">
        <f t="shared" si="74"/>
        <v>-50721.66</v>
      </c>
      <c r="AJ138" s="93">
        <f t="shared" si="75"/>
        <v>-0.17524172512645703</v>
      </c>
      <c r="AK138" s="89">
        <v>0</v>
      </c>
      <c r="AL138" s="89">
        <v>0</v>
      </c>
      <c r="AM138" s="89">
        <v>0</v>
      </c>
      <c r="AN138" s="89">
        <v>0</v>
      </c>
      <c r="AO138" s="89">
        <v>0</v>
      </c>
      <c r="AP138" s="89">
        <v>383928.74</v>
      </c>
      <c r="AQ138" s="89">
        <v>0</v>
      </c>
      <c r="AR138" s="89">
        <v>0</v>
      </c>
      <c r="AS138" s="89">
        <v>0</v>
      </c>
      <c r="AT138" s="89">
        <v>0</v>
      </c>
      <c r="AU138" s="24">
        <f t="shared" si="60"/>
        <v>673367</v>
      </c>
      <c r="AW138" s="10"/>
      <c r="AX138" s="10"/>
    </row>
    <row r="139" spans="1:50" ht="12" customHeight="1" x14ac:dyDescent="0.25">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89">
        <v>0</v>
      </c>
      <c r="Q139" s="89">
        <v>0</v>
      </c>
      <c r="R139" s="89">
        <v>0</v>
      </c>
      <c r="S139" s="89">
        <f t="shared" si="61"/>
        <v>0</v>
      </c>
      <c r="T139" s="93" t="str">
        <f t="shared" si="62"/>
        <v>nebija plānots</v>
      </c>
      <c r="U139" s="89">
        <f t="shared" si="63"/>
        <v>0</v>
      </c>
      <c r="V139" s="93" t="str">
        <f t="shared" si="64"/>
        <v>nebija plānots</v>
      </c>
      <c r="W139" s="89">
        <v>0</v>
      </c>
      <c r="X139" s="89">
        <v>0</v>
      </c>
      <c r="Y139" s="89">
        <v>0</v>
      </c>
      <c r="Z139" s="89">
        <f t="shared" si="65"/>
        <v>0</v>
      </c>
      <c r="AA139" s="93" t="str">
        <f t="shared" si="66"/>
        <v>nebija plānots</v>
      </c>
      <c r="AB139" s="89">
        <f t="shared" si="67"/>
        <v>0</v>
      </c>
      <c r="AC139" s="93" t="str">
        <f t="shared" si="68"/>
        <v>nebija plānots</v>
      </c>
      <c r="AD139" s="89">
        <f t="shared" si="69"/>
        <v>0</v>
      </c>
      <c r="AE139" s="89">
        <f t="shared" si="70"/>
        <v>0</v>
      </c>
      <c r="AF139" s="89">
        <f t="shared" si="71"/>
        <v>0</v>
      </c>
      <c r="AG139" s="89">
        <f t="shared" si="72"/>
        <v>0</v>
      </c>
      <c r="AH139" s="93" t="str">
        <f t="shared" si="73"/>
        <v>nebija plānots</v>
      </c>
      <c r="AI139" s="89">
        <f t="shared" si="74"/>
        <v>0</v>
      </c>
      <c r="AJ139" s="93" t="str">
        <f t="shared" si="75"/>
        <v>nebija plānots</v>
      </c>
      <c r="AK139" s="89">
        <v>0</v>
      </c>
      <c r="AL139" s="89">
        <v>0</v>
      </c>
      <c r="AM139" s="89">
        <v>124507.73</v>
      </c>
      <c r="AN139" s="89">
        <v>0</v>
      </c>
      <c r="AO139" s="89">
        <v>0</v>
      </c>
      <c r="AP139" s="89">
        <v>0</v>
      </c>
      <c r="AQ139" s="89">
        <v>0</v>
      </c>
      <c r="AR139" s="89">
        <v>0</v>
      </c>
      <c r="AS139" s="89">
        <v>115394.63</v>
      </c>
      <c r="AT139" s="89">
        <v>0</v>
      </c>
      <c r="AU139" s="24">
        <f t="shared" si="60"/>
        <v>239902.36</v>
      </c>
      <c r="AW139" s="10"/>
      <c r="AX139" s="10"/>
    </row>
    <row r="140" spans="1:50" ht="12" customHeight="1" x14ac:dyDescent="0.25">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89">
        <v>0</v>
      </c>
      <c r="Q140" s="89">
        <v>0</v>
      </c>
      <c r="R140" s="89">
        <v>0</v>
      </c>
      <c r="S140" s="89">
        <f t="shared" si="61"/>
        <v>0</v>
      </c>
      <c r="T140" s="93" t="str">
        <f t="shared" si="62"/>
        <v>nebija plānots</v>
      </c>
      <c r="U140" s="89">
        <f t="shared" si="63"/>
        <v>0</v>
      </c>
      <c r="V140" s="93" t="str">
        <f t="shared" si="64"/>
        <v>nebija plānots</v>
      </c>
      <c r="W140" s="89">
        <v>0</v>
      </c>
      <c r="X140" s="89">
        <v>56778.2</v>
      </c>
      <c r="Y140" s="89">
        <v>0</v>
      </c>
      <c r="Z140" s="89">
        <f t="shared" si="65"/>
        <v>56778.2</v>
      </c>
      <c r="AA140" s="93" t="str">
        <f t="shared" si="66"/>
        <v>nebija plānots</v>
      </c>
      <c r="AB140" s="89">
        <f t="shared" si="67"/>
        <v>56778.2</v>
      </c>
      <c r="AC140" s="93" t="str">
        <f t="shared" si="68"/>
        <v>nebija plānots</v>
      </c>
      <c r="AD140" s="89">
        <f t="shared" si="69"/>
        <v>0</v>
      </c>
      <c r="AE140" s="89">
        <f t="shared" si="70"/>
        <v>56778.2</v>
      </c>
      <c r="AF140" s="89">
        <f t="shared" si="71"/>
        <v>0</v>
      </c>
      <c r="AG140" s="89">
        <f t="shared" si="72"/>
        <v>56778.2</v>
      </c>
      <c r="AH140" s="93" t="str">
        <f t="shared" si="73"/>
        <v>nebija plānots</v>
      </c>
      <c r="AI140" s="89">
        <f t="shared" si="74"/>
        <v>56778.2</v>
      </c>
      <c r="AJ140" s="93" t="str">
        <f t="shared" si="75"/>
        <v>nebija plānots</v>
      </c>
      <c r="AK140" s="89">
        <v>50766.78</v>
      </c>
      <c r="AL140" s="89">
        <v>0</v>
      </c>
      <c r="AM140" s="89">
        <v>100427.5</v>
      </c>
      <c r="AN140" s="89">
        <v>0</v>
      </c>
      <c r="AO140" s="89">
        <v>0</v>
      </c>
      <c r="AP140" s="89">
        <v>0</v>
      </c>
      <c r="AQ140" s="89">
        <v>0</v>
      </c>
      <c r="AR140" s="89">
        <v>0</v>
      </c>
      <c r="AS140" s="89">
        <v>72250</v>
      </c>
      <c r="AT140" s="89">
        <v>63750</v>
      </c>
      <c r="AU140" s="24">
        <f t="shared" si="60"/>
        <v>287194.28000000003</v>
      </c>
      <c r="AW140" s="10"/>
      <c r="AX140" s="10"/>
    </row>
    <row r="141" spans="1:50" ht="12" customHeight="1" x14ac:dyDescent="0.25">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89">
        <v>0</v>
      </c>
      <c r="Q141" s="89">
        <v>0</v>
      </c>
      <c r="R141" s="89">
        <v>0</v>
      </c>
      <c r="S141" s="89">
        <f t="shared" si="61"/>
        <v>0</v>
      </c>
      <c r="T141" s="93" t="str">
        <f t="shared" si="62"/>
        <v>nebija plānots</v>
      </c>
      <c r="U141" s="89">
        <f t="shared" si="63"/>
        <v>0</v>
      </c>
      <c r="V141" s="93" t="str">
        <f t="shared" si="64"/>
        <v>nebija plānots</v>
      </c>
      <c r="W141" s="89">
        <v>0</v>
      </c>
      <c r="X141" s="89">
        <v>0</v>
      </c>
      <c r="Y141" s="89">
        <v>0</v>
      </c>
      <c r="Z141" s="89">
        <f t="shared" si="65"/>
        <v>0</v>
      </c>
      <c r="AA141" s="93" t="str">
        <f t="shared" si="66"/>
        <v>nebija plānots</v>
      </c>
      <c r="AB141" s="89">
        <f t="shared" si="67"/>
        <v>0</v>
      </c>
      <c r="AC141" s="93" t="str">
        <f t="shared" si="68"/>
        <v>nebija plānots</v>
      </c>
      <c r="AD141" s="89">
        <f t="shared" si="69"/>
        <v>0</v>
      </c>
      <c r="AE141" s="89">
        <f t="shared" si="70"/>
        <v>0</v>
      </c>
      <c r="AF141" s="89">
        <f t="shared" si="71"/>
        <v>0</v>
      </c>
      <c r="AG141" s="89">
        <f t="shared" si="72"/>
        <v>0</v>
      </c>
      <c r="AH141" s="93" t="str">
        <f t="shared" si="73"/>
        <v>nebija plānots</v>
      </c>
      <c r="AI141" s="89">
        <f t="shared" si="74"/>
        <v>0</v>
      </c>
      <c r="AJ141" s="93" t="str">
        <f t="shared" si="75"/>
        <v>nebija plānots</v>
      </c>
      <c r="AK141" s="89">
        <v>0</v>
      </c>
      <c r="AL141" s="89">
        <v>0</v>
      </c>
      <c r="AM141" s="89">
        <v>0</v>
      </c>
      <c r="AN141" s="89">
        <v>0</v>
      </c>
      <c r="AO141" s="89">
        <v>0</v>
      </c>
      <c r="AP141" s="89">
        <v>0</v>
      </c>
      <c r="AQ141" s="89">
        <v>0</v>
      </c>
      <c r="AR141" s="89">
        <v>0</v>
      </c>
      <c r="AS141" s="89">
        <v>0</v>
      </c>
      <c r="AT141" s="89">
        <v>0</v>
      </c>
      <c r="AU141" s="24">
        <f t="shared" si="60"/>
        <v>0</v>
      </c>
      <c r="AW141" s="10"/>
      <c r="AX141" s="10"/>
    </row>
    <row r="142" spans="1:50" ht="12" customHeight="1" x14ac:dyDescent="0.25">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89">
        <v>14201.32</v>
      </c>
      <c r="Q142" s="89">
        <v>14201.32</v>
      </c>
      <c r="R142" s="89">
        <v>0</v>
      </c>
      <c r="S142" s="89">
        <f t="shared" si="61"/>
        <v>14201.32</v>
      </c>
      <c r="T142" s="93">
        <f t="shared" si="62"/>
        <v>1</v>
      </c>
      <c r="U142" s="89">
        <f t="shared" si="63"/>
        <v>0</v>
      </c>
      <c r="V142" s="93">
        <f t="shared" si="64"/>
        <v>0</v>
      </c>
      <c r="W142" s="89">
        <v>0</v>
      </c>
      <c r="X142" s="89">
        <v>0</v>
      </c>
      <c r="Y142" s="89">
        <v>0</v>
      </c>
      <c r="Z142" s="89">
        <f t="shared" si="65"/>
        <v>0</v>
      </c>
      <c r="AA142" s="93" t="str">
        <f t="shared" si="66"/>
        <v>nebija plānots</v>
      </c>
      <c r="AB142" s="89">
        <f t="shared" si="67"/>
        <v>0</v>
      </c>
      <c r="AC142" s="93" t="str">
        <f t="shared" si="68"/>
        <v>nebija plānots</v>
      </c>
      <c r="AD142" s="89">
        <f t="shared" si="69"/>
        <v>14201.32</v>
      </c>
      <c r="AE142" s="89">
        <f t="shared" si="70"/>
        <v>14201.32</v>
      </c>
      <c r="AF142" s="89">
        <f t="shared" si="71"/>
        <v>0</v>
      </c>
      <c r="AG142" s="89">
        <f t="shared" si="72"/>
        <v>14201.32</v>
      </c>
      <c r="AH142" s="93">
        <f t="shared" si="73"/>
        <v>1</v>
      </c>
      <c r="AI142" s="89">
        <f t="shared" si="74"/>
        <v>0</v>
      </c>
      <c r="AJ142" s="93">
        <f t="shared" si="75"/>
        <v>0</v>
      </c>
      <c r="AK142" s="89">
        <v>0</v>
      </c>
      <c r="AL142" s="89">
        <v>25500</v>
      </c>
      <c r="AM142" s="89">
        <v>0</v>
      </c>
      <c r="AN142" s="89">
        <v>0</v>
      </c>
      <c r="AO142" s="89">
        <v>52530</v>
      </c>
      <c r="AP142" s="89">
        <v>0</v>
      </c>
      <c r="AQ142" s="89">
        <v>0</v>
      </c>
      <c r="AR142" s="89">
        <v>231540</v>
      </c>
      <c r="AS142" s="89">
        <v>0</v>
      </c>
      <c r="AT142" s="89">
        <v>0</v>
      </c>
      <c r="AU142" s="24">
        <f t="shared" si="60"/>
        <v>323771.32</v>
      </c>
      <c r="AW142" s="10"/>
      <c r="AX142" s="10"/>
    </row>
    <row r="143" spans="1:50" ht="12" customHeight="1" x14ac:dyDescent="0.25">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89">
        <v>877793.37</v>
      </c>
      <c r="Q143" s="89">
        <v>869554.44</v>
      </c>
      <c r="R143" s="89">
        <v>0</v>
      </c>
      <c r="S143" s="89">
        <f t="shared" si="61"/>
        <v>869554.44</v>
      </c>
      <c r="T143" s="93">
        <f t="shared" si="62"/>
        <v>0.99061404394065988</v>
      </c>
      <c r="U143" s="89">
        <f t="shared" si="63"/>
        <v>-8238.9300000000512</v>
      </c>
      <c r="V143" s="93">
        <f t="shared" si="64"/>
        <v>-9.3859560593400823E-3</v>
      </c>
      <c r="W143" s="89">
        <v>286572.78999999998</v>
      </c>
      <c r="X143" s="89">
        <v>296457.16000000003</v>
      </c>
      <c r="Y143" s="89">
        <v>0</v>
      </c>
      <c r="Z143" s="89">
        <f t="shared" si="65"/>
        <v>296457.16000000003</v>
      </c>
      <c r="AA143" s="93">
        <f t="shared" si="66"/>
        <v>1.0344916556802202</v>
      </c>
      <c r="AB143" s="89">
        <f t="shared" si="67"/>
        <v>9884.3700000000536</v>
      </c>
      <c r="AC143" s="93">
        <f t="shared" si="68"/>
        <v>3.4491655680220216E-2</v>
      </c>
      <c r="AD143" s="89">
        <f t="shared" si="69"/>
        <v>1164366.1599999999</v>
      </c>
      <c r="AE143" s="89">
        <f t="shared" si="70"/>
        <v>1166011.6000000001</v>
      </c>
      <c r="AF143" s="89">
        <f t="shared" si="71"/>
        <v>0</v>
      </c>
      <c r="AG143" s="89">
        <f t="shared" si="72"/>
        <v>1166011.6000000001</v>
      </c>
      <c r="AH143" s="93">
        <f t="shared" si="73"/>
        <v>1.001413163707884</v>
      </c>
      <c r="AI143" s="89">
        <f t="shared" si="74"/>
        <v>1645.440000000177</v>
      </c>
      <c r="AJ143" s="93">
        <f t="shared" si="75"/>
        <v>1.4131637078839332E-3</v>
      </c>
      <c r="AK143" s="89">
        <v>228052.5</v>
      </c>
      <c r="AL143" s="89">
        <v>252328.44</v>
      </c>
      <c r="AM143" s="89">
        <v>446028.81000000006</v>
      </c>
      <c r="AN143" s="89">
        <v>93705.110000000015</v>
      </c>
      <c r="AO143" s="89">
        <v>572642.06000000006</v>
      </c>
      <c r="AP143" s="89">
        <v>406920.64</v>
      </c>
      <c r="AQ143" s="89">
        <v>1186070.79</v>
      </c>
      <c r="AR143" s="89">
        <v>506275.79</v>
      </c>
      <c r="AS143" s="89">
        <v>182438.29</v>
      </c>
      <c r="AT143" s="89">
        <v>114356</v>
      </c>
      <c r="AU143" s="24">
        <f t="shared" si="60"/>
        <v>5153184.59</v>
      </c>
      <c r="AW143" s="10"/>
      <c r="AX143" s="10"/>
    </row>
    <row r="144" spans="1:50" ht="12" customHeight="1" x14ac:dyDescent="0.25">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89">
        <v>0</v>
      </c>
      <c r="Q144" s="89">
        <v>0</v>
      </c>
      <c r="R144" s="89">
        <v>0</v>
      </c>
      <c r="S144" s="89">
        <f t="shared" si="61"/>
        <v>0</v>
      </c>
      <c r="T144" s="93" t="str">
        <f t="shared" si="62"/>
        <v>nebija plānots</v>
      </c>
      <c r="U144" s="89">
        <f t="shared" si="63"/>
        <v>0</v>
      </c>
      <c r="V144" s="93" t="str">
        <f t="shared" si="64"/>
        <v>nebija plānots</v>
      </c>
      <c r="W144" s="89">
        <v>0</v>
      </c>
      <c r="X144" s="89">
        <v>0</v>
      </c>
      <c r="Y144" s="89">
        <v>0</v>
      </c>
      <c r="Z144" s="89">
        <f t="shared" si="65"/>
        <v>0</v>
      </c>
      <c r="AA144" s="93" t="str">
        <f t="shared" si="66"/>
        <v>nebija plānots</v>
      </c>
      <c r="AB144" s="89">
        <f t="shared" si="67"/>
        <v>0</v>
      </c>
      <c r="AC144" s="93" t="str">
        <f t="shared" si="68"/>
        <v>nebija plānots</v>
      </c>
      <c r="AD144" s="89">
        <f t="shared" si="69"/>
        <v>0</v>
      </c>
      <c r="AE144" s="89">
        <f t="shared" si="70"/>
        <v>0</v>
      </c>
      <c r="AF144" s="89">
        <f t="shared" si="71"/>
        <v>0</v>
      </c>
      <c r="AG144" s="89">
        <f t="shared" si="72"/>
        <v>0</v>
      </c>
      <c r="AH144" s="93" t="str">
        <f t="shared" si="73"/>
        <v>nebija plānots</v>
      </c>
      <c r="AI144" s="89">
        <f t="shared" si="74"/>
        <v>0</v>
      </c>
      <c r="AJ144" s="93" t="str">
        <f t="shared" si="75"/>
        <v>nebija plānots</v>
      </c>
      <c r="AK144" s="89">
        <v>0</v>
      </c>
      <c r="AL144" s="89">
        <v>116672.91</v>
      </c>
      <c r="AM144" s="89">
        <v>0</v>
      </c>
      <c r="AN144" s="89">
        <v>0</v>
      </c>
      <c r="AO144" s="89">
        <v>0</v>
      </c>
      <c r="AP144" s="89">
        <v>0</v>
      </c>
      <c r="AQ144" s="89">
        <v>0</v>
      </c>
      <c r="AR144" s="89">
        <v>0</v>
      </c>
      <c r="AS144" s="89">
        <v>0</v>
      </c>
      <c r="AT144" s="89">
        <v>0</v>
      </c>
      <c r="AU144" s="24">
        <f t="shared" si="60"/>
        <v>116672.91</v>
      </c>
      <c r="AW144" s="10"/>
      <c r="AX144" s="10"/>
    </row>
    <row r="145" spans="1:50" ht="12" customHeight="1" x14ac:dyDescent="0.25">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89">
        <v>1500000</v>
      </c>
      <c r="Q145" s="89">
        <v>1500000</v>
      </c>
      <c r="R145" s="89">
        <v>0</v>
      </c>
      <c r="S145" s="89">
        <f t="shared" si="61"/>
        <v>1500000</v>
      </c>
      <c r="T145" s="93">
        <f t="shared" si="62"/>
        <v>1</v>
      </c>
      <c r="U145" s="89">
        <f t="shared" si="63"/>
        <v>0</v>
      </c>
      <c r="V145" s="93">
        <f t="shared" si="64"/>
        <v>0</v>
      </c>
      <c r="W145" s="89">
        <v>238517.53</v>
      </c>
      <c r="X145" s="89">
        <v>0</v>
      </c>
      <c r="Y145" s="89">
        <v>0</v>
      </c>
      <c r="Z145" s="89">
        <f t="shared" si="65"/>
        <v>0</v>
      </c>
      <c r="AA145" s="93">
        <f t="shared" si="66"/>
        <v>0</v>
      </c>
      <c r="AB145" s="89">
        <f t="shared" si="67"/>
        <v>-238517.53</v>
      </c>
      <c r="AC145" s="93">
        <f t="shared" si="68"/>
        <v>-1</v>
      </c>
      <c r="AD145" s="89">
        <f t="shared" si="69"/>
        <v>1738517.53</v>
      </c>
      <c r="AE145" s="89">
        <f t="shared" si="70"/>
        <v>1500000</v>
      </c>
      <c r="AF145" s="89">
        <f t="shared" si="71"/>
        <v>0</v>
      </c>
      <c r="AG145" s="89">
        <f t="shared" si="72"/>
        <v>1500000</v>
      </c>
      <c r="AH145" s="93">
        <f t="shared" si="73"/>
        <v>0.8628040696259186</v>
      </c>
      <c r="AI145" s="89">
        <f t="shared" si="74"/>
        <v>-238517.53000000003</v>
      </c>
      <c r="AJ145" s="93">
        <f t="shared" si="75"/>
        <v>-0.13719593037408143</v>
      </c>
      <c r="AK145" s="89">
        <v>0</v>
      </c>
      <c r="AL145" s="89">
        <v>0</v>
      </c>
      <c r="AM145" s="89">
        <v>0</v>
      </c>
      <c r="AN145" s="89">
        <v>0</v>
      </c>
      <c r="AO145" s="89">
        <v>0</v>
      </c>
      <c r="AP145" s="89">
        <v>610929</v>
      </c>
      <c r="AQ145" s="89">
        <v>11384490.199999999</v>
      </c>
      <c r="AR145" s="89">
        <v>0</v>
      </c>
      <c r="AS145" s="89">
        <v>0</v>
      </c>
      <c r="AT145" s="89">
        <v>250000</v>
      </c>
      <c r="AU145" s="24">
        <f t="shared" si="60"/>
        <v>13983936.73</v>
      </c>
      <c r="AW145" s="10"/>
      <c r="AX145" s="10"/>
    </row>
    <row r="146" spans="1:50" ht="12" customHeight="1" x14ac:dyDescent="0.25">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89">
        <v>0</v>
      </c>
      <c r="Q146" s="89">
        <v>0</v>
      </c>
      <c r="R146" s="89">
        <v>0</v>
      </c>
      <c r="S146" s="89">
        <f t="shared" si="61"/>
        <v>0</v>
      </c>
      <c r="T146" s="93" t="str">
        <f t="shared" si="62"/>
        <v>nebija plānots</v>
      </c>
      <c r="U146" s="89">
        <f t="shared" si="63"/>
        <v>0</v>
      </c>
      <c r="V146" s="93" t="str">
        <f t="shared" si="64"/>
        <v>nebija plānots</v>
      </c>
      <c r="W146" s="89">
        <v>0</v>
      </c>
      <c r="X146" s="89">
        <v>0</v>
      </c>
      <c r="Y146" s="89">
        <v>0</v>
      </c>
      <c r="Z146" s="89">
        <f t="shared" si="65"/>
        <v>0</v>
      </c>
      <c r="AA146" s="93" t="str">
        <f t="shared" si="66"/>
        <v>nebija plānots</v>
      </c>
      <c r="AB146" s="89">
        <f t="shared" si="67"/>
        <v>0</v>
      </c>
      <c r="AC146" s="93" t="str">
        <f t="shared" si="68"/>
        <v>nebija plānots</v>
      </c>
      <c r="AD146" s="89">
        <f t="shared" si="69"/>
        <v>0</v>
      </c>
      <c r="AE146" s="89">
        <f t="shared" si="70"/>
        <v>0</v>
      </c>
      <c r="AF146" s="89">
        <f t="shared" si="71"/>
        <v>0</v>
      </c>
      <c r="AG146" s="89">
        <f t="shared" si="72"/>
        <v>0</v>
      </c>
      <c r="AH146" s="93" t="str">
        <f t="shared" si="73"/>
        <v>nebija plānots</v>
      </c>
      <c r="AI146" s="89">
        <f t="shared" si="74"/>
        <v>0</v>
      </c>
      <c r="AJ146" s="93" t="str">
        <f t="shared" si="75"/>
        <v>nebija plānots</v>
      </c>
      <c r="AK146" s="89">
        <v>0</v>
      </c>
      <c r="AL146" s="89">
        <v>0</v>
      </c>
      <c r="AM146" s="89">
        <v>0</v>
      </c>
      <c r="AN146" s="89">
        <v>0</v>
      </c>
      <c r="AO146" s="89">
        <v>0</v>
      </c>
      <c r="AP146" s="89">
        <v>0</v>
      </c>
      <c r="AQ146" s="89">
        <v>0</v>
      </c>
      <c r="AR146" s="89">
        <v>0</v>
      </c>
      <c r="AS146" s="89">
        <v>0</v>
      </c>
      <c r="AT146" s="89">
        <v>135000</v>
      </c>
      <c r="AU146" s="24">
        <f t="shared" si="60"/>
        <v>135000</v>
      </c>
      <c r="AW146" s="10"/>
      <c r="AX146" s="10"/>
    </row>
    <row r="147" spans="1:50" ht="12" customHeight="1" x14ac:dyDescent="0.25">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89">
        <v>0</v>
      </c>
      <c r="Q147" s="89">
        <v>0</v>
      </c>
      <c r="R147" s="89">
        <v>0</v>
      </c>
      <c r="S147" s="89">
        <f t="shared" si="61"/>
        <v>0</v>
      </c>
      <c r="T147" s="93" t="str">
        <f t="shared" si="62"/>
        <v>nebija plānots</v>
      </c>
      <c r="U147" s="89">
        <f t="shared" si="63"/>
        <v>0</v>
      </c>
      <c r="V147" s="93" t="str">
        <f t="shared" si="64"/>
        <v>nebija plānots</v>
      </c>
      <c r="W147" s="89">
        <v>0</v>
      </c>
      <c r="X147" s="89">
        <v>0</v>
      </c>
      <c r="Y147" s="89">
        <v>0</v>
      </c>
      <c r="Z147" s="89">
        <f t="shared" si="65"/>
        <v>0</v>
      </c>
      <c r="AA147" s="93" t="str">
        <f t="shared" si="66"/>
        <v>nebija plānots</v>
      </c>
      <c r="AB147" s="89">
        <f t="shared" si="67"/>
        <v>0</v>
      </c>
      <c r="AC147" s="93" t="str">
        <f t="shared" si="68"/>
        <v>nebija plānots</v>
      </c>
      <c r="AD147" s="89">
        <f t="shared" si="69"/>
        <v>0</v>
      </c>
      <c r="AE147" s="89">
        <f t="shared" si="70"/>
        <v>0</v>
      </c>
      <c r="AF147" s="89">
        <f t="shared" si="71"/>
        <v>0</v>
      </c>
      <c r="AG147" s="89">
        <f t="shared" si="72"/>
        <v>0</v>
      </c>
      <c r="AH147" s="93" t="str">
        <f t="shared" si="73"/>
        <v>nebija plānots</v>
      </c>
      <c r="AI147" s="89">
        <f t="shared" si="74"/>
        <v>0</v>
      </c>
      <c r="AJ147" s="93" t="str">
        <f t="shared" si="75"/>
        <v>nebija plānots</v>
      </c>
      <c r="AK147" s="89">
        <v>0</v>
      </c>
      <c r="AL147" s="89">
        <v>0</v>
      </c>
      <c r="AM147" s="89">
        <v>0</v>
      </c>
      <c r="AN147" s="89">
        <v>1349207.17</v>
      </c>
      <c r="AO147" s="89">
        <v>0</v>
      </c>
      <c r="AP147" s="89">
        <v>0</v>
      </c>
      <c r="AQ147" s="89">
        <v>0</v>
      </c>
      <c r="AR147" s="89">
        <v>0</v>
      </c>
      <c r="AS147" s="89">
        <v>1802539.25</v>
      </c>
      <c r="AT147" s="89">
        <v>0</v>
      </c>
      <c r="AU147" s="24">
        <f t="shared" si="60"/>
        <v>3151746.42</v>
      </c>
      <c r="AW147" s="10"/>
      <c r="AX147" s="10"/>
    </row>
    <row r="148" spans="1:50" ht="12" customHeight="1" x14ac:dyDescent="0.25">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89">
        <v>0</v>
      </c>
      <c r="Q148" s="89">
        <v>0</v>
      </c>
      <c r="R148" s="89">
        <v>0</v>
      </c>
      <c r="S148" s="89">
        <f t="shared" si="61"/>
        <v>0</v>
      </c>
      <c r="T148" s="93" t="str">
        <f t="shared" si="62"/>
        <v>nebija plānots</v>
      </c>
      <c r="U148" s="89">
        <f t="shared" si="63"/>
        <v>0</v>
      </c>
      <c r="V148" s="93" t="str">
        <f t="shared" si="64"/>
        <v>nebija plānots</v>
      </c>
      <c r="W148" s="89">
        <v>0</v>
      </c>
      <c r="X148" s="89">
        <v>64752.39</v>
      </c>
      <c r="Y148" s="89">
        <v>0</v>
      </c>
      <c r="Z148" s="89">
        <f t="shared" si="65"/>
        <v>64752.39</v>
      </c>
      <c r="AA148" s="93" t="str">
        <f t="shared" si="66"/>
        <v>nebija plānots</v>
      </c>
      <c r="AB148" s="89">
        <f t="shared" si="67"/>
        <v>64752.39</v>
      </c>
      <c r="AC148" s="93" t="str">
        <f t="shared" si="68"/>
        <v>nebija plānots</v>
      </c>
      <c r="AD148" s="89">
        <f t="shared" si="69"/>
        <v>0</v>
      </c>
      <c r="AE148" s="89">
        <f t="shared" si="70"/>
        <v>64752.39</v>
      </c>
      <c r="AF148" s="89">
        <f t="shared" si="71"/>
        <v>0</v>
      </c>
      <c r="AG148" s="89">
        <f t="shared" si="72"/>
        <v>64752.39</v>
      </c>
      <c r="AH148" s="93" t="str">
        <f t="shared" si="73"/>
        <v>nebija plānots</v>
      </c>
      <c r="AI148" s="89">
        <f t="shared" si="74"/>
        <v>64752.39</v>
      </c>
      <c r="AJ148" s="93" t="str">
        <f t="shared" si="75"/>
        <v>nebija plānots</v>
      </c>
      <c r="AK148" s="89">
        <v>22459.96</v>
      </c>
      <c r="AL148" s="89">
        <v>0</v>
      </c>
      <c r="AM148" s="89">
        <v>0</v>
      </c>
      <c r="AN148" s="89">
        <v>0</v>
      </c>
      <c r="AO148" s="89">
        <v>0</v>
      </c>
      <c r="AP148" s="89">
        <v>0</v>
      </c>
      <c r="AQ148" s="89">
        <v>278936.77</v>
      </c>
      <c r="AR148" s="89">
        <v>0</v>
      </c>
      <c r="AS148" s="89">
        <v>0</v>
      </c>
      <c r="AT148" s="89">
        <v>0</v>
      </c>
      <c r="AU148" s="24">
        <f t="shared" si="60"/>
        <v>301396.73000000004</v>
      </c>
      <c r="AW148" s="10"/>
      <c r="AX148" s="10"/>
    </row>
    <row r="149" spans="1:50" ht="12" customHeight="1" x14ac:dyDescent="0.25">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89">
        <v>0</v>
      </c>
      <c r="Q149" s="89">
        <v>0</v>
      </c>
      <c r="R149" s="89">
        <v>0</v>
      </c>
      <c r="S149" s="89">
        <f t="shared" si="61"/>
        <v>0</v>
      </c>
      <c r="T149" s="93" t="str">
        <f t="shared" si="62"/>
        <v>nebija plānots</v>
      </c>
      <c r="U149" s="89">
        <f t="shared" si="63"/>
        <v>0</v>
      </c>
      <c r="V149" s="93" t="str">
        <f t="shared" si="64"/>
        <v>nebija plānots</v>
      </c>
      <c r="W149" s="89">
        <v>0</v>
      </c>
      <c r="X149" s="89">
        <v>0</v>
      </c>
      <c r="Y149" s="89">
        <v>0</v>
      </c>
      <c r="Z149" s="89">
        <f t="shared" si="65"/>
        <v>0</v>
      </c>
      <c r="AA149" s="93" t="str">
        <f t="shared" si="66"/>
        <v>nebija plānots</v>
      </c>
      <c r="AB149" s="89">
        <f t="shared" si="67"/>
        <v>0</v>
      </c>
      <c r="AC149" s="93" t="str">
        <f t="shared" si="68"/>
        <v>nebija plānots</v>
      </c>
      <c r="AD149" s="89">
        <f t="shared" si="69"/>
        <v>0</v>
      </c>
      <c r="AE149" s="89">
        <f t="shared" si="70"/>
        <v>0</v>
      </c>
      <c r="AF149" s="89">
        <f t="shared" si="71"/>
        <v>0</v>
      </c>
      <c r="AG149" s="89">
        <f t="shared" si="72"/>
        <v>0</v>
      </c>
      <c r="AH149" s="93" t="str">
        <f t="shared" si="73"/>
        <v>nebija plānots</v>
      </c>
      <c r="AI149" s="89">
        <f t="shared" si="74"/>
        <v>0</v>
      </c>
      <c r="AJ149" s="93" t="str">
        <f t="shared" si="75"/>
        <v>nebija plānots</v>
      </c>
      <c r="AK149" s="89">
        <v>59223.94</v>
      </c>
      <c r="AL149" s="89">
        <v>0</v>
      </c>
      <c r="AM149" s="89">
        <v>0</v>
      </c>
      <c r="AN149" s="89">
        <v>0</v>
      </c>
      <c r="AO149" s="89">
        <v>0</v>
      </c>
      <c r="AP149" s="89">
        <v>0</v>
      </c>
      <c r="AQ149" s="89">
        <v>0</v>
      </c>
      <c r="AR149" s="89">
        <v>276647.96999999997</v>
      </c>
      <c r="AS149" s="89">
        <v>0</v>
      </c>
      <c r="AT149" s="89">
        <v>0</v>
      </c>
      <c r="AU149" s="24">
        <f t="shared" si="60"/>
        <v>335871.91</v>
      </c>
      <c r="AW149" s="10"/>
      <c r="AX149" s="10"/>
    </row>
    <row r="150" spans="1:50" ht="12" customHeight="1" x14ac:dyDescent="0.25">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f>1581746.44+765975.8</f>
        <v>2347722.2400000002</v>
      </c>
      <c r="P150" s="89">
        <v>50535.65</v>
      </c>
      <c r="Q150" s="89">
        <v>50535.65</v>
      </c>
      <c r="R150" s="89">
        <v>0</v>
      </c>
      <c r="S150" s="89">
        <f t="shared" si="61"/>
        <v>50535.65</v>
      </c>
      <c r="T150" s="93">
        <f t="shared" si="62"/>
        <v>1</v>
      </c>
      <c r="U150" s="89">
        <f t="shared" si="63"/>
        <v>0</v>
      </c>
      <c r="V150" s="93">
        <f t="shared" si="64"/>
        <v>0</v>
      </c>
      <c r="W150" s="89">
        <v>0</v>
      </c>
      <c r="X150" s="89">
        <v>0</v>
      </c>
      <c r="Y150" s="89">
        <v>0</v>
      </c>
      <c r="Z150" s="89">
        <f t="shared" si="65"/>
        <v>0</v>
      </c>
      <c r="AA150" s="93" t="str">
        <f t="shared" si="66"/>
        <v>nebija plānots</v>
      </c>
      <c r="AB150" s="89">
        <f t="shared" si="67"/>
        <v>0</v>
      </c>
      <c r="AC150" s="93" t="str">
        <f t="shared" si="68"/>
        <v>nebija plānots</v>
      </c>
      <c r="AD150" s="89">
        <f t="shared" si="69"/>
        <v>50535.65</v>
      </c>
      <c r="AE150" s="89">
        <f t="shared" si="70"/>
        <v>50535.65</v>
      </c>
      <c r="AF150" s="89">
        <f t="shared" si="71"/>
        <v>0</v>
      </c>
      <c r="AG150" s="89">
        <f t="shared" si="72"/>
        <v>50535.65</v>
      </c>
      <c r="AH150" s="93">
        <f t="shared" si="73"/>
        <v>1</v>
      </c>
      <c r="AI150" s="89">
        <f t="shared" si="74"/>
        <v>0</v>
      </c>
      <c r="AJ150" s="93">
        <f t="shared" si="75"/>
        <v>0</v>
      </c>
      <c r="AK150" s="89">
        <v>0</v>
      </c>
      <c r="AL150" s="89">
        <v>0</v>
      </c>
      <c r="AM150" s="89">
        <v>54958.570000000102</v>
      </c>
      <c r="AN150" s="89">
        <v>0</v>
      </c>
      <c r="AO150" s="89">
        <v>0</v>
      </c>
      <c r="AP150" s="89">
        <v>0</v>
      </c>
      <c r="AQ150" s="89">
        <v>0</v>
      </c>
      <c r="AR150" s="89">
        <v>0</v>
      </c>
      <c r="AS150" s="89">
        <v>0</v>
      </c>
      <c r="AT150" s="89">
        <v>0</v>
      </c>
      <c r="AU150" s="24">
        <f t="shared" si="60"/>
        <v>105494.2200000001</v>
      </c>
      <c r="AW150" s="10"/>
      <c r="AX150" s="10"/>
    </row>
    <row r="151" spans="1:50" ht="12" customHeight="1" x14ac:dyDescent="0.25">
      <c r="A151" s="9" t="s">
        <v>372</v>
      </c>
      <c r="B151" s="9" t="s">
        <v>372</v>
      </c>
      <c r="C151" s="25">
        <v>4</v>
      </c>
      <c r="D151" s="33" t="s">
        <v>349</v>
      </c>
      <c r="E151" s="27" t="s">
        <v>350</v>
      </c>
      <c r="F151" s="33" t="s">
        <v>351</v>
      </c>
      <c r="G151" s="27" t="s">
        <v>352</v>
      </c>
      <c r="H151" s="34" t="s">
        <v>373</v>
      </c>
      <c r="I151" s="27" t="s">
        <v>374</v>
      </c>
      <c r="J151" s="28" t="s">
        <v>21</v>
      </c>
      <c r="K151" s="32" t="s">
        <v>91</v>
      </c>
      <c r="L151" s="25" t="s">
        <v>10</v>
      </c>
      <c r="M151" s="24">
        <v>0</v>
      </c>
      <c r="N151" s="24">
        <v>489734.09</v>
      </c>
      <c r="O151" s="24">
        <v>10131964.98</v>
      </c>
      <c r="P151" s="89">
        <v>2185816.31</v>
      </c>
      <c r="Q151" s="89">
        <v>2768995.53</v>
      </c>
      <c r="R151" s="89">
        <v>0</v>
      </c>
      <c r="S151" s="89">
        <f t="shared" si="61"/>
        <v>2768995.53</v>
      </c>
      <c r="T151" s="93">
        <f t="shared" si="62"/>
        <v>1.2668015685178962</v>
      </c>
      <c r="U151" s="89">
        <f t="shared" si="63"/>
        <v>583179.21999999974</v>
      </c>
      <c r="V151" s="93">
        <f t="shared" si="64"/>
        <v>0.26680156851789605</v>
      </c>
      <c r="W151" s="89">
        <v>520679.22</v>
      </c>
      <c r="X151" s="89">
        <v>0</v>
      </c>
      <c r="Y151" s="89">
        <v>0</v>
      </c>
      <c r="Z151" s="89">
        <f t="shared" si="65"/>
        <v>0</v>
      </c>
      <c r="AA151" s="93">
        <f t="shared" si="66"/>
        <v>0</v>
      </c>
      <c r="AB151" s="89">
        <f t="shared" si="67"/>
        <v>-520679.22</v>
      </c>
      <c r="AC151" s="93">
        <f t="shared" si="68"/>
        <v>-1</v>
      </c>
      <c r="AD151" s="89">
        <f t="shared" si="69"/>
        <v>2706495.5300000003</v>
      </c>
      <c r="AE151" s="89">
        <f t="shared" si="70"/>
        <v>2768995.53</v>
      </c>
      <c r="AF151" s="89">
        <f t="shared" si="71"/>
        <v>0</v>
      </c>
      <c r="AG151" s="89">
        <f t="shared" si="72"/>
        <v>2768995.53</v>
      </c>
      <c r="AH151" s="93">
        <f t="shared" si="73"/>
        <v>1.0230925930995347</v>
      </c>
      <c r="AI151" s="89">
        <f t="shared" si="74"/>
        <v>62499.999999999534</v>
      </c>
      <c r="AJ151" s="93">
        <f t="shared" si="75"/>
        <v>2.3092593099534705E-2</v>
      </c>
      <c r="AK151" s="89">
        <v>2659614.67</v>
      </c>
      <c r="AL151" s="89">
        <v>1770045.3599999996</v>
      </c>
      <c r="AM151" s="89">
        <v>0</v>
      </c>
      <c r="AN151" s="89">
        <v>1620000</v>
      </c>
      <c r="AO151" s="89">
        <v>979624.35</v>
      </c>
      <c r="AP151" s="89">
        <v>28997.33</v>
      </c>
      <c r="AQ151" s="89">
        <v>1103660.45</v>
      </c>
      <c r="AR151" s="89">
        <v>2122426.21</v>
      </c>
      <c r="AS151" s="89">
        <v>485675</v>
      </c>
      <c r="AT151" s="89">
        <v>0</v>
      </c>
      <c r="AU151" s="24">
        <f t="shared" si="60"/>
        <v>13476538.899999999</v>
      </c>
      <c r="AW151" s="10"/>
      <c r="AX151" s="10"/>
    </row>
    <row r="152" spans="1:50" ht="12" customHeight="1" x14ac:dyDescent="0.25">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89">
        <v>0</v>
      </c>
      <c r="Q152" s="89">
        <v>0</v>
      </c>
      <c r="R152" s="89">
        <v>0</v>
      </c>
      <c r="S152" s="89">
        <f t="shared" si="61"/>
        <v>0</v>
      </c>
      <c r="T152" s="93" t="str">
        <f t="shared" si="62"/>
        <v>nebija plānots</v>
      </c>
      <c r="U152" s="89">
        <f t="shared" si="63"/>
        <v>0</v>
      </c>
      <c r="V152" s="93" t="str">
        <f t="shared" si="64"/>
        <v>nebija plānots</v>
      </c>
      <c r="W152" s="89">
        <v>0</v>
      </c>
      <c r="X152" s="89">
        <v>0</v>
      </c>
      <c r="Y152" s="89">
        <v>0</v>
      </c>
      <c r="Z152" s="89">
        <f t="shared" si="65"/>
        <v>0</v>
      </c>
      <c r="AA152" s="93" t="str">
        <f t="shared" si="66"/>
        <v>nebija plānots</v>
      </c>
      <c r="AB152" s="89">
        <f t="shared" si="67"/>
        <v>0</v>
      </c>
      <c r="AC152" s="93" t="str">
        <f t="shared" si="68"/>
        <v>nebija plānots</v>
      </c>
      <c r="AD152" s="89">
        <f t="shared" si="69"/>
        <v>0</v>
      </c>
      <c r="AE152" s="89">
        <f t="shared" si="70"/>
        <v>0</v>
      </c>
      <c r="AF152" s="89">
        <f t="shared" si="71"/>
        <v>0</v>
      </c>
      <c r="AG152" s="89">
        <f t="shared" si="72"/>
        <v>0</v>
      </c>
      <c r="AH152" s="93" t="str">
        <f t="shared" si="73"/>
        <v>nebija plānots</v>
      </c>
      <c r="AI152" s="89">
        <f t="shared" si="74"/>
        <v>0</v>
      </c>
      <c r="AJ152" s="93" t="str">
        <f t="shared" si="75"/>
        <v>nebija plānots</v>
      </c>
      <c r="AK152" s="89">
        <v>0</v>
      </c>
      <c r="AL152" s="89">
        <v>0</v>
      </c>
      <c r="AM152" s="89">
        <v>0</v>
      </c>
      <c r="AN152" s="89">
        <v>0</v>
      </c>
      <c r="AO152" s="89">
        <v>0</v>
      </c>
      <c r="AP152" s="89">
        <v>0</v>
      </c>
      <c r="AQ152" s="89">
        <v>0</v>
      </c>
      <c r="AR152" s="89">
        <v>0</v>
      </c>
      <c r="AS152" s="89">
        <v>0</v>
      </c>
      <c r="AT152" s="89">
        <v>0</v>
      </c>
      <c r="AU152" s="24">
        <f t="shared" si="60"/>
        <v>0</v>
      </c>
      <c r="AW152" s="10"/>
      <c r="AX152" s="10"/>
    </row>
    <row r="153" spans="1:50" ht="12" customHeight="1" x14ac:dyDescent="0.25">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89">
        <v>10131.1</v>
      </c>
      <c r="Q153" s="89">
        <v>36949.269999999997</v>
      </c>
      <c r="R153" s="89">
        <v>0</v>
      </c>
      <c r="S153" s="89">
        <f t="shared" si="61"/>
        <v>36949.269999999997</v>
      </c>
      <c r="T153" s="93">
        <f t="shared" si="62"/>
        <v>3.647113344059381</v>
      </c>
      <c r="U153" s="89">
        <f t="shared" si="63"/>
        <v>26818.17</v>
      </c>
      <c r="V153" s="93">
        <f t="shared" si="64"/>
        <v>2.647113344059381</v>
      </c>
      <c r="W153" s="89">
        <v>44353.5</v>
      </c>
      <c r="X153" s="89">
        <v>211160.29999999996</v>
      </c>
      <c r="Y153" s="89">
        <v>0</v>
      </c>
      <c r="Z153" s="89">
        <f t="shared" si="65"/>
        <v>211160.29999999996</v>
      </c>
      <c r="AA153" s="93">
        <f t="shared" si="66"/>
        <v>4.7608486365224829</v>
      </c>
      <c r="AB153" s="89">
        <f t="shared" si="67"/>
        <v>166806.79999999996</v>
      </c>
      <c r="AC153" s="93">
        <f t="shared" si="68"/>
        <v>3.7608486365224834</v>
      </c>
      <c r="AD153" s="89">
        <f t="shared" si="69"/>
        <v>54484.6</v>
      </c>
      <c r="AE153" s="89">
        <f t="shared" si="70"/>
        <v>248109.56999999995</v>
      </c>
      <c r="AF153" s="89">
        <f t="shared" si="71"/>
        <v>0</v>
      </c>
      <c r="AG153" s="89">
        <f t="shared" si="72"/>
        <v>248109.56999999995</v>
      </c>
      <c r="AH153" s="93">
        <f t="shared" si="73"/>
        <v>4.5537559236921981</v>
      </c>
      <c r="AI153" s="89">
        <f t="shared" si="74"/>
        <v>193624.96999999994</v>
      </c>
      <c r="AJ153" s="93">
        <f t="shared" si="75"/>
        <v>3.5537559236921985</v>
      </c>
      <c r="AK153" s="89">
        <v>476781.05000000005</v>
      </c>
      <c r="AL153" s="89">
        <v>92031.76999999999</v>
      </c>
      <c r="AM153" s="89">
        <v>460546.36</v>
      </c>
      <c r="AN153" s="89">
        <v>59691.62</v>
      </c>
      <c r="AO153" s="89">
        <v>117188.05</v>
      </c>
      <c r="AP153" s="89">
        <v>838564.12</v>
      </c>
      <c r="AQ153" s="89">
        <v>1596329.08</v>
      </c>
      <c r="AR153" s="89">
        <v>597606.12</v>
      </c>
      <c r="AS153" s="89">
        <v>332753.84000000003</v>
      </c>
      <c r="AT153" s="89">
        <v>0</v>
      </c>
      <c r="AU153" s="24">
        <f t="shared" si="60"/>
        <v>4625976.6100000003</v>
      </c>
      <c r="AW153" s="10"/>
      <c r="AX153" s="10"/>
    </row>
    <row r="154" spans="1:50" ht="12" customHeight="1" x14ac:dyDescent="0.25">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89">
        <v>0</v>
      </c>
      <c r="Q154" s="89">
        <v>0</v>
      </c>
      <c r="R154" s="89">
        <v>0</v>
      </c>
      <c r="S154" s="89">
        <f t="shared" si="61"/>
        <v>0</v>
      </c>
      <c r="T154" s="93" t="str">
        <f t="shared" si="62"/>
        <v>nebija plānots</v>
      </c>
      <c r="U154" s="89">
        <f t="shared" si="63"/>
        <v>0</v>
      </c>
      <c r="V154" s="93" t="str">
        <f t="shared" si="64"/>
        <v>nebija plānots</v>
      </c>
      <c r="W154" s="89">
        <v>0</v>
      </c>
      <c r="X154" s="89">
        <v>10659.7</v>
      </c>
      <c r="Y154" s="89">
        <v>0</v>
      </c>
      <c r="Z154" s="89">
        <f t="shared" si="65"/>
        <v>10659.7</v>
      </c>
      <c r="AA154" s="93" t="str">
        <f t="shared" si="66"/>
        <v>nebija plānots</v>
      </c>
      <c r="AB154" s="89">
        <f t="shared" si="67"/>
        <v>10659.7</v>
      </c>
      <c r="AC154" s="93" t="str">
        <f t="shared" si="68"/>
        <v>nebija plānots</v>
      </c>
      <c r="AD154" s="89">
        <f t="shared" si="69"/>
        <v>0</v>
      </c>
      <c r="AE154" s="89">
        <f t="shared" si="70"/>
        <v>10659.7</v>
      </c>
      <c r="AF154" s="89">
        <f t="shared" si="71"/>
        <v>0</v>
      </c>
      <c r="AG154" s="89">
        <f t="shared" si="72"/>
        <v>10659.7</v>
      </c>
      <c r="AH154" s="93" t="str">
        <f t="shared" si="73"/>
        <v>nebija plānots</v>
      </c>
      <c r="AI154" s="89">
        <f t="shared" si="74"/>
        <v>10659.7</v>
      </c>
      <c r="AJ154" s="93" t="str">
        <f t="shared" si="75"/>
        <v>nebija plānots</v>
      </c>
      <c r="AK154" s="89">
        <v>217472.5</v>
      </c>
      <c r="AL154" s="89">
        <v>0</v>
      </c>
      <c r="AM154" s="89">
        <v>0</v>
      </c>
      <c r="AN154" s="89">
        <v>0</v>
      </c>
      <c r="AO154" s="89">
        <v>0</v>
      </c>
      <c r="AP154" s="89">
        <v>0</v>
      </c>
      <c r="AQ154" s="89">
        <v>0</v>
      </c>
      <c r="AR154" s="89">
        <v>244247.5</v>
      </c>
      <c r="AS154" s="89">
        <v>0</v>
      </c>
      <c r="AT154" s="89">
        <v>0</v>
      </c>
      <c r="AU154" s="24">
        <f t="shared" si="60"/>
        <v>461720</v>
      </c>
      <c r="AW154" s="10"/>
      <c r="AX154" s="10"/>
    </row>
    <row r="155" spans="1:50" ht="12" customHeight="1" x14ac:dyDescent="0.25">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89">
        <v>0</v>
      </c>
      <c r="Q155" s="89">
        <v>0</v>
      </c>
      <c r="R155" s="89">
        <v>0</v>
      </c>
      <c r="S155" s="89">
        <f t="shared" si="61"/>
        <v>0</v>
      </c>
      <c r="T155" s="93" t="str">
        <f t="shared" si="62"/>
        <v>nebija plānots</v>
      </c>
      <c r="U155" s="89">
        <f t="shared" si="63"/>
        <v>0</v>
      </c>
      <c r="V155" s="93" t="str">
        <f t="shared" si="64"/>
        <v>nebija plānots</v>
      </c>
      <c r="W155" s="89">
        <v>621719.32999999996</v>
      </c>
      <c r="X155" s="89">
        <v>1035873.87</v>
      </c>
      <c r="Y155" s="89">
        <v>0</v>
      </c>
      <c r="Z155" s="89">
        <f t="shared" si="65"/>
        <v>1035873.87</v>
      </c>
      <c r="AA155" s="93">
        <f t="shared" si="66"/>
        <v>1.6661439013002861</v>
      </c>
      <c r="AB155" s="89">
        <f t="shared" si="67"/>
        <v>414154.54000000004</v>
      </c>
      <c r="AC155" s="93">
        <f t="shared" si="68"/>
        <v>0.66614390130028622</v>
      </c>
      <c r="AD155" s="89">
        <f t="shared" si="69"/>
        <v>621719.32999999996</v>
      </c>
      <c r="AE155" s="89">
        <f t="shared" si="70"/>
        <v>1035873.87</v>
      </c>
      <c r="AF155" s="89">
        <f t="shared" si="71"/>
        <v>0</v>
      </c>
      <c r="AG155" s="89">
        <f t="shared" si="72"/>
        <v>1035873.87</v>
      </c>
      <c r="AH155" s="93">
        <f t="shared" si="73"/>
        <v>1.6661439013002861</v>
      </c>
      <c r="AI155" s="89">
        <f t="shared" si="74"/>
        <v>414154.54000000004</v>
      </c>
      <c r="AJ155" s="93">
        <f t="shared" si="75"/>
        <v>0.66614390130028622</v>
      </c>
      <c r="AK155" s="89">
        <v>0</v>
      </c>
      <c r="AL155" s="89">
        <v>0</v>
      </c>
      <c r="AM155" s="89">
        <v>0</v>
      </c>
      <c r="AN155" s="89">
        <v>2910286.31</v>
      </c>
      <c r="AO155" s="89">
        <v>0</v>
      </c>
      <c r="AP155" s="89">
        <v>0</v>
      </c>
      <c r="AQ155" s="89">
        <v>0</v>
      </c>
      <c r="AR155" s="89">
        <v>654226.09</v>
      </c>
      <c r="AS155" s="89">
        <v>0</v>
      </c>
      <c r="AT155" s="89">
        <v>0</v>
      </c>
      <c r="AU155" s="24">
        <f t="shared" si="60"/>
        <v>4186231.73</v>
      </c>
      <c r="AW155" s="10"/>
      <c r="AX155" s="10"/>
    </row>
    <row r="156" spans="1:50" ht="12" customHeight="1" x14ac:dyDescent="0.25">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89">
        <v>0</v>
      </c>
      <c r="Q156" s="89">
        <v>0</v>
      </c>
      <c r="R156" s="89">
        <v>0</v>
      </c>
      <c r="S156" s="89">
        <f t="shared" si="61"/>
        <v>0</v>
      </c>
      <c r="T156" s="93" t="str">
        <f t="shared" si="62"/>
        <v>nebija plānots</v>
      </c>
      <c r="U156" s="89">
        <f t="shared" si="63"/>
        <v>0</v>
      </c>
      <c r="V156" s="93" t="str">
        <f t="shared" si="64"/>
        <v>nebija plānots</v>
      </c>
      <c r="W156" s="89">
        <v>0</v>
      </c>
      <c r="X156" s="89">
        <v>0</v>
      </c>
      <c r="Y156" s="89">
        <v>0</v>
      </c>
      <c r="Z156" s="89">
        <f t="shared" si="65"/>
        <v>0</v>
      </c>
      <c r="AA156" s="93" t="str">
        <f t="shared" si="66"/>
        <v>nebija plānots</v>
      </c>
      <c r="AB156" s="89">
        <f t="shared" si="67"/>
        <v>0</v>
      </c>
      <c r="AC156" s="93" t="str">
        <f t="shared" si="68"/>
        <v>nebija plānots</v>
      </c>
      <c r="AD156" s="89">
        <f t="shared" si="69"/>
        <v>0</v>
      </c>
      <c r="AE156" s="89">
        <f t="shared" si="70"/>
        <v>0</v>
      </c>
      <c r="AF156" s="89">
        <f t="shared" si="71"/>
        <v>0</v>
      </c>
      <c r="AG156" s="89">
        <f t="shared" si="72"/>
        <v>0</v>
      </c>
      <c r="AH156" s="93" t="str">
        <f t="shared" si="73"/>
        <v>nebija plānots</v>
      </c>
      <c r="AI156" s="89">
        <f t="shared" si="74"/>
        <v>0</v>
      </c>
      <c r="AJ156" s="93" t="str">
        <f t="shared" si="75"/>
        <v>nebija plānots</v>
      </c>
      <c r="AK156" s="89">
        <v>334869.78000000003</v>
      </c>
      <c r="AL156" s="89">
        <v>0</v>
      </c>
      <c r="AM156" s="89">
        <v>0</v>
      </c>
      <c r="AN156" s="89">
        <v>1787637.7</v>
      </c>
      <c r="AO156" s="89">
        <v>0</v>
      </c>
      <c r="AP156" s="89">
        <v>0</v>
      </c>
      <c r="AQ156" s="89">
        <v>2466464.96</v>
      </c>
      <c r="AR156" s="89">
        <v>2421624.35</v>
      </c>
      <c r="AS156" s="89">
        <v>0</v>
      </c>
      <c r="AT156" s="89">
        <v>0</v>
      </c>
      <c r="AU156" s="24">
        <f t="shared" ref="AU156:AU219" si="76">P156+W156+AK156+AL156+AM156+AN156+AO156+AP156+AQ156+AR156+AS156+AT156</f>
        <v>7010596.7899999991</v>
      </c>
      <c r="AW156" s="10"/>
      <c r="AX156" s="10"/>
    </row>
    <row r="157" spans="1:50" ht="12" customHeight="1" x14ac:dyDescent="0.25">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89">
        <v>0</v>
      </c>
      <c r="Q157" s="89">
        <v>0</v>
      </c>
      <c r="R157" s="89">
        <v>0</v>
      </c>
      <c r="S157" s="89">
        <f t="shared" ref="S157:S220" si="77">Q157-R157</f>
        <v>0</v>
      </c>
      <c r="T157" s="93" t="str">
        <f t="shared" ref="T157:T220" si="78">IFERROR(S157/P157,"nebija plānots")</f>
        <v>nebija plānots</v>
      </c>
      <c r="U157" s="89">
        <f t="shared" ref="U157:U220" si="79">S157-P157</f>
        <v>0</v>
      </c>
      <c r="V157" s="93" t="str">
        <f t="shared" ref="V157:V220" si="80">IFERROR(U157/P157,"nebija plānots")</f>
        <v>nebija plānots</v>
      </c>
      <c r="W157" s="89">
        <v>0</v>
      </c>
      <c r="X157" s="89">
        <v>0</v>
      </c>
      <c r="Y157" s="89">
        <v>0</v>
      </c>
      <c r="Z157" s="89">
        <f t="shared" ref="Z157:Z220" si="81">X157-Y157</f>
        <v>0</v>
      </c>
      <c r="AA157" s="93" t="str">
        <f t="shared" ref="AA157:AA203" si="82">IFERROR(Z157/W157,"nebija plānots")</f>
        <v>nebija plānots</v>
      </c>
      <c r="AB157" s="89">
        <f t="shared" ref="AB157:AB220" si="83">Z157-W157</f>
        <v>0</v>
      </c>
      <c r="AC157" s="93" t="str">
        <f t="shared" ref="AC157:AC220" si="84">IFERROR(AB157/W157,"nebija plānots")</f>
        <v>nebija plānots</v>
      </c>
      <c r="AD157" s="89">
        <f t="shared" ref="AD157:AD220" si="85">P157+W157</f>
        <v>0</v>
      </c>
      <c r="AE157" s="89">
        <f t="shared" ref="AE157:AE220" si="86">Q157+X157</f>
        <v>0</v>
      </c>
      <c r="AF157" s="89">
        <f t="shared" ref="AF157:AF220" si="87">R157+Y157</f>
        <v>0</v>
      </c>
      <c r="AG157" s="89">
        <f t="shared" ref="AG157:AG220" si="88">S157+Z157</f>
        <v>0</v>
      </c>
      <c r="AH157" s="93" t="str">
        <f t="shared" ref="AH157:AH220" si="89">IFERROR(AG157/AD157,"nebija plānots")</f>
        <v>nebija plānots</v>
      </c>
      <c r="AI157" s="89">
        <f t="shared" ref="AI157:AI220" si="90">AG157-AD157</f>
        <v>0</v>
      </c>
      <c r="AJ157" s="93" t="str">
        <f t="shared" ref="AJ157:AJ220" si="91">IFERROR(AI157/AD157,"nebija plānots")</f>
        <v>nebija plānots</v>
      </c>
      <c r="AK157" s="89">
        <v>0</v>
      </c>
      <c r="AL157" s="89">
        <v>0</v>
      </c>
      <c r="AM157" s="89">
        <v>0</v>
      </c>
      <c r="AN157" s="89">
        <v>0</v>
      </c>
      <c r="AO157" s="89">
        <v>774108.46</v>
      </c>
      <c r="AP157" s="89">
        <v>0</v>
      </c>
      <c r="AQ157" s="89">
        <v>0</v>
      </c>
      <c r="AR157" s="89">
        <v>1045460.56</v>
      </c>
      <c r="AS157" s="89">
        <v>0</v>
      </c>
      <c r="AT157" s="89">
        <v>0</v>
      </c>
      <c r="AU157" s="24">
        <f t="shared" si="76"/>
        <v>1819569.02</v>
      </c>
      <c r="AW157" s="10"/>
      <c r="AX157" s="10"/>
    </row>
    <row r="158" spans="1:50" ht="12" customHeight="1" x14ac:dyDescent="0.25">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89">
        <v>0</v>
      </c>
      <c r="Q158" s="89">
        <v>0</v>
      </c>
      <c r="R158" s="89">
        <v>0</v>
      </c>
      <c r="S158" s="89">
        <f t="shared" si="77"/>
        <v>0</v>
      </c>
      <c r="T158" s="93" t="str">
        <f t="shared" si="78"/>
        <v>nebija plānots</v>
      </c>
      <c r="U158" s="89">
        <f t="shared" si="79"/>
        <v>0</v>
      </c>
      <c r="V158" s="93" t="str">
        <f t="shared" si="80"/>
        <v>nebija plānots</v>
      </c>
      <c r="W158" s="89">
        <v>0</v>
      </c>
      <c r="X158" s="89">
        <v>419013.44</v>
      </c>
      <c r="Y158" s="89">
        <v>0</v>
      </c>
      <c r="Z158" s="89">
        <f t="shared" si="81"/>
        <v>419013.44</v>
      </c>
      <c r="AA158" s="93" t="str">
        <f t="shared" si="82"/>
        <v>nebija plānots</v>
      </c>
      <c r="AB158" s="89">
        <f t="shared" si="83"/>
        <v>419013.44</v>
      </c>
      <c r="AC158" s="93" t="str">
        <f t="shared" si="84"/>
        <v>nebija plānots</v>
      </c>
      <c r="AD158" s="89">
        <f t="shared" si="85"/>
        <v>0</v>
      </c>
      <c r="AE158" s="89">
        <f t="shared" si="86"/>
        <v>419013.44</v>
      </c>
      <c r="AF158" s="89">
        <f t="shared" si="87"/>
        <v>0</v>
      </c>
      <c r="AG158" s="89">
        <f t="shared" si="88"/>
        <v>419013.44</v>
      </c>
      <c r="AH158" s="93" t="str">
        <f t="shared" si="89"/>
        <v>nebija plānots</v>
      </c>
      <c r="AI158" s="89">
        <f t="shared" si="90"/>
        <v>419013.44</v>
      </c>
      <c r="AJ158" s="93" t="str">
        <f t="shared" si="91"/>
        <v>nebija plānots</v>
      </c>
      <c r="AK158" s="89">
        <v>341434.43</v>
      </c>
      <c r="AL158" s="89">
        <v>0</v>
      </c>
      <c r="AM158" s="89">
        <v>0</v>
      </c>
      <c r="AN158" s="89">
        <v>449561.54</v>
      </c>
      <c r="AO158" s="89">
        <v>0</v>
      </c>
      <c r="AP158" s="89">
        <v>0</v>
      </c>
      <c r="AQ158" s="89">
        <v>53927.33</v>
      </c>
      <c r="AR158" s="89">
        <v>0</v>
      </c>
      <c r="AS158" s="89">
        <v>0</v>
      </c>
      <c r="AT158" s="89">
        <v>50897.31</v>
      </c>
      <c r="AU158" s="24">
        <f t="shared" si="76"/>
        <v>895820.60999999987</v>
      </c>
      <c r="AW158" s="10"/>
      <c r="AX158" s="10"/>
    </row>
    <row r="159" spans="1:50" ht="12" customHeight="1" x14ac:dyDescent="0.25">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89">
        <v>0</v>
      </c>
      <c r="Q159" s="89">
        <v>0</v>
      </c>
      <c r="R159" s="89">
        <v>0</v>
      </c>
      <c r="S159" s="89">
        <f t="shared" si="77"/>
        <v>0</v>
      </c>
      <c r="T159" s="93" t="str">
        <f t="shared" si="78"/>
        <v>nebija plānots</v>
      </c>
      <c r="U159" s="89">
        <f t="shared" si="79"/>
        <v>0</v>
      </c>
      <c r="V159" s="93" t="str">
        <f t="shared" si="80"/>
        <v>nebija plānots</v>
      </c>
      <c r="W159" s="89">
        <v>0</v>
      </c>
      <c r="X159" s="89">
        <v>0</v>
      </c>
      <c r="Y159" s="89">
        <v>0</v>
      </c>
      <c r="Z159" s="89">
        <f t="shared" si="81"/>
        <v>0</v>
      </c>
      <c r="AA159" s="93" t="str">
        <f t="shared" si="82"/>
        <v>nebija plānots</v>
      </c>
      <c r="AB159" s="89">
        <f t="shared" si="83"/>
        <v>0</v>
      </c>
      <c r="AC159" s="93" t="str">
        <f t="shared" si="84"/>
        <v>nebija plānots</v>
      </c>
      <c r="AD159" s="89">
        <f t="shared" si="85"/>
        <v>0</v>
      </c>
      <c r="AE159" s="89">
        <f t="shared" si="86"/>
        <v>0</v>
      </c>
      <c r="AF159" s="89">
        <f t="shared" si="87"/>
        <v>0</v>
      </c>
      <c r="AG159" s="89">
        <f t="shared" si="88"/>
        <v>0</v>
      </c>
      <c r="AH159" s="93" t="str">
        <f t="shared" si="89"/>
        <v>nebija plānots</v>
      </c>
      <c r="AI159" s="89">
        <f t="shared" si="90"/>
        <v>0</v>
      </c>
      <c r="AJ159" s="93" t="str">
        <f t="shared" si="91"/>
        <v>nebija plānots</v>
      </c>
      <c r="AK159" s="89">
        <v>0</v>
      </c>
      <c r="AL159" s="89">
        <v>0</v>
      </c>
      <c r="AM159" s="89">
        <v>122782.5</v>
      </c>
      <c r="AN159" s="89">
        <v>0</v>
      </c>
      <c r="AO159" s="89">
        <v>0</v>
      </c>
      <c r="AP159" s="89">
        <v>0</v>
      </c>
      <c r="AQ159" s="89">
        <v>0</v>
      </c>
      <c r="AR159" s="89">
        <v>0</v>
      </c>
      <c r="AS159" s="89">
        <v>68467.5</v>
      </c>
      <c r="AT159" s="89">
        <v>29899.27</v>
      </c>
      <c r="AU159" s="24">
        <f t="shared" si="76"/>
        <v>221149.27</v>
      </c>
      <c r="AW159" s="10"/>
      <c r="AX159" s="10"/>
    </row>
    <row r="160" spans="1:50" ht="12" customHeight="1" x14ac:dyDescent="0.25">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89">
        <v>0</v>
      </c>
      <c r="Q160" s="89">
        <v>0</v>
      </c>
      <c r="R160" s="89">
        <v>0</v>
      </c>
      <c r="S160" s="89">
        <f t="shared" si="77"/>
        <v>0</v>
      </c>
      <c r="T160" s="93" t="str">
        <f t="shared" si="78"/>
        <v>nebija plānots</v>
      </c>
      <c r="U160" s="89">
        <f t="shared" si="79"/>
        <v>0</v>
      </c>
      <c r="V160" s="93" t="str">
        <f t="shared" si="80"/>
        <v>nebija plānots</v>
      </c>
      <c r="W160" s="89">
        <v>0</v>
      </c>
      <c r="X160" s="89">
        <v>55252.59</v>
      </c>
      <c r="Y160" s="89">
        <v>0</v>
      </c>
      <c r="Z160" s="89">
        <f t="shared" si="81"/>
        <v>55252.59</v>
      </c>
      <c r="AA160" s="93" t="str">
        <f t="shared" si="82"/>
        <v>nebija plānots</v>
      </c>
      <c r="AB160" s="89">
        <f t="shared" si="83"/>
        <v>55252.59</v>
      </c>
      <c r="AC160" s="93" t="str">
        <f t="shared" si="84"/>
        <v>nebija plānots</v>
      </c>
      <c r="AD160" s="89">
        <f t="shared" si="85"/>
        <v>0</v>
      </c>
      <c r="AE160" s="89">
        <f t="shared" si="86"/>
        <v>55252.59</v>
      </c>
      <c r="AF160" s="89">
        <f t="shared" si="87"/>
        <v>0</v>
      </c>
      <c r="AG160" s="89">
        <f t="shared" si="88"/>
        <v>55252.59</v>
      </c>
      <c r="AH160" s="93" t="str">
        <f t="shared" si="89"/>
        <v>nebija plānots</v>
      </c>
      <c r="AI160" s="89">
        <f t="shared" si="90"/>
        <v>55252.59</v>
      </c>
      <c r="AJ160" s="93" t="str">
        <f t="shared" si="91"/>
        <v>nebija plānots</v>
      </c>
      <c r="AK160" s="89">
        <v>25337.83</v>
      </c>
      <c r="AL160" s="89">
        <v>0</v>
      </c>
      <c r="AM160" s="89">
        <v>32555.87</v>
      </c>
      <c r="AN160" s="89">
        <v>0</v>
      </c>
      <c r="AO160" s="89">
        <v>0</v>
      </c>
      <c r="AP160" s="89">
        <v>76291.95</v>
      </c>
      <c r="AQ160" s="89">
        <v>0</v>
      </c>
      <c r="AR160" s="89">
        <v>0</v>
      </c>
      <c r="AS160" s="89">
        <v>80084.240000000005</v>
      </c>
      <c r="AT160" s="89">
        <v>0</v>
      </c>
      <c r="AU160" s="24">
        <f t="shared" si="76"/>
        <v>214269.89</v>
      </c>
      <c r="AW160" s="10"/>
      <c r="AX160" s="10"/>
    </row>
    <row r="161" spans="1:50" ht="12" customHeight="1" x14ac:dyDescent="0.25">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89">
        <v>0</v>
      </c>
      <c r="Q161" s="89">
        <v>9003.73</v>
      </c>
      <c r="R161" s="89">
        <v>0</v>
      </c>
      <c r="S161" s="89">
        <f t="shared" si="77"/>
        <v>9003.73</v>
      </c>
      <c r="T161" s="93" t="str">
        <f t="shared" si="78"/>
        <v>nebija plānots</v>
      </c>
      <c r="U161" s="89">
        <f t="shared" si="79"/>
        <v>9003.73</v>
      </c>
      <c r="V161" s="93" t="str">
        <f t="shared" si="80"/>
        <v>nebija plānots</v>
      </c>
      <c r="W161" s="89">
        <v>9003.73</v>
      </c>
      <c r="X161" s="89">
        <v>0</v>
      </c>
      <c r="Y161" s="89">
        <v>0</v>
      </c>
      <c r="Z161" s="89">
        <f t="shared" si="81"/>
        <v>0</v>
      </c>
      <c r="AA161" s="93">
        <f t="shared" si="82"/>
        <v>0</v>
      </c>
      <c r="AB161" s="89">
        <f t="shared" si="83"/>
        <v>-9003.73</v>
      </c>
      <c r="AC161" s="93">
        <f t="shared" si="84"/>
        <v>-1</v>
      </c>
      <c r="AD161" s="89">
        <f t="shared" si="85"/>
        <v>9003.73</v>
      </c>
      <c r="AE161" s="89">
        <f t="shared" si="86"/>
        <v>9003.73</v>
      </c>
      <c r="AF161" s="89">
        <f t="shared" si="87"/>
        <v>0</v>
      </c>
      <c r="AG161" s="89">
        <f t="shared" si="88"/>
        <v>9003.73</v>
      </c>
      <c r="AH161" s="93">
        <f t="shared" si="89"/>
        <v>1</v>
      </c>
      <c r="AI161" s="89">
        <f t="shared" si="90"/>
        <v>0</v>
      </c>
      <c r="AJ161" s="93">
        <f t="shared" si="91"/>
        <v>0</v>
      </c>
      <c r="AK161" s="89">
        <v>0</v>
      </c>
      <c r="AL161" s="89">
        <v>0</v>
      </c>
      <c r="AM161" s="89">
        <v>0</v>
      </c>
      <c r="AN161" s="89">
        <v>12238.59</v>
      </c>
      <c r="AO161" s="89">
        <v>0</v>
      </c>
      <c r="AP161" s="89">
        <v>0</v>
      </c>
      <c r="AQ161" s="89">
        <v>18389.97</v>
      </c>
      <c r="AR161" s="89">
        <v>24916.75</v>
      </c>
      <c r="AS161" s="89">
        <v>0</v>
      </c>
      <c r="AT161" s="89">
        <v>0</v>
      </c>
      <c r="AU161" s="24">
        <f t="shared" si="76"/>
        <v>64549.04</v>
      </c>
      <c r="AW161" s="10"/>
      <c r="AX161" s="10"/>
    </row>
    <row r="162" spans="1:50" ht="12" customHeight="1" x14ac:dyDescent="0.25">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89">
        <v>0</v>
      </c>
      <c r="Q162" s="89">
        <v>0</v>
      </c>
      <c r="R162" s="89">
        <v>0</v>
      </c>
      <c r="S162" s="89">
        <f t="shared" si="77"/>
        <v>0</v>
      </c>
      <c r="T162" s="93" t="str">
        <f t="shared" si="78"/>
        <v>nebija plānots</v>
      </c>
      <c r="U162" s="89">
        <f t="shared" si="79"/>
        <v>0</v>
      </c>
      <c r="V162" s="93" t="str">
        <f t="shared" si="80"/>
        <v>nebija plānots</v>
      </c>
      <c r="W162" s="89">
        <v>0</v>
      </c>
      <c r="X162" s="89">
        <v>418150.96</v>
      </c>
      <c r="Y162" s="89">
        <v>0</v>
      </c>
      <c r="Z162" s="89">
        <f t="shared" si="81"/>
        <v>418150.96</v>
      </c>
      <c r="AA162" s="93" t="str">
        <f t="shared" si="82"/>
        <v>nebija plānots</v>
      </c>
      <c r="AB162" s="89">
        <f t="shared" si="83"/>
        <v>418150.96</v>
      </c>
      <c r="AC162" s="93" t="str">
        <f t="shared" si="84"/>
        <v>nebija plānots</v>
      </c>
      <c r="AD162" s="89">
        <f t="shared" si="85"/>
        <v>0</v>
      </c>
      <c r="AE162" s="89">
        <f t="shared" si="86"/>
        <v>418150.96</v>
      </c>
      <c r="AF162" s="89">
        <f t="shared" si="87"/>
        <v>0</v>
      </c>
      <c r="AG162" s="89">
        <f t="shared" si="88"/>
        <v>418150.96</v>
      </c>
      <c r="AH162" s="93" t="str">
        <f t="shared" si="89"/>
        <v>nebija plānots</v>
      </c>
      <c r="AI162" s="89">
        <f t="shared" si="90"/>
        <v>418150.96</v>
      </c>
      <c r="AJ162" s="93" t="str">
        <f t="shared" si="91"/>
        <v>nebija plānots</v>
      </c>
      <c r="AK162" s="89">
        <v>340528.6</v>
      </c>
      <c r="AL162" s="89">
        <v>0</v>
      </c>
      <c r="AM162" s="89">
        <v>0</v>
      </c>
      <c r="AN162" s="89">
        <v>325808.49</v>
      </c>
      <c r="AO162" s="89">
        <v>0</v>
      </c>
      <c r="AP162" s="89">
        <v>0</v>
      </c>
      <c r="AQ162" s="89">
        <v>708342.61</v>
      </c>
      <c r="AR162" s="89">
        <v>316102.93</v>
      </c>
      <c r="AS162" s="89">
        <v>0</v>
      </c>
      <c r="AT162" s="89">
        <v>123212.63</v>
      </c>
      <c r="AU162" s="24">
        <f t="shared" si="76"/>
        <v>1813995.2599999998</v>
      </c>
      <c r="AW162" s="10"/>
      <c r="AX162" s="10"/>
    </row>
    <row r="163" spans="1:50" ht="12" customHeight="1" x14ac:dyDescent="0.25">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89">
        <v>0</v>
      </c>
      <c r="Q163" s="89">
        <v>0</v>
      </c>
      <c r="R163" s="89">
        <v>0</v>
      </c>
      <c r="S163" s="89">
        <f t="shared" si="77"/>
        <v>0</v>
      </c>
      <c r="T163" s="93" t="str">
        <f t="shared" si="78"/>
        <v>nebija plānots</v>
      </c>
      <c r="U163" s="89">
        <f t="shared" si="79"/>
        <v>0</v>
      </c>
      <c r="V163" s="93" t="str">
        <f t="shared" si="80"/>
        <v>nebija plānots</v>
      </c>
      <c r="W163" s="89">
        <v>0</v>
      </c>
      <c r="X163" s="89">
        <v>127485.71</v>
      </c>
      <c r="Y163" s="89">
        <v>0</v>
      </c>
      <c r="Z163" s="89">
        <f t="shared" si="81"/>
        <v>127485.71</v>
      </c>
      <c r="AA163" s="93" t="str">
        <f t="shared" si="82"/>
        <v>nebija plānots</v>
      </c>
      <c r="AB163" s="89">
        <f t="shared" si="83"/>
        <v>127485.71</v>
      </c>
      <c r="AC163" s="93" t="str">
        <f t="shared" si="84"/>
        <v>nebija plānots</v>
      </c>
      <c r="AD163" s="89">
        <f t="shared" si="85"/>
        <v>0</v>
      </c>
      <c r="AE163" s="89">
        <f t="shared" si="86"/>
        <v>127485.71</v>
      </c>
      <c r="AF163" s="89">
        <f t="shared" si="87"/>
        <v>0</v>
      </c>
      <c r="AG163" s="89">
        <f t="shared" si="88"/>
        <v>127485.71</v>
      </c>
      <c r="AH163" s="93" t="str">
        <f t="shared" si="89"/>
        <v>nebija plānots</v>
      </c>
      <c r="AI163" s="89">
        <f t="shared" si="90"/>
        <v>127485.71</v>
      </c>
      <c r="AJ163" s="93" t="str">
        <f t="shared" si="91"/>
        <v>nebija plānots</v>
      </c>
      <c r="AK163" s="89">
        <v>117901.8</v>
      </c>
      <c r="AL163" s="89">
        <v>0</v>
      </c>
      <c r="AM163" s="89">
        <v>0</v>
      </c>
      <c r="AN163" s="89">
        <v>0</v>
      </c>
      <c r="AO163" s="89">
        <v>0</v>
      </c>
      <c r="AP163" s="89">
        <v>419220</v>
      </c>
      <c r="AQ163" s="89">
        <v>0</v>
      </c>
      <c r="AR163" s="89">
        <v>157284</v>
      </c>
      <c r="AS163" s="89">
        <v>0</v>
      </c>
      <c r="AT163" s="89">
        <v>0</v>
      </c>
      <c r="AU163" s="24">
        <f t="shared" si="76"/>
        <v>694405.8</v>
      </c>
      <c r="AW163" s="10"/>
      <c r="AX163" s="10"/>
    </row>
    <row r="164" spans="1:50" ht="12" customHeight="1" x14ac:dyDescent="0.25">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89">
        <v>0</v>
      </c>
      <c r="Q164" s="89">
        <v>0</v>
      </c>
      <c r="R164" s="89">
        <v>0</v>
      </c>
      <c r="S164" s="89">
        <f t="shared" si="77"/>
        <v>0</v>
      </c>
      <c r="T164" s="93" t="str">
        <f t="shared" si="78"/>
        <v>nebija plānots</v>
      </c>
      <c r="U164" s="89">
        <f t="shared" si="79"/>
        <v>0</v>
      </c>
      <c r="V164" s="93" t="str">
        <f t="shared" si="80"/>
        <v>nebija plānots</v>
      </c>
      <c r="W164" s="89">
        <v>0</v>
      </c>
      <c r="X164" s="89">
        <v>569240.75</v>
      </c>
      <c r="Y164" s="89">
        <v>0</v>
      </c>
      <c r="Z164" s="89">
        <f t="shared" si="81"/>
        <v>569240.75</v>
      </c>
      <c r="AA164" s="93" t="str">
        <f t="shared" si="82"/>
        <v>nebija plānots</v>
      </c>
      <c r="AB164" s="89">
        <f t="shared" si="83"/>
        <v>569240.75</v>
      </c>
      <c r="AC164" s="93" t="str">
        <f t="shared" si="84"/>
        <v>nebija plānots</v>
      </c>
      <c r="AD164" s="89">
        <f t="shared" si="85"/>
        <v>0</v>
      </c>
      <c r="AE164" s="89">
        <f t="shared" si="86"/>
        <v>569240.75</v>
      </c>
      <c r="AF164" s="89">
        <f t="shared" si="87"/>
        <v>0</v>
      </c>
      <c r="AG164" s="89">
        <f t="shared" si="88"/>
        <v>569240.75</v>
      </c>
      <c r="AH164" s="93" t="str">
        <f t="shared" si="89"/>
        <v>nebija plānots</v>
      </c>
      <c r="AI164" s="89">
        <f t="shared" si="90"/>
        <v>569240.75</v>
      </c>
      <c r="AJ164" s="93" t="str">
        <f t="shared" si="91"/>
        <v>nebija plānots</v>
      </c>
      <c r="AK164" s="89">
        <v>498073.68</v>
      </c>
      <c r="AL164" s="89">
        <v>0</v>
      </c>
      <c r="AM164" s="89">
        <v>0</v>
      </c>
      <c r="AN164" s="89">
        <v>298844.21000000002</v>
      </c>
      <c r="AO164" s="89">
        <v>0</v>
      </c>
      <c r="AP164" s="89">
        <v>0</v>
      </c>
      <c r="AQ164" s="89">
        <v>298844.2</v>
      </c>
      <c r="AR164" s="89">
        <v>0</v>
      </c>
      <c r="AS164" s="89">
        <v>0</v>
      </c>
      <c r="AT164" s="89">
        <v>99614.73</v>
      </c>
      <c r="AU164" s="24">
        <f t="shared" si="76"/>
        <v>1195376.82</v>
      </c>
      <c r="AW164" s="10"/>
      <c r="AX164" s="10"/>
    </row>
    <row r="165" spans="1:50" ht="12" customHeight="1" x14ac:dyDescent="0.25">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89">
        <v>0</v>
      </c>
      <c r="Q165" s="89">
        <v>0</v>
      </c>
      <c r="R165" s="89">
        <v>0</v>
      </c>
      <c r="S165" s="89">
        <f t="shared" si="77"/>
        <v>0</v>
      </c>
      <c r="T165" s="93" t="str">
        <f t="shared" si="78"/>
        <v>nebija plānots</v>
      </c>
      <c r="U165" s="89">
        <f t="shared" si="79"/>
        <v>0</v>
      </c>
      <c r="V165" s="93" t="str">
        <f t="shared" si="80"/>
        <v>nebija plānots</v>
      </c>
      <c r="W165" s="89">
        <v>0</v>
      </c>
      <c r="X165" s="89">
        <v>0</v>
      </c>
      <c r="Y165" s="89">
        <v>0</v>
      </c>
      <c r="Z165" s="89">
        <f t="shared" si="81"/>
        <v>0</v>
      </c>
      <c r="AA165" s="93" t="str">
        <f t="shared" si="82"/>
        <v>nebija plānots</v>
      </c>
      <c r="AB165" s="89">
        <f t="shared" si="83"/>
        <v>0</v>
      </c>
      <c r="AC165" s="93" t="str">
        <f t="shared" si="84"/>
        <v>nebija plānots</v>
      </c>
      <c r="AD165" s="89">
        <f t="shared" si="85"/>
        <v>0</v>
      </c>
      <c r="AE165" s="89">
        <f t="shared" si="86"/>
        <v>0</v>
      </c>
      <c r="AF165" s="89">
        <f t="shared" si="87"/>
        <v>0</v>
      </c>
      <c r="AG165" s="89">
        <f t="shared" si="88"/>
        <v>0</v>
      </c>
      <c r="AH165" s="93" t="str">
        <f t="shared" si="89"/>
        <v>nebija plānots</v>
      </c>
      <c r="AI165" s="89">
        <f t="shared" si="90"/>
        <v>0</v>
      </c>
      <c r="AJ165" s="93" t="str">
        <f t="shared" si="91"/>
        <v>nebija plānots</v>
      </c>
      <c r="AK165" s="89">
        <v>0</v>
      </c>
      <c r="AL165" s="89">
        <v>0</v>
      </c>
      <c r="AM165" s="89">
        <v>0</v>
      </c>
      <c r="AN165" s="89">
        <v>0</v>
      </c>
      <c r="AO165" s="89">
        <v>0</v>
      </c>
      <c r="AP165" s="89">
        <v>0</v>
      </c>
      <c r="AQ165" s="89">
        <v>0</v>
      </c>
      <c r="AR165" s="89">
        <v>0</v>
      </c>
      <c r="AS165" s="89">
        <v>0</v>
      </c>
      <c r="AT165" s="89">
        <v>0</v>
      </c>
      <c r="AU165" s="24">
        <f t="shared" si="76"/>
        <v>0</v>
      </c>
      <c r="AW165" s="10"/>
      <c r="AX165" s="10"/>
    </row>
    <row r="166" spans="1:50" ht="12" customHeight="1" x14ac:dyDescent="0.25">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89">
        <v>0</v>
      </c>
      <c r="Q166" s="89">
        <v>0</v>
      </c>
      <c r="R166" s="89">
        <v>0</v>
      </c>
      <c r="S166" s="89">
        <f t="shared" si="77"/>
        <v>0</v>
      </c>
      <c r="T166" s="93" t="str">
        <f t="shared" si="78"/>
        <v>nebija plānots</v>
      </c>
      <c r="U166" s="89">
        <f t="shared" si="79"/>
        <v>0</v>
      </c>
      <c r="V166" s="93" t="str">
        <f t="shared" si="80"/>
        <v>nebija plānots</v>
      </c>
      <c r="W166" s="89">
        <v>0</v>
      </c>
      <c r="X166" s="89">
        <v>0</v>
      </c>
      <c r="Y166" s="89">
        <v>0</v>
      </c>
      <c r="Z166" s="89">
        <f t="shared" si="81"/>
        <v>0</v>
      </c>
      <c r="AA166" s="93" t="str">
        <f t="shared" si="82"/>
        <v>nebija plānots</v>
      </c>
      <c r="AB166" s="89">
        <f t="shared" si="83"/>
        <v>0</v>
      </c>
      <c r="AC166" s="93" t="str">
        <f t="shared" si="84"/>
        <v>nebija plānots</v>
      </c>
      <c r="AD166" s="89">
        <f t="shared" si="85"/>
        <v>0</v>
      </c>
      <c r="AE166" s="89">
        <f t="shared" si="86"/>
        <v>0</v>
      </c>
      <c r="AF166" s="89">
        <f t="shared" si="87"/>
        <v>0</v>
      </c>
      <c r="AG166" s="89">
        <f t="shared" si="88"/>
        <v>0</v>
      </c>
      <c r="AH166" s="93" t="str">
        <f t="shared" si="89"/>
        <v>nebija plānots</v>
      </c>
      <c r="AI166" s="89">
        <f t="shared" si="90"/>
        <v>0</v>
      </c>
      <c r="AJ166" s="93" t="str">
        <f t="shared" si="91"/>
        <v>nebija plānots</v>
      </c>
      <c r="AK166" s="89">
        <v>192991.21</v>
      </c>
      <c r="AL166" s="89">
        <v>0</v>
      </c>
      <c r="AM166" s="89">
        <v>0</v>
      </c>
      <c r="AN166" s="89">
        <v>532065.79</v>
      </c>
      <c r="AO166" s="89">
        <v>0</v>
      </c>
      <c r="AP166" s="89">
        <v>0</v>
      </c>
      <c r="AQ166" s="89">
        <v>581057.66</v>
      </c>
      <c r="AR166" s="89">
        <v>0</v>
      </c>
      <c r="AS166" s="89">
        <v>0</v>
      </c>
      <c r="AT166" s="89">
        <v>394335.54</v>
      </c>
      <c r="AU166" s="24">
        <f t="shared" si="76"/>
        <v>1700450.2000000002</v>
      </c>
      <c r="AW166" s="10"/>
      <c r="AX166" s="10"/>
    </row>
    <row r="167" spans="1:50" ht="12" customHeight="1" x14ac:dyDescent="0.25">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89">
        <v>0</v>
      </c>
      <c r="Q167" s="89">
        <v>0</v>
      </c>
      <c r="R167" s="89">
        <v>0</v>
      </c>
      <c r="S167" s="89">
        <f t="shared" si="77"/>
        <v>0</v>
      </c>
      <c r="T167" s="93" t="str">
        <f t="shared" si="78"/>
        <v>nebija plānots</v>
      </c>
      <c r="U167" s="89">
        <f t="shared" si="79"/>
        <v>0</v>
      </c>
      <c r="V167" s="93" t="str">
        <f t="shared" si="80"/>
        <v>nebija plānots</v>
      </c>
      <c r="W167" s="89">
        <v>0</v>
      </c>
      <c r="X167" s="89">
        <v>0</v>
      </c>
      <c r="Y167" s="89">
        <v>0</v>
      </c>
      <c r="Z167" s="89">
        <f t="shared" si="81"/>
        <v>0</v>
      </c>
      <c r="AA167" s="93" t="str">
        <f t="shared" si="82"/>
        <v>nebija plānots</v>
      </c>
      <c r="AB167" s="89">
        <f t="shared" si="83"/>
        <v>0</v>
      </c>
      <c r="AC167" s="93" t="str">
        <f t="shared" si="84"/>
        <v>nebija plānots</v>
      </c>
      <c r="AD167" s="89">
        <f t="shared" si="85"/>
        <v>0</v>
      </c>
      <c r="AE167" s="89">
        <f t="shared" si="86"/>
        <v>0</v>
      </c>
      <c r="AF167" s="89">
        <f t="shared" si="87"/>
        <v>0</v>
      </c>
      <c r="AG167" s="89">
        <f t="shared" si="88"/>
        <v>0</v>
      </c>
      <c r="AH167" s="93" t="str">
        <f t="shared" si="89"/>
        <v>nebija plānots</v>
      </c>
      <c r="AI167" s="89">
        <f t="shared" si="90"/>
        <v>0</v>
      </c>
      <c r="AJ167" s="93" t="str">
        <f t="shared" si="91"/>
        <v>nebija plānots</v>
      </c>
      <c r="AK167" s="89">
        <v>0</v>
      </c>
      <c r="AL167" s="89">
        <v>0</v>
      </c>
      <c r="AM167" s="89">
        <v>0</v>
      </c>
      <c r="AN167" s="89">
        <v>61295.6</v>
      </c>
      <c r="AO167" s="89">
        <v>0</v>
      </c>
      <c r="AP167" s="89">
        <v>0</v>
      </c>
      <c r="AQ167" s="89">
        <v>45443.11</v>
      </c>
      <c r="AR167" s="89">
        <v>0</v>
      </c>
      <c r="AS167" s="89">
        <v>0</v>
      </c>
      <c r="AT167" s="89">
        <v>55191.12</v>
      </c>
      <c r="AU167" s="24">
        <f t="shared" si="76"/>
        <v>161929.82999999999</v>
      </c>
      <c r="AW167" s="10"/>
      <c r="AX167" s="10"/>
    </row>
    <row r="168" spans="1:50" ht="12" customHeight="1" x14ac:dyDescent="0.25">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89">
        <v>0</v>
      </c>
      <c r="Q168" s="89">
        <v>0</v>
      </c>
      <c r="R168" s="89">
        <v>0</v>
      </c>
      <c r="S168" s="89">
        <f t="shared" si="77"/>
        <v>0</v>
      </c>
      <c r="T168" s="93" t="str">
        <f t="shared" si="78"/>
        <v>nebija plānots</v>
      </c>
      <c r="U168" s="89">
        <f t="shared" si="79"/>
        <v>0</v>
      </c>
      <c r="V168" s="93" t="str">
        <f t="shared" si="80"/>
        <v>nebija plānots</v>
      </c>
      <c r="W168" s="89">
        <v>0</v>
      </c>
      <c r="X168" s="89">
        <v>386065.36</v>
      </c>
      <c r="Y168" s="89">
        <v>0</v>
      </c>
      <c r="Z168" s="89">
        <f t="shared" si="81"/>
        <v>386065.36</v>
      </c>
      <c r="AA168" s="93" t="str">
        <f t="shared" si="82"/>
        <v>nebija plānots</v>
      </c>
      <c r="AB168" s="89">
        <f t="shared" si="83"/>
        <v>386065.36</v>
      </c>
      <c r="AC168" s="93" t="str">
        <f t="shared" si="84"/>
        <v>nebija plānots</v>
      </c>
      <c r="AD168" s="89">
        <f t="shared" si="85"/>
        <v>0</v>
      </c>
      <c r="AE168" s="89">
        <f t="shared" si="86"/>
        <v>386065.36</v>
      </c>
      <c r="AF168" s="89">
        <f t="shared" si="87"/>
        <v>0</v>
      </c>
      <c r="AG168" s="89">
        <f t="shared" si="88"/>
        <v>386065.36</v>
      </c>
      <c r="AH168" s="93" t="str">
        <f t="shared" si="89"/>
        <v>nebija plānots</v>
      </c>
      <c r="AI168" s="89">
        <f t="shared" si="90"/>
        <v>386065.36</v>
      </c>
      <c r="AJ168" s="93" t="str">
        <f t="shared" si="91"/>
        <v>nebija plānots</v>
      </c>
      <c r="AK168" s="89">
        <v>273897.89</v>
      </c>
      <c r="AL168" s="89">
        <v>0</v>
      </c>
      <c r="AM168" s="89">
        <v>0</v>
      </c>
      <c r="AN168" s="89">
        <v>252875</v>
      </c>
      <c r="AO168" s="89">
        <v>0</v>
      </c>
      <c r="AP168" s="89">
        <v>0</v>
      </c>
      <c r="AQ168" s="89">
        <v>267325</v>
      </c>
      <c r="AR168" s="89">
        <v>177012.5</v>
      </c>
      <c r="AS168" s="89">
        <v>0</v>
      </c>
      <c r="AT168" s="89">
        <v>0</v>
      </c>
      <c r="AU168" s="24">
        <f t="shared" si="76"/>
        <v>971110.39</v>
      </c>
      <c r="AW168" s="10"/>
      <c r="AX168" s="10"/>
    </row>
    <row r="169" spans="1:50" ht="12" customHeight="1" x14ac:dyDescent="0.25">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89">
        <v>38782.089999999997</v>
      </c>
      <c r="Q169" s="89">
        <v>87139.38</v>
      </c>
      <c r="R169" s="89">
        <v>0</v>
      </c>
      <c r="S169" s="89">
        <f t="shared" si="77"/>
        <v>87139.38</v>
      </c>
      <c r="T169" s="93">
        <f t="shared" si="78"/>
        <v>2.2468974725188873</v>
      </c>
      <c r="U169" s="89">
        <f t="shared" si="79"/>
        <v>48357.290000000008</v>
      </c>
      <c r="V169" s="93">
        <f t="shared" si="80"/>
        <v>1.2468974725188873</v>
      </c>
      <c r="W169" s="89">
        <v>0</v>
      </c>
      <c r="X169" s="89">
        <v>91634.84</v>
      </c>
      <c r="Y169" s="89">
        <v>0</v>
      </c>
      <c r="Z169" s="89">
        <f t="shared" si="81"/>
        <v>91634.84</v>
      </c>
      <c r="AA169" s="93" t="str">
        <f t="shared" si="82"/>
        <v>nebija plānots</v>
      </c>
      <c r="AB169" s="89">
        <f t="shared" si="83"/>
        <v>91634.84</v>
      </c>
      <c r="AC169" s="93" t="str">
        <f t="shared" si="84"/>
        <v>nebija plānots</v>
      </c>
      <c r="AD169" s="89">
        <f t="shared" si="85"/>
        <v>38782.089999999997</v>
      </c>
      <c r="AE169" s="89">
        <f t="shared" si="86"/>
        <v>178774.22</v>
      </c>
      <c r="AF169" s="89">
        <f t="shared" si="87"/>
        <v>0</v>
      </c>
      <c r="AG169" s="89">
        <f t="shared" si="88"/>
        <v>178774.22</v>
      </c>
      <c r="AH169" s="93">
        <f t="shared" si="89"/>
        <v>4.6097108227019232</v>
      </c>
      <c r="AI169" s="89">
        <f t="shared" si="90"/>
        <v>139992.13</v>
      </c>
      <c r="AJ169" s="93">
        <f t="shared" si="91"/>
        <v>3.6097108227019228</v>
      </c>
      <c r="AK169" s="89">
        <v>132558.69999999998</v>
      </c>
      <c r="AL169" s="89">
        <v>59965.23000000001</v>
      </c>
      <c r="AM169" s="89">
        <v>19413.490000000002</v>
      </c>
      <c r="AN169" s="89">
        <v>63241.319999999992</v>
      </c>
      <c r="AO169" s="89">
        <v>0</v>
      </c>
      <c r="AP169" s="89">
        <v>19413.490000000002</v>
      </c>
      <c r="AQ169" s="89">
        <v>112311.39</v>
      </c>
      <c r="AR169" s="89">
        <v>279081.59999999998</v>
      </c>
      <c r="AS169" s="89">
        <v>19413.490000000002</v>
      </c>
      <c r="AT169" s="89">
        <v>36417.24</v>
      </c>
      <c r="AU169" s="24">
        <f t="shared" si="76"/>
        <v>780598.03999999992</v>
      </c>
      <c r="AW169" s="10"/>
      <c r="AX169" s="10"/>
    </row>
    <row r="170" spans="1:50" ht="12" customHeight="1" x14ac:dyDescent="0.25">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89">
        <v>0</v>
      </c>
      <c r="Q170" s="89">
        <v>0</v>
      </c>
      <c r="R170" s="89">
        <v>0</v>
      </c>
      <c r="S170" s="89">
        <f t="shared" si="77"/>
        <v>0</v>
      </c>
      <c r="T170" s="93" t="str">
        <f t="shared" si="78"/>
        <v>nebija plānots</v>
      </c>
      <c r="U170" s="89">
        <f t="shared" si="79"/>
        <v>0</v>
      </c>
      <c r="V170" s="93" t="str">
        <f t="shared" si="80"/>
        <v>nebija plānots</v>
      </c>
      <c r="W170" s="89">
        <v>0</v>
      </c>
      <c r="X170" s="89">
        <v>0</v>
      </c>
      <c r="Y170" s="89">
        <v>0</v>
      </c>
      <c r="Z170" s="89">
        <f t="shared" si="81"/>
        <v>0</v>
      </c>
      <c r="AA170" s="93" t="str">
        <f t="shared" si="82"/>
        <v>nebija plānots</v>
      </c>
      <c r="AB170" s="89">
        <f t="shared" si="83"/>
        <v>0</v>
      </c>
      <c r="AC170" s="93" t="str">
        <f t="shared" si="84"/>
        <v>nebija plānots</v>
      </c>
      <c r="AD170" s="89">
        <f t="shared" si="85"/>
        <v>0</v>
      </c>
      <c r="AE170" s="89">
        <f t="shared" si="86"/>
        <v>0</v>
      </c>
      <c r="AF170" s="89">
        <f t="shared" si="87"/>
        <v>0</v>
      </c>
      <c r="AG170" s="89">
        <f t="shared" si="88"/>
        <v>0</v>
      </c>
      <c r="AH170" s="93" t="str">
        <f t="shared" si="89"/>
        <v>nebija plānots</v>
      </c>
      <c r="AI170" s="89">
        <f t="shared" si="90"/>
        <v>0</v>
      </c>
      <c r="AJ170" s="93" t="str">
        <f t="shared" si="91"/>
        <v>nebija plānots</v>
      </c>
      <c r="AK170" s="89">
        <v>0</v>
      </c>
      <c r="AL170" s="89">
        <v>0</v>
      </c>
      <c r="AM170" s="89">
        <v>0</v>
      </c>
      <c r="AN170" s="89">
        <v>0</v>
      </c>
      <c r="AO170" s="89">
        <v>0</v>
      </c>
      <c r="AP170" s="89">
        <v>0</v>
      </c>
      <c r="AQ170" s="89">
        <v>0</v>
      </c>
      <c r="AR170" s="89">
        <v>0</v>
      </c>
      <c r="AS170" s="89">
        <v>0</v>
      </c>
      <c r="AT170" s="89">
        <v>0</v>
      </c>
      <c r="AU170" s="24">
        <f t="shared" si="76"/>
        <v>0</v>
      </c>
      <c r="AW170" s="10"/>
      <c r="AX170" s="10"/>
    </row>
    <row r="171" spans="1:50" ht="12" customHeight="1" x14ac:dyDescent="0.25">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89">
        <v>0</v>
      </c>
      <c r="Q171" s="89">
        <v>0</v>
      </c>
      <c r="R171" s="89">
        <v>0</v>
      </c>
      <c r="S171" s="89">
        <f t="shared" si="77"/>
        <v>0</v>
      </c>
      <c r="T171" s="93" t="str">
        <f t="shared" si="78"/>
        <v>nebija plānots</v>
      </c>
      <c r="U171" s="89">
        <f t="shared" si="79"/>
        <v>0</v>
      </c>
      <c r="V171" s="93" t="str">
        <f t="shared" si="80"/>
        <v>nebija plānots</v>
      </c>
      <c r="W171" s="89">
        <v>0</v>
      </c>
      <c r="X171" s="89">
        <v>0</v>
      </c>
      <c r="Y171" s="89">
        <v>0</v>
      </c>
      <c r="Z171" s="89">
        <f t="shared" si="81"/>
        <v>0</v>
      </c>
      <c r="AA171" s="93" t="str">
        <f t="shared" si="82"/>
        <v>nebija plānots</v>
      </c>
      <c r="AB171" s="89">
        <f t="shared" si="83"/>
        <v>0</v>
      </c>
      <c r="AC171" s="93" t="str">
        <f t="shared" si="84"/>
        <v>nebija plānots</v>
      </c>
      <c r="AD171" s="89">
        <f t="shared" si="85"/>
        <v>0</v>
      </c>
      <c r="AE171" s="89">
        <f t="shared" si="86"/>
        <v>0</v>
      </c>
      <c r="AF171" s="89">
        <f t="shared" si="87"/>
        <v>0</v>
      </c>
      <c r="AG171" s="89">
        <f t="shared" si="88"/>
        <v>0</v>
      </c>
      <c r="AH171" s="93" t="str">
        <f t="shared" si="89"/>
        <v>nebija plānots</v>
      </c>
      <c r="AI171" s="89">
        <f t="shared" si="90"/>
        <v>0</v>
      </c>
      <c r="AJ171" s="93" t="str">
        <f t="shared" si="91"/>
        <v>nebija plānots</v>
      </c>
      <c r="AK171" s="89">
        <v>614125</v>
      </c>
      <c r="AL171" s="89">
        <v>0</v>
      </c>
      <c r="AM171" s="89">
        <v>0</v>
      </c>
      <c r="AN171" s="89">
        <v>0</v>
      </c>
      <c r="AO171" s="89">
        <v>867000</v>
      </c>
      <c r="AP171" s="89">
        <v>0</v>
      </c>
      <c r="AQ171" s="89">
        <v>0</v>
      </c>
      <c r="AR171" s="89">
        <v>0</v>
      </c>
      <c r="AS171" s="89">
        <v>787525</v>
      </c>
      <c r="AT171" s="89">
        <v>0</v>
      </c>
      <c r="AU171" s="24">
        <f t="shared" si="76"/>
        <v>2268650</v>
      </c>
      <c r="AW171" s="10"/>
      <c r="AX171" s="10"/>
    </row>
    <row r="172" spans="1:50" ht="12" customHeight="1" x14ac:dyDescent="0.25">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89">
        <v>0</v>
      </c>
      <c r="Q172" s="89">
        <v>0</v>
      </c>
      <c r="R172" s="89">
        <v>0</v>
      </c>
      <c r="S172" s="89">
        <f t="shared" si="77"/>
        <v>0</v>
      </c>
      <c r="T172" s="93" t="str">
        <f t="shared" si="78"/>
        <v>nebija plānots</v>
      </c>
      <c r="U172" s="89">
        <f t="shared" si="79"/>
        <v>0</v>
      </c>
      <c r="V172" s="93" t="str">
        <f t="shared" si="80"/>
        <v>nebija plānots</v>
      </c>
      <c r="W172" s="89">
        <v>0</v>
      </c>
      <c r="X172" s="89">
        <v>0</v>
      </c>
      <c r="Y172" s="89">
        <v>0</v>
      </c>
      <c r="Z172" s="89">
        <f t="shared" si="81"/>
        <v>0</v>
      </c>
      <c r="AA172" s="93" t="str">
        <f t="shared" si="82"/>
        <v>nebija plānots</v>
      </c>
      <c r="AB172" s="89">
        <f t="shared" si="83"/>
        <v>0</v>
      </c>
      <c r="AC172" s="93" t="str">
        <f t="shared" si="84"/>
        <v>nebija plānots</v>
      </c>
      <c r="AD172" s="89">
        <f t="shared" si="85"/>
        <v>0</v>
      </c>
      <c r="AE172" s="89">
        <f t="shared" si="86"/>
        <v>0</v>
      </c>
      <c r="AF172" s="89">
        <f t="shared" si="87"/>
        <v>0</v>
      </c>
      <c r="AG172" s="89">
        <f t="shared" si="88"/>
        <v>0</v>
      </c>
      <c r="AH172" s="93" t="str">
        <f t="shared" si="89"/>
        <v>nebija plānots</v>
      </c>
      <c r="AI172" s="89">
        <f t="shared" si="90"/>
        <v>0</v>
      </c>
      <c r="AJ172" s="93" t="str">
        <f t="shared" si="91"/>
        <v>nebija plānots</v>
      </c>
      <c r="AK172" s="89">
        <v>0</v>
      </c>
      <c r="AL172" s="89">
        <v>0</v>
      </c>
      <c r="AM172" s="89">
        <v>0</v>
      </c>
      <c r="AN172" s="89">
        <v>0</v>
      </c>
      <c r="AO172" s="89">
        <v>0</v>
      </c>
      <c r="AP172" s="89">
        <v>184251.85</v>
      </c>
      <c r="AQ172" s="89">
        <v>0</v>
      </c>
      <c r="AR172" s="89">
        <v>0</v>
      </c>
      <c r="AS172" s="89">
        <v>0</v>
      </c>
      <c r="AT172" s="89">
        <v>0</v>
      </c>
      <c r="AU172" s="24">
        <f t="shared" si="76"/>
        <v>184251.85</v>
      </c>
      <c r="AW172" s="10"/>
      <c r="AX172" s="10"/>
    </row>
    <row r="173" spans="1:50" ht="12" customHeight="1" x14ac:dyDescent="0.25">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89">
        <v>0</v>
      </c>
      <c r="Q173" s="89">
        <v>0</v>
      </c>
      <c r="R173" s="89">
        <v>0</v>
      </c>
      <c r="S173" s="89">
        <f t="shared" si="77"/>
        <v>0</v>
      </c>
      <c r="T173" s="93" t="str">
        <f t="shared" si="78"/>
        <v>nebija plānots</v>
      </c>
      <c r="U173" s="89">
        <f t="shared" si="79"/>
        <v>0</v>
      </c>
      <c r="V173" s="93" t="str">
        <f t="shared" si="80"/>
        <v>nebija plānots</v>
      </c>
      <c r="W173" s="89">
        <v>0</v>
      </c>
      <c r="X173" s="89">
        <v>0</v>
      </c>
      <c r="Y173" s="89">
        <v>0</v>
      </c>
      <c r="Z173" s="89">
        <f t="shared" si="81"/>
        <v>0</v>
      </c>
      <c r="AA173" s="93" t="str">
        <f t="shared" si="82"/>
        <v>nebija plānots</v>
      </c>
      <c r="AB173" s="89">
        <f t="shared" si="83"/>
        <v>0</v>
      </c>
      <c r="AC173" s="93" t="str">
        <f t="shared" si="84"/>
        <v>nebija plānots</v>
      </c>
      <c r="AD173" s="89">
        <f t="shared" si="85"/>
        <v>0</v>
      </c>
      <c r="AE173" s="89">
        <f t="shared" si="86"/>
        <v>0</v>
      </c>
      <c r="AF173" s="89">
        <f t="shared" si="87"/>
        <v>0</v>
      </c>
      <c r="AG173" s="89">
        <f t="shared" si="88"/>
        <v>0</v>
      </c>
      <c r="AH173" s="93" t="str">
        <f t="shared" si="89"/>
        <v>nebija plānots</v>
      </c>
      <c r="AI173" s="89">
        <f t="shared" si="90"/>
        <v>0</v>
      </c>
      <c r="AJ173" s="93" t="str">
        <f t="shared" si="91"/>
        <v>nebija plānots</v>
      </c>
      <c r="AK173" s="89">
        <v>0</v>
      </c>
      <c r="AL173" s="89">
        <v>0</v>
      </c>
      <c r="AM173" s="89">
        <v>510000</v>
      </c>
      <c r="AN173" s="89">
        <v>190612.5</v>
      </c>
      <c r="AO173" s="89">
        <v>0</v>
      </c>
      <c r="AP173" s="89">
        <v>0</v>
      </c>
      <c r="AQ173" s="89">
        <v>0</v>
      </c>
      <c r="AR173" s="89">
        <v>0</v>
      </c>
      <c r="AS173" s="89">
        <v>1160250</v>
      </c>
      <c r="AT173" s="89">
        <v>0</v>
      </c>
      <c r="AU173" s="24">
        <f t="shared" si="76"/>
        <v>1860862.5</v>
      </c>
      <c r="AW173" s="10"/>
      <c r="AX173" s="10"/>
    </row>
    <row r="174" spans="1:50" ht="12" customHeight="1" x14ac:dyDescent="0.25">
      <c r="A174" s="9" t="s">
        <v>445</v>
      </c>
      <c r="B174" s="9" t="s">
        <v>445</v>
      </c>
      <c r="C174" s="25">
        <v>4</v>
      </c>
      <c r="D174" s="33" t="s">
        <v>438</v>
      </c>
      <c r="E174" s="27" t="s">
        <v>439</v>
      </c>
      <c r="F174" s="33" t="s">
        <v>440</v>
      </c>
      <c r="G174" s="27" t="s">
        <v>441</v>
      </c>
      <c r="H174" s="25" t="s">
        <v>446</v>
      </c>
      <c r="I174" s="27" t="s">
        <v>447</v>
      </c>
      <c r="J174" s="25">
        <v>1</v>
      </c>
      <c r="K174" s="29" t="s">
        <v>59</v>
      </c>
      <c r="L174" s="25" t="s">
        <v>10</v>
      </c>
      <c r="M174" s="24">
        <v>0</v>
      </c>
      <c r="N174" s="24">
        <v>623543.91999999993</v>
      </c>
      <c r="O174" s="24">
        <v>6218561.6299999999</v>
      </c>
      <c r="P174" s="89">
        <v>623377.16999999993</v>
      </c>
      <c r="Q174" s="89">
        <v>242564.58000000002</v>
      </c>
      <c r="R174" s="89">
        <v>30300</v>
      </c>
      <c r="S174" s="89">
        <f t="shared" si="77"/>
        <v>212264.58000000002</v>
      </c>
      <c r="T174" s="93">
        <f t="shared" si="78"/>
        <v>0.34050746516751657</v>
      </c>
      <c r="U174" s="89">
        <f t="shared" si="79"/>
        <v>-411112.58999999991</v>
      </c>
      <c r="V174" s="93">
        <f t="shared" si="80"/>
        <v>-0.65949253483248349</v>
      </c>
      <c r="W174" s="89">
        <v>300238.04000000004</v>
      </c>
      <c r="X174" s="89">
        <v>958554.54</v>
      </c>
      <c r="Y174" s="89">
        <v>0</v>
      </c>
      <c r="Z174" s="89">
        <f t="shared" si="81"/>
        <v>958554.54</v>
      </c>
      <c r="AA174" s="93">
        <f t="shared" si="82"/>
        <v>3.1926485398052824</v>
      </c>
      <c r="AB174" s="89">
        <f t="shared" si="83"/>
        <v>658316.5</v>
      </c>
      <c r="AC174" s="93">
        <f t="shared" si="84"/>
        <v>2.1926485398052824</v>
      </c>
      <c r="AD174" s="89">
        <f t="shared" si="85"/>
        <v>923615.21</v>
      </c>
      <c r="AE174" s="89">
        <f t="shared" si="86"/>
        <v>1201119.1200000001</v>
      </c>
      <c r="AF174" s="89">
        <f t="shared" si="87"/>
        <v>30300</v>
      </c>
      <c r="AG174" s="89">
        <f t="shared" si="88"/>
        <v>1170819.1200000001</v>
      </c>
      <c r="AH174" s="93">
        <f t="shared" si="89"/>
        <v>1.2676481583710604</v>
      </c>
      <c r="AI174" s="89">
        <f t="shared" si="90"/>
        <v>247203.91000000015</v>
      </c>
      <c r="AJ174" s="93">
        <f t="shared" si="91"/>
        <v>0.26764815837106032</v>
      </c>
      <c r="AK174" s="89">
        <v>156813.03999999998</v>
      </c>
      <c r="AL174" s="89">
        <v>563929.65</v>
      </c>
      <c r="AM174" s="89">
        <v>1961642.57</v>
      </c>
      <c r="AN174" s="89">
        <v>94840.560000000012</v>
      </c>
      <c r="AO174" s="89">
        <v>676905.27</v>
      </c>
      <c r="AP174" s="89">
        <v>243963.76</v>
      </c>
      <c r="AQ174" s="89">
        <v>942847.49999999965</v>
      </c>
      <c r="AR174" s="89">
        <v>592895.09000000008</v>
      </c>
      <c r="AS174" s="89">
        <v>1433351.32</v>
      </c>
      <c r="AT174" s="89">
        <v>402932.97999999986</v>
      </c>
      <c r="AU174" s="24">
        <f t="shared" si="76"/>
        <v>7993736.9499999993</v>
      </c>
      <c r="AW174" s="10"/>
      <c r="AX174" s="10"/>
    </row>
    <row r="175" spans="1:50" ht="12" customHeight="1" x14ac:dyDescent="0.25">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89">
        <v>0</v>
      </c>
      <c r="Q175" s="89">
        <v>0</v>
      </c>
      <c r="R175" s="89">
        <v>0</v>
      </c>
      <c r="S175" s="89">
        <f t="shared" si="77"/>
        <v>0</v>
      </c>
      <c r="T175" s="93" t="str">
        <f t="shared" si="78"/>
        <v>nebija plānots</v>
      </c>
      <c r="U175" s="89">
        <f t="shared" si="79"/>
        <v>0</v>
      </c>
      <c r="V175" s="93" t="str">
        <f t="shared" si="80"/>
        <v>nebija plānots</v>
      </c>
      <c r="W175" s="89">
        <v>0</v>
      </c>
      <c r="X175" s="89">
        <v>0</v>
      </c>
      <c r="Y175" s="89">
        <v>0</v>
      </c>
      <c r="Z175" s="89">
        <f t="shared" si="81"/>
        <v>0</v>
      </c>
      <c r="AA175" s="93" t="str">
        <f t="shared" si="82"/>
        <v>nebija plānots</v>
      </c>
      <c r="AB175" s="89">
        <f t="shared" si="83"/>
        <v>0</v>
      </c>
      <c r="AC175" s="93" t="str">
        <f t="shared" si="84"/>
        <v>nebija plānots</v>
      </c>
      <c r="AD175" s="89">
        <f t="shared" si="85"/>
        <v>0</v>
      </c>
      <c r="AE175" s="89">
        <f t="shared" si="86"/>
        <v>0</v>
      </c>
      <c r="AF175" s="89">
        <f t="shared" si="87"/>
        <v>0</v>
      </c>
      <c r="AG175" s="89">
        <f t="shared" si="88"/>
        <v>0</v>
      </c>
      <c r="AH175" s="93" t="str">
        <f t="shared" si="89"/>
        <v>nebija plānots</v>
      </c>
      <c r="AI175" s="89">
        <f t="shared" si="90"/>
        <v>0</v>
      </c>
      <c r="AJ175" s="93" t="str">
        <f t="shared" si="91"/>
        <v>nebija plānots</v>
      </c>
      <c r="AK175" s="89">
        <v>0</v>
      </c>
      <c r="AL175" s="89">
        <v>27853.9</v>
      </c>
      <c r="AM175" s="89">
        <v>1649950.05</v>
      </c>
      <c r="AN175" s="89">
        <v>45000</v>
      </c>
      <c r="AO175" s="89">
        <v>36432.5</v>
      </c>
      <c r="AP175" s="89">
        <v>0</v>
      </c>
      <c r="AQ175" s="89">
        <v>55243.56</v>
      </c>
      <c r="AR175" s="89">
        <v>19917.63</v>
      </c>
      <c r="AS175" s="89">
        <v>1634949.7</v>
      </c>
      <c r="AT175" s="89">
        <v>48258</v>
      </c>
      <c r="AU175" s="24">
        <f t="shared" si="76"/>
        <v>3517605.34</v>
      </c>
      <c r="AW175" s="10"/>
      <c r="AX175" s="10"/>
    </row>
    <row r="176" spans="1:50" ht="12" customHeight="1" x14ac:dyDescent="0.25">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89">
        <v>0</v>
      </c>
      <c r="Q176" s="89">
        <v>0</v>
      </c>
      <c r="R176" s="89">
        <v>0</v>
      </c>
      <c r="S176" s="89">
        <f t="shared" si="77"/>
        <v>0</v>
      </c>
      <c r="T176" s="93" t="str">
        <f t="shared" si="78"/>
        <v>nebija plānots</v>
      </c>
      <c r="U176" s="89">
        <f t="shared" si="79"/>
        <v>0</v>
      </c>
      <c r="V176" s="93" t="str">
        <f t="shared" si="80"/>
        <v>nebija plānots</v>
      </c>
      <c r="W176" s="89">
        <v>99046.95</v>
      </c>
      <c r="X176" s="89">
        <v>0</v>
      </c>
      <c r="Y176" s="89">
        <v>0</v>
      </c>
      <c r="Z176" s="89">
        <f t="shared" si="81"/>
        <v>0</v>
      </c>
      <c r="AA176" s="93">
        <f t="shared" si="82"/>
        <v>0</v>
      </c>
      <c r="AB176" s="89">
        <f t="shared" si="83"/>
        <v>-99046.95</v>
      </c>
      <c r="AC176" s="93">
        <f t="shared" si="84"/>
        <v>-1</v>
      </c>
      <c r="AD176" s="89">
        <f t="shared" si="85"/>
        <v>99046.95</v>
      </c>
      <c r="AE176" s="89">
        <f t="shared" si="86"/>
        <v>0</v>
      </c>
      <c r="AF176" s="89">
        <f t="shared" si="87"/>
        <v>0</v>
      </c>
      <c r="AG176" s="89">
        <f t="shared" si="88"/>
        <v>0</v>
      </c>
      <c r="AH176" s="93">
        <f t="shared" si="89"/>
        <v>0</v>
      </c>
      <c r="AI176" s="89">
        <f t="shared" si="90"/>
        <v>-99046.95</v>
      </c>
      <c r="AJ176" s="93">
        <f t="shared" si="91"/>
        <v>-1</v>
      </c>
      <c r="AK176" s="89">
        <v>0</v>
      </c>
      <c r="AL176" s="89">
        <v>40160</v>
      </c>
      <c r="AM176" s="89">
        <v>0</v>
      </c>
      <c r="AN176" s="89">
        <v>0</v>
      </c>
      <c r="AO176" s="89">
        <v>88853</v>
      </c>
      <c r="AP176" s="89">
        <v>0</v>
      </c>
      <c r="AQ176" s="89">
        <v>398208</v>
      </c>
      <c r="AR176" s="89">
        <v>29463</v>
      </c>
      <c r="AS176" s="89">
        <v>912708.79</v>
      </c>
      <c r="AT176" s="89">
        <v>0</v>
      </c>
      <c r="AU176" s="24">
        <f t="shared" si="76"/>
        <v>1568439.74</v>
      </c>
      <c r="AW176" s="10"/>
      <c r="AX176" s="10"/>
    </row>
    <row r="177" spans="1:50" ht="12" customHeight="1" x14ac:dyDescent="0.25">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89">
        <v>0</v>
      </c>
      <c r="Q177" s="89">
        <v>0</v>
      </c>
      <c r="R177" s="89">
        <v>0</v>
      </c>
      <c r="S177" s="89">
        <f t="shared" si="77"/>
        <v>0</v>
      </c>
      <c r="T177" s="93" t="str">
        <f t="shared" si="78"/>
        <v>nebija plānots</v>
      </c>
      <c r="U177" s="89">
        <f t="shared" si="79"/>
        <v>0</v>
      </c>
      <c r="V177" s="93" t="str">
        <f t="shared" si="80"/>
        <v>nebija plānots</v>
      </c>
      <c r="W177" s="89">
        <v>0</v>
      </c>
      <c r="X177" s="89">
        <v>0</v>
      </c>
      <c r="Y177" s="89">
        <v>0</v>
      </c>
      <c r="Z177" s="89">
        <f t="shared" si="81"/>
        <v>0</v>
      </c>
      <c r="AA177" s="93" t="str">
        <f t="shared" si="82"/>
        <v>nebija plānots</v>
      </c>
      <c r="AB177" s="89">
        <f t="shared" si="83"/>
        <v>0</v>
      </c>
      <c r="AC177" s="93" t="str">
        <f t="shared" si="84"/>
        <v>nebija plānots</v>
      </c>
      <c r="AD177" s="89">
        <f t="shared" si="85"/>
        <v>0</v>
      </c>
      <c r="AE177" s="89">
        <f t="shared" si="86"/>
        <v>0</v>
      </c>
      <c r="AF177" s="89">
        <f t="shared" si="87"/>
        <v>0</v>
      </c>
      <c r="AG177" s="89">
        <f t="shared" si="88"/>
        <v>0</v>
      </c>
      <c r="AH177" s="93" t="str">
        <f t="shared" si="89"/>
        <v>nebija plānots</v>
      </c>
      <c r="AI177" s="89">
        <f t="shared" si="90"/>
        <v>0</v>
      </c>
      <c r="AJ177" s="93" t="str">
        <f t="shared" si="91"/>
        <v>nebija plānots</v>
      </c>
      <c r="AK177" s="89">
        <v>0</v>
      </c>
      <c r="AL177" s="89">
        <v>0</v>
      </c>
      <c r="AM177" s="89">
        <v>0</v>
      </c>
      <c r="AN177" s="89">
        <v>0</v>
      </c>
      <c r="AO177" s="89">
        <v>0</v>
      </c>
      <c r="AP177" s="89">
        <v>0</v>
      </c>
      <c r="AQ177" s="89">
        <v>857056.60000000009</v>
      </c>
      <c r="AR177" s="89">
        <v>0</v>
      </c>
      <c r="AS177" s="89">
        <v>0</v>
      </c>
      <c r="AT177" s="89">
        <v>0</v>
      </c>
      <c r="AU177" s="24">
        <f t="shared" si="76"/>
        <v>857056.60000000009</v>
      </c>
      <c r="AW177" s="10"/>
      <c r="AX177" s="10"/>
    </row>
    <row r="178" spans="1:50" ht="12" customHeight="1" x14ac:dyDescent="0.25">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89">
        <v>0</v>
      </c>
      <c r="Q178" s="89">
        <v>0</v>
      </c>
      <c r="R178" s="89">
        <v>0</v>
      </c>
      <c r="S178" s="89">
        <f t="shared" si="77"/>
        <v>0</v>
      </c>
      <c r="T178" s="93" t="str">
        <f t="shared" si="78"/>
        <v>nebija plānots</v>
      </c>
      <c r="U178" s="89">
        <f t="shared" si="79"/>
        <v>0</v>
      </c>
      <c r="V178" s="93" t="str">
        <f t="shared" si="80"/>
        <v>nebija plānots</v>
      </c>
      <c r="W178" s="89">
        <v>0</v>
      </c>
      <c r="X178" s="89">
        <v>0</v>
      </c>
      <c r="Y178" s="89">
        <v>0</v>
      </c>
      <c r="Z178" s="89">
        <f t="shared" si="81"/>
        <v>0</v>
      </c>
      <c r="AA178" s="93" t="str">
        <f t="shared" si="82"/>
        <v>nebija plānots</v>
      </c>
      <c r="AB178" s="89">
        <f t="shared" si="83"/>
        <v>0</v>
      </c>
      <c r="AC178" s="93" t="str">
        <f t="shared" si="84"/>
        <v>nebija plānots</v>
      </c>
      <c r="AD178" s="89">
        <f t="shared" si="85"/>
        <v>0</v>
      </c>
      <c r="AE178" s="89">
        <f t="shared" si="86"/>
        <v>0</v>
      </c>
      <c r="AF178" s="89">
        <f t="shared" si="87"/>
        <v>0</v>
      </c>
      <c r="AG178" s="89">
        <f t="shared" si="88"/>
        <v>0</v>
      </c>
      <c r="AH178" s="93" t="str">
        <f t="shared" si="89"/>
        <v>nebija plānots</v>
      </c>
      <c r="AI178" s="89">
        <f t="shared" si="90"/>
        <v>0</v>
      </c>
      <c r="AJ178" s="93" t="str">
        <f t="shared" si="91"/>
        <v>nebija plānots</v>
      </c>
      <c r="AK178" s="89">
        <v>0</v>
      </c>
      <c r="AL178" s="89">
        <v>0</v>
      </c>
      <c r="AM178" s="89">
        <v>0</v>
      </c>
      <c r="AN178" s="89">
        <v>0</v>
      </c>
      <c r="AO178" s="89">
        <v>0</v>
      </c>
      <c r="AP178" s="89">
        <v>0</v>
      </c>
      <c r="AQ178" s="89">
        <v>0</v>
      </c>
      <c r="AR178" s="89">
        <v>0</v>
      </c>
      <c r="AS178" s="89">
        <v>0</v>
      </c>
      <c r="AT178" s="89">
        <v>2777800</v>
      </c>
      <c r="AU178" s="24">
        <f t="shared" si="76"/>
        <v>2777800</v>
      </c>
      <c r="AW178" s="10"/>
      <c r="AX178" s="10"/>
    </row>
    <row r="179" spans="1:50" ht="12" customHeight="1" x14ac:dyDescent="0.25">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89">
        <v>0</v>
      </c>
      <c r="Q179" s="89">
        <v>0</v>
      </c>
      <c r="R179" s="89">
        <v>0</v>
      </c>
      <c r="S179" s="89">
        <f t="shared" si="77"/>
        <v>0</v>
      </c>
      <c r="T179" s="93" t="str">
        <f t="shared" si="78"/>
        <v>nebija plānots</v>
      </c>
      <c r="U179" s="89">
        <f t="shared" si="79"/>
        <v>0</v>
      </c>
      <c r="V179" s="93" t="str">
        <f t="shared" si="80"/>
        <v>nebija plānots</v>
      </c>
      <c r="W179" s="89">
        <v>0</v>
      </c>
      <c r="X179" s="89">
        <v>0</v>
      </c>
      <c r="Y179" s="89">
        <v>0</v>
      </c>
      <c r="Z179" s="89">
        <f t="shared" si="81"/>
        <v>0</v>
      </c>
      <c r="AA179" s="93" t="str">
        <f t="shared" si="82"/>
        <v>nebija plānots</v>
      </c>
      <c r="AB179" s="89">
        <f t="shared" si="83"/>
        <v>0</v>
      </c>
      <c r="AC179" s="93" t="str">
        <f t="shared" si="84"/>
        <v>nebija plānots</v>
      </c>
      <c r="AD179" s="89">
        <f t="shared" si="85"/>
        <v>0</v>
      </c>
      <c r="AE179" s="89">
        <f t="shared" si="86"/>
        <v>0</v>
      </c>
      <c r="AF179" s="89">
        <f t="shared" si="87"/>
        <v>0</v>
      </c>
      <c r="AG179" s="89">
        <f t="shared" si="88"/>
        <v>0</v>
      </c>
      <c r="AH179" s="93" t="str">
        <f t="shared" si="89"/>
        <v>nebija plānots</v>
      </c>
      <c r="AI179" s="89">
        <f t="shared" si="90"/>
        <v>0</v>
      </c>
      <c r="AJ179" s="93" t="str">
        <f t="shared" si="91"/>
        <v>nebija plānots</v>
      </c>
      <c r="AK179" s="89">
        <v>3706726.14</v>
      </c>
      <c r="AL179" s="89">
        <v>0</v>
      </c>
      <c r="AM179" s="89">
        <v>0</v>
      </c>
      <c r="AN179" s="89">
        <v>2312000</v>
      </c>
      <c r="AO179" s="89">
        <v>0</v>
      </c>
      <c r="AP179" s="89">
        <v>0</v>
      </c>
      <c r="AQ179" s="89">
        <v>2384250</v>
      </c>
      <c r="AR179" s="89">
        <v>0</v>
      </c>
      <c r="AS179" s="89">
        <v>1589500</v>
      </c>
      <c r="AT179" s="89">
        <v>0</v>
      </c>
      <c r="AU179" s="24">
        <f t="shared" si="76"/>
        <v>9992476.1400000006</v>
      </c>
      <c r="AW179" s="10"/>
      <c r="AX179" s="10"/>
    </row>
    <row r="180" spans="1:50" ht="12" customHeight="1" x14ac:dyDescent="0.25">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89">
        <v>0</v>
      </c>
      <c r="Q180" s="89">
        <v>0</v>
      </c>
      <c r="R180" s="89">
        <v>0</v>
      </c>
      <c r="S180" s="89">
        <f t="shared" si="77"/>
        <v>0</v>
      </c>
      <c r="T180" s="93" t="str">
        <f t="shared" si="78"/>
        <v>nebija plānots</v>
      </c>
      <c r="U180" s="89">
        <f t="shared" si="79"/>
        <v>0</v>
      </c>
      <c r="V180" s="93" t="str">
        <f t="shared" si="80"/>
        <v>nebija plānots</v>
      </c>
      <c r="W180" s="89">
        <v>0</v>
      </c>
      <c r="X180" s="89">
        <v>0</v>
      </c>
      <c r="Y180" s="89">
        <v>0</v>
      </c>
      <c r="Z180" s="89">
        <f t="shared" si="81"/>
        <v>0</v>
      </c>
      <c r="AA180" s="93" t="str">
        <f t="shared" si="82"/>
        <v>nebija plānots</v>
      </c>
      <c r="AB180" s="89">
        <f t="shared" si="83"/>
        <v>0</v>
      </c>
      <c r="AC180" s="93" t="str">
        <f t="shared" si="84"/>
        <v>nebija plānots</v>
      </c>
      <c r="AD180" s="89">
        <f t="shared" si="85"/>
        <v>0</v>
      </c>
      <c r="AE180" s="89">
        <f t="shared" si="86"/>
        <v>0</v>
      </c>
      <c r="AF180" s="89">
        <f t="shared" si="87"/>
        <v>0</v>
      </c>
      <c r="AG180" s="89">
        <f t="shared" si="88"/>
        <v>0</v>
      </c>
      <c r="AH180" s="93" t="str">
        <f t="shared" si="89"/>
        <v>nebija plānots</v>
      </c>
      <c r="AI180" s="89">
        <f t="shared" si="90"/>
        <v>0</v>
      </c>
      <c r="AJ180" s="93" t="str">
        <f t="shared" si="91"/>
        <v>nebija plānots</v>
      </c>
      <c r="AK180" s="89">
        <v>0</v>
      </c>
      <c r="AL180" s="89">
        <v>0</v>
      </c>
      <c r="AM180" s="89">
        <v>0</v>
      </c>
      <c r="AN180" s="89">
        <v>1350022.05</v>
      </c>
      <c r="AO180" s="89">
        <v>0</v>
      </c>
      <c r="AP180" s="89">
        <v>0</v>
      </c>
      <c r="AQ180" s="89">
        <v>0</v>
      </c>
      <c r="AR180" s="89">
        <v>0</v>
      </c>
      <c r="AS180" s="89">
        <v>1350022.05</v>
      </c>
      <c r="AT180" s="89">
        <v>0</v>
      </c>
      <c r="AU180" s="24">
        <f t="shared" si="76"/>
        <v>2700044.1</v>
      </c>
      <c r="AW180" s="10"/>
      <c r="AX180" s="10"/>
    </row>
    <row r="181" spans="1:50" ht="12" customHeight="1" x14ac:dyDescent="0.25">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89">
        <v>0</v>
      </c>
      <c r="Q181" s="89">
        <v>0</v>
      </c>
      <c r="R181" s="89">
        <v>0</v>
      </c>
      <c r="S181" s="89">
        <f t="shared" si="77"/>
        <v>0</v>
      </c>
      <c r="T181" s="93" t="str">
        <f t="shared" si="78"/>
        <v>nebija plānots</v>
      </c>
      <c r="U181" s="89">
        <f t="shared" si="79"/>
        <v>0</v>
      </c>
      <c r="V181" s="93" t="str">
        <f t="shared" si="80"/>
        <v>nebija plānots</v>
      </c>
      <c r="W181" s="89">
        <v>0</v>
      </c>
      <c r="X181" s="89">
        <v>0</v>
      </c>
      <c r="Y181" s="89">
        <v>0</v>
      </c>
      <c r="Z181" s="89">
        <f t="shared" si="81"/>
        <v>0</v>
      </c>
      <c r="AA181" s="93" t="str">
        <f t="shared" si="82"/>
        <v>nebija plānots</v>
      </c>
      <c r="AB181" s="89">
        <f t="shared" si="83"/>
        <v>0</v>
      </c>
      <c r="AC181" s="93" t="str">
        <f t="shared" si="84"/>
        <v>nebija plānots</v>
      </c>
      <c r="AD181" s="89">
        <f t="shared" si="85"/>
        <v>0</v>
      </c>
      <c r="AE181" s="89">
        <f t="shared" si="86"/>
        <v>0</v>
      </c>
      <c r="AF181" s="89">
        <f t="shared" si="87"/>
        <v>0</v>
      </c>
      <c r="AG181" s="89">
        <f t="shared" si="88"/>
        <v>0</v>
      </c>
      <c r="AH181" s="93" t="str">
        <f t="shared" si="89"/>
        <v>nebija plānots</v>
      </c>
      <c r="AI181" s="89">
        <f t="shared" si="90"/>
        <v>0</v>
      </c>
      <c r="AJ181" s="93" t="str">
        <f t="shared" si="91"/>
        <v>nebija plānots</v>
      </c>
      <c r="AK181" s="89">
        <v>0</v>
      </c>
      <c r="AL181" s="89">
        <v>0</v>
      </c>
      <c r="AM181" s="89">
        <v>0</v>
      </c>
      <c r="AN181" s="89">
        <v>104762.5</v>
      </c>
      <c r="AO181" s="89">
        <v>0</v>
      </c>
      <c r="AP181" s="89">
        <v>0</v>
      </c>
      <c r="AQ181" s="89">
        <v>0</v>
      </c>
      <c r="AR181" s="89">
        <v>58522.5</v>
      </c>
      <c r="AS181" s="89">
        <v>0</v>
      </c>
      <c r="AT181" s="89">
        <v>0</v>
      </c>
      <c r="AU181" s="24">
        <f t="shared" si="76"/>
        <v>163285</v>
      </c>
      <c r="AW181" s="10"/>
      <c r="AX181" s="10"/>
    </row>
    <row r="182" spans="1:50" ht="12" customHeight="1" x14ac:dyDescent="0.25">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89">
        <v>0</v>
      </c>
      <c r="Q182" s="89">
        <v>0</v>
      </c>
      <c r="R182" s="89">
        <v>0</v>
      </c>
      <c r="S182" s="89">
        <f t="shared" si="77"/>
        <v>0</v>
      </c>
      <c r="T182" s="93" t="str">
        <f t="shared" si="78"/>
        <v>nebija plānots</v>
      </c>
      <c r="U182" s="89">
        <f t="shared" si="79"/>
        <v>0</v>
      </c>
      <c r="V182" s="93" t="str">
        <f t="shared" si="80"/>
        <v>nebija plānots</v>
      </c>
      <c r="W182" s="89">
        <v>65440.4</v>
      </c>
      <c r="X182" s="89">
        <v>65440.4</v>
      </c>
      <c r="Y182" s="89">
        <v>0</v>
      </c>
      <c r="Z182" s="89">
        <f t="shared" si="81"/>
        <v>65440.4</v>
      </c>
      <c r="AA182" s="93">
        <f t="shared" si="82"/>
        <v>1</v>
      </c>
      <c r="AB182" s="89">
        <f t="shared" si="83"/>
        <v>0</v>
      </c>
      <c r="AC182" s="93">
        <f t="shared" si="84"/>
        <v>0</v>
      </c>
      <c r="AD182" s="89">
        <f t="shared" si="85"/>
        <v>65440.4</v>
      </c>
      <c r="AE182" s="89">
        <f t="shared" si="86"/>
        <v>65440.4</v>
      </c>
      <c r="AF182" s="89">
        <f t="shared" si="87"/>
        <v>0</v>
      </c>
      <c r="AG182" s="89">
        <f t="shared" si="88"/>
        <v>65440.4</v>
      </c>
      <c r="AH182" s="93">
        <f t="shared" si="89"/>
        <v>1</v>
      </c>
      <c r="AI182" s="89">
        <f t="shared" si="90"/>
        <v>0</v>
      </c>
      <c r="AJ182" s="93">
        <f t="shared" si="91"/>
        <v>0</v>
      </c>
      <c r="AK182" s="89">
        <v>0</v>
      </c>
      <c r="AL182" s="89">
        <v>0</v>
      </c>
      <c r="AM182" s="89">
        <v>60785.63</v>
      </c>
      <c r="AN182" s="89">
        <v>0</v>
      </c>
      <c r="AO182" s="89">
        <v>0</v>
      </c>
      <c r="AP182" s="89">
        <v>108549.68</v>
      </c>
      <c r="AQ182" s="89">
        <v>0</v>
      </c>
      <c r="AR182" s="89">
        <v>89396.63</v>
      </c>
      <c r="AS182" s="89">
        <v>104020.24</v>
      </c>
      <c r="AT182" s="89">
        <v>0</v>
      </c>
      <c r="AU182" s="24">
        <f t="shared" si="76"/>
        <v>428192.57999999996</v>
      </c>
      <c r="AW182" s="10"/>
      <c r="AX182" s="10"/>
    </row>
    <row r="183" spans="1:50" ht="12" customHeight="1" x14ac:dyDescent="0.25">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89">
        <v>0</v>
      </c>
      <c r="Q183" s="89">
        <v>0</v>
      </c>
      <c r="R183" s="89">
        <v>0</v>
      </c>
      <c r="S183" s="89">
        <f t="shared" si="77"/>
        <v>0</v>
      </c>
      <c r="T183" s="93" t="str">
        <f t="shared" si="78"/>
        <v>nebija plānots</v>
      </c>
      <c r="U183" s="89">
        <f t="shared" si="79"/>
        <v>0</v>
      </c>
      <c r="V183" s="93" t="str">
        <f t="shared" si="80"/>
        <v>nebija plānots</v>
      </c>
      <c r="W183" s="89">
        <v>0</v>
      </c>
      <c r="X183" s="89">
        <v>0</v>
      </c>
      <c r="Y183" s="89">
        <v>0</v>
      </c>
      <c r="Z183" s="89">
        <f t="shared" si="81"/>
        <v>0</v>
      </c>
      <c r="AA183" s="93" t="str">
        <f t="shared" si="82"/>
        <v>nebija plānots</v>
      </c>
      <c r="AB183" s="89">
        <f t="shared" si="83"/>
        <v>0</v>
      </c>
      <c r="AC183" s="93" t="str">
        <f t="shared" si="84"/>
        <v>nebija plānots</v>
      </c>
      <c r="AD183" s="89">
        <f t="shared" si="85"/>
        <v>0</v>
      </c>
      <c r="AE183" s="89">
        <f t="shared" si="86"/>
        <v>0</v>
      </c>
      <c r="AF183" s="89">
        <f t="shared" si="87"/>
        <v>0</v>
      </c>
      <c r="AG183" s="89">
        <f t="shared" si="88"/>
        <v>0</v>
      </c>
      <c r="AH183" s="93" t="str">
        <f t="shared" si="89"/>
        <v>nebija plānots</v>
      </c>
      <c r="AI183" s="89">
        <f t="shared" si="90"/>
        <v>0</v>
      </c>
      <c r="AJ183" s="93" t="str">
        <f t="shared" si="91"/>
        <v>nebija plānots</v>
      </c>
      <c r="AK183" s="89">
        <v>0</v>
      </c>
      <c r="AL183" s="89">
        <v>0</v>
      </c>
      <c r="AM183" s="89">
        <v>0</v>
      </c>
      <c r="AN183" s="89">
        <v>199985.83</v>
      </c>
      <c r="AO183" s="89">
        <v>0</v>
      </c>
      <c r="AP183" s="89">
        <v>0</v>
      </c>
      <c r="AQ183" s="89">
        <v>123866.85</v>
      </c>
      <c r="AR183" s="89">
        <v>0</v>
      </c>
      <c r="AS183" s="89">
        <v>0</v>
      </c>
      <c r="AT183" s="89">
        <v>210468.59</v>
      </c>
      <c r="AU183" s="24">
        <f t="shared" si="76"/>
        <v>534321.27</v>
      </c>
      <c r="AW183" s="10"/>
      <c r="AX183" s="10"/>
    </row>
    <row r="184" spans="1:50" ht="12" customHeight="1" x14ac:dyDescent="0.25">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89">
        <v>0</v>
      </c>
      <c r="Q184" s="89">
        <v>0</v>
      </c>
      <c r="R184" s="89">
        <v>0</v>
      </c>
      <c r="S184" s="89">
        <f t="shared" si="77"/>
        <v>0</v>
      </c>
      <c r="T184" s="93" t="str">
        <f t="shared" si="78"/>
        <v>nebija plānots</v>
      </c>
      <c r="U184" s="89">
        <f t="shared" si="79"/>
        <v>0</v>
      </c>
      <c r="V184" s="93" t="str">
        <f t="shared" si="80"/>
        <v>nebija plānots</v>
      </c>
      <c r="W184" s="89">
        <v>0</v>
      </c>
      <c r="X184" s="89">
        <v>0</v>
      </c>
      <c r="Y184" s="89">
        <v>0</v>
      </c>
      <c r="Z184" s="89">
        <f t="shared" si="81"/>
        <v>0</v>
      </c>
      <c r="AA184" s="93" t="str">
        <f t="shared" si="82"/>
        <v>nebija plānots</v>
      </c>
      <c r="AB184" s="89">
        <f t="shared" si="83"/>
        <v>0</v>
      </c>
      <c r="AC184" s="93" t="str">
        <f t="shared" si="84"/>
        <v>nebija plānots</v>
      </c>
      <c r="AD184" s="89">
        <f t="shared" si="85"/>
        <v>0</v>
      </c>
      <c r="AE184" s="89">
        <f t="shared" si="86"/>
        <v>0</v>
      </c>
      <c r="AF184" s="89">
        <f t="shared" si="87"/>
        <v>0</v>
      </c>
      <c r="AG184" s="89">
        <f t="shared" si="88"/>
        <v>0</v>
      </c>
      <c r="AH184" s="93" t="str">
        <f t="shared" si="89"/>
        <v>nebija plānots</v>
      </c>
      <c r="AI184" s="89">
        <f t="shared" si="90"/>
        <v>0</v>
      </c>
      <c r="AJ184" s="93" t="str">
        <f t="shared" si="91"/>
        <v>nebija plānots</v>
      </c>
      <c r="AK184" s="89">
        <v>0</v>
      </c>
      <c r="AL184" s="89">
        <v>261096.33</v>
      </c>
      <c r="AM184" s="89">
        <v>0</v>
      </c>
      <c r="AN184" s="89">
        <v>0</v>
      </c>
      <c r="AO184" s="89">
        <v>0</v>
      </c>
      <c r="AP184" s="89">
        <v>0</v>
      </c>
      <c r="AQ184" s="89">
        <v>0</v>
      </c>
      <c r="AR184" s="89">
        <v>275129.45</v>
      </c>
      <c r="AS184" s="89">
        <v>0</v>
      </c>
      <c r="AT184" s="89">
        <v>0</v>
      </c>
      <c r="AU184" s="24">
        <f t="shared" si="76"/>
        <v>536225.78</v>
      </c>
      <c r="AW184" s="10"/>
      <c r="AX184" s="10"/>
    </row>
    <row r="185" spans="1:50" ht="12" customHeight="1" x14ac:dyDescent="0.25">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89">
        <v>0</v>
      </c>
      <c r="Q185" s="89">
        <v>0</v>
      </c>
      <c r="R185" s="89">
        <v>0</v>
      </c>
      <c r="S185" s="89">
        <f t="shared" si="77"/>
        <v>0</v>
      </c>
      <c r="T185" s="93" t="str">
        <f t="shared" si="78"/>
        <v>nebija plānots</v>
      </c>
      <c r="U185" s="89">
        <f t="shared" si="79"/>
        <v>0</v>
      </c>
      <c r="V185" s="93" t="str">
        <f t="shared" si="80"/>
        <v>nebija plānots</v>
      </c>
      <c r="W185" s="89">
        <v>0</v>
      </c>
      <c r="X185" s="89">
        <v>0</v>
      </c>
      <c r="Y185" s="89">
        <v>0</v>
      </c>
      <c r="Z185" s="89">
        <f t="shared" si="81"/>
        <v>0</v>
      </c>
      <c r="AA185" s="93" t="str">
        <f t="shared" si="82"/>
        <v>nebija plānots</v>
      </c>
      <c r="AB185" s="89">
        <f t="shared" si="83"/>
        <v>0</v>
      </c>
      <c r="AC185" s="93" t="str">
        <f t="shared" si="84"/>
        <v>nebija plānots</v>
      </c>
      <c r="AD185" s="89">
        <f t="shared" si="85"/>
        <v>0</v>
      </c>
      <c r="AE185" s="89">
        <f t="shared" si="86"/>
        <v>0</v>
      </c>
      <c r="AF185" s="89">
        <f t="shared" si="87"/>
        <v>0</v>
      </c>
      <c r="AG185" s="89">
        <f t="shared" si="88"/>
        <v>0</v>
      </c>
      <c r="AH185" s="93" t="str">
        <f t="shared" si="89"/>
        <v>nebija plānots</v>
      </c>
      <c r="AI185" s="89">
        <f t="shared" si="90"/>
        <v>0</v>
      </c>
      <c r="AJ185" s="93" t="str">
        <f t="shared" si="91"/>
        <v>nebija plānots</v>
      </c>
      <c r="AK185" s="89">
        <v>0</v>
      </c>
      <c r="AL185" s="89">
        <v>0</v>
      </c>
      <c r="AM185" s="89">
        <v>134023.22</v>
      </c>
      <c r="AN185" s="89">
        <v>0</v>
      </c>
      <c r="AO185" s="89">
        <v>0</v>
      </c>
      <c r="AP185" s="89">
        <v>52837.91</v>
      </c>
      <c r="AQ185" s="89">
        <v>0</v>
      </c>
      <c r="AR185" s="89">
        <v>37743.19</v>
      </c>
      <c r="AS185" s="89">
        <v>0</v>
      </c>
      <c r="AT185" s="89">
        <v>29009.439999999999</v>
      </c>
      <c r="AU185" s="24">
        <f t="shared" si="76"/>
        <v>253613.76</v>
      </c>
      <c r="AW185" s="10"/>
      <c r="AX185" s="10"/>
    </row>
    <row r="186" spans="1:50" ht="12" customHeight="1" x14ac:dyDescent="0.25">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89">
        <v>8693.14</v>
      </c>
      <c r="Q186" s="89">
        <v>22036.799999999999</v>
      </c>
      <c r="R186" s="89">
        <v>0</v>
      </c>
      <c r="S186" s="89">
        <f t="shared" si="77"/>
        <v>22036.799999999999</v>
      </c>
      <c r="T186" s="93">
        <f t="shared" si="78"/>
        <v>2.534964351201062</v>
      </c>
      <c r="U186" s="89">
        <f t="shared" si="79"/>
        <v>13343.66</v>
      </c>
      <c r="V186" s="93">
        <f t="shared" si="80"/>
        <v>1.534964351201062</v>
      </c>
      <c r="W186" s="89">
        <v>13078.58</v>
      </c>
      <c r="X186" s="89">
        <v>18945.739999999998</v>
      </c>
      <c r="Y186" s="89">
        <v>0</v>
      </c>
      <c r="Z186" s="89">
        <f t="shared" si="81"/>
        <v>18945.739999999998</v>
      </c>
      <c r="AA186" s="93">
        <f t="shared" si="82"/>
        <v>1.4486083351556513</v>
      </c>
      <c r="AB186" s="89">
        <f t="shared" si="83"/>
        <v>5867.159999999998</v>
      </c>
      <c r="AC186" s="93">
        <f t="shared" si="84"/>
        <v>0.44860833515565129</v>
      </c>
      <c r="AD186" s="89">
        <f t="shared" si="85"/>
        <v>21771.72</v>
      </c>
      <c r="AE186" s="89">
        <f t="shared" si="86"/>
        <v>40982.539999999994</v>
      </c>
      <c r="AF186" s="89">
        <f t="shared" si="87"/>
        <v>0</v>
      </c>
      <c r="AG186" s="89">
        <f t="shared" si="88"/>
        <v>40982.539999999994</v>
      </c>
      <c r="AH186" s="93">
        <f t="shared" si="89"/>
        <v>1.8823749340888083</v>
      </c>
      <c r="AI186" s="89">
        <f t="shared" si="90"/>
        <v>19210.819999999992</v>
      </c>
      <c r="AJ186" s="93">
        <f t="shared" si="91"/>
        <v>0.8823749340888084</v>
      </c>
      <c r="AK186" s="89">
        <v>19592.38</v>
      </c>
      <c r="AL186" s="89">
        <v>61144.770000000004</v>
      </c>
      <c r="AM186" s="89">
        <v>26114.870000000003</v>
      </c>
      <c r="AN186" s="89">
        <v>3872.5200000000004</v>
      </c>
      <c r="AO186" s="89">
        <v>3809.02</v>
      </c>
      <c r="AP186" s="89">
        <v>27059.940000000002</v>
      </c>
      <c r="AQ186" s="89">
        <v>11313.17</v>
      </c>
      <c r="AR186" s="89">
        <v>12454.66</v>
      </c>
      <c r="AS186" s="89">
        <v>0</v>
      </c>
      <c r="AT186" s="89">
        <v>394.00000000000233</v>
      </c>
      <c r="AU186" s="24">
        <f t="shared" si="76"/>
        <v>187527.05000000002</v>
      </c>
      <c r="AW186" s="10"/>
      <c r="AX186" s="10"/>
    </row>
    <row r="187" spans="1:50" ht="12" customHeight="1" x14ac:dyDescent="0.25">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89">
        <v>0</v>
      </c>
      <c r="Q187" s="89">
        <v>0</v>
      </c>
      <c r="R187" s="89">
        <v>0</v>
      </c>
      <c r="S187" s="89">
        <f t="shared" si="77"/>
        <v>0</v>
      </c>
      <c r="T187" s="93" t="str">
        <f t="shared" si="78"/>
        <v>nebija plānots</v>
      </c>
      <c r="U187" s="89">
        <f t="shared" si="79"/>
        <v>0</v>
      </c>
      <c r="V187" s="93" t="str">
        <f t="shared" si="80"/>
        <v>nebija plānots</v>
      </c>
      <c r="W187" s="89">
        <v>0</v>
      </c>
      <c r="X187" s="89">
        <v>0</v>
      </c>
      <c r="Y187" s="89">
        <v>0</v>
      </c>
      <c r="Z187" s="89">
        <f t="shared" si="81"/>
        <v>0</v>
      </c>
      <c r="AA187" s="93" t="str">
        <f t="shared" si="82"/>
        <v>nebija plānots</v>
      </c>
      <c r="AB187" s="89">
        <f t="shared" si="83"/>
        <v>0</v>
      </c>
      <c r="AC187" s="93" t="str">
        <f t="shared" si="84"/>
        <v>nebija plānots</v>
      </c>
      <c r="AD187" s="89">
        <f t="shared" si="85"/>
        <v>0</v>
      </c>
      <c r="AE187" s="89">
        <f t="shared" si="86"/>
        <v>0</v>
      </c>
      <c r="AF187" s="89">
        <f t="shared" si="87"/>
        <v>0</v>
      </c>
      <c r="AG187" s="89">
        <f t="shared" si="88"/>
        <v>0</v>
      </c>
      <c r="AH187" s="93" t="str">
        <f t="shared" si="89"/>
        <v>nebija plānots</v>
      </c>
      <c r="AI187" s="89">
        <f t="shared" si="90"/>
        <v>0</v>
      </c>
      <c r="AJ187" s="93" t="str">
        <f t="shared" si="91"/>
        <v>nebija plānots</v>
      </c>
      <c r="AK187" s="89">
        <v>0</v>
      </c>
      <c r="AL187" s="89">
        <v>0</v>
      </c>
      <c r="AM187" s="89">
        <v>0</v>
      </c>
      <c r="AN187" s="89">
        <v>0</v>
      </c>
      <c r="AO187" s="89">
        <v>0</v>
      </c>
      <c r="AP187" s="89">
        <v>0</v>
      </c>
      <c r="AQ187" s="89">
        <v>0</v>
      </c>
      <c r="AR187" s="89">
        <v>0</v>
      </c>
      <c r="AS187" s="89">
        <v>0</v>
      </c>
      <c r="AT187" s="89">
        <v>0</v>
      </c>
      <c r="AU187" s="24">
        <f t="shared" si="76"/>
        <v>0</v>
      </c>
      <c r="AW187" s="10"/>
      <c r="AX187" s="10"/>
    </row>
    <row r="188" spans="1:50" ht="12" customHeight="1" x14ac:dyDescent="0.25">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89">
        <v>0</v>
      </c>
      <c r="Q188" s="89">
        <v>91934.92</v>
      </c>
      <c r="R188" s="89">
        <v>0</v>
      </c>
      <c r="S188" s="89">
        <f t="shared" si="77"/>
        <v>91934.92</v>
      </c>
      <c r="T188" s="93" t="str">
        <f t="shared" si="78"/>
        <v>nebija plānots</v>
      </c>
      <c r="U188" s="89">
        <f t="shared" si="79"/>
        <v>91934.92</v>
      </c>
      <c r="V188" s="93" t="str">
        <f t="shared" si="80"/>
        <v>nebija plānots</v>
      </c>
      <c r="W188" s="89">
        <v>0</v>
      </c>
      <c r="X188" s="89">
        <v>0</v>
      </c>
      <c r="Y188" s="89">
        <v>0</v>
      </c>
      <c r="Z188" s="89">
        <f t="shared" si="81"/>
        <v>0</v>
      </c>
      <c r="AA188" s="93" t="str">
        <f t="shared" si="82"/>
        <v>nebija plānots</v>
      </c>
      <c r="AB188" s="89">
        <f t="shared" si="83"/>
        <v>0</v>
      </c>
      <c r="AC188" s="93" t="str">
        <f t="shared" si="84"/>
        <v>nebija plānots</v>
      </c>
      <c r="AD188" s="89">
        <f t="shared" si="85"/>
        <v>0</v>
      </c>
      <c r="AE188" s="89">
        <f t="shared" si="86"/>
        <v>91934.92</v>
      </c>
      <c r="AF188" s="89">
        <f t="shared" si="87"/>
        <v>0</v>
      </c>
      <c r="AG188" s="89">
        <f t="shared" si="88"/>
        <v>91934.92</v>
      </c>
      <c r="AH188" s="93" t="str">
        <f t="shared" si="89"/>
        <v>nebija plānots</v>
      </c>
      <c r="AI188" s="89">
        <f t="shared" si="90"/>
        <v>91934.92</v>
      </c>
      <c r="AJ188" s="93" t="str">
        <f t="shared" si="91"/>
        <v>nebija plānots</v>
      </c>
      <c r="AK188" s="89">
        <v>91934.92</v>
      </c>
      <c r="AL188" s="89">
        <v>0</v>
      </c>
      <c r="AM188" s="89">
        <v>0</v>
      </c>
      <c r="AN188" s="89">
        <v>96777.48</v>
      </c>
      <c r="AO188" s="89">
        <v>0</v>
      </c>
      <c r="AP188" s="89">
        <v>0</v>
      </c>
      <c r="AQ188" s="89">
        <v>0</v>
      </c>
      <c r="AR188" s="89">
        <v>125185.64</v>
      </c>
      <c r="AS188" s="89">
        <v>0</v>
      </c>
      <c r="AT188" s="89">
        <v>0</v>
      </c>
      <c r="AU188" s="24">
        <f t="shared" si="76"/>
        <v>313898.03999999998</v>
      </c>
      <c r="AW188" s="10"/>
      <c r="AX188" s="10"/>
    </row>
    <row r="189" spans="1:50" ht="12" customHeight="1" x14ac:dyDescent="0.25">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89">
        <v>0</v>
      </c>
      <c r="Q189" s="89">
        <v>50575.65</v>
      </c>
      <c r="R189" s="89">
        <v>0</v>
      </c>
      <c r="S189" s="89">
        <f t="shared" si="77"/>
        <v>50575.65</v>
      </c>
      <c r="T189" s="93" t="str">
        <f t="shared" si="78"/>
        <v>nebija plānots</v>
      </c>
      <c r="U189" s="89">
        <f t="shared" si="79"/>
        <v>50575.65</v>
      </c>
      <c r="V189" s="93" t="str">
        <f t="shared" si="80"/>
        <v>nebija plānots</v>
      </c>
      <c r="W189" s="89">
        <v>90579.520000000004</v>
      </c>
      <c r="X189" s="89">
        <v>40006.36</v>
      </c>
      <c r="Y189" s="89">
        <v>0</v>
      </c>
      <c r="Z189" s="89">
        <f t="shared" si="81"/>
        <v>40006.36</v>
      </c>
      <c r="AA189" s="93">
        <f t="shared" si="82"/>
        <v>0.44167114155606035</v>
      </c>
      <c r="AB189" s="89">
        <f t="shared" si="83"/>
        <v>-50573.16</v>
      </c>
      <c r="AC189" s="93">
        <f t="shared" si="84"/>
        <v>-0.55832885844393965</v>
      </c>
      <c r="AD189" s="89">
        <f t="shared" si="85"/>
        <v>90579.520000000004</v>
      </c>
      <c r="AE189" s="89">
        <f t="shared" si="86"/>
        <v>90582.010000000009</v>
      </c>
      <c r="AF189" s="89">
        <f t="shared" si="87"/>
        <v>0</v>
      </c>
      <c r="AG189" s="89">
        <f t="shared" si="88"/>
        <v>90582.010000000009</v>
      </c>
      <c r="AH189" s="93">
        <f t="shared" si="89"/>
        <v>1.0000274896577064</v>
      </c>
      <c r="AI189" s="89">
        <f t="shared" si="90"/>
        <v>2.4900000000052387</v>
      </c>
      <c r="AJ189" s="93">
        <f t="shared" si="91"/>
        <v>2.7489657706347291E-5</v>
      </c>
      <c r="AK189" s="89">
        <v>0</v>
      </c>
      <c r="AL189" s="89">
        <v>0</v>
      </c>
      <c r="AM189" s="89">
        <v>88748.52</v>
      </c>
      <c r="AN189" s="89">
        <v>0</v>
      </c>
      <c r="AO189" s="89">
        <v>0</v>
      </c>
      <c r="AP189" s="89">
        <v>94226.880000000005</v>
      </c>
      <c r="AQ189" s="89">
        <v>0</v>
      </c>
      <c r="AR189" s="89">
        <v>0</v>
      </c>
      <c r="AS189" s="89">
        <v>85651.05</v>
      </c>
      <c r="AT189" s="89">
        <v>0</v>
      </c>
      <c r="AU189" s="24">
        <f t="shared" si="76"/>
        <v>359205.97000000003</v>
      </c>
      <c r="AW189" s="10"/>
      <c r="AX189" s="10"/>
    </row>
    <row r="190" spans="1:50" ht="12" customHeight="1" x14ac:dyDescent="0.25">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89">
        <v>0</v>
      </c>
      <c r="Q190" s="89">
        <v>0</v>
      </c>
      <c r="R190" s="89">
        <v>0</v>
      </c>
      <c r="S190" s="89">
        <f t="shared" si="77"/>
        <v>0</v>
      </c>
      <c r="T190" s="93" t="str">
        <f t="shared" si="78"/>
        <v>nebija plānots</v>
      </c>
      <c r="U190" s="89">
        <f t="shared" si="79"/>
        <v>0</v>
      </c>
      <c r="V190" s="93" t="str">
        <f t="shared" si="80"/>
        <v>nebija plānots</v>
      </c>
      <c r="W190" s="89">
        <v>0</v>
      </c>
      <c r="X190" s="89">
        <v>127242.27</v>
      </c>
      <c r="Y190" s="89">
        <v>0</v>
      </c>
      <c r="Z190" s="89">
        <f t="shared" si="81"/>
        <v>127242.27</v>
      </c>
      <c r="AA190" s="93" t="str">
        <f t="shared" si="82"/>
        <v>nebija plānots</v>
      </c>
      <c r="AB190" s="89">
        <f t="shared" si="83"/>
        <v>127242.27</v>
      </c>
      <c r="AC190" s="93" t="str">
        <f t="shared" si="84"/>
        <v>nebija plānots</v>
      </c>
      <c r="AD190" s="89">
        <f t="shared" si="85"/>
        <v>0</v>
      </c>
      <c r="AE190" s="89">
        <f t="shared" si="86"/>
        <v>127242.27</v>
      </c>
      <c r="AF190" s="89">
        <f t="shared" si="87"/>
        <v>0</v>
      </c>
      <c r="AG190" s="89">
        <f t="shared" si="88"/>
        <v>127242.27</v>
      </c>
      <c r="AH190" s="93" t="str">
        <f t="shared" si="89"/>
        <v>nebija plānots</v>
      </c>
      <c r="AI190" s="89">
        <f t="shared" si="90"/>
        <v>127242.27</v>
      </c>
      <c r="AJ190" s="93" t="str">
        <f t="shared" si="91"/>
        <v>nebija plānots</v>
      </c>
      <c r="AK190" s="89">
        <v>127534.25</v>
      </c>
      <c r="AL190" s="89">
        <v>0</v>
      </c>
      <c r="AM190" s="89">
        <v>28972.69</v>
      </c>
      <c r="AN190" s="89">
        <v>0</v>
      </c>
      <c r="AO190" s="89">
        <v>0</v>
      </c>
      <c r="AP190" s="89">
        <v>80309.240000000005</v>
      </c>
      <c r="AQ190" s="89">
        <v>0</v>
      </c>
      <c r="AR190" s="89">
        <v>0</v>
      </c>
      <c r="AS190" s="89">
        <v>34806.68</v>
      </c>
      <c r="AT190" s="89">
        <v>0</v>
      </c>
      <c r="AU190" s="24">
        <f t="shared" si="76"/>
        <v>271622.86</v>
      </c>
      <c r="AW190" s="10"/>
      <c r="AX190" s="10"/>
    </row>
    <row r="191" spans="1:50" ht="12" customHeight="1" x14ac:dyDescent="0.25">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89">
        <v>0</v>
      </c>
      <c r="Q191" s="89">
        <v>0</v>
      </c>
      <c r="R191" s="89">
        <v>0</v>
      </c>
      <c r="S191" s="89">
        <f t="shared" si="77"/>
        <v>0</v>
      </c>
      <c r="T191" s="93" t="str">
        <f t="shared" si="78"/>
        <v>nebija plānots</v>
      </c>
      <c r="U191" s="89">
        <f t="shared" si="79"/>
        <v>0</v>
      </c>
      <c r="V191" s="93" t="str">
        <f t="shared" si="80"/>
        <v>nebija plānots</v>
      </c>
      <c r="W191" s="89">
        <v>0</v>
      </c>
      <c r="X191" s="89">
        <v>289521.02</v>
      </c>
      <c r="Y191" s="89">
        <v>0</v>
      </c>
      <c r="Z191" s="89">
        <f t="shared" si="81"/>
        <v>289521.02</v>
      </c>
      <c r="AA191" s="93" t="str">
        <f t="shared" si="82"/>
        <v>nebija plānots</v>
      </c>
      <c r="AB191" s="89">
        <f t="shared" si="83"/>
        <v>289521.02</v>
      </c>
      <c r="AC191" s="93" t="str">
        <f t="shared" si="84"/>
        <v>nebija plānots</v>
      </c>
      <c r="AD191" s="89">
        <f t="shared" si="85"/>
        <v>0</v>
      </c>
      <c r="AE191" s="89">
        <f t="shared" si="86"/>
        <v>289521.02</v>
      </c>
      <c r="AF191" s="89">
        <f t="shared" si="87"/>
        <v>0</v>
      </c>
      <c r="AG191" s="89">
        <f t="shared" si="88"/>
        <v>289521.02</v>
      </c>
      <c r="AH191" s="93" t="str">
        <f t="shared" si="89"/>
        <v>nebija plānots</v>
      </c>
      <c r="AI191" s="89">
        <f t="shared" si="90"/>
        <v>289521.02</v>
      </c>
      <c r="AJ191" s="93" t="str">
        <f t="shared" si="91"/>
        <v>nebija plānots</v>
      </c>
      <c r="AK191" s="89">
        <v>289754</v>
      </c>
      <c r="AL191" s="89">
        <v>0</v>
      </c>
      <c r="AM191" s="89">
        <v>0</v>
      </c>
      <c r="AN191" s="89">
        <v>0</v>
      </c>
      <c r="AO191" s="89">
        <v>0</v>
      </c>
      <c r="AP191" s="89">
        <v>234884.75</v>
      </c>
      <c r="AQ191" s="89">
        <v>0</v>
      </c>
      <c r="AR191" s="89">
        <v>0</v>
      </c>
      <c r="AS191" s="89">
        <v>0</v>
      </c>
      <c r="AT191" s="89">
        <v>0</v>
      </c>
      <c r="AU191" s="24">
        <f t="shared" si="76"/>
        <v>524638.75</v>
      </c>
      <c r="AW191" s="10"/>
      <c r="AX191" s="10"/>
    </row>
    <row r="192" spans="1:50" ht="12" customHeight="1" x14ac:dyDescent="0.25">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89">
        <v>0</v>
      </c>
      <c r="Q192" s="89">
        <v>0</v>
      </c>
      <c r="R192" s="89">
        <v>0</v>
      </c>
      <c r="S192" s="89">
        <f t="shared" si="77"/>
        <v>0</v>
      </c>
      <c r="T192" s="93" t="str">
        <f t="shared" si="78"/>
        <v>nebija plānots</v>
      </c>
      <c r="U192" s="89">
        <f t="shared" si="79"/>
        <v>0</v>
      </c>
      <c r="V192" s="93" t="str">
        <f t="shared" si="80"/>
        <v>nebija plānots</v>
      </c>
      <c r="W192" s="89">
        <v>164899.69</v>
      </c>
      <c r="X192" s="89">
        <v>164899.69</v>
      </c>
      <c r="Y192" s="89">
        <v>0</v>
      </c>
      <c r="Z192" s="89">
        <f t="shared" si="81"/>
        <v>164899.69</v>
      </c>
      <c r="AA192" s="93">
        <f t="shared" si="82"/>
        <v>1</v>
      </c>
      <c r="AB192" s="89">
        <f t="shared" si="83"/>
        <v>0</v>
      </c>
      <c r="AC192" s="93">
        <f t="shared" si="84"/>
        <v>0</v>
      </c>
      <c r="AD192" s="89">
        <f t="shared" si="85"/>
        <v>164899.69</v>
      </c>
      <c r="AE192" s="89">
        <f t="shared" si="86"/>
        <v>164899.69</v>
      </c>
      <c r="AF192" s="89">
        <f t="shared" si="87"/>
        <v>0</v>
      </c>
      <c r="AG192" s="89">
        <f t="shared" si="88"/>
        <v>164899.69</v>
      </c>
      <c r="AH192" s="93">
        <f t="shared" si="89"/>
        <v>1</v>
      </c>
      <c r="AI192" s="89">
        <f t="shared" si="90"/>
        <v>0</v>
      </c>
      <c r="AJ192" s="93">
        <f t="shared" si="91"/>
        <v>0</v>
      </c>
      <c r="AK192" s="89">
        <v>0</v>
      </c>
      <c r="AL192" s="89">
        <v>0</v>
      </c>
      <c r="AM192" s="89">
        <v>0</v>
      </c>
      <c r="AN192" s="89">
        <v>0</v>
      </c>
      <c r="AO192" s="89">
        <v>0</v>
      </c>
      <c r="AP192" s="89">
        <v>216769.51</v>
      </c>
      <c r="AQ192" s="89">
        <v>0</v>
      </c>
      <c r="AR192" s="89">
        <v>0</v>
      </c>
      <c r="AS192" s="89">
        <v>0</v>
      </c>
      <c r="AT192" s="89">
        <v>0</v>
      </c>
      <c r="AU192" s="24">
        <f t="shared" si="76"/>
        <v>381669.2</v>
      </c>
      <c r="AW192" s="10"/>
      <c r="AX192" s="10"/>
    </row>
    <row r="193" spans="1:50" ht="12" customHeight="1" x14ac:dyDescent="0.25">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89">
        <v>0</v>
      </c>
      <c r="Q193" s="89">
        <v>69882.34</v>
      </c>
      <c r="R193" s="89">
        <v>0</v>
      </c>
      <c r="S193" s="89">
        <f t="shared" si="77"/>
        <v>69882.34</v>
      </c>
      <c r="T193" s="93" t="str">
        <f t="shared" si="78"/>
        <v>nebija plānots</v>
      </c>
      <c r="U193" s="89">
        <f t="shared" si="79"/>
        <v>69882.34</v>
      </c>
      <c r="V193" s="93" t="str">
        <f t="shared" si="80"/>
        <v>nebija plānots</v>
      </c>
      <c r="W193" s="89">
        <v>0</v>
      </c>
      <c r="X193" s="89">
        <v>0</v>
      </c>
      <c r="Y193" s="89">
        <v>0</v>
      </c>
      <c r="Z193" s="89">
        <f t="shared" si="81"/>
        <v>0</v>
      </c>
      <c r="AA193" s="93" t="str">
        <f t="shared" si="82"/>
        <v>nebija plānots</v>
      </c>
      <c r="AB193" s="89">
        <f t="shared" si="83"/>
        <v>0</v>
      </c>
      <c r="AC193" s="93" t="str">
        <f t="shared" si="84"/>
        <v>nebija plānots</v>
      </c>
      <c r="AD193" s="89">
        <f t="shared" si="85"/>
        <v>0</v>
      </c>
      <c r="AE193" s="89">
        <f t="shared" si="86"/>
        <v>69882.34</v>
      </c>
      <c r="AF193" s="89">
        <f t="shared" si="87"/>
        <v>0</v>
      </c>
      <c r="AG193" s="89">
        <f t="shared" si="88"/>
        <v>69882.34</v>
      </c>
      <c r="AH193" s="93" t="str">
        <f t="shared" si="89"/>
        <v>nebija plānots</v>
      </c>
      <c r="AI193" s="89">
        <f t="shared" si="90"/>
        <v>69882.34</v>
      </c>
      <c r="AJ193" s="93" t="str">
        <f t="shared" si="91"/>
        <v>nebija plānots</v>
      </c>
      <c r="AK193" s="89">
        <v>69882.34</v>
      </c>
      <c r="AL193" s="89">
        <v>0</v>
      </c>
      <c r="AM193" s="89">
        <v>0</v>
      </c>
      <c r="AN193" s="89">
        <v>0</v>
      </c>
      <c r="AO193" s="89">
        <v>0</v>
      </c>
      <c r="AP193" s="89">
        <v>0</v>
      </c>
      <c r="AQ193" s="89">
        <v>130050</v>
      </c>
      <c r="AR193" s="89">
        <v>0</v>
      </c>
      <c r="AS193" s="89">
        <v>0</v>
      </c>
      <c r="AT193" s="89">
        <v>0</v>
      </c>
      <c r="AU193" s="24">
        <f t="shared" si="76"/>
        <v>199932.34</v>
      </c>
      <c r="AW193" s="10"/>
      <c r="AX193" s="10"/>
    </row>
    <row r="194" spans="1:50" ht="12" customHeight="1" x14ac:dyDescent="0.25">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89">
        <v>0</v>
      </c>
      <c r="Q194" s="89">
        <v>0</v>
      </c>
      <c r="R194" s="89">
        <v>0</v>
      </c>
      <c r="S194" s="89">
        <f t="shared" si="77"/>
        <v>0</v>
      </c>
      <c r="T194" s="93" t="str">
        <f t="shared" si="78"/>
        <v>nebija plānots</v>
      </c>
      <c r="U194" s="89">
        <f t="shared" si="79"/>
        <v>0</v>
      </c>
      <c r="V194" s="93" t="str">
        <f t="shared" si="80"/>
        <v>nebija plānots</v>
      </c>
      <c r="W194" s="89">
        <v>0</v>
      </c>
      <c r="X194" s="89">
        <v>0</v>
      </c>
      <c r="Y194" s="89">
        <v>0</v>
      </c>
      <c r="Z194" s="89">
        <f t="shared" si="81"/>
        <v>0</v>
      </c>
      <c r="AA194" s="93" t="str">
        <f t="shared" si="82"/>
        <v>nebija plānots</v>
      </c>
      <c r="AB194" s="89">
        <f t="shared" si="83"/>
        <v>0</v>
      </c>
      <c r="AC194" s="93" t="str">
        <f t="shared" si="84"/>
        <v>nebija plānots</v>
      </c>
      <c r="AD194" s="89">
        <f t="shared" si="85"/>
        <v>0</v>
      </c>
      <c r="AE194" s="89">
        <f t="shared" si="86"/>
        <v>0</v>
      </c>
      <c r="AF194" s="89">
        <f t="shared" si="87"/>
        <v>0</v>
      </c>
      <c r="AG194" s="89">
        <f t="shared" si="88"/>
        <v>0</v>
      </c>
      <c r="AH194" s="93" t="str">
        <f t="shared" si="89"/>
        <v>nebija plānots</v>
      </c>
      <c r="AI194" s="89">
        <f t="shared" si="90"/>
        <v>0</v>
      </c>
      <c r="AJ194" s="93" t="str">
        <f t="shared" si="91"/>
        <v>nebija plānots</v>
      </c>
      <c r="AK194" s="89">
        <v>0</v>
      </c>
      <c r="AL194" s="89">
        <v>123037.5</v>
      </c>
      <c r="AM194" s="89">
        <v>0</v>
      </c>
      <c r="AN194" s="89">
        <v>0</v>
      </c>
      <c r="AO194" s="89">
        <v>116662.5</v>
      </c>
      <c r="AP194" s="89">
        <v>0</v>
      </c>
      <c r="AQ194" s="89">
        <v>0</v>
      </c>
      <c r="AR194" s="89">
        <v>141525</v>
      </c>
      <c r="AS194" s="89">
        <v>0</v>
      </c>
      <c r="AT194" s="89">
        <v>0</v>
      </c>
      <c r="AU194" s="24">
        <f t="shared" si="76"/>
        <v>381225</v>
      </c>
      <c r="AW194" s="10"/>
      <c r="AX194" s="10"/>
    </row>
    <row r="195" spans="1:50" ht="12" customHeight="1" x14ac:dyDescent="0.25">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89">
        <v>324415.05</v>
      </c>
      <c r="Q195" s="89">
        <v>324415.05</v>
      </c>
      <c r="R195" s="89">
        <v>0</v>
      </c>
      <c r="S195" s="89">
        <f t="shared" si="77"/>
        <v>324415.05</v>
      </c>
      <c r="T195" s="93">
        <f t="shared" si="78"/>
        <v>1</v>
      </c>
      <c r="U195" s="89">
        <f t="shared" si="79"/>
        <v>0</v>
      </c>
      <c r="V195" s="93">
        <f t="shared" si="80"/>
        <v>0</v>
      </c>
      <c r="W195" s="89">
        <v>628480.12</v>
      </c>
      <c r="X195" s="89">
        <v>181198.19</v>
      </c>
      <c r="Y195" s="89">
        <v>0</v>
      </c>
      <c r="Z195" s="89">
        <f t="shared" si="81"/>
        <v>181198.19</v>
      </c>
      <c r="AA195" s="93">
        <f t="shared" si="82"/>
        <v>0.28831172893742446</v>
      </c>
      <c r="AB195" s="89">
        <f t="shared" si="83"/>
        <v>-447281.93</v>
      </c>
      <c r="AC195" s="93">
        <f t="shared" si="84"/>
        <v>-0.71168827106257548</v>
      </c>
      <c r="AD195" s="89">
        <f t="shared" si="85"/>
        <v>952895.16999999993</v>
      </c>
      <c r="AE195" s="89">
        <f t="shared" si="86"/>
        <v>505613.24</v>
      </c>
      <c r="AF195" s="89">
        <f t="shared" si="87"/>
        <v>0</v>
      </c>
      <c r="AG195" s="89">
        <f t="shared" si="88"/>
        <v>505613.24</v>
      </c>
      <c r="AH195" s="93">
        <f t="shared" si="89"/>
        <v>0.5306074119359846</v>
      </c>
      <c r="AI195" s="89">
        <f t="shared" si="90"/>
        <v>-447281.92999999993</v>
      </c>
      <c r="AJ195" s="93">
        <f t="shared" si="91"/>
        <v>-0.46939258806401546</v>
      </c>
      <c r="AK195" s="89">
        <v>266234.39</v>
      </c>
      <c r="AL195" s="89">
        <v>327636.91000000003</v>
      </c>
      <c r="AM195" s="89">
        <v>608711.57999999996</v>
      </c>
      <c r="AN195" s="89">
        <v>564611.13</v>
      </c>
      <c r="AO195" s="89">
        <v>259000.89</v>
      </c>
      <c r="AP195" s="89">
        <v>892789.36</v>
      </c>
      <c r="AQ195" s="89">
        <v>174322.66999999998</v>
      </c>
      <c r="AR195" s="89">
        <v>2253328.21</v>
      </c>
      <c r="AS195" s="89">
        <v>356555.03</v>
      </c>
      <c r="AT195" s="89">
        <v>98555.65</v>
      </c>
      <c r="AU195" s="24">
        <f t="shared" si="76"/>
        <v>6754640.9900000012</v>
      </c>
      <c r="AW195" s="10"/>
      <c r="AX195" s="10"/>
    </row>
    <row r="196" spans="1:50" ht="12" customHeight="1" x14ac:dyDescent="0.25">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89">
        <v>216495.15999999997</v>
      </c>
      <c r="Q196" s="89">
        <v>216495.16000000003</v>
      </c>
      <c r="R196" s="89">
        <v>0</v>
      </c>
      <c r="S196" s="89">
        <f t="shared" si="77"/>
        <v>216495.16000000003</v>
      </c>
      <c r="T196" s="93">
        <f t="shared" si="78"/>
        <v>1.0000000000000002</v>
      </c>
      <c r="U196" s="89">
        <f t="shared" si="79"/>
        <v>0</v>
      </c>
      <c r="V196" s="93">
        <f t="shared" si="80"/>
        <v>0</v>
      </c>
      <c r="W196" s="89">
        <v>83020.78</v>
      </c>
      <c r="X196" s="89">
        <v>103934.39</v>
      </c>
      <c r="Y196" s="89">
        <v>0</v>
      </c>
      <c r="Z196" s="89">
        <f t="shared" si="81"/>
        <v>103934.39</v>
      </c>
      <c r="AA196" s="93">
        <f t="shared" si="82"/>
        <v>1.25190813673396</v>
      </c>
      <c r="AB196" s="89">
        <f t="shared" si="83"/>
        <v>20913.61</v>
      </c>
      <c r="AC196" s="93">
        <f t="shared" si="84"/>
        <v>0.25190813673395984</v>
      </c>
      <c r="AD196" s="89">
        <f t="shared" si="85"/>
        <v>299515.93999999994</v>
      </c>
      <c r="AE196" s="89">
        <f t="shared" si="86"/>
        <v>320429.55000000005</v>
      </c>
      <c r="AF196" s="89">
        <f t="shared" si="87"/>
        <v>0</v>
      </c>
      <c r="AG196" s="89">
        <f t="shared" si="88"/>
        <v>320429.55000000005</v>
      </c>
      <c r="AH196" s="93">
        <f t="shared" si="89"/>
        <v>1.0698246978107413</v>
      </c>
      <c r="AI196" s="89">
        <f t="shared" si="90"/>
        <v>20913.610000000102</v>
      </c>
      <c r="AJ196" s="93">
        <f t="shared" si="91"/>
        <v>6.9824697810741243E-2</v>
      </c>
      <c r="AK196" s="89">
        <v>4039.2</v>
      </c>
      <c r="AL196" s="89">
        <v>108719.37</v>
      </c>
      <c r="AM196" s="89">
        <v>0</v>
      </c>
      <c r="AN196" s="89">
        <v>91542.54</v>
      </c>
      <c r="AO196" s="89">
        <v>192757.02</v>
      </c>
      <c r="AP196" s="89">
        <v>147823.5</v>
      </c>
      <c r="AQ196" s="89">
        <v>0</v>
      </c>
      <c r="AR196" s="89">
        <v>21003.84</v>
      </c>
      <c r="AS196" s="89">
        <v>95100.010000000009</v>
      </c>
      <c r="AT196" s="89">
        <v>66735.350000000006</v>
      </c>
      <c r="AU196" s="24">
        <f t="shared" si="76"/>
        <v>1027236.7699999999</v>
      </c>
      <c r="AW196" s="10"/>
      <c r="AX196" s="10"/>
    </row>
    <row r="197" spans="1:50" ht="12" customHeight="1" x14ac:dyDescent="0.25">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89">
        <v>0</v>
      </c>
      <c r="Q197" s="89">
        <v>0</v>
      </c>
      <c r="R197" s="89">
        <v>0</v>
      </c>
      <c r="S197" s="89">
        <f t="shared" si="77"/>
        <v>0</v>
      </c>
      <c r="T197" s="93" t="str">
        <f t="shared" si="78"/>
        <v>nebija plānots</v>
      </c>
      <c r="U197" s="89">
        <f t="shared" si="79"/>
        <v>0</v>
      </c>
      <c r="V197" s="93" t="str">
        <f t="shared" si="80"/>
        <v>nebija plānots</v>
      </c>
      <c r="W197" s="89">
        <v>0</v>
      </c>
      <c r="X197" s="89">
        <v>0</v>
      </c>
      <c r="Y197" s="89">
        <v>0</v>
      </c>
      <c r="Z197" s="89">
        <f t="shared" si="81"/>
        <v>0</v>
      </c>
      <c r="AA197" s="93" t="str">
        <f t="shared" si="82"/>
        <v>nebija plānots</v>
      </c>
      <c r="AB197" s="89">
        <f t="shared" si="83"/>
        <v>0</v>
      </c>
      <c r="AC197" s="93" t="str">
        <f t="shared" si="84"/>
        <v>nebija plānots</v>
      </c>
      <c r="AD197" s="89">
        <f t="shared" si="85"/>
        <v>0</v>
      </c>
      <c r="AE197" s="89">
        <f t="shared" si="86"/>
        <v>0</v>
      </c>
      <c r="AF197" s="89">
        <f t="shared" si="87"/>
        <v>0</v>
      </c>
      <c r="AG197" s="89">
        <f t="shared" si="88"/>
        <v>0</v>
      </c>
      <c r="AH197" s="93" t="str">
        <f t="shared" si="89"/>
        <v>nebija plānots</v>
      </c>
      <c r="AI197" s="89">
        <f t="shared" si="90"/>
        <v>0</v>
      </c>
      <c r="AJ197" s="93" t="str">
        <f t="shared" si="91"/>
        <v>nebija plānots</v>
      </c>
      <c r="AK197" s="89">
        <v>0</v>
      </c>
      <c r="AL197" s="89">
        <v>0</v>
      </c>
      <c r="AM197" s="89">
        <v>0</v>
      </c>
      <c r="AN197" s="89">
        <v>0</v>
      </c>
      <c r="AO197" s="89">
        <v>0</v>
      </c>
      <c r="AP197" s="89">
        <v>0</v>
      </c>
      <c r="AQ197" s="89">
        <v>0</v>
      </c>
      <c r="AR197" s="89">
        <v>0</v>
      </c>
      <c r="AS197" s="89">
        <v>0</v>
      </c>
      <c r="AT197" s="89">
        <v>0</v>
      </c>
      <c r="AU197" s="24">
        <f t="shared" si="76"/>
        <v>0</v>
      </c>
      <c r="AW197" s="10"/>
      <c r="AX197" s="10"/>
    </row>
    <row r="198" spans="1:50" ht="12" customHeight="1" x14ac:dyDescent="0.25">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89">
        <v>31719.5</v>
      </c>
      <c r="Q198" s="89">
        <v>31719.5</v>
      </c>
      <c r="R198" s="89">
        <v>0</v>
      </c>
      <c r="S198" s="89">
        <f t="shared" si="77"/>
        <v>31719.5</v>
      </c>
      <c r="T198" s="93">
        <f t="shared" si="78"/>
        <v>1</v>
      </c>
      <c r="U198" s="89">
        <f t="shared" si="79"/>
        <v>0</v>
      </c>
      <c r="V198" s="93">
        <f t="shared" si="80"/>
        <v>0</v>
      </c>
      <c r="W198" s="89">
        <v>48804</v>
      </c>
      <c r="X198" s="89">
        <v>108880.79000000001</v>
      </c>
      <c r="Y198" s="89">
        <v>0</v>
      </c>
      <c r="Z198" s="89">
        <f t="shared" si="81"/>
        <v>108880.79000000001</v>
      </c>
      <c r="AA198" s="93">
        <f t="shared" si="82"/>
        <v>2.2309808622244081</v>
      </c>
      <c r="AB198" s="89">
        <f t="shared" si="83"/>
        <v>60076.790000000008</v>
      </c>
      <c r="AC198" s="93">
        <f t="shared" si="84"/>
        <v>1.2309808622244081</v>
      </c>
      <c r="AD198" s="89">
        <f t="shared" si="85"/>
        <v>80523.5</v>
      </c>
      <c r="AE198" s="89">
        <f t="shared" si="86"/>
        <v>140600.29</v>
      </c>
      <c r="AF198" s="89">
        <f t="shared" si="87"/>
        <v>0</v>
      </c>
      <c r="AG198" s="89">
        <f t="shared" si="88"/>
        <v>140600.29</v>
      </c>
      <c r="AH198" s="93">
        <f t="shared" si="89"/>
        <v>1.746077728861761</v>
      </c>
      <c r="AI198" s="89">
        <f t="shared" si="90"/>
        <v>60076.790000000008</v>
      </c>
      <c r="AJ198" s="93">
        <f t="shared" si="91"/>
        <v>0.74607772886176094</v>
      </c>
      <c r="AK198" s="89">
        <v>239887.66000000003</v>
      </c>
      <c r="AL198" s="89">
        <v>147969.53</v>
      </c>
      <c r="AM198" s="89">
        <v>340928.86</v>
      </c>
      <c r="AN198" s="89">
        <v>242108.2</v>
      </c>
      <c r="AO198" s="89">
        <v>60552.12</v>
      </c>
      <c r="AP198" s="89">
        <v>81198.78</v>
      </c>
      <c r="AQ198" s="89">
        <v>338793.95</v>
      </c>
      <c r="AR198" s="89">
        <v>347593.8</v>
      </c>
      <c r="AS198" s="89">
        <v>253460.55</v>
      </c>
      <c r="AT198" s="89">
        <v>174671.82</v>
      </c>
      <c r="AU198" s="24">
        <f t="shared" si="76"/>
        <v>2307688.77</v>
      </c>
      <c r="AW198" s="10"/>
      <c r="AX198" s="10"/>
    </row>
    <row r="199" spans="1:50" ht="12" customHeight="1" x14ac:dyDescent="0.25">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89">
        <v>0</v>
      </c>
      <c r="Q199" s="89">
        <v>4802.83</v>
      </c>
      <c r="R199" s="89">
        <v>0</v>
      </c>
      <c r="S199" s="89">
        <f t="shared" si="77"/>
        <v>4802.83</v>
      </c>
      <c r="T199" s="93" t="str">
        <f t="shared" si="78"/>
        <v>nebija plānots</v>
      </c>
      <c r="U199" s="89">
        <f t="shared" si="79"/>
        <v>4802.83</v>
      </c>
      <c r="V199" s="93" t="str">
        <f t="shared" si="80"/>
        <v>nebija plānots</v>
      </c>
      <c r="W199" s="89">
        <v>14208.58</v>
      </c>
      <c r="X199" s="89">
        <v>5656.75</v>
      </c>
      <c r="Y199" s="89">
        <v>0</v>
      </c>
      <c r="Z199" s="89">
        <f t="shared" si="81"/>
        <v>5656.75</v>
      </c>
      <c r="AA199" s="93">
        <f t="shared" si="82"/>
        <v>0.39812212057784802</v>
      </c>
      <c r="AB199" s="89">
        <f t="shared" si="83"/>
        <v>-8551.83</v>
      </c>
      <c r="AC199" s="93">
        <f t="shared" si="84"/>
        <v>-0.60187787942215198</v>
      </c>
      <c r="AD199" s="89">
        <f t="shared" si="85"/>
        <v>14208.58</v>
      </c>
      <c r="AE199" s="89">
        <f t="shared" si="86"/>
        <v>10459.58</v>
      </c>
      <c r="AF199" s="89">
        <f t="shared" si="87"/>
        <v>0</v>
      </c>
      <c r="AG199" s="89">
        <f t="shared" si="88"/>
        <v>10459.58</v>
      </c>
      <c r="AH199" s="93">
        <f t="shared" si="89"/>
        <v>0.73614534316588986</v>
      </c>
      <c r="AI199" s="89">
        <f t="shared" si="90"/>
        <v>-3749</v>
      </c>
      <c r="AJ199" s="93">
        <f t="shared" si="91"/>
        <v>-0.26385465683411008</v>
      </c>
      <c r="AK199" s="89">
        <v>69750</v>
      </c>
      <c r="AL199" s="89">
        <v>0</v>
      </c>
      <c r="AM199" s="89">
        <v>67500</v>
      </c>
      <c r="AN199" s="89">
        <v>14175</v>
      </c>
      <c r="AO199" s="89">
        <v>205438.1</v>
      </c>
      <c r="AP199" s="89">
        <v>45554.9</v>
      </c>
      <c r="AQ199" s="89">
        <v>31875</v>
      </c>
      <c r="AR199" s="89">
        <v>475851.4</v>
      </c>
      <c r="AS199" s="89">
        <v>63969.94</v>
      </c>
      <c r="AT199" s="89">
        <v>106425</v>
      </c>
      <c r="AU199" s="24">
        <f t="shared" si="76"/>
        <v>1094747.9200000002</v>
      </c>
      <c r="AW199" s="10"/>
      <c r="AX199" s="10"/>
    </row>
    <row r="200" spans="1:50" ht="12" customHeight="1" x14ac:dyDescent="0.25">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89">
        <v>0</v>
      </c>
      <c r="Q200" s="89">
        <v>0</v>
      </c>
      <c r="R200" s="89">
        <v>0</v>
      </c>
      <c r="S200" s="89">
        <f t="shared" si="77"/>
        <v>0</v>
      </c>
      <c r="T200" s="93" t="str">
        <f t="shared" si="78"/>
        <v>nebija plānots</v>
      </c>
      <c r="U200" s="89">
        <f t="shared" si="79"/>
        <v>0</v>
      </c>
      <c r="V200" s="93" t="str">
        <f t="shared" si="80"/>
        <v>nebija plānots</v>
      </c>
      <c r="W200" s="89">
        <v>0</v>
      </c>
      <c r="X200" s="89">
        <v>0</v>
      </c>
      <c r="Y200" s="89">
        <v>0</v>
      </c>
      <c r="Z200" s="89">
        <f t="shared" si="81"/>
        <v>0</v>
      </c>
      <c r="AA200" s="93" t="str">
        <f t="shared" si="82"/>
        <v>nebija plānots</v>
      </c>
      <c r="AB200" s="89">
        <f t="shared" si="83"/>
        <v>0</v>
      </c>
      <c r="AC200" s="93" t="str">
        <f t="shared" si="84"/>
        <v>nebija plānots</v>
      </c>
      <c r="AD200" s="89">
        <f t="shared" si="85"/>
        <v>0</v>
      </c>
      <c r="AE200" s="89">
        <f t="shared" si="86"/>
        <v>0</v>
      </c>
      <c r="AF200" s="89">
        <f t="shared" si="87"/>
        <v>0</v>
      </c>
      <c r="AG200" s="89">
        <f t="shared" si="88"/>
        <v>0</v>
      </c>
      <c r="AH200" s="93" t="str">
        <f t="shared" si="89"/>
        <v>nebija plānots</v>
      </c>
      <c r="AI200" s="89">
        <f t="shared" si="90"/>
        <v>0</v>
      </c>
      <c r="AJ200" s="93" t="str">
        <f t="shared" si="91"/>
        <v>nebija plānots</v>
      </c>
      <c r="AK200" s="89">
        <v>0</v>
      </c>
      <c r="AL200" s="89">
        <v>10984.13</v>
      </c>
      <c r="AM200" s="89">
        <v>0</v>
      </c>
      <c r="AN200" s="89">
        <v>0</v>
      </c>
      <c r="AO200" s="89">
        <v>0</v>
      </c>
      <c r="AP200" s="89">
        <v>0</v>
      </c>
      <c r="AQ200" s="89">
        <v>0</v>
      </c>
      <c r="AR200" s="89">
        <v>48338.44</v>
      </c>
      <c r="AS200" s="89">
        <v>0</v>
      </c>
      <c r="AT200" s="89">
        <v>0</v>
      </c>
      <c r="AU200" s="24">
        <f t="shared" si="76"/>
        <v>59322.57</v>
      </c>
      <c r="AW200" s="10"/>
      <c r="AX200" s="10"/>
    </row>
    <row r="201" spans="1:50" ht="12" customHeight="1" x14ac:dyDescent="0.25">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89">
        <v>0</v>
      </c>
      <c r="Q201" s="89">
        <v>0</v>
      </c>
      <c r="R201" s="89">
        <v>0</v>
      </c>
      <c r="S201" s="89">
        <f t="shared" si="77"/>
        <v>0</v>
      </c>
      <c r="T201" s="93" t="str">
        <f t="shared" si="78"/>
        <v>nebija plānots</v>
      </c>
      <c r="U201" s="89">
        <f t="shared" si="79"/>
        <v>0</v>
      </c>
      <c r="V201" s="93" t="str">
        <f t="shared" si="80"/>
        <v>nebija plānots</v>
      </c>
      <c r="W201" s="89">
        <v>0</v>
      </c>
      <c r="X201" s="89">
        <v>0</v>
      </c>
      <c r="Y201" s="89">
        <v>0</v>
      </c>
      <c r="Z201" s="89">
        <f t="shared" si="81"/>
        <v>0</v>
      </c>
      <c r="AA201" s="93" t="str">
        <f t="shared" si="82"/>
        <v>nebija plānots</v>
      </c>
      <c r="AB201" s="89">
        <f t="shared" si="83"/>
        <v>0</v>
      </c>
      <c r="AC201" s="93" t="str">
        <f t="shared" si="84"/>
        <v>nebija plānots</v>
      </c>
      <c r="AD201" s="89">
        <f t="shared" si="85"/>
        <v>0</v>
      </c>
      <c r="AE201" s="89">
        <f t="shared" si="86"/>
        <v>0</v>
      </c>
      <c r="AF201" s="89">
        <f t="shared" si="87"/>
        <v>0</v>
      </c>
      <c r="AG201" s="89">
        <f t="shared" si="88"/>
        <v>0</v>
      </c>
      <c r="AH201" s="93" t="str">
        <f t="shared" si="89"/>
        <v>nebija plānots</v>
      </c>
      <c r="AI201" s="89">
        <f t="shared" si="90"/>
        <v>0</v>
      </c>
      <c r="AJ201" s="93" t="str">
        <f t="shared" si="91"/>
        <v>nebija plānots</v>
      </c>
      <c r="AK201" s="89">
        <v>145053.74</v>
      </c>
      <c r="AL201" s="89">
        <v>0</v>
      </c>
      <c r="AM201" s="89">
        <v>0</v>
      </c>
      <c r="AN201" s="89">
        <v>77986.48</v>
      </c>
      <c r="AO201" s="89">
        <v>0</v>
      </c>
      <c r="AP201" s="89">
        <v>0</v>
      </c>
      <c r="AQ201" s="89">
        <v>186534.8</v>
      </c>
      <c r="AR201" s="89">
        <v>0</v>
      </c>
      <c r="AS201" s="89">
        <v>0</v>
      </c>
      <c r="AT201" s="89">
        <v>219895</v>
      </c>
      <c r="AU201" s="24">
        <f t="shared" si="76"/>
        <v>629470.02</v>
      </c>
      <c r="AW201" s="10"/>
      <c r="AX201" s="10"/>
    </row>
    <row r="202" spans="1:50" ht="12" customHeight="1" x14ac:dyDescent="0.25">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89">
        <v>0</v>
      </c>
      <c r="Q202" s="89">
        <v>0</v>
      </c>
      <c r="R202" s="89">
        <v>0</v>
      </c>
      <c r="S202" s="89">
        <f t="shared" si="77"/>
        <v>0</v>
      </c>
      <c r="T202" s="93" t="str">
        <f t="shared" si="78"/>
        <v>nebija plānots</v>
      </c>
      <c r="U202" s="89">
        <f t="shared" si="79"/>
        <v>0</v>
      </c>
      <c r="V202" s="93" t="str">
        <f t="shared" si="80"/>
        <v>nebija plānots</v>
      </c>
      <c r="W202" s="89">
        <v>0</v>
      </c>
      <c r="X202" s="89">
        <v>0</v>
      </c>
      <c r="Y202" s="89">
        <v>0</v>
      </c>
      <c r="Z202" s="89">
        <f t="shared" si="81"/>
        <v>0</v>
      </c>
      <c r="AA202" s="93" t="str">
        <f t="shared" si="82"/>
        <v>nebija plānots</v>
      </c>
      <c r="AB202" s="89">
        <f t="shared" si="83"/>
        <v>0</v>
      </c>
      <c r="AC202" s="93" t="str">
        <f t="shared" si="84"/>
        <v>nebija plānots</v>
      </c>
      <c r="AD202" s="89">
        <f t="shared" si="85"/>
        <v>0</v>
      </c>
      <c r="AE202" s="89">
        <f t="shared" si="86"/>
        <v>0</v>
      </c>
      <c r="AF202" s="89">
        <f t="shared" si="87"/>
        <v>0</v>
      </c>
      <c r="AG202" s="89">
        <f t="shared" si="88"/>
        <v>0</v>
      </c>
      <c r="AH202" s="93" t="str">
        <f t="shared" si="89"/>
        <v>nebija plānots</v>
      </c>
      <c r="AI202" s="89">
        <f t="shared" si="90"/>
        <v>0</v>
      </c>
      <c r="AJ202" s="93" t="str">
        <f t="shared" si="91"/>
        <v>nebija plānots</v>
      </c>
      <c r="AK202" s="89">
        <v>270248.87</v>
      </c>
      <c r="AL202" s="89">
        <v>0</v>
      </c>
      <c r="AM202" s="89">
        <v>0</v>
      </c>
      <c r="AN202" s="89">
        <v>304942.26</v>
      </c>
      <c r="AO202" s="89">
        <v>0</v>
      </c>
      <c r="AP202" s="89">
        <v>0</v>
      </c>
      <c r="AQ202" s="89">
        <v>356825.67</v>
      </c>
      <c r="AR202" s="89">
        <v>0</v>
      </c>
      <c r="AS202" s="89">
        <v>0</v>
      </c>
      <c r="AT202" s="89">
        <v>318419.01</v>
      </c>
      <c r="AU202" s="24">
        <f t="shared" si="76"/>
        <v>1250435.81</v>
      </c>
      <c r="AW202" s="10"/>
      <c r="AX202" s="10"/>
    </row>
    <row r="203" spans="1:50" ht="12" customHeight="1" x14ac:dyDescent="0.25">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89">
        <v>0</v>
      </c>
      <c r="Q203" s="89">
        <v>0</v>
      </c>
      <c r="R203" s="89">
        <v>0</v>
      </c>
      <c r="S203" s="89">
        <f t="shared" si="77"/>
        <v>0</v>
      </c>
      <c r="T203" s="93" t="str">
        <f t="shared" si="78"/>
        <v>nebija plānots</v>
      </c>
      <c r="U203" s="89">
        <f t="shared" si="79"/>
        <v>0</v>
      </c>
      <c r="V203" s="93" t="str">
        <f t="shared" si="80"/>
        <v>nebija plānots</v>
      </c>
      <c r="W203" s="89">
        <v>0</v>
      </c>
      <c r="X203" s="89">
        <v>0</v>
      </c>
      <c r="Y203" s="89">
        <v>0</v>
      </c>
      <c r="Z203" s="89">
        <f t="shared" si="81"/>
        <v>0</v>
      </c>
      <c r="AA203" s="93" t="str">
        <f t="shared" si="82"/>
        <v>nebija plānots</v>
      </c>
      <c r="AB203" s="89">
        <f t="shared" si="83"/>
        <v>0</v>
      </c>
      <c r="AC203" s="93" t="str">
        <f t="shared" si="84"/>
        <v>nebija plānots</v>
      </c>
      <c r="AD203" s="89">
        <f t="shared" si="85"/>
        <v>0</v>
      </c>
      <c r="AE203" s="89">
        <f t="shared" si="86"/>
        <v>0</v>
      </c>
      <c r="AF203" s="89">
        <f t="shared" si="87"/>
        <v>0</v>
      </c>
      <c r="AG203" s="89">
        <f t="shared" si="88"/>
        <v>0</v>
      </c>
      <c r="AH203" s="93" t="str">
        <f t="shared" si="89"/>
        <v>nebija plānots</v>
      </c>
      <c r="AI203" s="89">
        <f t="shared" si="90"/>
        <v>0</v>
      </c>
      <c r="AJ203" s="93" t="str">
        <f t="shared" si="91"/>
        <v>nebija plānots</v>
      </c>
      <c r="AK203" s="89">
        <v>172596.58</v>
      </c>
      <c r="AL203" s="89">
        <v>0</v>
      </c>
      <c r="AM203" s="89">
        <v>0</v>
      </c>
      <c r="AN203" s="89">
        <v>0</v>
      </c>
      <c r="AO203" s="89">
        <v>0</v>
      </c>
      <c r="AP203" s="89">
        <v>129141.82</v>
      </c>
      <c r="AQ203" s="89">
        <v>0</v>
      </c>
      <c r="AR203" s="89">
        <v>0</v>
      </c>
      <c r="AS203" s="89">
        <v>0</v>
      </c>
      <c r="AT203" s="89">
        <v>0</v>
      </c>
      <c r="AU203" s="24">
        <f t="shared" si="76"/>
        <v>301738.40000000002</v>
      </c>
      <c r="AW203" s="10"/>
      <c r="AX203" s="10"/>
    </row>
    <row r="204" spans="1:50" ht="12" customHeight="1" x14ac:dyDescent="0.25">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89">
        <v>0</v>
      </c>
      <c r="Q204" s="89">
        <v>0</v>
      </c>
      <c r="R204" s="89">
        <v>0</v>
      </c>
      <c r="S204" s="89">
        <f t="shared" si="77"/>
        <v>0</v>
      </c>
      <c r="T204" s="93" t="str">
        <f>IFERROR(S204/P204,"nebija plānots")</f>
        <v>nebija plānots</v>
      </c>
      <c r="U204" s="89">
        <f t="shared" si="79"/>
        <v>0</v>
      </c>
      <c r="V204" s="93" t="str">
        <f t="shared" si="80"/>
        <v>nebija plānots</v>
      </c>
      <c r="W204" s="89">
        <v>0</v>
      </c>
      <c r="X204" s="89">
        <v>0</v>
      </c>
      <c r="Y204" s="89">
        <v>0</v>
      </c>
      <c r="Z204" s="89">
        <f t="shared" si="81"/>
        <v>0</v>
      </c>
      <c r="AA204" s="93" t="str">
        <f>IFERROR(Z204/W204,"nebija plānots")</f>
        <v>nebija plānots</v>
      </c>
      <c r="AB204" s="89">
        <f t="shared" si="83"/>
        <v>0</v>
      </c>
      <c r="AC204" s="93" t="str">
        <f t="shared" si="84"/>
        <v>nebija plānots</v>
      </c>
      <c r="AD204" s="89">
        <f t="shared" si="85"/>
        <v>0</v>
      </c>
      <c r="AE204" s="89">
        <f t="shared" si="86"/>
        <v>0</v>
      </c>
      <c r="AF204" s="89">
        <f t="shared" si="87"/>
        <v>0</v>
      </c>
      <c r="AG204" s="89">
        <f t="shared" si="88"/>
        <v>0</v>
      </c>
      <c r="AH204" s="93" t="str">
        <f t="shared" si="89"/>
        <v>nebija plānots</v>
      </c>
      <c r="AI204" s="89">
        <f t="shared" si="90"/>
        <v>0</v>
      </c>
      <c r="AJ204" s="93" t="str">
        <f t="shared" si="91"/>
        <v>nebija plānots</v>
      </c>
      <c r="AK204" s="89">
        <v>167000.56</v>
      </c>
      <c r="AL204" s="89">
        <v>0</v>
      </c>
      <c r="AM204" s="89">
        <v>0</v>
      </c>
      <c r="AN204" s="89">
        <v>121890.56</v>
      </c>
      <c r="AO204" s="89">
        <v>0</v>
      </c>
      <c r="AP204" s="89">
        <v>0</v>
      </c>
      <c r="AQ204" s="89">
        <v>277661.09000000003</v>
      </c>
      <c r="AR204" s="89">
        <v>0</v>
      </c>
      <c r="AS204" s="89">
        <v>217954.41</v>
      </c>
      <c r="AT204" s="89">
        <v>37880.68</v>
      </c>
      <c r="AU204" s="24">
        <f t="shared" si="76"/>
        <v>822387.3</v>
      </c>
      <c r="AW204" s="10"/>
      <c r="AX204" s="10"/>
    </row>
    <row r="205" spans="1:50" ht="12" customHeight="1" x14ac:dyDescent="0.25">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89">
        <v>0</v>
      </c>
      <c r="Q205" s="89">
        <v>0</v>
      </c>
      <c r="R205" s="89">
        <v>0</v>
      </c>
      <c r="S205" s="89">
        <f t="shared" si="77"/>
        <v>0</v>
      </c>
      <c r="T205" s="93" t="str">
        <f t="shared" si="78"/>
        <v>nebija plānots</v>
      </c>
      <c r="U205" s="89">
        <f t="shared" si="79"/>
        <v>0</v>
      </c>
      <c r="V205" s="93" t="str">
        <f t="shared" si="80"/>
        <v>nebija plānots</v>
      </c>
      <c r="W205" s="89">
        <v>41485.019999999997</v>
      </c>
      <c r="X205" s="89">
        <v>41485.019999999997</v>
      </c>
      <c r="Y205" s="89">
        <v>0</v>
      </c>
      <c r="Z205" s="89">
        <f t="shared" si="81"/>
        <v>41485.019999999997</v>
      </c>
      <c r="AA205" s="93">
        <f t="shared" ref="AA205:AA242" si="92">IFERROR(Z205/W205,"nebija plānots")</f>
        <v>1</v>
      </c>
      <c r="AB205" s="89">
        <f t="shared" si="83"/>
        <v>0</v>
      </c>
      <c r="AC205" s="93">
        <f t="shared" si="84"/>
        <v>0</v>
      </c>
      <c r="AD205" s="89">
        <f t="shared" si="85"/>
        <v>41485.019999999997</v>
      </c>
      <c r="AE205" s="89">
        <f t="shared" si="86"/>
        <v>41485.019999999997</v>
      </c>
      <c r="AF205" s="89">
        <f t="shared" si="87"/>
        <v>0</v>
      </c>
      <c r="AG205" s="89">
        <f t="shared" si="88"/>
        <v>41485.019999999997</v>
      </c>
      <c r="AH205" s="93">
        <f t="shared" si="89"/>
        <v>1</v>
      </c>
      <c r="AI205" s="89">
        <f t="shared" si="90"/>
        <v>0</v>
      </c>
      <c r="AJ205" s="93">
        <f t="shared" si="91"/>
        <v>0</v>
      </c>
      <c r="AK205" s="89">
        <v>0</v>
      </c>
      <c r="AL205" s="89">
        <v>0</v>
      </c>
      <c r="AM205" s="89">
        <v>0</v>
      </c>
      <c r="AN205" s="89">
        <v>54715.32</v>
      </c>
      <c r="AO205" s="89">
        <v>0</v>
      </c>
      <c r="AP205" s="89">
        <v>0</v>
      </c>
      <c r="AQ205" s="89">
        <v>63180.480000000003</v>
      </c>
      <c r="AR205" s="89">
        <v>0</v>
      </c>
      <c r="AS205" s="89">
        <v>0</v>
      </c>
      <c r="AT205" s="89">
        <v>67556.350000000006</v>
      </c>
      <c r="AU205" s="24">
        <f t="shared" si="76"/>
        <v>226937.17</v>
      </c>
      <c r="AW205" s="10"/>
      <c r="AX205" s="10"/>
    </row>
    <row r="206" spans="1:50" ht="12" customHeight="1" x14ac:dyDescent="0.25">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89">
        <v>0</v>
      </c>
      <c r="Q206" s="89">
        <v>0</v>
      </c>
      <c r="R206" s="89">
        <v>0</v>
      </c>
      <c r="S206" s="89">
        <f t="shared" si="77"/>
        <v>0</v>
      </c>
      <c r="T206" s="93" t="str">
        <f t="shared" si="78"/>
        <v>nebija plānots</v>
      </c>
      <c r="U206" s="89">
        <f t="shared" si="79"/>
        <v>0</v>
      </c>
      <c r="V206" s="93" t="str">
        <f t="shared" si="80"/>
        <v>nebija plānots</v>
      </c>
      <c r="W206" s="89">
        <v>0</v>
      </c>
      <c r="X206" s="89">
        <v>182971.75</v>
      </c>
      <c r="Y206" s="89">
        <v>0</v>
      </c>
      <c r="Z206" s="89">
        <f t="shared" si="81"/>
        <v>182971.75</v>
      </c>
      <c r="AA206" s="93" t="str">
        <f t="shared" si="92"/>
        <v>nebija plānots</v>
      </c>
      <c r="AB206" s="89">
        <f t="shared" si="83"/>
        <v>182971.75</v>
      </c>
      <c r="AC206" s="93" t="str">
        <f t="shared" si="84"/>
        <v>nebija plānots</v>
      </c>
      <c r="AD206" s="89">
        <f t="shared" si="85"/>
        <v>0</v>
      </c>
      <c r="AE206" s="89">
        <f t="shared" si="86"/>
        <v>182971.75</v>
      </c>
      <c r="AF206" s="89">
        <f t="shared" si="87"/>
        <v>0</v>
      </c>
      <c r="AG206" s="89">
        <f t="shared" si="88"/>
        <v>182971.75</v>
      </c>
      <c r="AH206" s="93" t="str">
        <f t="shared" si="89"/>
        <v>nebija plānots</v>
      </c>
      <c r="AI206" s="89">
        <f t="shared" si="90"/>
        <v>182971.75</v>
      </c>
      <c r="AJ206" s="93" t="str">
        <f t="shared" si="91"/>
        <v>nebija plānots</v>
      </c>
      <c r="AK206" s="89">
        <v>182971.75</v>
      </c>
      <c r="AL206" s="89">
        <v>0</v>
      </c>
      <c r="AM206" s="89">
        <v>0</v>
      </c>
      <c r="AN206" s="89">
        <v>152348.93</v>
      </c>
      <c r="AO206" s="89">
        <v>0</v>
      </c>
      <c r="AP206" s="89">
        <v>0</v>
      </c>
      <c r="AQ206" s="89">
        <v>152348.93</v>
      </c>
      <c r="AR206" s="89">
        <v>0</v>
      </c>
      <c r="AS206" s="89">
        <v>0</v>
      </c>
      <c r="AT206" s="89">
        <v>152348.93</v>
      </c>
      <c r="AU206" s="24">
        <f t="shared" si="76"/>
        <v>640018.54</v>
      </c>
      <c r="AW206" s="10"/>
      <c r="AX206" s="10"/>
    </row>
    <row r="207" spans="1:50" ht="12" customHeight="1" x14ac:dyDescent="0.25">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89">
        <v>0</v>
      </c>
      <c r="Q207" s="89">
        <v>0</v>
      </c>
      <c r="R207" s="89">
        <v>0</v>
      </c>
      <c r="S207" s="89">
        <f t="shared" si="77"/>
        <v>0</v>
      </c>
      <c r="T207" s="93" t="str">
        <f t="shared" si="78"/>
        <v>nebija plānots</v>
      </c>
      <c r="U207" s="89">
        <f t="shared" si="79"/>
        <v>0</v>
      </c>
      <c r="V207" s="93" t="str">
        <f t="shared" si="80"/>
        <v>nebija plānots</v>
      </c>
      <c r="W207" s="89">
        <v>0</v>
      </c>
      <c r="X207" s="89">
        <v>263409.49</v>
      </c>
      <c r="Y207" s="89">
        <v>0</v>
      </c>
      <c r="Z207" s="89">
        <f t="shared" si="81"/>
        <v>263409.49</v>
      </c>
      <c r="AA207" s="93" t="str">
        <f t="shared" si="92"/>
        <v>nebija plānots</v>
      </c>
      <c r="AB207" s="89">
        <f t="shared" si="83"/>
        <v>263409.49</v>
      </c>
      <c r="AC207" s="93" t="str">
        <f t="shared" si="84"/>
        <v>nebija plānots</v>
      </c>
      <c r="AD207" s="89">
        <f t="shared" si="85"/>
        <v>0</v>
      </c>
      <c r="AE207" s="89">
        <f t="shared" si="86"/>
        <v>263409.49</v>
      </c>
      <c r="AF207" s="89">
        <f t="shared" si="87"/>
        <v>0</v>
      </c>
      <c r="AG207" s="89">
        <f t="shared" si="88"/>
        <v>263409.49</v>
      </c>
      <c r="AH207" s="93" t="str">
        <f t="shared" si="89"/>
        <v>nebija plānots</v>
      </c>
      <c r="AI207" s="89">
        <f t="shared" si="90"/>
        <v>263409.49</v>
      </c>
      <c r="AJ207" s="93" t="str">
        <f t="shared" si="91"/>
        <v>nebija plānots</v>
      </c>
      <c r="AK207" s="89">
        <v>181900</v>
      </c>
      <c r="AL207" s="89">
        <v>0</v>
      </c>
      <c r="AM207" s="89">
        <v>0</v>
      </c>
      <c r="AN207" s="89">
        <v>68352.5</v>
      </c>
      <c r="AO207" s="89">
        <v>0</v>
      </c>
      <c r="AP207" s="89">
        <v>0</v>
      </c>
      <c r="AQ207" s="89">
        <v>138595.84</v>
      </c>
      <c r="AR207" s="89">
        <v>0</v>
      </c>
      <c r="AS207" s="89">
        <v>137852.07</v>
      </c>
      <c r="AT207" s="89">
        <v>0</v>
      </c>
      <c r="AU207" s="24">
        <f t="shared" si="76"/>
        <v>526700.40999999992</v>
      </c>
      <c r="AW207" s="10"/>
      <c r="AX207" s="10"/>
    </row>
    <row r="208" spans="1:50" ht="12" customHeight="1" x14ac:dyDescent="0.25">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89">
        <v>32483.29</v>
      </c>
      <c r="Q208" s="89">
        <v>49390.060000000005</v>
      </c>
      <c r="R208" s="89">
        <v>0</v>
      </c>
      <c r="S208" s="89">
        <f t="shared" si="77"/>
        <v>49390.060000000005</v>
      </c>
      <c r="T208" s="93">
        <f t="shared" si="78"/>
        <v>1.5204759123844906</v>
      </c>
      <c r="U208" s="89">
        <f t="shared" si="79"/>
        <v>16906.770000000004</v>
      </c>
      <c r="V208" s="93">
        <f t="shared" si="80"/>
        <v>0.52047591238449076</v>
      </c>
      <c r="W208" s="89">
        <v>35455.71</v>
      </c>
      <c r="X208" s="89">
        <v>44506.99</v>
      </c>
      <c r="Y208" s="89">
        <v>0</v>
      </c>
      <c r="Z208" s="89">
        <f t="shared" si="81"/>
        <v>44506.99</v>
      </c>
      <c r="AA208" s="93">
        <f t="shared" si="92"/>
        <v>1.2552841277187792</v>
      </c>
      <c r="AB208" s="89">
        <f t="shared" si="83"/>
        <v>9051.2799999999988</v>
      </c>
      <c r="AC208" s="93">
        <f t="shared" si="84"/>
        <v>0.25528412771877929</v>
      </c>
      <c r="AD208" s="89">
        <f t="shared" si="85"/>
        <v>67939</v>
      </c>
      <c r="AE208" s="89">
        <f t="shared" si="86"/>
        <v>93897.05</v>
      </c>
      <c r="AF208" s="89">
        <f t="shared" si="87"/>
        <v>0</v>
      </c>
      <c r="AG208" s="89">
        <f t="shared" si="88"/>
        <v>93897.05</v>
      </c>
      <c r="AH208" s="93">
        <f t="shared" si="89"/>
        <v>1.3820787765495519</v>
      </c>
      <c r="AI208" s="89">
        <f t="shared" si="90"/>
        <v>25958.050000000003</v>
      </c>
      <c r="AJ208" s="93">
        <f t="shared" si="91"/>
        <v>0.38207877654955186</v>
      </c>
      <c r="AK208" s="89">
        <v>25610.239999999998</v>
      </c>
      <c r="AL208" s="89">
        <v>32385.89</v>
      </c>
      <c r="AM208" s="89">
        <v>58979.97</v>
      </c>
      <c r="AN208" s="89">
        <v>67328.959999999992</v>
      </c>
      <c r="AO208" s="89">
        <v>24430.429999999993</v>
      </c>
      <c r="AP208" s="89">
        <v>40788.230000000003</v>
      </c>
      <c r="AQ208" s="89">
        <v>59663.669999999991</v>
      </c>
      <c r="AR208" s="89">
        <v>13897.5</v>
      </c>
      <c r="AS208" s="89">
        <v>17406.310000000012</v>
      </c>
      <c r="AT208" s="89">
        <v>13914.11</v>
      </c>
      <c r="AU208" s="24">
        <f t="shared" si="76"/>
        <v>422344.30999999994</v>
      </c>
      <c r="AW208" s="10"/>
      <c r="AX208" s="10"/>
    </row>
    <row r="209" spans="1:50" ht="12" customHeight="1" x14ac:dyDescent="0.25">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89">
        <v>0</v>
      </c>
      <c r="Q209" s="89">
        <v>0</v>
      </c>
      <c r="R209" s="89">
        <v>0</v>
      </c>
      <c r="S209" s="89">
        <f t="shared" si="77"/>
        <v>0</v>
      </c>
      <c r="T209" s="93" t="str">
        <f t="shared" si="78"/>
        <v>nebija plānots</v>
      </c>
      <c r="U209" s="89">
        <f t="shared" si="79"/>
        <v>0</v>
      </c>
      <c r="V209" s="93" t="str">
        <f t="shared" si="80"/>
        <v>nebija plānots</v>
      </c>
      <c r="W209" s="89">
        <v>0</v>
      </c>
      <c r="X209" s="89">
        <v>0</v>
      </c>
      <c r="Y209" s="89">
        <v>0</v>
      </c>
      <c r="Z209" s="89">
        <f t="shared" si="81"/>
        <v>0</v>
      </c>
      <c r="AA209" s="93" t="str">
        <f t="shared" si="92"/>
        <v>nebija plānots</v>
      </c>
      <c r="AB209" s="89">
        <f t="shared" si="83"/>
        <v>0</v>
      </c>
      <c r="AC209" s="93" t="str">
        <f t="shared" si="84"/>
        <v>nebija plānots</v>
      </c>
      <c r="AD209" s="89">
        <f t="shared" si="85"/>
        <v>0</v>
      </c>
      <c r="AE209" s="89">
        <f t="shared" si="86"/>
        <v>0</v>
      </c>
      <c r="AF209" s="89">
        <f t="shared" si="87"/>
        <v>0</v>
      </c>
      <c r="AG209" s="89">
        <f t="shared" si="88"/>
        <v>0</v>
      </c>
      <c r="AH209" s="93" t="str">
        <f t="shared" si="89"/>
        <v>nebija plānots</v>
      </c>
      <c r="AI209" s="89">
        <f t="shared" si="90"/>
        <v>0</v>
      </c>
      <c r="AJ209" s="93" t="str">
        <f t="shared" si="91"/>
        <v>nebija plānots</v>
      </c>
      <c r="AK209" s="89">
        <v>0</v>
      </c>
      <c r="AL209" s="89">
        <v>205559.96</v>
      </c>
      <c r="AM209" s="89">
        <v>0</v>
      </c>
      <c r="AN209" s="89">
        <v>0</v>
      </c>
      <c r="AO209" s="89">
        <v>357650.25</v>
      </c>
      <c r="AP209" s="89">
        <v>0</v>
      </c>
      <c r="AQ209" s="89">
        <v>0</v>
      </c>
      <c r="AR209" s="89">
        <v>310472.7</v>
      </c>
      <c r="AS209" s="89">
        <v>0</v>
      </c>
      <c r="AT209" s="89">
        <v>0</v>
      </c>
      <c r="AU209" s="24">
        <f t="shared" si="76"/>
        <v>873682.90999999992</v>
      </c>
      <c r="AW209" s="10"/>
      <c r="AX209" s="10"/>
    </row>
    <row r="210" spans="1:50" ht="12" customHeight="1" x14ac:dyDescent="0.25">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89">
        <v>452182.61</v>
      </c>
      <c r="Q210" s="89">
        <v>342900.51</v>
      </c>
      <c r="R210" s="89">
        <v>0</v>
      </c>
      <c r="S210" s="89">
        <f t="shared" si="77"/>
        <v>342900.51</v>
      </c>
      <c r="T210" s="93">
        <f t="shared" si="78"/>
        <v>0.75832308102251</v>
      </c>
      <c r="U210" s="89">
        <f t="shared" si="79"/>
        <v>-109282.09999999998</v>
      </c>
      <c r="V210" s="93">
        <f t="shared" si="80"/>
        <v>-0.24167691897749005</v>
      </c>
      <c r="W210" s="89">
        <v>39813.360000000001</v>
      </c>
      <c r="X210" s="89">
        <v>49572.21</v>
      </c>
      <c r="Y210" s="89">
        <v>0</v>
      </c>
      <c r="Z210" s="89">
        <f t="shared" si="81"/>
        <v>49572.21</v>
      </c>
      <c r="AA210" s="93">
        <f t="shared" si="92"/>
        <v>1.2451149563864994</v>
      </c>
      <c r="AB210" s="89">
        <f t="shared" si="83"/>
        <v>9758.8499999999985</v>
      </c>
      <c r="AC210" s="93">
        <f t="shared" si="84"/>
        <v>0.24511495638649936</v>
      </c>
      <c r="AD210" s="89">
        <f t="shared" si="85"/>
        <v>491995.97</v>
      </c>
      <c r="AE210" s="89">
        <f t="shared" si="86"/>
        <v>392472.72000000003</v>
      </c>
      <c r="AF210" s="89">
        <f t="shared" si="87"/>
        <v>0</v>
      </c>
      <c r="AG210" s="89">
        <f t="shared" si="88"/>
        <v>392472.72000000003</v>
      </c>
      <c r="AH210" s="93">
        <f t="shared" si="89"/>
        <v>0.79771531461934542</v>
      </c>
      <c r="AI210" s="89">
        <f t="shared" si="90"/>
        <v>-99523.249999999942</v>
      </c>
      <c r="AJ210" s="93">
        <f t="shared" si="91"/>
        <v>-0.20228468538065453</v>
      </c>
      <c r="AK210" s="89">
        <v>101849.57</v>
      </c>
      <c r="AL210" s="89">
        <v>426286.02</v>
      </c>
      <c r="AM210" s="89">
        <v>0</v>
      </c>
      <c r="AN210" s="89">
        <v>180348.85</v>
      </c>
      <c r="AO210" s="89">
        <v>449842.73</v>
      </c>
      <c r="AP210" s="89">
        <v>0</v>
      </c>
      <c r="AQ210" s="89">
        <v>218445.71</v>
      </c>
      <c r="AR210" s="89">
        <v>248092.68</v>
      </c>
      <c r="AS210" s="89">
        <v>0</v>
      </c>
      <c r="AT210" s="89">
        <v>235163</v>
      </c>
      <c r="AU210" s="24">
        <f t="shared" si="76"/>
        <v>2352024.5300000003</v>
      </c>
      <c r="AW210" s="10"/>
      <c r="AX210" s="10"/>
    </row>
    <row r="211" spans="1:50" ht="12" customHeight="1" x14ac:dyDescent="0.25">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89">
        <v>0</v>
      </c>
      <c r="Q211" s="89">
        <v>0</v>
      </c>
      <c r="R211" s="89">
        <v>0</v>
      </c>
      <c r="S211" s="89">
        <f t="shared" si="77"/>
        <v>0</v>
      </c>
      <c r="T211" s="93" t="str">
        <f t="shared" si="78"/>
        <v>nebija plānots</v>
      </c>
      <c r="U211" s="89">
        <f t="shared" si="79"/>
        <v>0</v>
      </c>
      <c r="V211" s="93" t="str">
        <f t="shared" si="80"/>
        <v>nebija plānots</v>
      </c>
      <c r="W211" s="89">
        <v>0</v>
      </c>
      <c r="X211" s="89">
        <v>0</v>
      </c>
      <c r="Y211" s="89">
        <v>0</v>
      </c>
      <c r="Z211" s="89">
        <f t="shared" si="81"/>
        <v>0</v>
      </c>
      <c r="AA211" s="93" t="str">
        <f t="shared" si="92"/>
        <v>nebija plānots</v>
      </c>
      <c r="AB211" s="89">
        <f t="shared" si="83"/>
        <v>0</v>
      </c>
      <c r="AC211" s="93" t="str">
        <f t="shared" si="84"/>
        <v>nebija plānots</v>
      </c>
      <c r="AD211" s="89">
        <f t="shared" si="85"/>
        <v>0</v>
      </c>
      <c r="AE211" s="89">
        <f t="shared" si="86"/>
        <v>0</v>
      </c>
      <c r="AF211" s="89">
        <f t="shared" si="87"/>
        <v>0</v>
      </c>
      <c r="AG211" s="89">
        <f t="shared" si="88"/>
        <v>0</v>
      </c>
      <c r="AH211" s="93" t="str">
        <f t="shared" si="89"/>
        <v>nebija plānots</v>
      </c>
      <c r="AI211" s="89">
        <f t="shared" si="90"/>
        <v>0</v>
      </c>
      <c r="AJ211" s="93" t="str">
        <f t="shared" si="91"/>
        <v>nebija plānots</v>
      </c>
      <c r="AK211" s="89">
        <v>0</v>
      </c>
      <c r="AL211" s="89">
        <v>0</v>
      </c>
      <c r="AM211" s="89">
        <v>0</v>
      </c>
      <c r="AN211" s="89">
        <v>471614.04</v>
      </c>
      <c r="AO211" s="89">
        <v>0</v>
      </c>
      <c r="AP211" s="89">
        <v>0</v>
      </c>
      <c r="AQ211" s="89">
        <v>353543.09</v>
      </c>
      <c r="AR211" s="89">
        <v>0</v>
      </c>
      <c r="AS211" s="89">
        <v>0</v>
      </c>
      <c r="AT211" s="89">
        <v>550685.17000000004</v>
      </c>
      <c r="AU211" s="24">
        <f t="shared" si="76"/>
        <v>1375842.3</v>
      </c>
      <c r="AW211" s="10"/>
      <c r="AX211" s="10"/>
    </row>
    <row r="212" spans="1:50" ht="12" customHeight="1" x14ac:dyDescent="0.25">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89">
        <v>0</v>
      </c>
      <c r="Q212" s="89">
        <v>0</v>
      </c>
      <c r="R212" s="89">
        <v>0</v>
      </c>
      <c r="S212" s="89">
        <f t="shared" si="77"/>
        <v>0</v>
      </c>
      <c r="T212" s="93" t="str">
        <f t="shared" si="78"/>
        <v>nebija plānots</v>
      </c>
      <c r="U212" s="89">
        <f t="shared" si="79"/>
        <v>0</v>
      </c>
      <c r="V212" s="93" t="str">
        <f t="shared" si="80"/>
        <v>nebija plānots</v>
      </c>
      <c r="W212" s="89">
        <v>0</v>
      </c>
      <c r="X212" s="89">
        <v>0</v>
      </c>
      <c r="Y212" s="89">
        <v>0</v>
      </c>
      <c r="Z212" s="89">
        <f t="shared" si="81"/>
        <v>0</v>
      </c>
      <c r="AA212" s="93" t="str">
        <f t="shared" si="92"/>
        <v>nebija plānots</v>
      </c>
      <c r="AB212" s="89">
        <f t="shared" si="83"/>
        <v>0</v>
      </c>
      <c r="AC212" s="93" t="str">
        <f t="shared" si="84"/>
        <v>nebija plānots</v>
      </c>
      <c r="AD212" s="89">
        <f t="shared" si="85"/>
        <v>0</v>
      </c>
      <c r="AE212" s="89">
        <f t="shared" si="86"/>
        <v>0</v>
      </c>
      <c r="AF212" s="89">
        <f t="shared" si="87"/>
        <v>0</v>
      </c>
      <c r="AG212" s="89">
        <f t="shared" si="88"/>
        <v>0</v>
      </c>
      <c r="AH212" s="93" t="str">
        <f t="shared" si="89"/>
        <v>nebija plānots</v>
      </c>
      <c r="AI212" s="89">
        <f t="shared" si="90"/>
        <v>0</v>
      </c>
      <c r="AJ212" s="93" t="str">
        <f t="shared" si="91"/>
        <v>nebija plānots</v>
      </c>
      <c r="AK212" s="89">
        <v>0</v>
      </c>
      <c r="AL212" s="89">
        <v>0</v>
      </c>
      <c r="AM212" s="89">
        <v>0</v>
      </c>
      <c r="AN212" s="89">
        <v>0</v>
      </c>
      <c r="AO212" s="89">
        <v>0</v>
      </c>
      <c r="AP212" s="89">
        <v>0</v>
      </c>
      <c r="AQ212" s="89">
        <v>0</v>
      </c>
      <c r="AR212" s="89">
        <v>400000</v>
      </c>
      <c r="AS212" s="89">
        <v>0</v>
      </c>
      <c r="AT212" s="89">
        <v>0</v>
      </c>
      <c r="AU212" s="24">
        <f t="shared" si="76"/>
        <v>400000</v>
      </c>
      <c r="AW212" s="10"/>
      <c r="AX212" s="10"/>
    </row>
    <row r="213" spans="1:50" ht="12" customHeight="1" x14ac:dyDescent="0.25">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89">
        <v>0</v>
      </c>
      <c r="Q213" s="89">
        <v>0</v>
      </c>
      <c r="R213" s="89">
        <v>0</v>
      </c>
      <c r="S213" s="89">
        <f t="shared" si="77"/>
        <v>0</v>
      </c>
      <c r="T213" s="93" t="str">
        <f t="shared" si="78"/>
        <v>nebija plānots</v>
      </c>
      <c r="U213" s="89">
        <f t="shared" si="79"/>
        <v>0</v>
      </c>
      <c r="V213" s="93" t="str">
        <f t="shared" si="80"/>
        <v>nebija plānots</v>
      </c>
      <c r="W213" s="89">
        <v>0</v>
      </c>
      <c r="X213" s="89">
        <v>0</v>
      </c>
      <c r="Y213" s="89">
        <v>0</v>
      </c>
      <c r="Z213" s="89">
        <f t="shared" si="81"/>
        <v>0</v>
      </c>
      <c r="AA213" s="93" t="str">
        <f t="shared" si="92"/>
        <v>nebija plānots</v>
      </c>
      <c r="AB213" s="89">
        <f t="shared" si="83"/>
        <v>0</v>
      </c>
      <c r="AC213" s="93" t="str">
        <f t="shared" si="84"/>
        <v>nebija plānots</v>
      </c>
      <c r="AD213" s="89">
        <f t="shared" si="85"/>
        <v>0</v>
      </c>
      <c r="AE213" s="89">
        <f t="shared" si="86"/>
        <v>0</v>
      </c>
      <c r="AF213" s="89">
        <f t="shared" si="87"/>
        <v>0</v>
      </c>
      <c r="AG213" s="89">
        <f t="shared" si="88"/>
        <v>0</v>
      </c>
      <c r="AH213" s="93" t="str">
        <f t="shared" si="89"/>
        <v>nebija plānots</v>
      </c>
      <c r="AI213" s="89">
        <f t="shared" si="90"/>
        <v>0</v>
      </c>
      <c r="AJ213" s="93" t="str">
        <f t="shared" si="91"/>
        <v>nebija plānots</v>
      </c>
      <c r="AK213" s="89">
        <v>0</v>
      </c>
      <c r="AL213" s="89">
        <v>0</v>
      </c>
      <c r="AM213" s="89">
        <v>82875</v>
      </c>
      <c r="AN213" s="89">
        <v>0</v>
      </c>
      <c r="AO213" s="89">
        <v>0</v>
      </c>
      <c r="AP213" s="89">
        <v>0</v>
      </c>
      <c r="AQ213" s="89">
        <v>0</v>
      </c>
      <c r="AR213" s="89">
        <v>0</v>
      </c>
      <c r="AS213" s="89">
        <v>331500</v>
      </c>
      <c r="AT213" s="89">
        <v>0</v>
      </c>
      <c r="AU213" s="24">
        <f t="shared" si="76"/>
        <v>414375</v>
      </c>
      <c r="AW213" s="10"/>
      <c r="AX213" s="10"/>
    </row>
    <row r="214" spans="1:50" ht="12" customHeight="1" x14ac:dyDescent="0.25">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89">
        <v>0</v>
      </c>
      <c r="Q214" s="89">
        <v>0</v>
      </c>
      <c r="R214" s="89">
        <v>0</v>
      </c>
      <c r="S214" s="89">
        <f t="shared" si="77"/>
        <v>0</v>
      </c>
      <c r="T214" s="93" t="str">
        <f t="shared" si="78"/>
        <v>nebija plānots</v>
      </c>
      <c r="U214" s="89">
        <f t="shared" si="79"/>
        <v>0</v>
      </c>
      <c r="V214" s="93" t="str">
        <f t="shared" si="80"/>
        <v>nebija plānots</v>
      </c>
      <c r="W214" s="89">
        <v>485458.77</v>
      </c>
      <c r="X214" s="89">
        <v>485458.77</v>
      </c>
      <c r="Y214" s="89">
        <v>0</v>
      </c>
      <c r="Z214" s="89">
        <f t="shared" si="81"/>
        <v>485458.77</v>
      </c>
      <c r="AA214" s="93">
        <f t="shared" si="92"/>
        <v>1</v>
      </c>
      <c r="AB214" s="89">
        <f t="shared" si="83"/>
        <v>0</v>
      </c>
      <c r="AC214" s="93">
        <f t="shared" si="84"/>
        <v>0</v>
      </c>
      <c r="AD214" s="89">
        <f t="shared" si="85"/>
        <v>485458.77</v>
      </c>
      <c r="AE214" s="89">
        <f t="shared" si="86"/>
        <v>485458.77</v>
      </c>
      <c r="AF214" s="89">
        <f t="shared" si="87"/>
        <v>0</v>
      </c>
      <c r="AG214" s="89">
        <f t="shared" si="88"/>
        <v>485458.77</v>
      </c>
      <c r="AH214" s="93">
        <f t="shared" si="89"/>
        <v>1</v>
      </c>
      <c r="AI214" s="89">
        <f t="shared" si="90"/>
        <v>0</v>
      </c>
      <c r="AJ214" s="93">
        <f t="shared" si="91"/>
        <v>0</v>
      </c>
      <c r="AK214" s="89">
        <v>0</v>
      </c>
      <c r="AL214" s="89">
        <v>0</v>
      </c>
      <c r="AM214" s="89">
        <v>0</v>
      </c>
      <c r="AN214" s="89">
        <v>0</v>
      </c>
      <c r="AO214" s="89">
        <v>0</v>
      </c>
      <c r="AP214" s="89">
        <v>69154.67</v>
      </c>
      <c r="AQ214" s="89">
        <v>0</v>
      </c>
      <c r="AR214" s="89">
        <v>0</v>
      </c>
      <c r="AS214" s="89">
        <v>42954.75</v>
      </c>
      <c r="AT214" s="89">
        <v>0</v>
      </c>
      <c r="AU214" s="24">
        <f t="shared" si="76"/>
        <v>597568.19000000006</v>
      </c>
      <c r="AW214" s="10"/>
      <c r="AX214" s="10"/>
    </row>
    <row r="215" spans="1:50" ht="12" customHeight="1" x14ac:dyDescent="0.25">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89">
        <v>0</v>
      </c>
      <c r="Q215" s="89">
        <v>0</v>
      </c>
      <c r="R215" s="89">
        <v>0</v>
      </c>
      <c r="S215" s="89">
        <f t="shared" si="77"/>
        <v>0</v>
      </c>
      <c r="T215" s="93" t="str">
        <f t="shared" si="78"/>
        <v>nebija plānots</v>
      </c>
      <c r="U215" s="89">
        <f t="shared" si="79"/>
        <v>0</v>
      </c>
      <c r="V215" s="93" t="str">
        <f t="shared" si="80"/>
        <v>nebija plānots</v>
      </c>
      <c r="W215" s="89">
        <v>0</v>
      </c>
      <c r="X215" s="89">
        <v>0</v>
      </c>
      <c r="Y215" s="89">
        <v>0</v>
      </c>
      <c r="Z215" s="89">
        <f t="shared" si="81"/>
        <v>0</v>
      </c>
      <c r="AA215" s="93" t="str">
        <f t="shared" si="92"/>
        <v>nebija plānots</v>
      </c>
      <c r="AB215" s="89">
        <f t="shared" si="83"/>
        <v>0</v>
      </c>
      <c r="AC215" s="93" t="str">
        <f t="shared" si="84"/>
        <v>nebija plānots</v>
      </c>
      <c r="AD215" s="89">
        <f t="shared" si="85"/>
        <v>0</v>
      </c>
      <c r="AE215" s="89">
        <f t="shared" si="86"/>
        <v>0</v>
      </c>
      <c r="AF215" s="89">
        <f t="shared" si="87"/>
        <v>0</v>
      </c>
      <c r="AG215" s="89">
        <f t="shared" si="88"/>
        <v>0</v>
      </c>
      <c r="AH215" s="93" t="str">
        <f t="shared" si="89"/>
        <v>nebija plānots</v>
      </c>
      <c r="AI215" s="89">
        <f t="shared" si="90"/>
        <v>0</v>
      </c>
      <c r="AJ215" s="93" t="str">
        <f t="shared" si="91"/>
        <v>nebija plānots</v>
      </c>
      <c r="AK215" s="89">
        <v>0</v>
      </c>
      <c r="AL215" s="89">
        <v>109097.5</v>
      </c>
      <c r="AM215" s="89">
        <v>0</v>
      </c>
      <c r="AN215" s="89">
        <v>0</v>
      </c>
      <c r="AO215" s="89">
        <v>0</v>
      </c>
      <c r="AP215" s="89">
        <v>0</v>
      </c>
      <c r="AQ215" s="89">
        <v>0</v>
      </c>
      <c r="AR215" s="89">
        <v>570775</v>
      </c>
      <c r="AS215" s="89">
        <v>0</v>
      </c>
      <c r="AT215" s="89">
        <v>0</v>
      </c>
      <c r="AU215" s="24">
        <f t="shared" si="76"/>
        <v>679872.5</v>
      </c>
      <c r="AW215" s="10"/>
      <c r="AX215" s="10"/>
    </row>
    <row r="216" spans="1:50" ht="12" customHeight="1" x14ac:dyDescent="0.25">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89">
        <v>0</v>
      </c>
      <c r="Q216" s="89">
        <v>0</v>
      </c>
      <c r="R216" s="89">
        <v>0</v>
      </c>
      <c r="S216" s="89">
        <f t="shared" si="77"/>
        <v>0</v>
      </c>
      <c r="T216" s="93" t="str">
        <f t="shared" si="78"/>
        <v>nebija plānots</v>
      </c>
      <c r="U216" s="89">
        <f t="shared" si="79"/>
        <v>0</v>
      </c>
      <c r="V216" s="93" t="str">
        <f t="shared" si="80"/>
        <v>nebija plānots</v>
      </c>
      <c r="W216" s="89">
        <v>0</v>
      </c>
      <c r="X216" s="89">
        <v>181443.55</v>
      </c>
      <c r="Y216" s="89">
        <v>0</v>
      </c>
      <c r="Z216" s="89">
        <f t="shared" si="81"/>
        <v>181443.55</v>
      </c>
      <c r="AA216" s="93" t="str">
        <f t="shared" si="92"/>
        <v>nebija plānots</v>
      </c>
      <c r="AB216" s="89">
        <f t="shared" si="83"/>
        <v>181443.55</v>
      </c>
      <c r="AC216" s="93" t="str">
        <f t="shared" si="84"/>
        <v>nebija plānots</v>
      </c>
      <c r="AD216" s="89">
        <f t="shared" si="85"/>
        <v>0</v>
      </c>
      <c r="AE216" s="89">
        <f t="shared" si="86"/>
        <v>181443.55</v>
      </c>
      <c r="AF216" s="89">
        <f t="shared" si="87"/>
        <v>0</v>
      </c>
      <c r="AG216" s="89">
        <f t="shared" si="88"/>
        <v>181443.55</v>
      </c>
      <c r="AH216" s="93" t="str">
        <f t="shared" si="89"/>
        <v>nebija plānots</v>
      </c>
      <c r="AI216" s="89">
        <f t="shared" si="90"/>
        <v>181443.55</v>
      </c>
      <c r="AJ216" s="93" t="str">
        <f t="shared" si="91"/>
        <v>nebija plānots</v>
      </c>
      <c r="AK216" s="89">
        <v>181443.55</v>
      </c>
      <c r="AL216" s="89">
        <v>0</v>
      </c>
      <c r="AM216" s="89">
        <v>0</v>
      </c>
      <c r="AN216" s="89">
        <v>325541.93</v>
      </c>
      <c r="AO216" s="89">
        <v>0</v>
      </c>
      <c r="AP216" s="89">
        <v>0</v>
      </c>
      <c r="AQ216" s="89">
        <v>337331.85</v>
      </c>
      <c r="AR216" s="89">
        <v>0</v>
      </c>
      <c r="AS216" s="89">
        <v>0</v>
      </c>
      <c r="AT216" s="89">
        <v>337012.46</v>
      </c>
      <c r="AU216" s="24">
        <f t="shared" si="76"/>
        <v>1181329.79</v>
      </c>
      <c r="AW216" s="10"/>
      <c r="AX216" s="10"/>
    </row>
    <row r="217" spans="1:50" ht="12" customHeight="1" x14ac:dyDescent="0.25">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89">
        <v>1316356.2</v>
      </c>
      <c r="Q217" s="89">
        <v>2110059.1199999996</v>
      </c>
      <c r="R217" s="89">
        <v>0</v>
      </c>
      <c r="S217" s="89">
        <f t="shared" si="77"/>
        <v>2110059.1199999996</v>
      </c>
      <c r="T217" s="93">
        <f t="shared" si="78"/>
        <v>1.602954519453017</v>
      </c>
      <c r="U217" s="89">
        <f t="shared" si="79"/>
        <v>793702.91999999969</v>
      </c>
      <c r="V217" s="93">
        <f t="shared" si="80"/>
        <v>0.60295451945301715</v>
      </c>
      <c r="W217" s="89">
        <v>1612178.49</v>
      </c>
      <c r="X217" s="89">
        <v>527272.42999999993</v>
      </c>
      <c r="Y217" s="89">
        <v>0</v>
      </c>
      <c r="Z217" s="89">
        <f t="shared" si="81"/>
        <v>527272.42999999993</v>
      </c>
      <c r="AA217" s="93">
        <f t="shared" si="92"/>
        <v>0.32705586463940473</v>
      </c>
      <c r="AB217" s="89">
        <f t="shared" si="83"/>
        <v>-1084906.06</v>
      </c>
      <c r="AC217" s="93">
        <f t="shared" si="84"/>
        <v>-0.67294413536059527</v>
      </c>
      <c r="AD217" s="89">
        <f t="shared" si="85"/>
        <v>2928534.69</v>
      </c>
      <c r="AE217" s="89">
        <f t="shared" si="86"/>
        <v>2637331.5499999998</v>
      </c>
      <c r="AF217" s="89">
        <f t="shared" si="87"/>
        <v>0</v>
      </c>
      <c r="AG217" s="89">
        <f t="shared" si="88"/>
        <v>2637331.5499999998</v>
      </c>
      <c r="AH217" s="93">
        <f t="shared" si="89"/>
        <v>0.90056353404507561</v>
      </c>
      <c r="AI217" s="89">
        <f t="shared" si="90"/>
        <v>-291203.14000000013</v>
      </c>
      <c r="AJ217" s="93">
        <f t="shared" si="91"/>
        <v>-9.9436465954924419E-2</v>
      </c>
      <c r="AK217" s="89">
        <v>268293.8</v>
      </c>
      <c r="AL217" s="89">
        <v>727579.01</v>
      </c>
      <c r="AM217" s="89">
        <v>85400</v>
      </c>
      <c r="AN217" s="89">
        <v>1390516.36</v>
      </c>
      <c r="AO217" s="89">
        <v>2109589.94</v>
      </c>
      <c r="AP217" s="89">
        <v>459654.69999999995</v>
      </c>
      <c r="AQ217" s="89">
        <v>77982.320000000007</v>
      </c>
      <c r="AR217" s="89">
        <v>712490.04</v>
      </c>
      <c r="AS217" s="89">
        <v>468574.51</v>
      </c>
      <c r="AT217" s="89">
        <v>1536429.54</v>
      </c>
      <c r="AU217" s="24">
        <f t="shared" si="76"/>
        <v>10765044.91</v>
      </c>
      <c r="AW217" s="10"/>
      <c r="AX217" s="10"/>
    </row>
    <row r="218" spans="1:50" ht="12" customHeight="1" x14ac:dyDescent="0.25">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89">
        <v>1715237.9900000002</v>
      </c>
      <c r="Q218" s="89">
        <v>1628957.2500000002</v>
      </c>
      <c r="R218" s="89">
        <v>0</v>
      </c>
      <c r="S218" s="89">
        <f t="shared" si="77"/>
        <v>1628957.2500000002</v>
      </c>
      <c r="T218" s="93">
        <f t="shared" si="78"/>
        <v>0.94969751107250133</v>
      </c>
      <c r="U218" s="89">
        <f t="shared" si="79"/>
        <v>-86280.739999999991</v>
      </c>
      <c r="V218" s="93">
        <f t="shared" si="80"/>
        <v>-5.0302488927498612E-2</v>
      </c>
      <c r="W218" s="89">
        <v>1303255.1000000001</v>
      </c>
      <c r="X218" s="89">
        <v>847873.52</v>
      </c>
      <c r="Y218" s="89">
        <v>0</v>
      </c>
      <c r="Z218" s="89">
        <f t="shared" si="81"/>
        <v>847873.52</v>
      </c>
      <c r="AA218" s="93">
        <f t="shared" si="92"/>
        <v>0.65058139423356176</v>
      </c>
      <c r="AB218" s="89">
        <f t="shared" si="83"/>
        <v>-455381.58000000007</v>
      </c>
      <c r="AC218" s="93">
        <f t="shared" si="84"/>
        <v>-0.34941860576643824</v>
      </c>
      <c r="AD218" s="89">
        <f t="shared" si="85"/>
        <v>3018493.0900000003</v>
      </c>
      <c r="AE218" s="89">
        <f t="shared" si="86"/>
        <v>2476830.7700000005</v>
      </c>
      <c r="AF218" s="89">
        <f t="shared" si="87"/>
        <v>0</v>
      </c>
      <c r="AG218" s="89">
        <f t="shared" si="88"/>
        <v>2476830.7700000005</v>
      </c>
      <c r="AH218" s="93">
        <f t="shared" si="89"/>
        <v>0.82055207553912279</v>
      </c>
      <c r="AI218" s="89">
        <f t="shared" si="90"/>
        <v>-541662.31999999983</v>
      </c>
      <c r="AJ218" s="93">
        <f t="shared" si="91"/>
        <v>-0.17944792446087718</v>
      </c>
      <c r="AK218" s="89">
        <v>1221103.68</v>
      </c>
      <c r="AL218" s="89">
        <v>572163.14</v>
      </c>
      <c r="AM218" s="89">
        <v>2913802.95</v>
      </c>
      <c r="AN218" s="89">
        <v>1692615.32</v>
      </c>
      <c r="AO218" s="89">
        <v>2341277.5299999998</v>
      </c>
      <c r="AP218" s="89">
        <v>1025828.88</v>
      </c>
      <c r="AQ218" s="89">
        <v>710845.02</v>
      </c>
      <c r="AR218" s="89">
        <v>2647591.6700000004</v>
      </c>
      <c r="AS218" s="89">
        <v>844870.79</v>
      </c>
      <c r="AT218" s="89">
        <v>521905.70999999996</v>
      </c>
      <c r="AU218" s="24">
        <f t="shared" si="76"/>
        <v>17510497.780000001</v>
      </c>
      <c r="AW218" s="10"/>
      <c r="AX218" s="10"/>
    </row>
    <row r="219" spans="1:50" ht="12" customHeight="1" x14ac:dyDescent="0.25">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89">
        <v>0</v>
      </c>
      <c r="Q219" s="89">
        <v>0</v>
      </c>
      <c r="R219" s="89">
        <v>0</v>
      </c>
      <c r="S219" s="89">
        <f t="shared" si="77"/>
        <v>0</v>
      </c>
      <c r="T219" s="93" t="str">
        <f t="shared" si="78"/>
        <v>nebija plānots</v>
      </c>
      <c r="U219" s="89">
        <f t="shared" si="79"/>
        <v>0</v>
      </c>
      <c r="V219" s="93" t="str">
        <f t="shared" si="80"/>
        <v>nebija plānots</v>
      </c>
      <c r="W219" s="89">
        <v>0</v>
      </c>
      <c r="X219" s="89">
        <v>0</v>
      </c>
      <c r="Y219" s="89">
        <v>0</v>
      </c>
      <c r="Z219" s="89">
        <f t="shared" si="81"/>
        <v>0</v>
      </c>
      <c r="AA219" s="93" t="str">
        <f t="shared" si="92"/>
        <v>nebija plānots</v>
      </c>
      <c r="AB219" s="89">
        <f t="shared" si="83"/>
        <v>0</v>
      </c>
      <c r="AC219" s="93" t="str">
        <f t="shared" si="84"/>
        <v>nebija plānots</v>
      </c>
      <c r="AD219" s="89">
        <f t="shared" si="85"/>
        <v>0</v>
      </c>
      <c r="AE219" s="89">
        <f t="shared" si="86"/>
        <v>0</v>
      </c>
      <c r="AF219" s="89">
        <f t="shared" si="87"/>
        <v>0</v>
      </c>
      <c r="AG219" s="89">
        <f t="shared" si="88"/>
        <v>0</v>
      </c>
      <c r="AH219" s="93" t="str">
        <f t="shared" si="89"/>
        <v>nebija plānots</v>
      </c>
      <c r="AI219" s="89">
        <f t="shared" si="90"/>
        <v>0</v>
      </c>
      <c r="AJ219" s="93" t="str">
        <f t="shared" si="91"/>
        <v>nebija plānots</v>
      </c>
      <c r="AK219" s="89">
        <v>0</v>
      </c>
      <c r="AL219" s="89">
        <v>0</v>
      </c>
      <c r="AM219" s="89">
        <v>0</v>
      </c>
      <c r="AN219" s="89">
        <v>0</v>
      </c>
      <c r="AO219" s="89">
        <v>0</v>
      </c>
      <c r="AP219" s="89">
        <v>0</v>
      </c>
      <c r="AQ219" s="89">
        <v>0</v>
      </c>
      <c r="AR219" s="89">
        <v>0</v>
      </c>
      <c r="AS219" s="89">
        <v>0</v>
      </c>
      <c r="AT219" s="89">
        <v>0</v>
      </c>
      <c r="AU219" s="24">
        <f t="shared" si="76"/>
        <v>0</v>
      </c>
      <c r="AW219" s="10"/>
      <c r="AX219" s="10"/>
    </row>
    <row r="220" spans="1:50" ht="12" customHeight="1" x14ac:dyDescent="0.25">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89">
        <v>0</v>
      </c>
      <c r="Q220" s="89">
        <v>0</v>
      </c>
      <c r="R220" s="89">
        <v>0</v>
      </c>
      <c r="S220" s="89">
        <f t="shared" si="77"/>
        <v>0</v>
      </c>
      <c r="T220" s="93" t="str">
        <f t="shared" si="78"/>
        <v>nebija plānots</v>
      </c>
      <c r="U220" s="89">
        <f t="shared" si="79"/>
        <v>0</v>
      </c>
      <c r="V220" s="93" t="str">
        <f t="shared" si="80"/>
        <v>nebija plānots</v>
      </c>
      <c r="W220" s="89">
        <v>8226.26</v>
      </c>
      <c r="X220" s="89">
        <v>8226.26</v>
      </c>
      <c r="Y220" s="89">
        <v>0</v>
      </c>
      <c r="Z220" s="89">
        <f t="shared" si="81"/>
        <v>8226.26</v>
      </c>
      <c r="AA220" s="93">
        <f t="shared" si="92"/>
        <v>1</v>
      </c>
      <c r="AB220" s="89">
        <f t="shared" si="83"/>
        <v>0</v>
      </c>
      <c r="AC220" s="93">
        <f t="shared" si="84"/>
        <v>0</v>
      </c>
      <c r="AD220" s="89">
        <f t="shared" si="85"/>
        <v>8226.26</v>
      </c>
      <c r="AE220" s="89">
        <f t="shared" si="86"/>
        <v>8226.26</v>
      </c>
      <c r="AF220" s="89">
        <f t="shared" si="87"/>
        <v>0</v>
      </c>
      <c r="AG220" s="89">
        <f t="shared" si="88"/>
        <v>8226.26</v>
      </c>
      <c r="AH220" s="93">
        <f t="shared" si="89"/>
        <v>1</v>
      </c>
      <c r="AI220" s="89">
        <f t="shared" si="90"/>
        <v>0</v>
      </c>
      <c r="AJ220" s="93">
        <f t="shared" si="91"/>
        <v>0</v>
      </c>
      <c r="AK220" s="89">
        <v>0</v>
      </c>
      <c r="AL220" s="89">
        <v>0</v>
      </c>
      <c r="AM220" s="89">
        <v>0</v>
      </c>
      <c r="AN220" s="89">
        <v>0</v>
      </c>
      <c r="AO220" s="89">
        <v>0</v>
      </c>
      <c r="AP220" s="89">
        <v>63927.06</v>
      </c>
      <c r="AQ220" s="89">
        <v>0</v>
      </c>
      <c r="AR220" s="89">
        <v>0</v>
      </c>
      <c r="AS220" s="89">
        <v>0</v>
      </c>
      <c r="AT220" s="89">
        <v>0</v>
      </c>
      <c r="AU220" s="24">
        <f t="shared" ref="AU220:AU242" si="93">P220+W220+AK220+AL220+AM220+AN220+AO220+AP220+AQ220+AR220+AS220+AT220</f>
        <v>72153.319999999992</v>
      </c>
      <c r="AW220" s="10"/>
      <c r="AX220" s="10"/>
    </row>
    <row r="221" spans="1:50" ht="12" customHeight="1" x14ac:dyDescent="0.25">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89">
        <v>473945.01999999996</v>
      </c>
      <c r="Q221" s="89">
        <v>539537.79</v>
      </c>
      <c r="R221" s="89">
        <v>0</v>
      </c>
      <c r="S221" s="89">
        <f t="shared" ref="S221:S242" si="94">Q221-R221</f>
        <v>539537.79</v>
      </c>
      <c r="T221" s="93">
        <f t="shared" ref="T221:T242" si="95">IFERROR(S221/P221,"nebija plānots")</f>
        <v>1.1383974242413184</v>
      </c>
      <c r="U221" s="89">
        <f t="shared" ref="U221:U242" si="96">S221-P221</f>
        <v>65592.770000000077</v>
      </c>
      <c r="V221" s="93">
        <f t="shared" ref="V221:V242" si="97">IFERROR(U221/P221,"nebija plānots")</f>
        <v>0.13839742424131829</v>
      </c>
      <c r="W221" s="89">
        <v>742811.96</v>
      </c>
      <c r="X221" s="89">
        <v>1200750.21</v>
      </c>
      <c r="Y221" s="89">
        <v>0</v>
      </c>
      <c r="Z221" s="89">
        <f t="shared" ref="Z221:Z242" si="98">X221-Y221</f>
        <v>1200750.21</v>
      </c>
      <c r="AA221" s="93">
        <f t="shared" si="92"/>
        <v>1.6164928335294979</v>
      </c>
      <c r="AB221" s="89">
        <f t="shared" ref="AB221:AB242" si="99">Z221-W221</f>
        <v>457938.25</v>
      </c>
      <c r="AC221" s="93">
        <f t="shared" ref="AC221:AC242" si="100">IFERROR(AB221/W221,"nebija plānots")</f>
        <v>0.61649283352949791</v>
      </c>
      <c r="AD221" s="89">
        <f t="shared" ref="AD221:AD242" si="101">P221+W221</f>
        <v>1216756.98</v>
      </c>
      <c r="AE221" s="89">
        <f t="shared" ref="AE221:AE242" si="102">Q221+X221</f>
        <v>1740288</v>
      </c>
      <c r="AF221" s="89">
        <f t="shared" ref="AF221:AF242" si="103">R221+Y221</f>
        <v>0</v>
      </c>
      <c r="AG221" s="89">
        <f t="shared" ref="AG221:AG242" si="104">S221+Z221</f>
        <v>1740288</v>
      </c>
      <c r="AH221" s="93">
        <f t="shared" ref="AH221:AH242" si="105">IFERROR(AG221/AD221,"nebija plānots")</f>
        <v>1.4302675296754821</v>
      </c>
      <c r="AI221" s="89">
        <f t="shared" ref="AI221:AI242" si="106">AG221-AD221</f>
        <v>523531.02</v>
      </c>
      <c r="AJ221" s="93">
        <f t="shared" ref="AJ221:AJ242" si="107">IFERROR(AI221/AD221,"nebija plānots")</f>
        <v>0.43026752967548215</v>
      </c>
      <c r="AK221" s="89">
        <v>876106.67999999993</v>
      </c>
      <c r="AL221" s="89">
        <v>755090.66999999993</v>
      </c>
      <c r="AM221" s="89">
        <v>411659.50999999989</v>
      </c>
      <c r="AN221" s="89">
        <v>528507.66</v>
      </c>
      <c r="AO221" s="89">
        <v>1721513.72</v>
      </c>
      <c r="AP221" s="89">
        <v>513327.49</v>
      </c>
      <c r="AQ221" s="89">
        <v>266300.31000000006</v>
      </c>
      <c r="AR221" s="89">
        <v>566864.19999999995</v>
      </c>
      <c r="AS221" s="89">
        <v>339975.27</v>
      </c>
      <c r="AT221" s="89">
        <v>114287</v>
      </c>
      <c r="AU221" s="24">
        <f t="shared" si="93"/>
        <v>7310389.4900000002</v>
      </c>
      <c r="AW221" s="10"/>
      <c r="AX221" s="10"/>
    </row>
    <row r="222" spans="1:50" ht="12" customHeight="1" x14ac:dyDescent="0.25">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89">
        <v>525200.30000000005</v>
      </c>
      <c r="Q222" s="89">
        <v>698948.42</v>
      </c>
      <c r="R222" s="89">
        <v>0</v>
      </c>
      <c r="S222" s="89">
        <f t="shared" si="94"/>
        <v>698948.42</v>
      </c>
      <c r="T222" s="93">
        <f t="shared" si="95"/>
        <v>1.3308225833077398</v>
      </c>
      <c r="U222" s="89">
        <f t="shared" si="96"/>
        <v>173748.12</v>
      </c>
      <c r="V222" s="93">
        <f t="shared" si="97"/>
        <v>0.33082258330773989</v>
      </c>
      <c r="W222" s="89">
        <v>256028.97</v>
      </c>
      <c r="X222" s="89">
        <v>0</v>
      </c>
      <c r="Y222" s="89">
        <v>0</v>
      </c>
      <c r="Z222" s="89">
        <f t="shared" si="98"/>
        <v>0</v>
      </c>
      <c r="AA222" s="93">
        <f t="shared" si="92"/>
        <v>0</v>
      </c>
      <c r="AB222" s="89">
        <f t="shared" si="99"/>
        <v>-256028.97</v>
      </c>
      <c r="AC222" s="93">
        <f t="shared" si="100"/>
        <v>-1</v>
      </c>
      <c r="AD222" s="89">
        <f t="shared" si="101"/>
        <v>781229.27</v>
      </c>
      <c r="AE222" s="89">
        <f t="shared" si="102"/>
        <v>698948.42</v>
      </c>
      <c r="AF222" s="89">
        <f t="shared" si="103"/>
        <v>0</v>
      </c>
      <c r="AG222" s="89">
        <f t="shared" si="104"/>
        <v>698948.42</v>
      </c>
      <c r="AH222" s="93">
        <f t="shared" si="105"/>
        <v>0.89467771733642287</v>
      </c>
      <c r="AI222" s="89">
        <f t="shared" si="106"/>
        <v>-82280.849999999977</v>
      </c>
      <c r="AJ222" s="93">
        <f t="shared" si="107"/>
        <v>-0.10532228266357707</v>
      </c>
      <c r="AK222" s="89">
        <v>473632.38</v>
      </c>
      <c r="AL222" s="89">
        <v>505574.96</v>
      </c>
      <c r="AM222" s="89">
        <v>163486.88</v>
      </c>
      <c r="AN222" s="89">
        <v>134394.47</v>
      </c>
      <c r="AO222" s="89">
        <v>899812.67999999993</v>
      </c>
      <c r="AP222" s="89">
        <v>488947.82</v>
      </c>
      <c r="AQ222" s="89">
        <v>127228.43</v>
      </c>
      <c r="AR222" s="89">
        <v>712737.58</v>
      </c>
      <c r="AS222" s="89">
        <v>462459.22</v>
      </c>
      <c r="AT222" s="89">
        <v>0</v>
      </c>
      <c r="AU222" s="24">
        <f t="shared" si="93"/>
        <v>4749503.6899999995</v>
      </c>
      <c r="AW222" s="10"/>
      <c r="AX222" s="10"/>
    </row>
    <row r="223" spans="1:50" ht="12" customHeight="1" x14ac:dyDescent="0.25">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89">
        <v>31823</v>
      </c>
      <c r="Q223" s="89">
        <v>31823</v>
      </c>
      <c r="R223" s="89">
        <v>0</v>
      </c>
      <c r="S223" s="89">
        <f t="shared" si="94"/>
        <v>31823</v>
      </c>
      <c r="T223" s="93">
        <f t="shared" si="95"/>
        <v>1</v>
      </c>
      <c r="U223" s="89">
        <f t="shared" si="96"/>
        <v>0</v>
      </c>
      <c r="V223" s="93">
        <f t="shared" si="97"/>
        <v>0</v>
      </c>
      <c r="W223" s="89">
        <v>0</v>
      </c>
      <c r="X223" s="89">
        <v>2040.21</v>
      </c>
      <c r="Y223" s="89">
        <v>0</v>
      </c>
      <c r="Z223" s="89">
        <f t="shared" si="98"/>
        <v>2040.21</v>
      </c>
      <c r="AA223" s="93" t="str">
        <f t="shared" si="92"/>
        <v>nebija plānots</v>
      </c>
      <c r="AB223" s="89">
        <f t="shared" si="99"/>
        <v>2040.21</v>
      </c>
      <c r="AC223" s="93" t="str">
        <f t="shared" si="100"/>
        <v>nebija plānots</v>
      </c>
      <c r="AD223" s="89">
        <f t="shared" si="101"/>
        <v>31823</v>
      </c>
      <c r="AE223" s="89">
        <f t="shared" si="102"/>
        <v>33863.21</v>
      </c>
      <c r="AF223" s="89">
        <f t="shared" si="103"/>
        <v>0</v>
      </c>
      <c r="AG223" s="89">
        <f t="shared" si="104"/>
        <v>33863.21</v>
      </c>
      <c r="AH223" s="93">
        <f t="shared" si="105"/>
        <v>1.0641111774502718</v>
      </c>
      <c r="AI223" s="89">
        <f t="shared" si="106"/>
        <v>2040.2099999999991</v>
      </c>
      <c r="AJ223" s="93">
        <f t="shared" si="107"/>
        <v>6.4111177450271783E-2</v>
      </c>
      <c r="AK223" s="89">
        <v>1623.32</v>
      </c>
      <c r="AL223" s="89">
        <v>142931.25</v>
      </c>
      <c r="AM223" s="89">
        <v>674139.59</v>
      </c>
      <c r="AN223" s="89">
        <v>83262.309999999896</v>
      </c>
      <c r="AO223" s="89">
        <v>0</v>
      </c>
      <c r="AP223" s="89">
        <v>1445000</v>
      </c>
      <c r="AQ223" s="89">
        <v>0</v>
      </c>
      <c r="AR223" s="89">
        <v>82700.03</v>
      </c>
      <c r="AS223" s="89">
        <v>1177639.68</v>
      </c>
      <c r="AT223" s="89">
        <v>0</v>
      </c>
      <c r="AU223" s="24">
        <f t="shared" si="93"/>
        <v>3639119.1799999997</v>
      </c>
      <c r="AW223" s="10"/>
      <c r="AX223" s="10"/>
    </row>
    <row r="224" spans="1:50" ht="12" customHeight="1" x14ac:dyDescent="0.25">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89">
        <v>115980.86</v>
      </c>
      <c r="Q224" s="89">
        <v>115980.86</v>
      </c>
      <c r="R224" s="89">
        <v>0</v>
      </c>
      <c r="S224" s="89">
        <f t="shared" si="94"/>
        <v>115980.86</v>
      </c>
      <c r="T224" s="93">
        <f t="shared" si="95"/>
        <v>1</v>
      </c>
      <c r="U224" s="89">
        <f t="shared" si="96"/>
        <v>0</v>
      </c>
      <c r="V224" s="93">
        <f t="shared" si="97"/>
        <v>0</v>
      </c>
      <c r="W224" s="89">
        <v>0</v>
      </c>
      <c r="X224" s="89">
        <v>0</v>
      </c>
      <c r="Y224" s="89">
        <v>0</v>
      </c>
      <c r="Z224" s="89">
        <f t="shared" si="98"/>
        <v>0</v>
      </c>
      <c r="AA224" s="93" t="str">
        <f t="shared" si="92"/>
        <v>nebija plānots</v>
      </c>
      <c r="AB224" s="89">
        <f t="shared" si="99"/>
        <v>0</v>
      </c>
      <c r="AC224" s="93" t="str">
        <f t="shared" si="100"/>
        <v>nebija plānots</v>
      </c>
      <c r="AD224" s="89">
        <f t="shared" si="101"/>
        <v>115980.86</v>
      </c>
      <c r="AE224" s="89">
        <f t="shared" si="102"/>
        <v>115980.86</v>
      </c>
      <c r="AF224" s="89">
        <f t="shared" si="103"/>
        <v>0</v>
      </c>
      <c r="AG224" s="89">
        <f t="shared" si="104"/>
        <v>115980.86</v>
      </c>
      <c r="AH224" s="93">
        <f t="shared" si="105"/>
        <v>1</v>
      </c>
      <c r="AI224" s="89">
        <f t="shared" si="106"/>
        <v>0</v>
      </c>
      <c r="AJ224" s="93">
        <f t="shared" si="107"/>
        <v>0</v>
      </c>
      <c r="AK224" s="89">
        <v>0</v>
      </c>
      <c r="AL224" s="89">
        <v>0</v>
      </c>
      <c r="AM224" s="89">
        <v>0</v>
      </c>
      <c r="AN224" s="89">
        <v>722500</v>
      </c>
      <c r="AO224" s="89">
        <v>0</v>
      </c>
      <c r="AP224" s="89">
        <v>0</v>
      </c>
      <c r="AQ224" s="89">
        <v>0</v>
      </c>
      <c r="AR224" s="89">
        <v>0</v>
      </c>
      <c r="AS224" s="89">
        <v>2013764.67</v>
      </c>
      <c r="AT224" s="89">
        <v>0</v>
      </c>
      <c r="AU224" s="24">
        <f t="shared" si="93"/>
        <v>2852245.53</v>
      </c>
      <c r="AW224" s="10"/>
      <c r="AX224" s="10"/>
    </row>
    <row r="225" spans="1:50" ht="12" customHeight="1" x14ac:dyDescent="0.25">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89">
        <v>0</v>
      </c>
      <c r="Q225" s="89">
        <v>13445.52</v>
      </c>
      <c r="R225" s="89">
        <v>0</v>
      </c>
      <c r="S225" s="89">
        <f t="shared" si="94"/>
        <v>13445.52</v>
      </c>
      <c r="T225" s="93" t="str">
        <f t="shared" si="95"/>
        <v>nebija plānots</v>
      </c>
      <c r="U225" s="89">
        <f t="shared" si="96"/>
        <v>13445.52</v>
      </c>
      <c r="V225" s="93" t="str">
        <f t="shared" si="97"/>
        <v>nebija plānots</v>
      </c>
      <c r="W225" s="89">
        <v>52087.96</v>
      </c>
      <c r="X225" s="89">
        <v>56005.09</v>
      </c>
      <c r="Y225" s="89">
        <v>0</v>
      </c>
      <c r="Z225" s="89">
        <f t="shared" si="98"/>
        <v>56005.09</v>
      </c>
      <c r="AA225" s="93">
        <f t="shared" si="92"/>
        <v>1.0752022156367804</v>
      </c>
      <c r="AB225" s="89">
        <f t="shared" si="99"/>
        <v>3917.1299999999974</v>
      </c>
      <c r="AC225" s="93">
        <f t="shared" si="100"/>
        <v>7.5202215636780506E-2</v>
      </c>
      <c r="AD225" s="89">
        <f t="shared" si="101"/>
        <v>52087.96</v>
      </c>
      <c r="AE225" s="89">
        <f t="shared" si="102"/>
        <v>69450.61</v>
      </c>
      <c r="AF225" s="89">
        <f t="shared" si="103"/>
        <v>0</v>
      </c>
      <c r="AG225" s="89">
        <f t="shared" si="104"/>
        <v>69450.61</v>
      </c>
      <c r="AH225" s="93">
        <f t="shared" si="105"/>
        <v>1.3333332693390181</v>
      </c>
      <c r="AI225" s="89">
        <f t="shared" si="106"/>
        <v>17362.650000000001</v>
      </c>
      <c r="AJ225" s="93">
        <f t="shared" si="107"/>
        <v>0.33333326933901813</v>
      </c>
      <c r="AK225" s="89">
        <v>429453.07</v>
      </c>
      <c r="AL225" s="89">
        <v>234088.86249999999</v>
      </c>
      <c r="AM225" s="89">
        <v>58500</v>
      </c>
      <c r="AN225" s="89">
        <v>102148.13</v>
      </c>
      <c r="AO225" s="89">
        <v>0</v>
      </c>
      <c r="AP225" s="89">
        <v>6863.32</v>
      </c>
      <c r="AQ225" s="89">
        <v>318750</v>
      </c>
      <c r="AR225" s="89">
        <v>257605.10250000001</v>
      </c>
      <c r="AS225" s="89">
        <v>60084.18</v>
      </c>
      <c r="AT225" s="89">
        <v>47778.75</v>
      </c>
      <c r="AU225" s="24">
        <f t="shared" si="93"/>
        <v>1567359.375</v>
      </c>
      <c r="AW225" s="10"/>
      <c r="AX225" s="10"/>
    </row>
    <row r="226" spans="1:50" ht="12" customHeight="1" x14ac:dyDescent="0.25">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89">
        <v>0</v>
      </c>
      <c r="Q226" s="89">
        <v>0</v>
      </c>
      <c r="R226" s="89">
        <v>0</v>
      </c>
      <c r="S226" s="89">
        <f t="shared" si="94"/>
        <v>0</v>
      </c>
      <c r="T226" s="93" t="str">
        <f t="shared" si="95"/>
        <v>nebija plānots</v>
      </c>
      <c r="U226" s="89">
        <f t="shared" si="96"/>
        <v>0</v>
      </c>
      <c r="V226" s="93" t="str">
        <f t="shared" si="97"/>
        <v>nebija plānots</v>
      </c>
      <c r="W226" s="89">
        <v>0</v>
      </c>
      <c r="X226" s="89">
        <v>0</v>
      </c>
      <c r="Y226" s="89">
        <v>0</v>
      </c>
      <c r="Z226" s="89">
        <f t="shared" si="98"/>
        <v>0</v>
      </c>
      <c r="AA226" s="93" t="str">
        <f t="shared" si="92"/>
        <v>nebija plānots</v>
      </c>
      <c r="AB226" s="89">
        <f t="shared" si="99"/>
        <v>0</v>
      </c>
      <c r="AC226" s="93" t="str">
        <f t="shared" si="100"/>
        <v>nebija plānots</v>
      </c>
      <c r="AD226" s="89">
        <f t="shared" si="101"/>
        <v>0</v>
      </c>
      <c r="AE226" s="89">
        <f t="shared" si="102"/>
        <v>0</v>
      </c>
      <c r="AF226" s="89">
        <f t="shared" si="103"/>
        <v>0</v>
      </c>
      <c r="AG226" s="89">
        <f t="shared" si="104"/>
        <v>0</v>
      </c>
      <c r="AH226" s="93" t="str">
        <f t="shared" si="105"/>
        <v>nebija plānots</v>
      </c>
      <c r="AI226" s="89">
        <f t="shared" si="106"/>
        <v>0</v>
      </c>
      <c r="AJ226" s="93" t="str">
        <f t="shared" si="107"/>
        <v>nebija plānots</v>
      </c>
      <c r="AK226" s="89">
        <v>0</v>
      </c>
      <c r="AL226" s="89">
        <v>0</v>
      </c>
      <c r="AM226" s="89">
        <v>42865.43</v>
      </c>
      <c r="AN226" s="89">
        <v>149040</v>
      </c>
      <c r="AO226" s="89">
        <v>0</v>
      </c>
      <c r="AP226" s="89">
        <v>0</v>
      </c>
      <c r="AQ226" s="89">
        <v>2164260.9</v>
      </c>
      <c r="AR226" s="89">
        <v>538941.75</v>
      </c>
      <c r="AS226" s="89">
        <v>0</v>
      </c>
      <c r="AT226" s="89">
        <v>0</v>
      </c>
      <c r="AU226" s="24">
        <f t="shared" si="93"/>
        <v>2895108.08</v>
      </c>
      <c r="AW226" s="10"/>
      <c r="AX226" s="10"/>
    </row>
    <row r="227" spans="1:50" ht="12" customHeight="1" x14ac:dyDescent="0.25">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89">
        <v>3239.25</v>
      </c>
      <c r="Q227" s="89">
        <v>3239.25</v>
      </c>
      <c r="R227" s="89">
        <v>0</v>
      </c>
      <c r="S227" s="89">
        <f t="shared" si="94"/>
        <v>3239.25</v>
      </c>
      <c r="T227" s="93">
        <f t="shared" si="95"/>
        <v>1</v>
      </c>
      <c r="U227" s="89">
        <f t="shared" si="96"/>
        <v>0</v>
      </c>
      <c r="V227" s="93">
        <f t="shared" si="97"/>
        <v>0</v>
      </c>
      <c r="W227" s="89">
        <v>137378.93220000001</v>
      </c>
      <c r="X227" s="89">
        <v>10378.5</v>
      </c>
      <c r="Y227" s="89">
        <v>0</v>
      </c>
      <c r="Z227" s="89">
        <f t="shared" si="98"/>
        <v>10378.5</v>
      </c>
      <c r="AA227" s="93">
        <f t="shared" si="92"/>
        <v>7.554651818730615E-2</v>
      </c>
      <c r="AB227" s="89">
        <f t="shared" si="99"/>
        <v>-127000.43220000001</v>
      </c>
      <c r="AC227" s="93">
        <f t="shared" si="100"/>
        <v>-0.92445348181269382</v>
      </c>
      <c r="AD227" s="89">
        <f t="shared" si="101"/>
        <v>140618.18220000001</v>
      </c>
      <c r="AE227" s="89">
        <f t="shared" si="102"/>
        <v>13617.75</v>
      </c>
      <c r="AF227" s="89">
        <f t="shared" si="103"/>
        <v>0</v>
      </c>
      <c r="AG227" s="89">
        <f t="shared" si="104"/>
        <v>13617.75</v>
      </c>
      <c r="AH227" s="93">
        <f t="shared" si="105"/>
        <v>9.6842028441468497E-2</v>
      </c>
      <c r="AI227" s="89">
        <f t="shared" si="106"/>
        <v>-127000.43220000001</v>
      </c>
      <c r="AJ227" s="93">
        <f t="shared" si="107"/>
        <v>-0.9031579715585315</v>
      </c>
      <c r="AK227" s="89">
        <v>262990.82</v>
      </c>
      <c r="AL227" s="89">
        <v>119884.09000000001</v>
      </c>
      <c r="AM227" s="89">
        <v>328364.57</v>
      </c>
      <c r="AN227" s="89">
        <v>392999.6</v>
      </c>
      <c r="AO227" s="89">
        <v>424685.43</v>
      </c>
      <c r="AP227" s="89">
        <v>1464606.7197999998</v>
      </c>
      <c r="AQ227" s="89">
        <v>279131.56</v>
      </c>
      <c r="AR227" s="89">
        <v>91981.18</v>
      </c>
      <c r="AS227" s="89">
        <v>468330.63999999996</v>
      </c>
      <c r="AT227" s="89">
        <v>342563.6</v>
      </c>
      <c r="AU227" s="24">
        <f t="shared" si="93"/>
        <v>4316156.392</v>
      </c>
      <c r="AW227" s="10"/>
      <c r="AX227" s="10"/>
    </row>
    <row r="228" spans="1:50" ht="12" customHeight="1" x14ac:dyDescent="0.25">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89">
        <v>58953.18</v>
      </c>
      <c r="Q228" s="89">
        <v>58953.18</v>
      </c>
      <c r="R228" s="89">
        <v>0</v>
      </c>
      <c r="S228" s="89">
        <f t="shared" si="94"/>
        <v>58953.18</v>
      </c>
      <c r="T228" s="93">
        <f t="shared" si="95"/>
        <v>1</v>
      </c>
      <c r="U228" s="89">
        <f t="shared" si="96"/>
        <v>0</v>
      </c>
      <c r="V228" s="93">
        <f t="shared" si="97"/>
        <v>0</v>
      </c>
      <c r="W228" s="89">
        <v>0</v>
      </c>
      <c r="X228" s="89">
        <v>0</v>
      </c>
      <c r="Y228" s="89">
        <v>0</v>
      </c>
      <c r="Z228" s="89">
        <f t="shared" si="98"/>
        <v>0</v>
      </c>
      <c r="AA228" s="93" t="str">
        <f t="shared" si="92"/>
        <v>nebija plānots</v>
      </c>
      <c r="AB228" s="89">
        <f t="shared" si="99"/>
        <v>0</v>
      </c>
      <c r="AC228" s="93" t="str">
        <f t="shared" si="100"/>
        <v>nebija plānots</v>
      </c>
      <c r="AD228" s="89">
        <f t="shared" si="101"/>
        <v>58953.18</v>
      </c>
      <c r="AE228" s="89">
        <f t="shared" si="102"/>
        <v>58953.18</v>
      </c>
      <c r="AF228" s="89">
        <f t="shared" si="103"/>
        <v>0</v>
      </c>
      <c r="AG228" s="89">
        <f t="shared" si="104"/>
        <v>58953.18</v>
      </c>
      <c r="AH228" s="93">
        <f t="shared" si="105"/>
        <v>1</v>
      </c>
      <c r="AI228" s="89">
        <f t="shared" si="106"/>
        <v>0</v>
      </c>
      <c r="AJ228" s="93">
        <f t="shared" si="107"/>
        <v>0</v>
      </c>
      <c r="AK228" s="89">
        <v>0</v>
      </c>
      <c r="AL228" s="89">
        <v>0</v>
      </c>
      <c r="AM228" s="89">
        <v>0</v>
      </c>
      <c r="AN228" s="89">
        <v>46920</v>
      </c>
      <c r="AO228" s="89">
        <v>0</v>
      </c>
      <c r="AP228" s="89">
        <v>0</v>
      </c>
      <c r="AQ228" s="89">
        <v>0</v>
      </c>
      <c r="AR228" s="89">
        <v>0</v>
      </c>
      <c r="AS228" s="89">
        <v>0</v>
      </c>
      <c r="AT228" s="89">
        <v>905708.31</v>
      </c>
      <c r="AU228" s="24">
        <f t="shared" si="93"/>
        <v>1011581.49</v>
      </c>
      <c r="AW228" s="10"/>
      <c r="AX228" s="10"/>
    </row>
    <row r="229" spans="1:50" ht="12" customHeight="1" x14ac:dyDescent="0.25">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89">
        <v>0</v>
      </c>
      <c r="Q229" s="89">
        <v>0</v>
      </c>
      <c r="R229" s="89">
        <v>0</v>
      </c>
      <c r="S229" s="89">
        <f t="shared" si="94"/>
        <v>0</v>
      </c>
      <c r="T229" s="93" t="str">
        <f t="shared" si="95"/>
        <v>nebija plānots</v>
      </c>
      <c r="U229" s="89">
        <f t="shared" si="96"/>
        <v>0</v>
      </c>
      <c r="V229" s="93" t="str">
        <f t="shared" si="97"/>
        <v>nebija plānots</v>
      </c>
      <c r="W229" s="89">
        <v>0</v>
      </c>
      <c r="X229" s="89">
        <v>0</v>
      </c>
      <c r="Y229" s="89">
        <v>0</v>
      </c>
      <c r="Z229" s="89">
        <f t="shared" si="98"/>
        <v>0</v>
      </c>
      <c r="AA229" s="93" t="str">
        <f t="shared" si="92"/>
        <v>nebija plānots</v>
      </c>
      <c r="AB229" s="89">
        <f t="shared" si="99"/>
        <v>0</v>
      </c>
      <c r="AC229" s="93" t="str">
        <f t="shared" si="100"/>
        <v>nebija plānots</v>
      </c>
      <c r="AD229" s="89">
        <f t="shared" si="101"/>
        <v>0</v>
      </c>
      <c r="AE229" s="89">
        <f t="shared" si="102"/>
        <v>0</v>
      </c>
      <c r="AF229" s="89">
        <f t="shared" si="103"/>
        <v>0</v>
      </c>
      <c r="AG229" s="89">
        <f t="shared" si="104"/>
        <v>0</v>
      </c>
      <c r="AH229" s="93" t="str">
        <f t="shared" si="105"/>
        <v>nebija plānots</v>
      </c>
      <c r="AI229" s="89">
        <f t="shared" si="106"/>
        <v>0</v>
      </c>
      <c r="AJ229" s="93" t="str">
        <f t="shared" si="107"/>
        <v>nebija plānots</v>
      </c>
      <c r="AK229" s="89">
        <v>0</v>
      </c>
      <c r="AL229" s="89">
        <v>0</v>
      </c>
      <c r="AM229" s="89">
        <v>0</v>
      </c>
      <c r="AN229" s="89">
        <v>87132.800000000003</v>
      </c>
      <c r="AO229" s="89">
        <v>0</v>
      </c>
      <c r="AP229" s="89">
        <v>0</v>
      </c>
      <c r="AQ229" s="89">
        <v>0</v>
      </c>
      <c r="AR229" s="89">
        <v>0</v>
      </c>
      <c r="AS229" s="89">
        <v>0</v>
      </c>
      <c r="AT229" s="89">
        <v>87132.800000000003</v>
      </c>
      <c r="AU229" s="24">
        <f t="shared" si="93"/>
        <v>174265.60000000001</v>
      </c>
      <c r="AW229" s="10"/>
      <c r="AX229" s="10"/>
    </row>
    <row r="230" spans="1:50" ht="12" customHeight="1" x14ac:dyDescent="0.25">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89">
        <v>0</v>
      </c>
      <c r="Q230" s="89">
        <v>0</v>
      </c>
      <c r="R230" s="89">
        <v>0</v>
      </c>
      <c r="S230" s="89">
        <f t="shared" si="94"/>
        <v>0</v>
      </c>
      <c r="T230" s="93" t="str">
        <f t="shared" si="95"/>
        <v>nebija plānots</v>
      </c>
      <c r="U230" s="89">
        <f t="shared" si="96"/>
        <v>0</v>
      </c>
      <c r="V230" s="93" t="str">
        <f t="shared" si="97"/>
        <v>nebija plānots</v>
      </c>
      <c r="W230" s="89">
        <v>0</v>
      </c>
      <c r="X230" s="89">
        <v>0</v>
      </c>
      <c r="Y230" s="89">
        <v>0</v>
      </c>
      <c r="Z230" s="89">
        <f t="shared" si="98"/>
        <v>0</v>
      </c>
      <c r="AA230" s="93" t="str">
        <f t="shared" si="92"/>
        <v>nebija plānots</v>
      </c>
      <c r="AB230" s="89">
        <f t="shared" si="99"/>
        <v>0</v>
      </c>
      <c r="AC230" s="93" t="str">
        <f t="shared" si="100"/>
        <v>nebija plānots</v>
      </c>
      <c r="AD230" s="89">
        <f t="shared" si="101"/>
        <v>0</v>
      </c>
      <c r="AE230" s="89">
        <f t="shared" si="102"/>
        <v>0</v>
      </c>
      <c r="AF230" s="89">
        <f t="shared" si="103"/>
        <v>0</v>
      </c>
      <c r="AG230" s="89">
        <f t="shared" si="104"/>
        <v>0</v>
      </c>
      <c r="AH230" s="93" t="str">
        <f t="shared" si="105"/>
        <v>nebija plānots</v>
      </c>
      <c r="AI230" s="89">
        <f t="shared" si="106"/>
        <v>0</v>
      </c>
      <c r="AJ230" s="93" t="str">
        <f t="shared" si="107"/>
        <v>nebija plānots</v>
      </c>
      <c r="AK230" s="89">
        <v>0</v>
      </c>
      <c r="AL230" s="89">
        <v>0</v>
      </c>
      <c r="AM230" s="89">
        <v>0</v>
      </c>
      <c r="AN230" s="89">
        <v>750125</v>
      </c>
      <c r="AO230" s="89">
        <v>0</v>
      </c>
      <c r="AP230" s="89">
        <v>0</v>
      </c>
      <c r="AQ230" s="89">
        <v>0</v>
      </c>
      <c r="AR230" s="89">
        <v>0</v>
      </c>
      <c r="AS230" s="89">
        <v>0</v>
      </c>
      <c r="AT230" s="89">
        <v>750125</v>
      </c>
      <c r="AU230" s="24">
        <f t="shared" si="93"/>
        <v>1500250</v>
      </c>
      <c r="AW230" s="10"/>
      <c r="AX230" s="10"/>
    </row>
    <row r="231" spans="1:50" ht="12" customHeight="1" x14ac:dyDescent="0.25">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89">
        <v>0</v>
      </c>
      <c r="Q231" s="89">
        <v>0</v>
      </c>
      <c r="R231" s="89">
        <v>0</v>
      </c>
      <c r="S231" s="89">
        <f t="shared" si="94"/>
        <v>0</v>
      </c>
      <c r="T231" s="93" t="str">
        <f t="shared" si="95"/>
        <v>nebija plānots</v>
      </c>
      <c r="U231" s="89">
        <f t="shared" si="96"/>
        <v>0</v>
      </c>
      <c r="V231" s="93" t="str">
        <f t="shared" si="97"/>
        <v>nebija plānots</v>
      </c>
      <c r="W231" s="89">
        <v>0</v>
      </c>
      <c r="X231" s="89">
        <v>0</v>
      </c>
      <c r="Y231" s="89">
        <v>0</v>
      </c>
      <c r="Z231" s="89">
        <f t="shared" si="98"/>
        <v>0</v>
      </c>
      <c r="AA231" s="93" t="str">
        <f t="shared" si="92"/>
        <v>nebija plānots</v>
      </c>
      <c r="AB231" s="89">
        <f t="shared" si="99"/>
        <v>0</v>
      </c>
      <c r="AC231" s="93" t="str">
        <f t="shared" si="100"/>
        <v>nebija plānots</v>
      </c>
      <c r="AD231" s="89">
        <f t="shared" si="101"/>
        <v>0</v>
      </c>
      <c r="AE231" s="89">
        <f t="shared" si="102"/>
        <v>0</v>
      </c>
      <c r="AF231" s="89">
        <f t="shared" si="103"/>
        <v>0</v>
      </c>
      <c r="AG231" s="89">
        <f t="shared" si="104"/>
        <v>0</v>
      </c>
      <c r="AH231" s="93" t="str">
        <f t="shared" si="105"/>
        <v>nebija plānots</v>
      </c>
      <c r="AI231" s="89">
        <f t="shared" si="106"/>
        <v>0</v>
      </c>
      <c r="AJ231" s="93" t="str">
        <f t="shared" si="107"/>
        <v>nebija plānots</v>
      </c>
      <c r="AK231" s="89">
        <v>0</v>
      </c>
      <c r="AL231" s="89">
        <v>0</v>
      </c>
      <c r="AM231" s="89">
        <v>0</v>
      </c>
      <c r="AN231" s="89">
        <v>0</v>
      </c>
      <c r="AO231" s="89">
        <v>0</v>
      </c>
      <c r="AP231" s="89">
        <v>0</v>
      </c>
      <c r="AQ231" s="89">
        <v>0</v>
      </c>
      <c r="AR231" s="89">
        <v>0</v>
      </c>
      <c r="AS231" s="89">
        <v>0</v>
      </c>
      <c r="AT231" s="89">
        <v>0</v>
      </c>
      <c r="AU231" s="24">
        <f t="shared" si="93"/>
        <v>0</v>
      </c>
      <c r="AW231" s="10"/>
      <c r="AX231" s="10"/>
    </row>
    <row r="232" spans="1:50" ht="12" customHeight="1" x14ac:dyDescent="0.25">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89">
        <v>0</v>
      </c>
      <c r="Q232" s="89">
        <v>0</v>
      </c>
      <c r="R232" s="89">
        <v>0</v>
      </c>
      <c r="S232" s="89">
        <f t="shared" si="94"/>
        <v>0</v>
      </c>
      <c r="T232" s="93" t="str">
        <f t="shared" si="95"/>
        <v>nebija plānots</v>
      </c>
      <c r="U232" s="89">
        <f t="shared" si="96"/>
        <v>0</v>
      </c>
      <c r="V232" s="93" t="str">
        <f t="shared" si="97"/>
        <v>nebija plānots</v>
      </c>
      <c r="W232" s="89">
        <v>0</v>
      </c>
      <c r="X232" s="89">
        <v>0</v>
      </c>
      <c r="Y232" s="89">
        <v>0</v>
      </c>
      <c r="Z232" s="89">
        <f t="shared" si="98"/>
        <v>0</v>
      </c>
      <c r="AA232" s="93" t="str">
        <f t="shared" si="92"/>
        <v>nebija plānots</v>
      </c>
      <c r="AB232" s="89">
        <f t="shared" si="99"/>
        <v>0</v>
      </c>
      <c r="AC232" s="93" t="str">
        <f t="shared" si="100"/>
        <v>nebija plānots</v>
      </c>
      <c r="AD232" s="89">
        <f t="shared" si="101"/>
        <v>0</v>
      </c>
      <c r="AE232" s="89">
        <f t="shared" si="102"/>
        <v>0</v>
      </c>
      <c r="AF232" s="89">
        <f t="shared" si="103"/>
        <v>0</v>
      </c>
      <c r="AG232" s="89">
        <f t="shared" si="104"/>
        <v>0</v>
      </c>
      <c r="AH232" s="93" t="str">
        <f t="shared" si="105"/>
        <v>nebija plānots</v>
      </c>
      <c r="AI232" s="89">
        <f t="shared" si="106"/>
        <v>0</v>
      </c>
      <c r="AJ232" s="93" t="str">
        <f t="shared" si="107"/>
        <v>nebija plānots</v>
      </c>
      <c r="AK232" s="89">
        <v>0</v>
      </c>
      <c r="AL232" s="89">
        <v>0</v>
      </c>
      <c r="AM232" s="89">
        <v>0</v>
      </c>
      <c r="AN232" s="89">
        <v>0</v>
      </c>
      <c r="AO232" s="89">
        <v>0</v>
      </c>
      <c r="AP232" s="89">
        <v>0</v>
      </c>
      <c r="AQ232" s="89">
        <v>0</v>
      </c>
      <c r="AR232" s="89">
        <v>0</v>
      </c>
      <c r="AS232" s="89">
        <v>0</v>
      </c>
      <c r="AT232" s="89">
        <v>0</v>
      </c>
      <c r="AU232" s="24">
        <f t="shared" si="93"/>
        <v>0</v>
      </c>
      <c r="AW232" s="10"/>
      <c r="AX232" s="10"/>
    </row>
    <row r="233" spans="1:50" ht="12" customHeight="1" x14ac:dyDescent="0.25">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89">
        <v>0</v>
      </c>
      <c r="Q233" s="89">
        <v>0</v>
      </c>
      <c r="R233" s="89">
        <v>0</v>
      </c>
      <c r="S233" s="89">
        <f t="shared" si="94"/>
        <v>0</v>
      </c>
      <c r="T233" s="93" t="str">
        <f t="shared" si="95"/>
        <v>nebija plānots</v>
      </c>
      <c r="U233" s="89">
        <f t="shared" si="96"/>
        <v>0</v>
      </c>
      <c r="V233" s="93" t="str">
        <f t="shared" si="97"/>
        <v>nebija plānots</v>
      </c>
      <c r="W233" s="89">
        <v>35565.96</v>
      </c>
      <c r="X233" s="89">
        <v>35565.96</v>
      </c>
      <c r="Y233" s="89">
        <v>0</v>
      </c>
      <c r="Z233" s="89">
        <f t="shared" si="98"/>
        <v>35565.96</v>
      </c>
      <c r="AA233" s="93">
        <f t="shared" si="92"/>
        <v>1</v>
      </c>
      <c r="AB233" s="89">
        <f t="shared" si="99"/>
        <v>0</v>
      </c>
      <c r="AC233" s="93">
        <f t="shared" si="100"/>
        <v>0</v>
      </c>
      <c r="AD233" s="89">
        <f t="shared" si="101"/>
        <v>35565.96</v>
      </c>
      <c r="AE233" s="89">
        <f t="shared" si="102"/>
        <v>35565.96</v>
      </c>
      <c r="AF233" s="89">
        <f t="shared" si="103"/>
        <v>0</v>
      </c>
      <c r="AG233" s="89">
        <f t="shared" si="104"/>
        <v>35565.96</v>
      </c>
      <c r="AH233" s="93">
        <f t="shared" si="105"/>
        <v>1</v>
      </c>
      <c r="AI233" s="89">
        <f t="shared" si="106"/>
        <v>0</v>
      </c>
      <c r="AJ233" s="93">
        <f t="shared" si="107"/>
        <v>0</v>
      </c>
      <c r="AK233" s="89">
        <v>0</v>
      </c>
      <c r="AL233" s="89">
        <v>318750.01</v>
      </c>
      <c r="AM233" s="89">
        <v>95625</v>
      </c>
      <c r="AN233" s="89">
        <v>0</v>
      </c>
      <c r="AO233" s="89">
        <v>0</v>
      </c>
      <c r="AP233" s="89">
        <v>77163.05</v>
      </c>
      <c r="AQ233" s="89">
        <v>0</v>
      </c>
      <c r="AR233" s="89">
        <v>431255.37</v>
      </c>
      <c r="AS233" s="89">
        <v>146113.57999999999</v>
      </c>
      <c r="AT233" s="89">
        <v>0</v>
      </c>
      <c r="AU233" s="24">
        <f t="shared" si="93"/>
        <v>1104472.97</v>
      </c>
      <c r="AW233" s="10"/>
      <c r="AX233" s="10"/>
    </row>
    <row r="234" spans="1:50" ht="12" customHeight="1" x14ac:dyDescent="0.25">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89">
        <v>1634579.83</v>
      </c>
      <c r="Q234" s="89">
        <v>1830546.35</v>
      </c>
      <c r="R234" s="89">
        <v>0</v>
      </c>
      <c r="S234" s="89">
        <f t="shared" si="94"/>
        <v>1830546.35</v>
      </c>
      <c r="T234" s="93">
        <f t="shared" si="95"/>
        <v>1.119888008161706</v>
      </c>
      <c r="U234" s="89">
        <f t="shared" si="96"/>
        <v>195966.52000000002</v>
      </c>
      <c r="V234" s="93">
        <f t="shared" si="97"/>
        <v>0.119888008161706</v>
      </c>
      <c r="W234" s="89">
        <v>484960.31999999995</v>
      </c>
      <c r="X234" s="89">
        <v>152240.14000000001</v>
      </c>
      <c r="Y234" s="89">
        <v>0</v>
      </c>
      <c r="Z234" s="89">
        <f t="shared" si="98"/>
        <v>152240.14000000001</v>
      </c>
      <c r="AA234" s="93">
        <f t="shared" si="92"/>
        <v>0.31392287929866103</v>
      </c>
      <c r="AB234" s="89">
        <f t="shared" si="99"/>
        <v>-332720.17999999993</v>
      </c>
      <c r="AC234" s="93">
        <f t="shared" si="100"/>
        <v>-0.68607712070133897</v>
      </c>
      <c r="AD234" s="89">
        <f t="shared" si="101"/>
        <v>2119540.15</v>
      </c>
      <c r="AE234" s="89">
        <f t="shared" si="102"/>
        <v>1982786.4900000002</v>
      </c>
      <c r="AF234" s="89">
        <f t="shared" si="103"/>
        <v>0</v>
      </c>
      <c r="AG234" s="89">
        <f t="shared" si="104"/>
        <v>1982786.4900000002</v>
      </c>
      <c r="AH234" s="93">
        <f t="shared" si="105"/>
        <v>0.93547956145110078</v>
      </c>
      <c r="AI234" s="89">
        <f t="shared" si="106"/>
        <v>-136753.65999999968</v>
      </c>
      <c r="AJ234" s="93">
        <f t="shared" si="107"/>
        <v>-6.4520438548899245E-2</v>
      </c>
      <c r="AK234" s="89">
        <v>1076130.05</v>
      </c>
      <c r="AL234" s="89">
        <v>287158.17999999982</v>
      </c>
      <c r="AM234" s="89">
        <v>369750</v>
      </c>
      <c r="AN234" s="89">
        <v>1271480.77</v>
      </c>
      <c r="AO234" s="89">
        <v>869080.82000000007</v>
      </c>
      <c r="AP234" s="89">
        <v>2561286.77</v>
      </c>
      <c r="AQ234" s="89">
        <v>189681.45000000016</v>
      </c>
      <c r="AR234" s="89">
        <v>1715137.2</v>
      </c>
      <c r="AS234" s="89">
        <v>3386856.59</v>
      </c>
      <c r="AT234" s="89">
        <v>2438311.8999999994</v>
      </c>
      <c r="AU234" s="24">
        <f t="shared" si="93"/>
        <v>16284413.879999999</v>
      </c>
      <c r="AW234" s="10"/>
      <c r="AX234" s="10"/>
    </row>
    <row r="235" spans="1:50" ht="12" customHeight="1" x14ac:dyDescent="0.25">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89">
        <v>0</v>
      </c>
      <c r="Q235" s="89">
        <v>0</v>
      </c>
      <c r="R235" s="89">
        <v>0</v>
      </c>
      <c r="S235" s="89">
        <f t="shared" si="94"/>
        <v>0</v>
      </c>
      <c r="T235" s="93" t="str">
        <f t="shared" si="95"/>
        <v>nebija plānots</v>
      </c>
      <c r="U235" s="89">
        <f t="shared" si="96"/>
        <v>0</v>
      </c>
      <c r="V235" s="93" t="str">
        <f t="shared" si="97"/>
        <v>nebija plānots</v>
      </c>
      <c r="W235" s="89">
        <v>0</v>
      </c>
      <c r="X235" s="89">
        <v>0</v>
      </c>
      <c r="Y235" s="89">
        <v>0</v>
      </c>
      <c r="Z235" s="89">
        <f t="shared" si="98"/>
        <v>0</v>
      </c>
      <c r="AA235" s="93" t="str">
        <f t="shared" si="92"/>
        <v>nebija plānots</v>
      </c>
      <c r="AB235" s="89">
        <f t="shared" si="99"/>
        <v>0</v>
      </c>
      <c r="AC235" s="93" t="str">
        <f t="shared" si="100"/>
        <v>nebija plānots</v>
      </c>
      <c r="AD235" s="89">
        <f t="shared" si="101"/>
        <v>0</v>
      </c>
      <c r="AE235" s="89">
        <f t="shared" si="102"/>
        <v>0</v>
      </c>
      <c r="AF235" s="89">
        <f t="shared" si="103"/>
        <v>0</v>
      </c>
      <c r="AG235" s="89">
        <f t="shared" si="104"/>
        <v>0</v>
      </c>
      <c r="AH235" s="93" t="str">
        <f t="shared" si="105"/>
        <v>nebija plānots</v>
      </c>
      <c r="AI235" s="89">
        <f t="shared" si="106"/>
        <v>0</v>
      </c>
      <c r="AJ235" s="93" t="str">
        <f t="shared" si="107"/>
        <v>nebija plānots</v>
      </c>
      <c r="AK235" s="89">
        <v>0</v>
      </c>
      <c r="AL235" s="89">
        <v>0</v>
      </c>
      <c r="AM235" s="89">
        <v>0</v>
      </c>
      <c r="AN235" s="89">
        <v>0</v>
      </c>
      <c r="AO235" s="89">
        <v>0</v>
      </c>
      <c r="AP235" s="89">
        <v>0</v>
      </c>
      <c r="AQ235" s="89">
        <v>0</v>
      </c>
      <c r="AR235" s="89">
        <v>0</v>
      </c>
      <c r="AS235" s="89">
        <v>2160249.6</v>
      </c>
      <c r="AT235" s="89">
        <v>0</v>
      </c>
      <c r="AU235" s="24">
        <f t="shared" si="93"/>
        <v>2160249.6</v>
      </c>
      <c r="AW235" s="10"/>
      <c r="AX235" s="10"/>
    </row>
    <row r="236" spans="1:50" ht="12" customHeight="1" x14ac:dyDescent="0.25">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89">
        <v>0</v>
      </c>
      <c r="Q236" s="89">
        <v>0</v>
      </c>
      <c r="R236" s="89">
        <v>0</v>
      </c>
      <c r="S236" s="89">
        <f t="shared" si="94"/>
        <v>0</v>
      </c>
      <c r="T236" s="93" t="str">
        <f t="shared" si="95"/>
        <v>nebija plānots</v>
      </c>
      <c r="U236" s="89">
        <f t="shared" si="96"/>
        <v>0</v>
      </c>
      <c r="V236" s="93" t="str">
        <f t="shared" si="97"/>
        <v>nebija plānots</v>
      </c>
      <c r="W236" s="89">
        <v>0</v>
      </c>
      <c r="X236" s="89">
        <v>0</v>
      </c>
      <c r="Y236" s="89">
        <v>0</v>
      </c>
      <c r="Z236" s="89">
        <f t="shared" si="98"/>
        <v>0</v>
      </c>
      <c r="AA236" s="93" t="str">
        <f t="shared" si="92"/>
        <v>nebija plānots</v>
      </c>
      <c r="AB236" s="89">
        <f t="shared" si="99"/>
        <v>0</v>
      </c>
      <c r="AC236" s="93" t="str">
        <f t="shared" si="100"/>
        <v>nebija plānots</v>
      </c>
      <c r="AD236" s="89">
        <f t="shared" si="101"/>
        <v>0</v>
      </c>
      <c r="AE236" s="89">
        <f t="shared" si="102"/>
        <v>0</v>
      </c>
      <c r="AF236" s="89">
        <f t="shared" si="103"/>
        <v>0</v>
      </c>
      <c r="AG236" s="89">
        <f t="shared" si="104"/>
        <v>0</v>
      </c>
      <c r="AH236" s="93" t="str">
        <f t="shared" si="105"/>
        <v>nebija plānots</v>
      </c>
      <c r="AI236" s="89">
        <f t="shared" si="106"/>
        <v>0</v>
      </c>
      <c r="AJ236" s="93" t="str">
        <f t="shared" si="107"/>
        <v>nebija plānots</v>
      </c>
      <c r="AK236" s="89">
        <v>0</v>
      </c>
      <c r="AL236" s="89">
        <v>0</v>
      </c>
      <c r="AM236" s="89">
        <v>0</v>
      </c>
      <c r="AN236" s="89">
        <v>0</v>
      </c>
      <c r="AO236" s="89">
        <v>0</v>
      </c>
      <c r="AP236" s="89">
        <v>0</v>
      </c>
      <c r="AQ236" s="89">
        <v>0</v>
      </c>
      <c r="AR236" s="89">
        <v>0</v>
      </c>
      <c r="AS236" s="89">
        <v>1700000</v>
      </c>
      <c r="AT236" s="89">
        <v>0</v>
      </c>
      <c r="AU236" s="24">
        <f t="shared" si="93"/>
        <v>1700000</v>
      </c>
      <c r="AW236" s="10"/>
      <c r="AX236" s="10"/>
    </row>
    <row r="237" spans="1:50" ht="12" customHeight="1" x14ac:dyDescent="0.25">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89">
        <v>0</v>
      </c>
      <c r="Q237" s="89">
        <v>0</v>
      </c>
      <c r="R237" s="89">
        <v>0</v>
      </c>
      <c r="S237" s="89">
        <f t="shared" si="94"/>
        <v>0</v>
      </c>
      <c r="T237" s="93" t="str">
        <f t="shared" si="95"/>
        <v>nebija plānots</v>
      </c>
      <c r="U237" s="89">
        <f t="shared" si="96"/>
        <v>0</v>
      </c>
      <c r="V237" s="93" t="str">
        <f t="shared" si="97"/>
        <v>nebija plānots</v>
      </c>
      <c r="W237" s="89">
        <v>0</v>
      </c>
      <c r="X237" s="89">
        <v>1166.6300000000001</v>
      </c>
      <c r="Y237" s="89">
        <v>0</v>
      </c>
      <c r="Z237" s="89">
        <f t="shared" si="98"/>
        <v>1166.6300000000001</v>
      </c>
      <c r="AA237" s="93" t="str">
        <f t="shared" si="92"/>
        <v>nebija plānots</v>
      </c>
      <c r="AB237" s="89">
        <f t="shared" si="99"/>
        <v>1166.6300000000001</v>
      </c>
      <c r="AC237" s="93" t="str">
        <f t="shared" si="100"/>
        <v>nebija plānots</v>
      </c>
      <c r="AD237" s="89">
        <f t="shared" si="101"/>
        <v>0</v>
      </c>
      <c r="AE237" s="89">
        <f t="shared" si="102"/>
        <v>1166.6300000000001</v>
      </c>
      <c r="AF237" s="89">
        <f t="shared" si="103"/>
        <v>0</v>
      </c>
      <c r="AG237" s="89">
        <f t="shared" si="104"/>
        <v>1166.6300000000001</v>
      </c>
      <c r="AH237" s="93" t="str">
        <f t="shared" si="105"/>
        <v>nebija plānots</v>
      </c>
      <c r="AI237" s="89">
        <f t="shared" si="106"/>
        <v>1166.6300000000001</v>
      </c>
      <c r="AJ237" s="93" t="str">
        <f t="shared" si="107"/>
        <v>nebija plānots</v>
      </c>
      <c r="AK237" s="89">
        <v>0</v>
      </c>
      <c r="AL237" s="89">
        <v>0</v>
      </c>
      <c r="AM237" s="89">
        <v>0</v>
      </c>
      <c r="AN237" s="89">
        <v>0</v>
      </c>
      <c r="AO237" s="89">
        <v>33164.14</v>
      </c>
      <c r="AP237" s="89">
        <v>0</v>
      </c>
      <c r="AQ237" s="89">
        <v>0</v>
      </c>
      <c r="AR237" s="89">
        <v>521057.46</v>
      </c>
      <c r="AS237" s="89">
        <v>0</v>
      </c>
      <c r="AT237" s="89">
        <v>0</v>
      </c>
      <c r="AU237" s="24">
        <f t="shared" si="93"/>
        <v>554221.6</v>
      </c>
      <c r="AW237" s="10"/>
      <c r="AX237" s="10"/>
    </row>
    <row r="238" spans="1:50" ht="12" customHeight="1" x14ac:dyDescent="0.25">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89">
        <v>218526.35</v>
      </c>
      <c r="Q238" s="89">
        <v>239300.24</v>
      </c>
      <c r="R238" s="89">
        <v>0</v>
      </c>
      <c r="S238" s="89">
        <f t="shared" si="94"/>
        <v>239300.24</v>
      </c>
      <c r="T238" s="93">
        <f t="shared" si="95"/>
        <v>1.0950635472564292</v>
      </c>
      <c r="U238" s="89">
        <f t="shared" si="96"/>
        <v>20773.889999999985</v>
      </c>
      <c r="V238" s="93">
        <f t="shared" si="97"/>
        <v>9.5063547256429182E-2</v>
      </c>
      <c r="W238" s="89">
        <v>0</v>
      </c>
      <c r="X238" s="89">
        <v>34871.96</v>
      </c>
      <c r="Y238" s="89">
        <v>0</v>
      </c>
      <c r="Z238" s="89">
        <f t="shared" si="98"/>
        <v>34871.96</v>
      </c>
      <c r="AA238" s="93" t="str">
        <f t="shared" si="92"/>
        <v>nebija plānots</v>
      </c>
      <c r="AB238" s="89">
        <f t="shared" si="99"/>
        <v>34871.96</v>
      </c>
      <c r="AC238" s="93" t="str">
        <f t="shared" si="100"/>
        <v>nebija plānots</v>
      </c>
      <c r="AD238" s="89">
        <f t="shared" si="101"/>
        <v>218526.35</v>
      </c>
      <c r="AE238" s="89">
        <f t="shared" si="102"/>
        <v>274172.2</v>
      </c>
      <c r="AF238" s="89">
        <f t="shared" si="103"/>
        <v>0</v>
      </c>
      <c r="AG238" s="89">
        <f t="shared" si="104"/>
        <v>274172.2</v>
      </c>
      <c r="AH238" s="93">
        <f t="shared" si="105"/>
        <v>1.2546413739121163</v>
      </c>
      <c r="AI238" s="89">
        <f t="shared" si="106"/>
        <v>55645.850000000006</v>
      </c>
      <c r="AJ238" s="93">
        <f t="shared" si="107"/>
        <v>0.25464137391211633</v>
      </c>
      <c r="AK238" s="89">
        <v>19470.310000000001</v>
      </c>
      <c r="AL238" s="89">
        <v>51373.89</v>
      </c>
      <c r="AM238" s="89">
        <v>153194.75</v>
      </c>
      <c r="AN238" s="89">
        <v>32180.92</v>
      </c>
      <c r="AO238" s="89">
        <v>298462.88</v>
      </c>
      <c r="AP238" s="89">
        <v>401597.04</v>
      </c>
      <c r="AQ238" s="89">
        <v>329809.09999999998</v>
      </c>
      <c r="AR238" s="89">
        <v>19149.349999999999</v>
      </c>
      <c r="AS238" s="89">
        <v>19379.18</v>
      </c>
      <c r="AT238" s="89">
        <v>985489.99000000011</v>
      </c>
      <c r="AU238" s="24">
        <f t="shared" si="93"/>
        <v>2528633.7599999998</v>
      </c>
      <c r="AW238" s="10"/>
      <c r="AX238" s="10"/>
    </row>
    <row r="239" spans="1:50" ht="12" customHeight="1" x14ac:dyDescent="0.25">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89">
        <v>0</v>
      </c>
      <c r="Q239" s="89">
        <v>0</v>
      </c>
      <c r="R239" s="89">
        <v>0</v>
      </c>
      <c r="S239" s="89">
        <f t="shared" si="94"/>
        <v>0</v>
      </c>
      <c r="T239" s="93" t="str">
        <f t="shared" si="95"/>
        <v>nebija plānots</v>
      </c>
      <c r="U239" s="89">
        <f t="shared" si="96"/>
        <v>0</v>
      </c>
      <c r="V239" s="93" t="str">
        <f t="shared" si="97"/>
        <v>nebija plānots</v>
      </c>
      <c r="W239" s="89">
        <v>0</v>
      </c>
      <c r="X239" s="89">
        <v>0</v>
      </c>
      <c r="Y239" s="89">
        <v>0</v>
      </c>
      <c r="Z239" s="89">
        <f t="shared" si="98"/>
        <v>0</v>
      </c>
      <c r="AA239" s="93" t="str">
        <f t="shared" si="92"/>
        <v>nebija plānots</v>
      </c>
      <c r="AB239" s="89">
        <f t="shared" si="99"/>
        <v>0</v>
      </c>
      <c r="AC239" s="93" t="str">
        <f t="shared" si="100"/>
        <v>nebija plānots</v>
      </c>
      <c r="AD239" s="89">
        <f t="shared" si="101"/>
        <v>0</v>
      </c>
      <c r="AE239" s="89">
        <f t="shared" si="102"/>
        <v>0</v>
      </c>
      <c r="AF239" s="89">
        <f t="shared" si="103"/>
        <v>0</v>
      </c>
      <c r="AG239" s="89">
        <f t="shared" si="104"/>
        <v>0</v>
      </c>
      <c r="AH239" s="93" t="str">
        <f t="shared" si="105"/>
        <v>nebija plānots</v>
      </c>
      <c r="AI239" s="89">
        <f t="shared" si="106"/>
        <v>0</v>
      </c>
      <c r="AJ239" s="93" t="str">
        <f t="shared" si="107"/>
        <v>nebija plānots</v>
      </c>
      <c r="AK239" s="89">
        <v>0</v>
      </c>
      <c r="AL239" s="89">
        <v>0</v>
      </c>
      <c r="AM239" s="89">
        <v>0</v>
      </c>
      <c r="AN239" s="89">
        <v>191840.03</v>
      </c>
      <c r="AO239" s="89">
        <v>0</v>
      </c>
      <c r="AP239" s="89">
        <v>0</v>
      </c>
      <c r="AQ239" s="89">
        <v>0</v>
      </c>
      <c r="AR239" s="89">
        <v>0</v>
      </c>
      <c r="AS239" s="89">
        <v>0</v>
      </c>
      <c r="AT239" s="89">
        <v>129746.93</v>
      </c>
      <c r="AU239" s="24">
        <f t="shared" si="93"/>
        <v>321586.95999999996</v>
      </c>
      <c r="AW239" s="10"/>
      <c r="AX239" s="10"/>
    </row>
    <row r="240" spans="1:50" ht="12" customHeight="1" x14ac:dyDescent="0.25">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89">
        <v>0</v>
      </c>
      <c r="Q240" s="89">
        <v>79441.89</v>
      </c>
      <c r="R240" s="89">
        <v>0</v>
      </c>
      <c r="S240" s="89">
        <f t="shared" si="94"/>
        <v>79441.89</v>
      </c>
      <c r="T240" s="93" t="str">
        <f t="shared" si="95"/>
        <v>nebija plānots</v>
      </c>
      <c r="U240" s="89">
        <f t="shared" si="96"/>
        <v>79441.89</v>
      </c>
      <c r="V240" s="93" t="str">
        <f t="shared" si="97"/>
        <v>nebija plānots</v>
      </c>
      <c r="W240" s="89">
        <v>79477.45</v>
      </c>
      <c r="X240" s="89">
        <v>0</v>
      </c>
      <c r="Y240" s="89">
        <v>0</v>
      </c>
      <c r="Z240" s="89">
        <f t="shared" si="98"/>
        <v>0</v>
      </c>
      <c r="AA240" s="93">
        <f t="shared" si="92"/>
        <v>0</v>
      </c>
      <c r="AB240" s="89">
        <f t="shared" si="99"/>
        <v>-79477.45</v>
      </c>
      <c r="AC240" s="93">
        <f t="shared" si="100"/>
        <v>-1</v>
      </c>
      <c r="AD240" s="89">
        <f t="shared" si="101"/>
        <v>79477.45</v>
      </c>
      <c r="AE240" s="89">
        <f t="shared" si="102"/>
        <v>79441.89</v>
      </c>
      <c r="AF240" s="89">
        <f t="shared" si="103"/>
        <v>0</v>
      </c>
      <c r="AG240" s="89">
        <f t="shared" si="104"/>
        <v>79441.89</v>
      </c>
      <c r="AH240" s="93">
        <f t="shared" si="105"/>
        <v>0.99955257749210624</v>
      </c>
      <c r="AI240" s="89">
        <f t="shared" si="106"/>
        <v>-35.559999999997672</v>
      </c>
      <c r="AJ240" s="93">
        <f t="shared" si="107"/>
        <v>-4.4742250789371921E-4</v>
      </c>
      <c r="AK240" s="89">
        <v>0</v>
      </c>
      <c r="AL240" s="89">
        <v>0</v>
      </c>
      <c r="AM240" s="89">
        <v>0</v>
      </c>
      <c r="AN240" s="89">
        <v>0</v>
      </c>
      <c r="AO240" s="89">
        <v>0</v>
      </c>
      <c r="AP240" s="89">
        <v>444533.65</v>
      </c>
      <c r="AQ240" s="89">
        <v>0</v>
      </c>
      <c r="AR240" s="89">
        <v>0</v>
      </c>
      <c r="AS240" s="89">
        <v>0</v>
      </c>
      <c r="AT240" s="89">
        <v>0</v>
      </c>
      <c r="AU240" s="24">
        <f t="shared" si="93"/>
        <v>524011.10000000003</v>
      </c>
      <c r="AW240" s="10"/>
      <c r="AX240" s="10"/>
    </row>
    <row r="241" spans="1:50" ht="12" customHeight="1" x14ac:dyDescent="0.25">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89">
        <v>0</v>
      </c>
      <c r="Q241" s="89">
        <v>0</v>
      </c>
      <c r="R241" s="89">
        <v>0</v>
      </c>
      <c r="S241" s="89">
        <f t="shared" si="94"/>
        <v>0</v>
      </c>
      <c r="T241" s="93" t="str">
        <f t="shared" si="95"/>
        <v>nebija plānots</v>
      </c>
      <c r="U241" s="89">
        <f t="shared" si="96"/>
        <v>0</v>
      </c>
      <c r="V241" s="93" t="str">
        <f t="shared" si="97"/>
        <v>nebija plānots</v>
      </c>
      <c r="W241" s="89">
        <v>0</v>
      </c>
      <c r="X241" s="89">
        <v>0</v>
      </c>
      <c r="Y241" s="89">
        <v>0</v>
      </c>
      <c r="Z241" s="89">
        <f t="shared" si="98"/>
        <v>0</v>
      </c>
      <c r="AA241" s="93" t="str">
        <f t="shared" si="92"/>
        <v>nebija plānots</v>
      </c>
      <c r="AB241" s="89">
        <f t="shared" si="99"/>
        <v>0</v>
      </c>
      <c r="AC241" s="93" t="str">
        <f t="shared" si="100"/>
        <v>nebija plānots</v>
      </c>
      <c r="AD241" s="89">
        <f t="shared" si="101"/>
        <v>0</v>
      </c>
      <c r="AE241" s="89">
        <f t="shared" si="102"/>
        <v>0</v>
      </c>
      <c r="AF241" s="89">
        <f t="shared" si="103"/>
        <v>0</v>
      </c>
      <c r="AG241" s="89">
        <f t="shared" si="104"/>
        <v>0</v>
      </c>
      <c r="AH241" s="93" t="str">
        <f t="shared" si="105"/>
        <v>nebija plānots</v>
      </c>
      <c r="AI241" s="89">
        <f t="shared" si="106"/>
        <v>0</v>
      </c>
      <c r="AJ241" s="93" t="str">
        <f t="shared" si="107"/>
        <v>nebija plānots</v>
      </c>
      <c r="AK241" s="89">
        <v>0</v>
      </c>
      <c r="AL241" s="89">
        <v>0</v>
      </c>
      <c r="AM241" s="89">
        <v>0</v>
      </c>
      <c r="AN241" s="89">
        <v>0</v>
      </c>
      <c r="AO241" s="89">
        <v>0</v>
      </c>
      <c r="AP241" s="89">
        <v>0</v>
      </c>
      <c r="AQ241" s="89">
        <v>0</v>
      </c>
      <c r="AR241" s="89">
        <v>0</v>
      </c>
      <c r="AS241" s="89">
        <v>0</v>
      </c>
      <c r="AT241" s="89">
        <v>0</v>
      </c>
      <c r="AU241" s="24">
        <f t="shared" si="93"/>
        <v>0</v>
      </c>
      <c r="AW241" s="10"/>
      <c r="AX241" s="10"/>
    </row>
    <row r="242" spans="1:50" ht="12" customHeight="1" x14ac:dyDescent="0.25">
      <c r="A242" s="9" t="s">
        <v>643</v>
      </c>
      <c r="B242" s="9" t="s">
        <v>643</v>
      </c>
      <c r="C242" s="25" t="s">
        <v>13</v>
      </c>
      <c r="D242" s="25" t="s">
        <v>637</v>
      </c>
      <c r="E242" s="30" t="s">
        <v>638</v>
      </c>
      <c r="F242" s="25" t="s">
        <v>644</v>
      </c>
      <c r="G242" s="27" t="s">
        <v>645</v>
      </c>
      <c r="H242" s="28" t="s">
        <v>646</v>
      </c>
      <c r="I242" s="27" t="s">
        <v>647</v>
      </c>
      <c r="J242" s="28" t="s">
        <v>21</v>
      </c>
      <c r="K242" s="75" t="s">
        <v>272</v>
      </c>
      <c r="L242" s="25" t="s">
        <v>10</v>
      </c>
      <c r="M242" s="76">
        <v>0</v>
      </c>
      <c r="N242" s="76">
        <v>0</v>
      </c>
      <c r="O242" s="76">
        <v>1345014.5</v>
      </c>
      <c r="P242" s="90">
        <v>0</v>
      </c>
      <c r="Q242" s="89">
        <v>0</v>
      </c>
      <c r="R242" s="89">
        <v>0</v>
      </c>
      <c r="S242" s="89">
        <f t="shared" si="94"/>
        <v>0</v>
      </c>
      <c r="T242" s="93" t="str">
        <f t="shared" si="95"/>
        <v>nebija plānots</v>
      </c>
      <c r="U242" s="89">
        <f t="shared" si="96"/>
        <v>0</v>
      </c>
      <c r="V242" s="93" t="str">
        <f t="shared" si="97"/>
        <v>nebija plānots</v>
      </c>
      <c r="W242" s="90">
        <v>0</v>
      </c>
      <c r="X242" s="89">
        <v>0</v>
      </c>
      <c r="Y242" s="89">
        <v>0</v>
      </c>
      <c r="Z242" s="89">
        <f t="shared" si="98"/>
        <v>0</v>
      </c>
      <c r="AA242" s="93" t="str">
        <f t="shared" si="92"/>
        <v>nebija plānots</v>
      </c>
      <c r="AB242" s="89">
        <f t="shared" si="99"/>
        <v>0</v>
      </c>
      <c r="AC242" s="93" t="str">
        <f t="shared" si="100"/>
        <v>nebija plānots</v>
      </c>
      <c r="AD242" s="89">
        <f t="shared" si="101"/>
        <v>0</v>
      </c>
      <c r="AE242" s="89">
        <f t="shared" si="102"/>
        <v>0</v>
      </c>
      <c r="AF242" s="89">
        <f t="shared" si="103"/>
        <v>0</v>
      </c>
      <c r="AG242" s="89">
        <f t="shared" si="104"/>
        <v>0</v>
      </c>
      <c r="AH242" s="93" t="str">
        <f t="shared" si="105"/>
        <v>nebija plānots</v>
      </c>
      <c r="AI242" s="89">
        <f t="shared" si="106"/>
        <v>0</v>
      </c>
      <c r="AJ242" s="93" t="str">
        <f t="shared" si="107"/>
        <v>nebija plānots</v>
      </c>
      <c r="AK242" s="90">
        <v>0</v>
      </c>
      <c r="AL242" s="90">
        <v>0</v>
      </c>
      <c r="AM242" s="90">
        <v>0</v>
      </c>
      <c r="AN242" s="90">
        <v>0</v>
      </c>
      <c r="AO242" s="90">
        <v>0</v>
      </c>
      <c r="AP242" s="90">
        <v>0</v>
      </c>
      <c r="AQ242" s="90">
        <v>0</v>
      </c>
      <c r="AR242" s="90">
        <v>0</v>
      </c>
      <c r="AS242" s="90">
        <v>0</v>
      </c>
      <c r="AT242" s="90">
        <v>0</v>
      </c>
      <c r="AU242" s="76">
        <f t="shared" si="93"/>
        <v>0</v>
      </c>
      <c r="AW242" s="10"/>
      <c r="AX242" s="10"/>
    </row>
    <row r="243" spans="1:50" ht="14" x14ac:dyDescent="0.25">
      <c r="A243" s="51"/>
      <c r="B243" s="51"/>
      <c r="C243" s="70"/>
      <c r="D243" s="70"/>
      <c r="E243" s="71"/>
      <c r="F243" s="70"/>
      <c r="G243" s="51"/>
      <c r="H243" s="72"/>
      <c r="I243" s="71"/>
      <c r="J243" s="70"/>
      <c r="K243" s="73"/>
      <c r="L243" s="51"/>
      <c r="M243" s="51"/>
      <c r="N243" s="74"/>
      <c r="O243" s="74"/>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row>
    <row r="244" spans="1:50" ht="14" x14ac:dyDescent="0.25">
      <c r="A244" s="42" t="s">
        <v>679</v>
      </c>
      <c r="B244" s="42"/>
      <c r="C244" s="43"/>
      <c r="D244" s="43"/>
      <c r="E244" s="44"/>
      <c r="F244" s="43"/>
      <c r="G244" s="42"/>
      <c r="H244" s="45"/>
      <c r="I244" s="44"/>
      <c r="J244" s="43"/>
      <c r="K244" s="46"/>
      <c r="L244" s="42"/>
      <c r="M244" s="42"/>
      <c r="N244" s="67"/>
      <c r="O244" s="67"/>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row>
    <row r="245" spans="1:50" ht="14" x14ac:dyDescent="0.25">
      <c r="A245" s="42"/>
      <c r="B245" s="42"/>
      <c r="C245" s="43"/>
      <c r="D245" s="43"/>
      <c r="E245" s="44"/>
      <c r="F245" s="43"/>
      <c r="G245" s="42"/>
      <c r="H245" s="45"/>
      <c r="I245" s="44"/>
      <c r="J245" s="43"/>
      <c r="K245" s="46"/>
      <c r="L245" s="42"/>
      <c r="M245" s="42"/>
      <c r="N245" s="67"/>
      <c r="O245" s="67"/>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row>
    <row r="246" spans="1:50" ht="15" customHeight="1" x14ac:dyDescent="0.4">
      <c r="A246" s="68"/>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row>
    <row r="247" spans="1:50" ht="15" customHeight="1" x14ac:dyDescent="0.25">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row>
    <row r="248" spans="1:50" ht="15" customHeight="1" x14ac:dyDescent="0.25">
      <c r="A248" s="69"/>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row>
    <row r="249" spans="1:50" ht="15" customHeight="1" x14ac:dyDescent="0.25">
      <c r="A249" s="69"/>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row>
    <row r="254" spans="1:50" ht="14" x14ac:dyDescent="0.25">
      <c r="N254" s="17"/>
      <c r="O254" s="17"/>
    </row>
  </sheetData>
  <autoFilter ref="A27:AU242" xr:uid="{00000000-0001-0000-0000-000000000000}"/>
  <mergeCells count="18">
    <mergeCell ref="K5:L5"/>
    <mergeCell ref="K6:L6"/>
    <mergeCell ref="C2:AU2"/>
    <mergeCell ref="H20:H26"/>
    <mergeCell ref="G20:G26"/>
    <mergeCell ref="C3:J3"/>
    <mergeCell ref="P4:AT4"/>
    <mergeCell ref="P19:AT19"/>
    <mergeCell ref="K3:AU3"/>
    <mergeCell ref="I20:I26"/>
    <mergeCell ref="J20:J26"/>
    <mergeCell ref="K20:K26"/>
    <mergeCell ref="A20:A26"/>
    <mergeCell ref="B20:B26"/>
    <mergeCell ref="C20:C26"/>
    <mergeCell ref="D20:D26"/>
    <mergeCell ref="F20:F26"/>
    <mergeCell ref="E20:E26"/>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fe9ce479c3f216c68c3f434e12268cd1">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d3adab6a80389f5cedcfe2dbd98325b0"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744783-cdeb-4300-8bf0-c46350fa0fa3}"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Props1.xml><?xml version="1.0" encoding="utf-8"?>
<ds:datastoreItem xmlns:ds="http://schemas.openxmlformats.org/officeDocument/2006/customXml" ds:itemID="{EC2EA331-3386-4B1D-B64F-472C4D270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2F7131-02BD-4CB3-9D98-55D8667D4FF8}">
  <ds:schemaRefs>
    <ds:schemaRef ds:uri="http://schemas.microsoft.com/sharepoint/v3/contenttype/forms"/>
  </ds:schemaRefs>
</ds:datastoreItem>
</file>

<file path=customXml/itemProps3.xml><?xml version="1.0" encoding="utf-8"?>
<ds:datastoreItem xmlns:ds="http://schemas.openxmlformats.org/officeDocument/2006/customXml" ds:itemID="{C1F9F75B-5022-4269-9109-90E39BEF8A7F}">
  <ds:schemaRefs>
    <ds:schemaRef ds:uri="http://schemas.microsoft.com/office/infopath/2007/PartnerControls"/>
    <ds:schemaRef ds:uri="http://purl.org/dc/dcmitype/"/>
    <ds:schemaRef ds:uri="http://schemas.microsoft.com/office/2006/documentManagement/types"/>
    <ds:schemaRef ds:uri="b7b3b213-8566-48ea-9933-efcfa651373a"/>
    <ds:schemaRef ds:uri="http://schemas.microsoft.com/office/2006/metadata/properties"/>
    <ds:schemaRef ds:uri="d68ddbfb-0246-4f41-98f5-4b7b8fdf9644"/>
    <ds:schemaRef ds:uri="http://purl.org/dc/elements/1.1/"/>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01_ES_fondi_21-27_Maks_2026</vt:lpstr>
      <vt:lpstr>'01_ES_fondi_21-27_Maks_2026'!Print_Titles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Dainis Linužs</cp:lastModifiedBy>
  <cp:revision/>
  <dcterms:created xsi:type="dcterms:W3CDTF">2015-06-05T18:17:20Z</dcterms:created>
  <dcterms:modified xsi:type="dcterms:W3CDTF">2026-03-13T07:51:06Z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