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always"/>
  <mc:AlternateContent xmlns:mc="http://schemas.openxmlformats.org/markup-compatibility/2006">
    <mc:Choice Requires="x15">
      <x15ac:absPath xmlns:x15ac="http://schemas.microsoft.com/office/spreadsheetml/2010/11/ac" url="S:\2021-2027\IEVIESANAS_PROGRESA_ANALIZE\1.Maksājumu prognozes\05_2026.gads\03_Izpilde\01_Janvāris\"/>
    </mc:Choice>
  </mc:AlternateContent>
  <xr:revisionPtr revIDLastSave="0" documentId="13_ncr:1_{2C0576EF-55C7-478D-998B-1A0BDE16B9A4}" xr6:coauthVersionLast="47" xr6:coauthVersionMax="47" xr10:uidLastSave="{00000000-0000-0000-0000-000000000000}"/>
  <bookViews>
    <workbookView xWindow="-110" yWindow="-110" windowWidth="38620" windowHeight="21100" xr2:uid="{00000000-000D-0000-FFFF-FFFF00000000}"/>
  </bookViews>
  <sheets>
    <sheet name="01_Maks_budg_N+3_22012026" sheetId="6" r:id="rId1"/>
    <sheet name="01_Maks_budg_N+3_22012026 (2)" sheetId="7" state="hidden" r:id="rId2"/>
  </sheets>
  <definedNames>
    <definedName name="_xlnm._FilterDatabase" localSheetId="0" hidden="1">'01_Maks_budg_N+3_22012026'!$A$27:$AO$27</definedName>
    <definedName name="_xlnm._FilterDatabase" localSheetId="1" hidden="1">'01_Maks_budg_N+3_22012026 (2)'!$C$27:$AO$242</definedName>
    <definedName name="_ftn1" localSheetId="0">'01_Maks_budg_N+3_22012026'!#REF!</definedName>
    <definedName name="_ftn1" localSheetId="1">'01_Maks_budg_N+3_22012026 (2)'!#REF!</definedName>
    <definedName name="_ftn2" localSheetId="0">'01_Maks_budg_N+3_22012026'!#REF!</definedName>
    <definedName name="_ftn2" localSheetId="1">'01_Maks_budg_N+3_22012026 (2)'!#REF!</definedName>
    <definedName name="_ftnref1" localSheetId="0">'01_Maks_budg_N+3_22012026'!#REF!</definedName>
    <definedName name="_ftnref1" localSheetId="1">'01_Maks_budg_N+3_22012026 (2)'!#REF!</definedName>
    <definedName name="_ftnref2" localSheetId="0">'01_Maks_budg_N+3_22012026'!#REF!</definedName>
    <definedName name="_ftnref2" localSheetId="1">'01_Maks_budg_N+3_22012026 (2)'!#REF!</definedName>
    <definedName name="fr">#REF!</definedName>
    <definedName name="kopa">#REF!</definedName>
    <definedName name="Pr.Nr">#REF!</definedName>
    <definedName name="_xlnm.Print_Titles" localSheetId="0">'01_Maks_budg_N+3_22012026'!$5:$20</definedName>
    <definedName name="_xlnm.Print_Titles" localSheetId="1">'01_Maks_budg_N+3_22012026 (2)'!$5:$20</definedName>
    <definedName name="rt">#REF!</definedName>
    <definedName name="SAMP_kārt">#REF!</definedName>
    <definedName name="staat">#REF!</definedName>
    <definedName name="Stat">#REF!</definedName>
    <definedName name="Statuss">#REF!</definedName>
    <definedName name="veiktomaks">#REF!</definedName>
    <definedName name="vfdsvdf">#REF!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7" i="6" l="1"/>
  <c r="AO6" i="6" s="1"/>
  <c r="AO8" i="6"/>
  <c r="AO9" i="6"/>
  <c r="AO10" i="6"/>
  <c r="AO11" i="6"/>
  <c r="AO12" i="6"/>
  <c r="AO13" i="6"/>
  <c r="AO14" i="6"/>
  <c r="AO15" i="6"/>
  <c r="AO16" i="6"/>
  <c r="AO17" i="6"/>
  <c r="AO18" i="6"/>
  <c r="O150" i="6"/>
  <c r="O127" i="6"/>
  <c r="N110" i="6"/>
  <c r="AO242" i="7"/>
  <c r="U242" i="7"/>
  <c r="V242" i="7" s="1"/>
  <c r="T242" i="7"/>
  <c r="S242" i="7"/>
  <c r="AO241" i="7"/>
  <c r="S241" i="7"/>
  <c r="U241" i="7" s="1"/>
  <c r="V241" i="7" s="1"/>
  <c r="AO240" i="7"/>
  <c r="U240" i="7"/>
  <c r="V240" i="7" s="1"/>
  <c r="S240" i="7"/>
  <c r="T240" i="7" s="1"/>
  <c r="AO239" i="7"/>
  <c r="U239" i="7"/>
  <c r="V239" i="7" s="1"/>
  <c r="T239" i="7"/>
  <c r="S239" i="7"/>
  <c r="AO238" i="7"/>
  <c r="S238" i="7"/>
  <c r="U238" i="7" s="1"/>
  <c r="V238" i="7" s="1"/>
  <c r="AO237" i="7"/>
  <c r="V237" i="7"/>
  <c r="U237" i="7"/>
  <c r="T237" i="7"/>
  <c r="S237" i="7"/>
  <c r="AO236" i="7"/>
  <c r="S236" i="7"/>
  <c r="U236" i="7" s="1"/>
  <c r="V236" i="7" s="1"/>
  <c r="AO235" i="7"/>
  <c r="S235" i="7"/>
  <c r="U235" i="7" s="1"/>
  <c r="V235" i="7" s="1"/>
  <c r="AO234" i="7"/>
  <c r="AO24" i="7" s="1"/>
  <c r="S234" i="7"/>
  <c r="U234" i="7" s="1"/>
  <c r="V234" i="7" s="1"/>
  <c r="AO233" i="7"/>
  <c r="T233" i="7"/>
  <c r="S233" i="7"/>
  <c r="U233" i="7" s="1"/>
  <c r="V233" i="7" s="1"/>
  <c r="AO232" i="7"/>
  <c r="S232" i="7"/>
  <c r="T232" i="7" s="1"/>
  <c r="AO231" i="7"/>
  <c r="S231" i="7"/>
  <c r="U231" i="7" s="1"/>
  <c r="V231" i="7" s="1"/>
  <c r="AO230" i="7"/>
  <c r="S230" i="7"/>
  <c r="U230" i="7" s="1"/>
  <c r="V230" i="7" s="1"/>
  <c r="AO229" i="7"/>
  <c r="U229" i="7"/>
  <c r="T229" i="7"/>
  <c r="S229" i="7"/>
  <c r="AO228" i="7"/>
  <c r="U228" i="7"/>
  <c r="V228" i="7" s="1"/>
  <c r="T228" i="7"/>
  <c r="S228" i="7"/>
  <c r="AO227" i="7"/>
  <c r="S227" i="7"/>
  <c r="U227" i="7" s="1"/>
  <c r="V227" i="7" s="1"/>
  <c r="AO226" i="7"/>
  <c r="U226" i="7"/>
  <c r="V226" i="7" s="1"/>
  <c r="S226" i="7"/>
  <c r="T226" i="7" s="1"/>
  <c r="AO225" i="7"/>
  <c r="U225" i="7"/>
  <c r="V225" i="7" s="1"/>
  <c r="T225" i="7"/>
  <c r="S225" i="7"/>
  <c r="AO224" i="7"/>
  <c r="S224" i="7"/>
  <c r="U224" i="7" s="1"/>
  <c r="V224" i="7" s="1"/>
  <c r="AO223" i="7"/>
  <c r="V223" i="7"/>
  <c r="U223" i="7"/>
  <c r="T223" i="7"/>
  <c r="S223" i="7"/>
  <c r="AO222" i="7"/>
  <c r="S222" i="7"/>
  <c r="U222" i="7" s="1"/>
  <c r="V222" i="7" s="1"/>
  <c r="AO221" i="7"/>
  <c r="S221" i="7"/>
  <c r="U221" i="7" s="1"/>
  <c r="V221" i="7" s="1"/>
  <c r="AO220" i="7"/>
  <c r="S220" i="7"/>
  <c r="U220" i="7" s="1"/>
  <c r="V220" i="7" s="1"/>
  <c r="AO219" i="7"/>
  <c r="T219" i="7"/>
  <c r="S219" i="7"/>
  <c r="U219" i="7" s="1"/>
  <c r="V219" i="7" s="1"/>
  <c r="AO218" i="7"/>
  <c r="S218" i="7"/>
  <c r="T218" i="7" s="1"/>
  <c r="AO217" i="7"/>
  <c r="S217" i="7"/>
  <c r="U217" i="7" s="1"/>
  <c r="V217" i="7" s="1"/>
  <c r="AO216" i="7"/>
  <c r="S216" i="7"/>
  <c r="U216" i="7" s="1"/>
  <c r="V216" i="7" s="1"/>
  <c r="AO215" i="7"/>
  <c r="U215" i="7"/>
  <c r="V215" i="7" s="1"/>
  <c r="T215" i="7"/>
  <c r="S215" i="7"/>
  <c r="AO214" i="7"/>
  <c r="U214" i="7"/>
  <c r="V214" i="7" s="1"/>
  <c r="T214" i="7"/>
  <c r="S214" i="7"/>
  <c r="AO213" i="7"/>
  <c r="S213" i="7"/>
  <c r="U213" i="7" s="1"/>
  <c r="V213" i="7" s="1"/>
  <c r="AO212" i="7"/>
  <c r="U212" i="7"/>
  <c r="V212" i="7" s="1"/>
  <c r="S212" i="7"/>
  <c r="T212" i="7" s="1"/>
  <c r="AO211" i="7"/>
  <c r="U211" i="7"/>
  <c r="V211" i="7" s="1"/>
  <c r="T211" i="7"/>
  <c r="S211" i="7"/>
  <c r="AO210" i="7"/>
  <c r="S210" i="7"/>
  <c r="U210" i="7" s="1"/>
  <c r="V210" i="7" s="1"/>
  <c r="AO209" i="7"/>
  <c r="V209" i="7"/>
  <c r="U209" i="7"/>
  <c r="T209" i="7"/>
  <c r="S209" i="7"/>
  <c r="AO208" i="7"/>
  <c r="S208" i="7"/>
  <c r="U208" i="7" s="1"/>
  <c r="V208" i="7" s="1"/>
  <c r="AO207" i="7"/>
  <c r="S207" i="7"/>
  <c r="U207" i="7" s="1"/>
  <c r="V207" i="7" s="1"/>
  <c r="AO206" i="7"/>
  <c r="S206" i="7"/>
  <c r="U206" i="7" s="1"/>
  <c r="V206" i="7" s="1"/>
  <c r="AO205" i="7"/>
  <c r="T205" i="7"/>
  <c r="S205" i="7"/>
  <c r="U205" i="7" s="1"/>
  <c r="V205" i="7" s="1"/>
  <c r="AO204" i="7"/>
  <c r="S204" i="7"/>
  <c r="T204" i="7" s="1"/>
  <c r="AO203" i="7"/>
  <c r="S203" i="7"/>
  <c r="U203" i="7" s="1"/>
  <c r="V203" i="7" s="1"/>
  <c r="AO202" i="7"/>
  <c r="S202" i="7"/>
  <c r="U202" i="7" s="1"/>
  <c r="V202" i="7" s="1"/>
  <c r="AO201" i="7"/>
  <c r="U201" i="7"/>
  <c r="V201" i="7" s="1"/>
  <c r="T201" i="7"/>
  <c r="S201" i="7"/>
  <c r="AO200" i="7"/>
  <c r="U200" i="7"/>
  <c r="V200" i="7" s="1"/>
  <c r="T200" i="7"/>
  <c r="S200" i="7"/>
  <c r="AO199" i="7"/>
  <c r="S199" i="7"/>
  <c r="U199" i="7" s="1"/>
  <c r="V199" i="7" s="1"/>
  <c r="AO198" i="7"/>
  <c r="U198" i="7"/>
  <c r="V198" i="7" s="1"/>
  <c r="S198" i="7"/>
  <c r="T198" i="7" s="1"/>
  <c r="AO197" i="7"/>
  <c r="U197" i="7"/>
  <c r="V197" i="7" s="1"/>
  <c r="T197" i="7"/>
  <c r="S197" i="7"/>
  <c r="AO196" i="7"/>
  <c r="S196" i="7"/>
  <c r="U196" i="7" s="1"/>
  <c r="V196" i="7" s="1"/>
  <c r="AO195" i="7"/>
  <c r="V195" i="7"/>
  <c r="U195" i="7"/>
  <c r="T195" i="7"/>
  <c r="S195" i="7"/>
  <c r="AO194" i="7"/>
  <c r="S194" i="7"/>
  <c r="U194" i="7" s="1"/>
  <c r="V194" i="7" s="1"/>
  <c r="AO193" i="7"/>
  <c r="S193" i="7"/>
  <c r="U193" i="7" s="1"/>
  <c r="AO192" i="7"/>
  <c r="S192" i="7"/>
  <c r="U192" i="7" s="1"/>
  <c r="V192" i="7" s="1"/>
  <c r="AO191" i="7"/>
  <c r="T191" i="7"/>
  <c r="S191" i="7"/>
  <c r="U191" i="7" s="1"/>
  <c r="AO190" i="7"/>
  <c r="S190" i="7"/>
  <c r="S17" i="7" s="1"/>
  <c r="AO189" i="7"/>
  <c r="S189" i="7"/>
  <c r="U189" i="7" s="1"/>
  <c r="AO188" i="7"/>
  <c r="S188" i="7"/>
  <c r="U188" i="7" s="1"/>
  <c r="V188" i="7" s="1"/>
  <c r="AO187" i="7"/>
  <c r="U187" i="7"/>
  <c r="V187" i="7" s="1"/>
  <c r="T187" i="7"/>
  <c r="S187" i="7"/>
  <c r="AO186" i="7"/>
  <c r="U186" i="7"/>
  <c r="V186" i="7" s="1"/>
  <c r="T186" i="7"/>
  <c r="S186" i="7"/>
  <c r="AO185" i="7"/>
  <c r="S185" i="7"/>
  <c r="U185" i="7" s="1"/>
  <c r="V185" i="7" s="1"/>
  <c r="AO184" i="7"/>
  <c r="U184" i="7"/>
  <c r="V184" i="7" s="1"/>
  <c r="S184" i="7"/>
  <c r="T184" i="7" s="1"/>
  <c r="AO183" i="7"/>
  <c r="U183" i="7"/>
  <c r="V183" i="7" s="1"/>
  <c r="T183" i="7"/>
  <c r="S183" i="7"/>
  <c r="AO182" i="7"/>
  <c r="S182" i="7"/>
  <c r="U182" i="7" s="1"/>
  <c r="V182" i="7" s="1"/>
  <c r="AO181" i="7"/>
  <c r="V181" i="7"/>
  <c r="U181" i="7"/>
  <c r="T181" i="7"/>
  <c r="S181" i="7"/>
  <c r="AO180" i="7"/>
  <c r="S180" i="7"/>
  <c r="U180" i="7" s="1"/>
  <c r="V180" i="7" s="1"/>
  <c r="AO179" i="7"/>
  <c r="S179" i="7"/>
  <c r="U179" i="7" s="1"/>
  <c r="V179" i="7" s="1"/>
  <c r="AO178" i="7"/>
  <c r="S178" i="7"/>
  <c r="U178" i="7" s="1"/>
  <c r="V178" i="7" s="1"/>
  <c r="AO177" i="7"/>
  <c r="V177" i="7"/>
  <c r="U177" i="7"/>
  <c r="T177" i="7"/>
  <c r="S177" i="7"/>
  <c r="AO176" i="7"/>
  <c r="S176" i="7"/>
  <c r="S13" i="7" s="1"/>
  <c r="AO175" i="7"/>
  <c r="S175" i="7"/>
  <c r="U175" i="7" s="1"/>
  <c r="V175" i="7" s="1"/>
  <c r="AO77" i="7"/>
  <c r="S77" i="7"/>
  <c r="U77" i="7" s="1"/>
  <c r="V77" i="7" s="1"/>
  <c r="AO173" i="7"/>
  <c r="U173" i="7"/>
  <c r="T173" i="7"/>
  <c r="S173" i="7"/>
  <c r="AO172" i="7"/>
  <c r="S172" i="7"/>
  <c r="U172" i="7" s="1"/>
  <c r="V172" i="7" s="1"/>
  <c r="AO171" i="7"/>
  <c r="S171" i="7"/>
  <c r="U171" i="7" s="1"/>
  <c r="V171" i="7" s="1"/>
  <c r="AO170" i="7"/>
  <c r="U170" i="7"/>
  <c r="V170" i="7" s="1"/>
  <c r="S170" i="7"/>
  <c r="T170" i="7" s="1"/>
  <c r="AO169" i="7"/>
  <c r="S169" i="7"/>
  <c r="T169" i="7" s="1"/>
  <c r="AO168" i="7"/>
  <c r="S168" i="7"/>
  <c r="U168" i="7" s="1"/>
  <c r="V168" i="7" s="1"/>
  <c r="AO167" i="7"/>
  <c r="S167" i="7"/>
  <c r="U167" i="7" s="1"/>
  <c r="V167" i="7" s="1"/>
  <c r="AO166" i="7"/>
  <c r="S166" i="7"/>
  <c r="U166" i="7" s="1"/>
  <c r="V166" i="7" s="1"/>
  <c r="AO165" i="7"/>
  <c r="S165" i="7"/>
  <c r="U165" i="7" s="1"/>
  <c r="V165" i="7" s="1"/>
  <c r="AO164" i="7"/>
  <c r="S164" i="7"/>
  <c r="U164" i="7" s="1"/>
  <c r="V164" i="7" s="1"/>
  <c r="AO163" i="7"/>
  <c r="V163" i="7"/>
  <c r="U163" i="7"/>
  <c r="T163" i="7"/>
  <c r="S163" i="7"/>
  <c r="AO162" i="7"/>
  <c r="S162" i="7"/>
  <c r="T162" i="7" s="1"/>
  <c r="AO161" i="7"/>
  <c r="S161" i="7"/>
  <c r="U161" i="7" s="1"/>
  <c r="V161" i="7" s="1"/>
  <c r="AO160" i="7"/>
  <c r="S160" i="7"/>
  <c r="U160" i="7" s="1"/>
  <c r="V160" i="7" s="1"/>
  <c r="AO159" i="7"/>
  <c r="S159" i="7"/>
  <c r="T159" i="7" s="1"/>
  <c r="AO158" i="7"/>
  <c r="U158" i="7"/>
  <c r="V158" i="7" s="1"/>
  <c r="T158" i="7"/>
  <c r="S158" i="7"/>
  <c r="AO157" i="7"/>
  <c r="S157" i="7"/>
  <c r="U157" i="7" s="1"/>
  <c r="V157" i="7" s="1"/>
  <c r="AO156" i="7"/>
  <c r="U156" i="7"/>
  <c r="V156" i="7" s="1"/>
  <c r="S156" i="7"/>
  <c r="T156" i="7" s="1"/>
  <c r="AO155" i="7"/>
  <c r="S155" i="7"/>
  <c r="U155" i="7" s="1"/>
  <c r="V155" i="7" s="1"/>
  <c r="AO154" i="7"/>
  <c r="S154" i="7"/>
  <c r="U154" i="7" s="1"/>
  <c r="V154" i="7" s="1"/>
  <c r="AO153" i="7"/>
  <c r="T153" i="7"/>
  <c r="S153" i="7"/>
  <c r="U153" i="7" s="1"/>
  <c r="V153" i="7" s="1"/>
  <c r="AO152" i="7"/>
  <c r="S152" i="7"/>
  <c r="U152" i="7" s="1"/>
  <c r="V152" i="7" s="1"/>
  <c r="AO151" i="7"/>
  <c r="S151" i="7"/>
  <c r="U151" i="7" s="1"/>
  <c r="V151" i="7" s="1"/>
  <c r="AO150" i="7"/>
  <c r="S150" i="7"/>
  <c r="U150" i="7" s="1"/>
  <c r="V150" i="7" s="1"/>
  <c r="AO149" i="7"/>
  <c r="T149" i="7"/>
  <c r="S149" i="7"/>
  <c r="U149" i="7" s="1"/>
  <c r="V149" i="7" s="1"/>
  <c r="AO148" i="7"/>
  <c r="S148" i="7"/>
  <c r="T148" i="7" s="1"/>
  <c r="AO147" i="7"/>
  <c r="S147" i="7"/>
  <c r="U147" i="7" s="1"/>
  <c r="V147" i="7" s="1"/>
  <c r="AO146" i="7"/>
  <c r="U146" i="7"/>
  <c r="V146" i="7" s="1"/>
  <c r="S146" i="7"/>
  <c r="T146" i="7" s="1"/>
  <c r="AO145" i="7"/>
  <c r="S145" i="7"/>
  <c r="U145" i="7" s="1"/>
  <c r="V145" i="7" s="1"/>
  <c r="AO144" i="7"/>
  <c r="U144" i="7"/>
  <c r="V144" i="7" s="1"/>
  <c r="T144" i="7"/>
  <c r="S144" i="7"/>
  <c r="AO143" i="7"/>
  <c r="S143" i="7"/>
  <c r="U143" i="7" s="1"/>
  <c r="V143" i="7" s="1"/>
  <c r="AO142" i="7"/>
  <c r="S142" i="7"/>
  <c r="T142" i="7" s="1"/>
  <c r="AO141" i="7"/>
  <c r="U141" i="7"/>
  <c r="V141" i="7" s="1"/>
  <c r="S141" i="7"/>
  <c r="T141" i="7" s="1"/>
  <c r="AO140" i="7"/>
  <c r="S140" i="7"/>
  <c r="U140" i="7" s="1"/>
  <c r="V140" i="7" s="1"/>
  <c r="AO139" i="7"/>
  <c r="V139" i="7"/>
  <c r="U139" i="7"/>
  <c r="T139" i="7"/>
  <c r="S139" i="7"/>
  <c r="AO138" i="7"/>
  <c r="S138" i="7"/>
  <c r="U138" i="7" s="1"/>
  <c r="V138" i="7" s="1"/>
  <c r="AO137" i="7"/>
  <c r="S137" i="7"/>
  <c r="U137" i="7" s="1"/>
  <c r="V137" i="7" s="1"/>
  <c r="AO136" i="7"/>
  <c r="S136" i="7"/>
  <c r="U136" i="7" s="1"/>
  <c r="V136" i="7" s="1"/>
  <c r="AO135" i="7"/>
  <c r="U135" i="7"/>
  <c r="V135" i="7" s="1"/>
  <c r="T135" i="7"/>
  <c r="S135" i="7"/>
  <c r="AO134" i="7"/>
  <c r="S134" i="7"/>
  <c r="AO133" i="7"/>
  <c r="S133" i="7"/>
  <c r="U133" i="7" s="1"/>
  <c r="AO132" i="7"/>
  <c r="U132" i="7"/>
  <c r="V132" i="7" s="1"/>
  <c r="S132" i="7"/>
  <c r="T132" i="7" s="1"/>
  <c r="AO131" i="7"/>
  <c r="S131" i="7"/>
  <c r="U131" i="7" s="1"/>
  <c r="V131" i="7" s="1"/>
  <c r="AO130" i="7"/>
  <c r="U130" i="7"/>
  <c r="V130" i="7" s="1"/>
  <c r="T130" i="7"/>
  <c r="S130" i="7"/>
  <c r="AO129" i="7"/>
  <c r="S129" i="7"/>
  <c r="U129" i="7" s="1"/>
  <c r="V129" i="7" s="1"/>
  <c r="AO128" i="7"/>
  <c r="S128" i="7"/>
  <c r="T128" i="7" s="1"/>
  <c r="AO127" i="7"/>
  <c r="U127" i="7"/>
  <c r="V127" i="7" s="1"/>
  <c r="S127" i="7"/>
  <c r="T127" i="7" s="1"/>
  <c r="AO126" i="7"/>
  <c r="S126" i="7"/>
  <c r="U126" i="7" s="1"/>
  <c r="V126" i="7" s="1"/>
  <c r="AO125" i="7"/>
  <c r="V125" i="7"/>
  <c r="U125" i="7"/>
  <c r="T125" i="7"/>
  <c r="S125" i="7"/>
  <c r="AO124" i="7"/>
  <c r="S124" i="7"/>
  <c r="U124" i="7" s="1"/>
  <c r="V124" i="7" s="1"/>
  <c r="AO123" i="7"/>
  <c r="S123" i="7"/>
  <c r="U123" i="7" s="1"/>
  <c r="AO122" i="7"/>
  <c r="S122" i="7"/>
  <c r="U122" i="7" s="1"/>
  <c r="V122" i="7" s="1"/>
  <c r="AO121" i="7"/>
  <c r="U121" i="7"/>
  <c r="V121" i="7" s="1"/>
  <c r="T121" i="7"/>
  <c r="S121" i="7"/>
  <c r="AO120" i="7"/>
  <c r="S120" i="7"/>
  <c r="AO119" i="7"/>
  <c r="S119" i="7"/>
  <c r="U119" i="7" s="1"/>
  <c r="V119" i="7" s="1"/>
  <c r="AO118" i="7"/>
  <c r="U118" i="7"/>
  <c r="V118" i="7" s="1"/>
  <c r="S118" i="7"/>
  <c r="T118" i="7" s="1"/>
  <c r="AO117" i="7"/>
  <c r="S117" i="7"/>
  <c r="U117" i="7" s="1"/>
  <c r="V117" i="7" s="1"/>
  <c r="AO116" i="7"/>
  <c r="U116" i="7"/>
  <c r="V116" i="7" s="1"/>
  <c r="T116" i="7"/>
  <c r="S116" i="7"/>
  <c r="AO115" i="7"/>
  <c r="S115" i="7"/>
  <c r="U115" i="7" s="1"/>
  <c r="AO114" i="7"/>
  <c r="S114" i="7"/>
  <c r="T114" i="7" s="1"/>
  <c r="AO113" i="7"/>
  <c r="U113" i="7"/>
  <c r="V113" i="7" s="1"/>
  <c r="S113" i="7"/>
  <c r="T113" i="7" s="1"/>
  <c r="AO112" i="7"/>
  <c r="S112" i="7"/>
  <c r="U112" i="7" s="1"/>
  <c r="V112" i="7" s="1"/>
  <c r="AO111" i="7"/>
  <c r="V111" i="7"/>
  <c r="U111" i="7"/>
  <c r="T111" i="7"/>
  <c r="S111" i="7"/>
  <c r="AO110" i="7"/>
  <c r="S110" i="7"/>
  <c r="U110" i="7" s="1"/>
  <c r="V110" i="7" s="1"/>
  <c r="AO109" i="7"/>
  <c r="S109" i="7"/>
  <c r="U109" i="7" s="1"/>
  <c r="V109" i="7" s="1"/>
  <c r="AO108" i="7"/>
  <c r="S108" i="7"/>
  <c r="U108" i="7" s="1"/>
  <c r="V108" i="7" s="1"/>
  <c r="AO107" i="7"/>
  <c r="U107" i="7"/>
  <c r="V107" i="7" s="1"/>
  <c r="T107" i="7"/>
  <c r="S107" i="7"/>
  <c r="AO106" i="7"/>
  <c r="S106" i="7"/>
  <c r="S12" i="7" s="1"/>
  <c r="AO105" i="7"/>
  <c r="S105" i="7"/>
  <c r="U105" i="7" s="1"/>
  <c r="V105" i="7" s="1"/>
  <c r="AO104" i="7"/>
  <c r="U104" i="7"/>
  <c r="V104" i="7" s="1"/>
  <c r="S104" i="7"/>
  <c r="T104" i="7" s="1"/>
  <c r="AO103" i="7"/>
  <c r="S103" i="7"/>
  <c r="U103" i="7" s="1"/>
  <c r="V103" i="7" s="1"/>
  <c r="AO102" i="7"/>
  <c r="U102" i="7"/>
  <c r="V102" i="7" s="1"/>
  <c r="T102" i="7"/>
  <c r="S102" i="7"/>
  <c r="AO101" i="7"/>
  <c r="S101" i="7"/>
  <c r="U101" i="7" s="1"/>
  <c r="V101" i="7" s="1"/>
  <c r="AO100" i="7"/>
  <c r="S100" i="7"/>
  <c r="T100" i="7" s="1"/>
  <c r="AO99" i="7"/>
  <c r="U99" i="7"/>
  <c r="V99" i="7" s="1"/>
  <c r="S99" i="7"/>
  <c r="T99" i="7" s="1"/>
  <c r="AO98" i="7"/>
  <c r="S98" i="7"/>
  <c r="U98" i="7" s="1"/>
  <c r="AO97" i="7"/>
  <c r="V97" i="7"/>
  <c r="U97" i="7"/>
  <c r="T97" i="7"/>
  <c r="S97" i="7"/>
  <c r="AO96" i="7"/>
  <c r="S96" i="7"/>
  <c r="U96" i="7" s="1"/>
  <c r="V96" i="7" s="1"/>
  <c r="AO95" i="7"/>
  <c r="S95" i="7"/>
  <c r="U95" i="7" s="1"/>
  <c r="V95" i="7" s="1"/>
  <c r="AO94" i="7"/>
  <c r="S94" i="7"/>
  <c r="U94" i="7" s="1"/>
  <c r="V94" i="7" s="1"/>
  <c r="AO93" i="7"/>
  <c r="U93" i="7"/>
  <c r="V93" i="7" s="1"/>
  <c r="T93" i="7"/>
  <c r="S93" i="7"/>
  <c r="AO92" i="7"/>
  <c r="S92" i="7"/>
  <c r="T92" i="7" s="1"/>
  <c r="AO91" i="7"/>
  <c r="S91" i="7"/>
  <c r="U91" i="7" s="1"/>
  <c r="V91" i="7" s="1"/>
  <c r="AO90" i="7"/>
  <c r="U90" i="7"/>
  <c r="V90" i="7" s="1"/>
  <c r="S90" i="7"/>
  <c r="T90" i="7" s="1"/>
  <c r="AO89" i="7"/>
  <c r="S89" i="7"/>
  <c r="U89" i="7" s="1"/>
  <c r="V89" i="7" s="1"/>
  <c r="AO88" i="7"/>
  <c r="U88" i="7"/>
  <c r="V88" i="7" s="1"/>
  <c r="T88" i="7"/>
  <c r="S88" i="7"/>
  <c r="AO87" i="7"/>
  <c r="S87" i="7"/>
  <c r="U87" i="7" s="1"/>
  <c r="V87" i="7" s="1"/>
  <c r="AO86" i="7"/>
  <c r="S86" i="7"/>
  <c r="T86" i="7" s="1"/>
  <c r="AO85" i="7"/>
  <c r="U85" i="7"/>
  <c r="V85" i="7" s="1"/>
  <c r="S85" i="7"/>
  <c r="T85" i="7" s="1"/>
  <c r="AO84" i="7"/>
  <c r="S84" i="7"/>
  <c r="U84" i="7" s="1"/>
  <c r="V84" i="7" s="1"/>
  <c r="AO83" i="7"/>
  <c r="T83" i="7"/>
  <c r="S83" i="7"/>
  <c r="U83" i="7" s="1"/>
  <c r="V83" i="7" s="1"/>
  <c r="AO82" i="7"/>
  <c r="S82" i="7"/>
  <c r="U82" i="7" s="1"/>
  <c r="V82" i="7" s="1"/>
  <c r="AO81" i="7"/>
  <c r="S81" i="7"/>
  <c r="U81" i="7" s="1"/>
  <c r="V81" i="7" s="1"/>
  <c r="AO80" i="7"/>
  <c r="S80" i="7"/>
  <c r="T80" i="7" s="1"/>
  <c r="AO79" i="7"/>
  <c r="U79" i="7"/>
  <c r="V79" i="7" s="1"/>
  <c r="T79" i="7"/>
  <c r="S79" i="7"/>
  <c r="AO78" i="7"/>
  <c r="S78" i="7"/>
  <c r="T78" i="7" s="1"/>
  <c r="AO67" i="7"/>
  <c r="S67" i="7"/>
  <c r="U67" i="7" s="1"/>
  <c r="AO76" i="7"/>
  <c r="U76" i="7"/>
  <c r="V76" i="7" s="1"/>
  <c r="S76" i="7"/>
  <c r="T76" i="7" s="1"/>
  <c r="AO75" i="7"/>
  <c r="S75" i="7"/>
  <c r="U75" i="7" s="1"/>
  <c r="V75" i="7" s="1"/>
  <c r="AO74" i="7"/>
  <c r="S74" i="7"/>
  <c r="U74" i="7" s="1"/>
  <c r="V74" i="7" s="1"/>
  <c r="AO73" i="7"/>
  <c r="S73" i="7"/>
  <c r="U73" i="7" s="1"/>
  <c r="V73" i="7" s="1"/>
  <c r="AO72" i="7"/>
  <c r="U72" i="7"/>
  <c r="S72" i="7"/>
  <c r="T72" i="7" s="1"/>
  <c r="AO71" i="7"/>
  <c r="S71" i="7"/>
  <c r="U71" i="7" s="1"/>
  <c r="V71" i="7" s="1"/>
  <c r="AO70" i="7"/>
  <c r="S70" i="7"/>
  <c r="U70" i="7" s="1"/>
  <c r="V70" i="7" s="1"/>
  <c r="AO69" i="7"/>
  <c r="U69" i="7"/>
  <c r="V69" i="7" s="1"/>
  <c r="S69" i="7"/>
  <c r="T69" i="7" s="1"/>
  <c r="AO68" i="7"/>
  <c r="S68" i="7"/>
  <c r="U68" i="7" s="1"/>
  <c r="V68" i="7" s="1"/>
  <c r="AO174" i="7"/>
  <c r="S174" i="7"/>
  <c r="U174" i="7" s="1"/>
  <c r="V174" i="7" s="1"/>
  <c r="AO66" i="7"/>
  <c r="U66" i="7"/>
  <c r="V66" i="7" s="1"/>
  <c r="S66" i="7"/>
  <c r="T66" i="7" s="1"/>
  <c r="AO65" i="7"/>
  <c r="V65" i="7"/>
  <c r="U65" i="7"/>
  <c r="T65" i="7"/>
  <c r="S65" i="7"/>
  <c r="AO64" i="7"/>
  <c r="S64" i="7"/>
  <c r="T64" i="7" s="1"/>
  <c r="AO63" i="7"/>
  <c r="S63" i="7"/>
  <c r="U63" i="7" s="1"/>
  <c r="V63" i="7" s="1"/>
  <c r="AO62" i="7"/>
  <c r="U62" i="7"/>
  <c r="V62" i="7" s="1"/>
  <c r="S62" i="7"/>
  <c r="T62" i="7" s="1"/>
  <c r="AO61" i="7"/>
  <c r="U61" i="7"/>
  <c r="V61" i="7" s="1"/>
  <c r="T61" i="7"/>
  <c r="S61" i="7"/>
  <c r="AO60" i="7"/>
  <c r="U60" i="7"/>
  <c r="V60" i="7" s="1"/>
  <c r="T60" i="7"/>
  <c r="S60" i="7"/>
  <c r="AO59" i="7"/>
  <c r="S59" i="7"/>
  <c r="U59" i="7" s="1"/>
  <c r="V59" i="7" s="1"/>
  <c r="AO58" i="7"/>
  <c r="U58" i="7"/>
  <c r="V58" i="7" s="1"/>
  <c r="S58" i="7"/>
  <c r="T58" i="7" s="1"/>
  <c r="AO57" i="7"/>
  <c r="U57" i="7"/>
  <c r="V57" i="7" s="1"/>
  <c r="T57" i="7"/>
  <c r="S57" i="7"/>
  <c r="AO56" i="7"/>
  <c r="S56" i="7"/>
  <c r="U56" i="7" s="1"/>
  <c r="V56" i="7" s="1"/>
  <c r="AO55" i="7"/>
  <c r="V55" i="7"/>
  <c r="U55" i="7"/>
  <c r="T55" i="7"/>
  <c r="S55" i="7"/>
  <c r="AO54" i="7"/>
  <c r="S54" i="7"/>
  <c r="U54" i="7" s="1"/>
  <c r="V54" i="7" s="1"/>
  <c r="AO53" i="7"/>
  <c r="S53" i="7"/>
  <c r="U53" i="7" s="1"/>
  <c r="V53" i="7" s="1"/>
  <c r="AO52" i="7"/>
  <c r="U52" i="7"/>
  <c r="V52" i="7" s="1"/>
  <c r="S52" i="7"/>
  <c r="T52" i="7" s="1"/>
  <c r="AO51" i="7"/>
  <c r="V51" i="7"/>
  <c r="U51" i="7"/>
  <c r="T51" i="7"/>
  <c r="S51" i="7"/>
  <c r="AO50" i="7"/>
  <c r="S50" i="7"/>
  <c r="AO49" i="7"/>
  <c r="S49" i="7"/>
  <c r="U49" i="7" s="1"/>
  <c r="V49" i="7" s="1"/>
  <c r="AO48" i="7"/>
  <c r="U48" i="7"/>
  <c r="V48" i="7" s="1"/>
  <c r="S48" i="7"/>
  <c r="T48" i="7" s="1"/>
  <c r="AO47" i="7"/>
  <c r="U47" i="7"/>
  <c r="V47" i="7" s="1"/>
  <c r="T47" i="7"/>
  <c r="S47" i="7"/>
  <c r="AO46" i="7"/>
  <c r="U46" i="7"/>
  <c r="V46" i="7" s="1"/>
  <c r="T46" i="7"/>
  <c r="S46" i="7"/>
  <c r="AO45" i="7"/>
  <c r="S45" i="7"/>
  <c r="U45" i="7" s="1"/>
  <c r="V45" i="7" s="1"/>
  <c r="AO44" i="7"/>
  <c r="U44" i="7"/>
  <c r="V44" i="7" s="1"/>
  <c r="S44" i="7"/>
  <c r="T44" i="7" s="1"/>
  <c r="AO43" i="7"/>
  <c r="U43" i="7"/>
  <c r="V43" i="7" s="1"/>
  <c r="T43" i="7"/>
  <c r="S43" i="7"/>
  <c r="AO42" i="7"/>
  <c r="S42" i="7"/>
  <c r="U42" i="7" s="1"/>
  <c r="V42" i="7" s="1"/>
  <c r="AO41" i="7"/>
  <c r="V41" i="7"/>
  <c r="U41" i="7"/>
  <c r="T41" i="7"/>
  <c r="S41" i="7"/>
  <c r="AO40" i="7"/>
  <c r="S40" i="7"/>
  <c r="U40" i="7" s="1"/>
  <c r="AO39" i="7"/>
  <c r="S39" i="7"/>
  <c r="U39" i="7" s="1"/>
  <c r="V39" i="7" s="1"/>
  <c r="AO38" i="7"/>
  <c r="U38" i="7"/>
  <c r="V38" i="7" s="1"/>
  <c r="S38" i="7"/>
  <c r="T38" i="7" s="1"/>
  <c r="AO37" i="7"/>
  <c r="V37" i="7"/>
  <c r="U37" i="7"/>
  <c r="T37" i="7"/>
  <c r="S37" i="7"/>
  <c r="AO36" i="7"/>
  <c r="S36" i="7"/>
  <c r="T36" i="7" s="1"/>
  <c r="AO35" i="7"/>
  <c r="S35" i="7"/>
  <c r="U35" i="7" s="1"/>
  <c r="V35" i="7" s="1"/>
  <c r="AO34" i="7"/>
  <c r="U34" i="7"/>
  <c r="V34" i="7" s="1"/>
  <c r="S34" i="7"/>
  <c r="T34" i="7" s="1"/>
  <c r="AO33" i="7"/>
  <c r="U33" i="7"/>
  <c r="V33" i="7" s="1"/>
  <c r="T33" i="7"/>
  <c r="S33" i="7"/>
  <c r="AO32" i="7"/>
  <c r="U32" i="7"/>
  <c r="V32" i="7" s="1"/>
  <c r="T32" i="7"/>
  <c r="S32" i="7"/>
  <c r="AO31" i="7"/>
  <c r="S31" i="7"/>
  <c r="U31" i="7" s="1"/>
  <c r="V31" i="7" s="1"/>
  <c r="AO30" i="7"/>
  <c r="U30" i="7"/>
  <c r="V30" i="7" s="1"/>
  <c r="S30" i="7"/>
  <c r="T30" i="7" s="1"/>
  <c r="AO29" i="7"/>
  <c r="U29" i="7"/>
  <c r="V29" i="7" s="1"/>
  <c r="T29" i="7"/>
  <c r="S29" i="7"/>
  <c r="AO28" i="7"/>
  <c r="S28" i="7"/>
  <c r="AO25" i="7"/>
  <c r="AN25" i="7"/>
  <c r="AM25" i="7"/>
  <c r="AL25" i="7"/>
  <c r="AK25" i="7"/>
  <c r="AJ25" i="7"/>
  <c r="AI25" i="7"/>
  <c r="AH25" i="7"/>
  <c r="AG25" i="7"/>
  <c r="AF25" i="7"/>
  <c r="AE25" i="7"/>
  <c r="AD25" i="7"/>
  <c r="AC25" i="7"/>
  <c r="AB25" i="7"/>
  <c r="AA25" i="7"/>
  <c r="Z25" i="7"/>
  <c r="Y25" i="7"/>
  <c r="X25" i="7"/>
  <c r="W25" i="7"/>
  <c r="U25" i="7"/>
  <c r="S25" i="7"/>
  <c r="T25" i="7" s="1"/>
  <c r="R25" i="7"/>
  <c r="Q25" i="7"/>
  <c r="P25" i="7"/>
  <c r="O25" i="7"/>
  <c r="N25" i="7"/>
  <c r="M25" i="7"/>
  <c r="AN24" i="7"/>
  <c r="AM24" i="7"/>
  <c r="AL24" i="7"/>
  <c r="AK24" i="7"/>
  <c r="AJ24" i="7"/>
  <c r="AI24" i="7"/>
  <c r="AH24" i="7"/>
  <c r="AG24" i="7"/>
  <c r="AF24" i="7"/>
  <c r="AE24" i="7"/>
  <c r="AD24" i="7"/>
  <c r="AC24" i="7"/>
  <c r="AB24" i="7"/>
  <c r="AA24" i="7"/>
  <c r="Z24" i="7"/>
  <c r="Y24" i="7"/>
  <c r="X24" i="7"/>
  <c r="W24" i="7"/>
  <c r="R24" i="7"/>
  <c r="Q24" i="7"/>
  <c r="P24" i="7"/>
  <c r="O24" i="7"/>
  <c r="N24" i="7"/>
  <c r="M24" i="7"/>
  <c r="AN23" i="7"/>
  <c r="AM23" i="7"/>
  <c r="AL23" i="7"/>
  <c r="AK23" i="7"/>
  <c r="AJ23" i="7"/>
  <c r="AI23" i="7"/>
  <c r="AH23" i="7"/>
  <c r="AG23" i="7"/>
  <c r="AF23" i="7"/>
  <c r="AE23" i="7"/>
  <c r="AD23" i="7"/>
  <c r="AC23" i="7"/>
  <c r="AB23" i="7"/>
  <c r="AA23" i="7"/>
  <c r="Z23" i="7"/>
  <c r="Y23" i="7"/>
  <c r="X23" i="7"/>
  <c r="W23" i="7"/>
  <c r="R23" i="7"/>
  <c r="Q23" i="7"/>
  <c r="P23" i="7"/>
  <c r="O23" i="7"/>
  <c r="N23" i="7"/>
  <c r="M23" i="7"/>
  <c r="AN22" i="7"/>
  <c r="AM22" i="7"/>
  <c r="AL22" i="7"/>
  <c r="AK22" i="7"/>
  <c r="AJ22" i="7"/>
  <c r="AI22" i="7"/>
  <c r="AH22" i="7"/>
  <c r="AG22" i="7"/>
  <c r="AF22" i="7"/>
  <c r="AE22" i="7"/>
  <c r="AD22" i="7"/>
  <c r="AC22" i="7"/>
  <c r="AB22" i="7"/>
  <c r="AA22" i="7"/>
  <c r="Z22" i="7"/>
  <c r="Y22" i="7"/>
  <c r="X22" i="7"/>
  <c r="W22" i="7"/>
  <c r="R22" i="7"/>
  <c r="Q22" i="7"/>
  <c r="P22" i="7"/>
  <c r="O22" i="7"/>
  <c r="N22" i="7"/>
  <c r="M22" i="7"/>
  <c r="AN21" i="7"/>
  <c r="AM21" i="7"/>
  <c r="AM26" i="7" s="1"/>
  <c r="AL21" i="7"/>
  <c r="AK21" i="7"/>
  <c r="AJ21" i="7"/>
  <c r="AI21" i="7"/>
  <c r="AH21" i="7"/>
  <c r="AH26" i="7" s="1"/>
  <c r="AG21" i="7"/>
  <c r="AG26" i="7" s="1"/>
  <c r="AF21" i="7"/>
  <c r="AF26" i="7" s="1"/>
  <c r="AE21" i="7"/>
  <c r="AD21" i="7"/>
  <c r="AC21" i="7"/>
  <c r="AB21" i="7"/>
  <c r="AA21" i="7"/>
  <c r="Z21" i="7"/>
  <c r="Y21" i="7"/>
  <c r="Y26" i="7" s="1"/>
  <c r="X21" i="7"/>
  <c r="W21" i="7"/>
  <c r="R21" i="7"/>
  <c r="Q21" i="7"/>
  <c r="P21" i="7"/>
  <c r="O21" i="7"/>
  <c r="O26" i="7" s="1"/>
  <c r="N21" i="7"/>
  <c r="N26" i="7" s="1"/>
  <c r="M21" i="7"/>
  <c r="AN20" i="7"/>
  <c r="AM20" i="7"/>
  <c r="AL20" i="7"/>
  <c r="AK20" i="7"/>
  <c r="AJ20" i="7"/>
  <c r="AI20" i="7"/>
  <c r="AH20" i="7"/>
  <c r="AG20" i="7"/>
  <c r="AF20" i="7"/>
  <c r="AE20" i="7"/>
  <c r="AD20" i="7"/>
  <c r="AC20" i="7"/>
  <c r="AB20" i="7"/>
  <c r="AA20" i="7"/>
  <c r="Z20" i="7"/>
  <c r="Y20" i="7"/>
  <c r="X20" i="7"/>
  <c r="W20" i="7"/>
  <c r="V20" i="7"/>
  <c r="U20" i="7"/>
  <c r="T20" i="7"/>
  <c r="S20" i="7"/>
  <c r="R20" i="7"/>
  <c r="Q20" i="7"/>
  <c r="P20" i="7"/>
  <c r="AN18" i="7"/>
  <c r="AM18" i="7"/>
  <c r="AL18" i="7"/>
  <c r="AK18" i="7"/>
  <c r="AJ18" i="7"/>
  <c r="AI18" i="7"/>
  <c r="AH18" i="7"/>
  <c r="AG18" i="7"/>
  <c r="AF18" i="7"/>
  <c r="AE18" i="7"/>
  <c r="AD18" i="7"/>
  <c r="S18" i="7"/>
  <c r="R18" i="7"/>
  <c r="Q18" i="7"/>
  <c r="P18" i="7"/>
  <c r="O18" i="7"/>
  <c r="N18" i="7"/>
  <c r="M18" i="7"/>
  <c r="AN17" i="7"/>
  <c r="AM17" i="7"/>
  <c r="AL17" i="7"/>
  <c r="AK17" i="7"/>
  <c r="AJ17" i="7"/>
  <c r="AI17" i="7"/>
  <c r="AH17" i="7"/>
  <c r="AG17" i="7"/>
  <c r="AF17" i="7"/>
  <c r="AE17" i="7"/>
  <c r="AD17" i="7"/>
  <c r="R17" i="7"/>
  <c r="Q17" i="7"/>
  <c r="P17" i="7"/>
  <c r="O17" i="7"/>
  <c r="N17" i="7"/>
  <c r="M17" i="7"/>
  <c r="AN16" i="7"/>
  <c r="AM16" i="7"/>
  <c r="AL16" i="7"/>
  <c r="AK16" i="7"/>
  <c r="AJ16" i="7"/>
  <c r="AI16" i="7"/>
  <c r="AH16" i="7"/>
  <c r="AG16" i="7"/>
  <c r="AF16" i="7"/>
  <c r="AE16" i="7"/>
  <c r="AD16" i="7"/>
  <c r="S16" i="7"/>
  <c r="T16" i="7" s="1"/>
  <c r="R16" i="7"/>
  <c r="Q16" i="7"/>
  <c r="P16" i="7"/>
  <c r="O16" i="7"/>
  <c r="N16" i="7"/>
  <c r="M16" i="7"/>
  <c r="AN15" i="7"/>
  <c r="AM15" i="7"/>
  <c r="AL15" i="7"/>
  <c r="AK15" i="7"/>
  <c r="AJ15" i="7"/>
  <c r="AI15" i="7"/>
  <c r="AH15" i="7"/>
  <c r="AG15" i="7"/>
  <c r="AF15" i="7"/>
  <c r="AE15" i="7"/>
  <c r="AD15" i="7"/>
  <c r="R15" i="7"/>
  <c r="Q15" i="7"/>
  <c r="P15" i="7"/>
  <c r="O15" i="7"/>
  <c r="N15" i="7"/>
  <c r="M15" i="7"/>
  <c r="AN14" i="7"/>
  <c r="AM14" i="7"/>
  <c r="AL14" i="7"/>
  <c r="AK14" i="7"/>
  <c r="AJ14" i="7"/>
  <c r="AI14" i="7"/>
  <c r="AH14" i="7"/>
  <c r="AG14" i="7"/>
  <c r="AF14" i="7"/>
  <c r="AE14" i="7"/>
  <c r="AD14" i="7"/>
  <c r="R14" i="7"/>
  <c r="Q14" i="7"/>
  <c r="P14" i="7"/>
  <c r="O14" i="7"/>
  <c r="N14" i="7"/>
  <c r="M14" i="7"/>
  <c r="AN13" i="7"/>
  <c r="AM13" i="7"/>
  <c r="AL13" i="7"/>
  <c r="AK13" i="7"/>
  <c r="AJ13" i="7"/>
  <c r="AI13" i="7"/>
  <c r="AH13" i="7"/>
  <c r="AG13" i="7"/>
  <c r="AF13" i="7"/>
  <c r="AE13" i="7"/>
  <c r="AD13" i="7"/>
  <c r="R13" i="7"/>
  <c r="Q13" i="7"/>
  <c r="P13" i="7"/>
  <c r="O13" i="7"/>
  <c r="N13" i="7"/>
  <c r="M13" i="7"/>
  <c r="AN12" i="7"/>
  <c r="AM12" i="7"/>
  <c r="AL12" i="7"/>
  <c r="AK12" i="7"/>
  <c r="AJ12" i="7"/>
  <c r="AI12" i="7"/>
  <c r="AH12" i="7"/>
  <c r="AG12" i="7"/>
  <c r="AF12" i="7"/>
  <c r="AE12" i="7"/>
  <c r="AD12" i="7"/>
  <c r="R12" i="7"/>
  <c r="Q12" i="7"/>
  <c r="P12" i="7"/>
  <c r="O12" i="7"/>
  <c r="N12" i="7"/>
  <c r="M12" i="7"/>
  <c r="AN11" i="7"/>
  <c r="AM11" i="7"/>
  <c r="AL11" i="7"/>
  <c r="AK11" i="7"/>
  <c r="AJ11" i="7"/>
  <c r="AI11" i="7"/>
  <c r="AH11" i="7"/>
  <c r="AG11" i="7"/>
  <c r="AF11" i="7"/>
  <c r="AE11" i="7"/>
  <c r="AD11" i="7"/>
  <c r="R11" i="7"/>
  <c r="Q11" i="7"/>
  <c r="P11" i="7"/>
  <c r="O11" i="7"/>
  <c r="N11" i="7"/>
  <c r="M11" i="7"/>
  <c r="AN10" i="7"/>
  <c r="AM10" i="7"/>
  <c r="AL10" i="7"/>
  <c r="AK10" i="7"/>
  <c r="AJ10" i="7"/>
  <c r="AI10" i="7"/>
  <c r="AH10" i="7"/>
  <c r="AG10" i="7"/>
  <c r="AF10" i="7"/>
  <c r="AE10" i="7"/>
  <c r="AD10" i="7"/>
  <c r="R10" i="7"/>
  <c r="Q10" i="7"/>
  <c r="P10" i="7"/>
  <c r="O10" i="7"/>
  <c r="N10" i="7"/>
  <c r="M10" i="7"/>
  <c r="AN9" i="7"/>
  <c r="AM9" i="7"/>
  <c r="AL9" i="7"/>
  <c r="AK9" i="7"/>
  <c r="AJ9" i="7"/>
  <c r="AI9" i="7"/>
  <c r="AH9" i="7"/>
  <c r="AG9" i="7"/>
  <c r="AF9" i="7"/>
  <c r="AE9" i="7"/>
  <c r="AD9" i="7"/>
  <c r="R9" i="7"/>
  <c r="Q9" i="7"/>
  <c r="P9" i="7"/>
  <c r="O9" i="7"/>
  <c r="N9" i="7"/>
  <c r="M9" i="7"/>
  <c r="AN8" i="7"/>
  <c r="AM8" i="7"/>
  <c r="AL8" i="7"/>
  <c r="AK8" i="7"/>
  <c r="AJ8" i="7"/>
  <c r="AI8" i="7"/>
  <c r="AH8" i="7"/>
  <c r="AG8" i="7"/>
  <c r="AF8" i="7"/>
  <c r="AE8" i="7"/>
  <c r="AD8" i="7"/>
  <c r="AD6" i="7" s="1"/>
  <c r="R8" i="7"/>
  <c r="Q8" i="7"/>
  <c r="P8" i="7"/>
  <c r="O8" i="7"/>
  <c r="N8" i="7"/>
  <c r="M8" i="7"/>
  <c r="AN7" i="7"/>
  <c r="AM7" i="7"/>
  <c r="AL7" i="7"/>
  <c r="AK7" i="7"/>
  <c r="AJ7" i="7"/>
  <c r="AI7" i="7"/>
  <c r="AH7" i="7"/>
  <c r="AG7" i="7"/>
  <c r="AF7" i="7"/>
  <c r="AE7" i="7"/>
  <c r="AD7" i="7"/>
  <c r="R7" i="7"/>
  <c r="Q7" i="7"/>
  <c r="P7" i="7"/>
  <c r="O7" i="7"/>
  <c r="N7" i="7"/>
  <c r="M7" i="7"/>
  <c r="AC6" i="7"/>
  <c r="AB6" i="7"/>
  <c r="AA6" i="7"/>
  <c r="Z6" i="7"/>
  <c r="Y6" i="7"/>
  <c r="X6" i="7"/>
  <c r="W6" i="7"/>
  <c r="Q8" i="6"/>
  <c r="R8" i="6"/>
  <c r="Q9" i="6"/>
  <c r="R9" i="6"/>
  <c r="Q10" i="6"/>
  <c r="R10" i="6"/>
  <c r="Q11" i="6"/>
  <c r="R11" i="6"/>
  <c r="Q12" i="6"/>
  <c r="R12" i="6"/>
  <c r="Q13" i="6"/>
  <c r="R13" i="6"/>
  <c r="Q14" i="6"/>
  <c r="R14" i="6"/>
  <c r="Q15" i="6"/>
  <c r="R15" i="6"/>
  <c r="Q16" i="6"/>
  <c r="R16" i="6"/>
  <c r="Q17" i="6"/>
  <c r="R17" i="6"/>
  <c r="Q18" i="6"/>
  <c r="R18" i="6"/>
  <c r="R7" i="6"/>
  <c r="Q7" i="6"/>
  <c r="S29" i="6"/>
  <c r="S30" i="6"/>
  <c r="S31" i="6"/>
  <c r="S32" i="6"/>
  <c r="T32" i="6" s="1"/>
  <c r="S33" i="6"/>
  <c r="U33" i="6" s="1"/>
  <c r="V33" i="6" s="1"/>
  <c r="S34" i="6"/>
  <c r="U34" i="6" s="1"/>
  <c r="V34" i="6" s="1"/>
  <c r="S35" i="6"/>
  <c r="T35" i="6" s="1"/>
  <c r="S36" i="6"/>
  <c r="U36" i="6" s="1"/>
  <c r="V36" i="6" s="1"/>
  <c r="S37" i="6"/>
  <c r="U37" i="6" s="1"/>
  <c r="V37" i="6" s="1"/>
  <c r="S38" i="6"/>
  <c r="U38" i="6" s="1"/>
  <c r="V38" i="6" s="1"/>
  <c r="S39" i="6"/>
  <c r="U39" i="6" s="1"/>
  <c r="S40" i="6"/>
  <c r="T40" i="6" s="1"/>
  <c r="S41" i="6"/>
  <c r="T41" i="6" s="1"/>
  <c r="S42" i="6"/>
  <c r="U42" i="6" s="1"/>
  <c r="V42" i="6" s="1"/>
  <c r="S43" i="6"/>
  <c r="S44" i="6"/>
  <c r="S45" i="6"/>
  <c r="S46" i="6"/>
  <c r="T46" i="6" s="1"/>
  <c r="S47" i="6"/>
  <c r="T47" i="6" s="1"/>
  <c r="S48" i="6"/>
  <c r="U48" i="6" s="1"/>
  <c r="V48" i="6" s="1"/>
  <c r="S49" i="6"/>
  <c r="T49" i="6" s="1"/>
  <c r="S50" i="6"/>
  <c r="U50" i="6" s="1"/>
  <c r="V50" i="6" s="1"/>
  <c r="S51" i="6"/>
  <c r="U51" i="6" s="1"/>
  <c r="V51" i="6" s="1"/>
  <c r="S52" i="6"/>
  <c r="S53" i="6"/>
  <c r="U53" i="6" s="1"/>
  <c r="V53" i="6" s="1"/>
  <c r="S54" i="6"/>
  <c r="T54" i="6" s="1"/>
  <c r="S55" i="6"/>
  <c r="U55" i="6" s="1"/>
  <c r="V55" i="6" s="1"/>
  <c r="S56" i="6"/>
  <c r="U56" i="6" s="1"/>
  <c r="V56" i="6" s="1"/>
  <c r="S57" i="6"/>
  <c r="S58" i="6"/>
  <c r="S59" i="6"/>
  <c r="S60" i="6"/>
  <c r="T60" i="6" s="1"/>
  <c r="S61" i="6"/>
  <c r="U61" i="6" s="1"/>
  <c r="V61" i="6" s="1"/>
  <c r="S62" i="6"/>
  <c r="U62" i="6" s="1"/>
  <c r="V62" i="6" s="1"/>
  <c r="S63" i="6"/>
  <c r="T63" i="6" s="1"/>
  <c r="S64" i="6"/>
  <c r="U64" i="6" s="1"/>
  <c r="V64" i="6" s="1"/>
  <c r="S65" i="6"/>
  <c r="U65" i="6" s="1"/>
  <c r="V65" i="6" s="1"/>
  <c r="S66" i="6"/>
  <c r="T66" i="6" s="1"/>
  <c r="S67" i="6"/>
  <c r="U67" i="6" s="1"/>
  <c r="V67" i="6" s="1"/>
  <c r="S68" i="6"/>
  <c r="U68" i="6" s="1"/>
  <c r="V68" i="6" s="1"/>
  <c r="S69" i="6"/>
  <c r="U69" i="6" s="1"/>
  <c r="V69" i="6" s="1"/>
  <c r="S70" i="6"/>
  <c r="U70" i="6" s="1"/>
  <c r="V70" i="6" s="1"/>
  <c r="S71" i="6"/>
  <c r="S72" i="6"/>
  <c r="S73" i="6"/>
  <c r="S74" i="6"/>
  <c r="T74" i="6" s="1"/>
  <c r="S75" i="6"/>
  <c r="T75" i="6" s="1"/>
  <c r="S76" i="6"/>
  <c r="T76" i="6" s="1"/>
  <c r="S77" i="6"/>
  <c r="T77" i="6" s="1"/>
  <c r="S78" i="6"/>
  <c r="U78" i="6" s="1"/>
  <c r="V78" i="6" s="1"/>
  <c r="S79" i="6"/>
  <c r="U79" i="6" s="1"/>
  <c r="V79" i="6" s="1"/>
  <c r="S80" i="6"/>
  <c r="U80" i="6" s="1"/>
  <c r="V80" i="6" s="1"/>
  <c r="S81" i="6"/>
  <c r="T81" i="6" s="1"/>
  <c r="S82" i="6"/>
  <c r="U82" i="6" s="1"/>
  <c r="V82" i="6" s="1"/>
  <c r="S83" i="6"/>
  <c r="U83" i="6" s="1"/>
  <c r="V83" i="6" s="1"/>
  <c r="S84" i="6"/>
  <c r="U84" i="6" s="1"/>
  <c r="V84" i="6" s="1"/>
  <c r="S85" i="6"/>
  <c r="S86" i="6"/>
  <c r="S87" i="6"/>
  <c r="S88" i="6"/>
  <c r="T88" i="6" s="1"/>
  <c r="S89" i="6"/>
  <c r="U89" i="6" s="1"/>
  <c r="V89" i="6" s="1"/>
  <c r="S90" i="6"/>
  <c r="U90" i="6" s="1"/>
  <c r="V90" i="6" s="1"/>
  <c r="S91" i="6"/>
  <c r="T91" i="6" s="1"/>
  <c r="S92" i="6"/>
  <c r="U92" i="6" s="1"/>
  <c r="V92" i="6" s="1"/>
  <c r="S93" i="6"/>
  <c r="U93" i="6" s="1"/>
  <c r="V93" i="6" s="1"/>
  <c r="S94" i="6"/>
  <c r="T94" i="6" s="1"/>
  <c r="S95" i="6"/>
  <c r="U95" i="6" s="1"/>
  <c r="V95" i="6" s="1"/>
  <c r="S96" i="6"/>
  <c r="U96" i="6" s="1"/>
  <c r="V96" i="6" s="1"/>
  <c r="S97" i="6"/>
  <c r="U97" i="6" s="1"/>
  <c r="V97" i="6" s="1"/>
  <c r="S98" i="6"/>
  <c r="U98" i="6" s="1"/>
  <c r="V98" i="6" s="1"/>
  <c r="S99" i="6"/>
  <c r="S100" i="6"/>
  <c r="S101" i="6"/>
  <c r="S102" i="6"/>
  <c r="T102" i="6" s="1"/>
  <c r="S103" i="6"/>
  <c r="T103" i="6" s="1"/>
  <c r="S104" i="6"/>
  <c r="U104" i="6" s="1"/>
  <c r="V104" i="6" s="1"/>
  <c r="S105" i="6"/>
  <c r="T105" i="6" s="1"/>
  <c r="S106" i="6"/>
  <c r="U106" i="6" s="1"/>
  <c r="V106" i="6" s="1"/>
  <c r="S107" i="6"/>
  <c r="U107" i="6" s="1"/>
  <c r="V107" i="6" s="1"/>
  <c r="S108" i="6"/>
  <c r="U108" i="6" s="1"/>
  <c r="V108" i="6" s="1"/>
  <c r="S109" i="6"/>
  <c r="U109" i="6" s="1"/>
  <c r="V109" i="6" s="1"/>
  <c r="S110" i="6"/>
  <c r="U110" i="6" s="1"/>
  <c r="V110" i="6" s="1"/>
  <c r="S111" i="6"/>
  <c r="U111" i="6" s="1"/>
  <c r="V111" i="6" s="1"/>
  <c r="S112" i="6"/>
  <c r="U112" i="6" s="1"/>
  <c r="V112" i="6" s="1"/>
  <c r="S113" i="6"/>
  <c r="S114" i="6"/>
  <c r="S115" i="6"/>
  <c r="S116" i="6"/>
  <c r="T116" i="6" s="1"/>
  <c r="S117" i="6"/>
  <c r="T117" i="6" s="1"/>
  <c r="S118" i="6"/>
  <c r="T118" i="6" s="1"/>
  <c r="S119" i="6"/>
  <c r="T119" i="6" s="1"/>
  <c r="S120" i="6"/>
  <c r="U120" i="6" s="1"/>
  <c r="V120" i="6" s="1"/>
  <c r="S121" i="6"/>
  <c r="U121" i="6" s="1"/>
  <c r="V121" i="6" s="1"/>
  <c r="S122" i="6"/>
  <c r="T122" i="6" s="1"/>
  <c r="S123" i="6"/>
  <c r="U123" i="6" s="1"/>
  <c r="V123" i="6" s="1"/>
  <c r="S124" i="6"/>
  <c r="T124" i="6" s="1"/>
  <c r="S125" i="6"/>
  <c r="U125" i="6" s="1"/>
  <c r="V125" i="6" s="1"/>
  <c r="S126" i="6"/>
  <c r="U126" i="6" s="1"/>
  <c r="V126" i="6" s="1"/>
  <c r="S127" i="6"/>
  <c r="S128" i="6"/>
  <c r="S129" i="6"/>
  <c r="S130" i="6"/>
  <c r="T130" i="6" s="1"/>
  <c r="S131" i="6"/>
  <c r="U131" i="6" s="1"/>
  <c r="V131" i="6" s="1"/>
  <c r="S132" i="6"/>
  <c r="U132" i="6" s="1"/>
  <c r="V132" i="6" s="1"/>
  <c r="S133" i="6"/>
  <c r="T133" i="6" s="1"/>
  <c r="S134" i="6"/>
  <c r="U134" i="6" s="1"/>
  <c r="V134" i="6" s="1"/>
  <c r="S135" i="6"/>
  <c r="U135" i="6" s="1"/>
  <c r="V135" i="6" s="1"/>
  <c r="S136" i="6"/>
  <c r="U136" i="6" s="1"/>
  <c r="V136" i="6" s="1"/>
  <c r="S137" i="6"/>
  <c r="U137" i="6" s="1"/>
  <c r="V137" i="6" s="1"/>
  <c r="S138" i="6"/>
  <c r="U138" i="6" s="1"/>
  <c r="V138" i="6" s="1"/>
  <c r="S139" i="6"/>
  <c r="T139" i="6" s="1"/>
  <c r="S140" i="6"/>
  <c r="U140" i="6" s="1"/>
  <c r="V140" i="6" s="1"/>
  <c r="S141" i="6"/>
  <c r="S142" i="6"/>
  <c r="S143" i="6"/>
  <c r="S144" i="6"/>
  <c r="T144" i="6" s="1"/>
  <c r="S145" i="6"/>
  <c r="U145" i="6" s="1"/>
  <c r="V145" i="6" s="1"/>
  <c r="S146" i="6"/>
  <c r="T146" i="6" s="1"/>
  <c r="S147" i="6"/>
  <c r="T147" i="6" s="1"/>
  <c r="S148" i="6"/>
  <c r="U148" i="6" s="1"/>
  <c r="V148" i="6" s="1"/>
  <c r="S149" i="6"/>
  <c r="U149" i="6" s="1"/>
  <c r="V149" i="6" s="1"/>
  <c r="S150" i="6"/>
  <c r="T150" i="6" s="1"/>
  <c r="S151" i="6"/>
  <c r="U151" i="6" s="1"/>
  <c r="V151" i="6" s="1"/>
  <c r="S152" i="6"/>
  <c r="T152" i="6" s="1"/>
  <c r="S153" i="6"/>
  <c r="U153" i="6" s="1"/>
  <c r="V153" i="6" s="1"/>
  <c r="S154" i="6"/>
  <c r="U154" i="6" s="1"/>
  <c r="V154" i="6" s="1"/>
  <c r="S155" i="6"/>
  <c r="S156" i="6"/>
  <c r="S157" i="6"/>
  <c r="S158" i="6"/>
  <c r="T158" i="6" s="1"/>
  <c r="S159" i="6"/>
  <c r="T159" i="6" s="1"/>
  <c r="S160" i="6"/>
  <c r="T160" i="6" s="1"/>
  <c r="S161" i="6"/>
  <c r="T161" i="6" s="1"/>
  <c r="S162" i="6"/>
  <c r="U162" i="6" s="1"/>
  <c r="V162" i="6" s="1"/>
  <c r="S163" i="6"/>
  <c r="U163" i="6" s="1"/>
  <c r="V163" i="6" s="1"/>
  <c r="S164" i="6"/>
  <c r="U164" i="6" s="1"/>
  <c r="V164" i="6" s="1"/>
  <c r="S165" i="6"/>
  <c r="U165" i="6" s="1"/>
  <c r="V165" i="6" s="1"/>
  <c r="S166" i="6"/>
  <c r="T166" i="6" s="1"/>
  <c r="S167" i="6"/>
  <c r="U167" i="6" s="1"/>
  <c r="V167" i="6" s="1"/>
  <c r="S168" i="6"/>
  <c r="U168" i="6" s="1"/>
  <c r="V168" i="6" s="1"/>
  <c r="S169" i="6"/>
  <c r="S170" i="6"/>
  <c r="S171" i="6"/>
  <c r="S172" i="6"/>
  <c r="T172" i="6" s="1"/>
  <c r="S173" i="6"/>
  <c r="T173" i="6" s="1"/>
  <c r="S174" i="6"/>
  <c r="T174" i="6" s="1"/>
  <c r="S175" i="6"/>
  <c r="T175" i="6" s="1"/>
  <c r="S176" i="6"/>
  <c r="U176" i="6" s="1"/>
  <c r="V176" i="6" s="1"/>
  <c r="S177" i="6"/>
  <c r="U177" i="6" s="1"/>
  <c r="V177" i="6" s="1"/>
  <c r="S178" i="6"/>
  <c r="T178" i="6" s="1"/>
  <c r="S179" i="6"/>
  <c r="U179" i="6" s="1"/>
  <c r="V179" i="6" s="1"/>
  <c r="S180" i="6"/>
  <c r="U180" i="6" s="1"/>
  <c r="V180" i="6" s="1"/>
  <c r="S181" i="6"/>
  <c r="U181" i="6" s="1"/>
  <c r="V181" i="6" s="1"/>
  <c r="S182" i="6"/>
  <c r="U182" i="6" s="1"/>
  <c r="V182" i="6" s="1"/>
  <c r="S183" i="6"/>
  <c r="S184" i="6"/>
  <c r="S185" i="6"/>
  <c r="S186" i="6"/>
  <c r="T186" i="6" s="1"/>
  <c r="S187" i="6"/>
  <c r="T187" i="6" s="1"/>
  <c r="S188" i="6"/>
  <c r="U188" i="6" s="1"/>
  <c r="V188" i="6" s="1"/>
  <c r="S189" i="6"/>
  <c r="T189" i="6" s="1"/>
  <c r="S190" i="6"/>
  <c r="U190" i="6" s="1"/>
  <c r="V190" i="6" s="1"/>
  <c r="S191" i="6"/>
  <c r="U191" i="6" s="1"/>
  <c r="V191" i="6" s="1"/>
  <c r="S192" i="6"/>
  <c r="T192" i="6" s="1"/>
  <c r="S193" i="6"/>
  <c r="U193" i="6" s="1"/>
  <c r="V193" i="6" s="1"/>
  <c r="S194" i="6"/>
  <c r="U194" i="6" s="1"/>
  <c r="V194" i="6" s="1"/>
  <c r="S195" i="6"/>
  <c r="U195" i="6" s="1"/>
  <c r="V195" i="6" s="1"/>
  <c r="S196" i="6"/>
  <c r="U196" i="6" s="1"/>
  <c r="V196" i="6" s="1"/>
  <c r="S197" i="6"/>
  <c r="S198" i="6"/>
  <c r="S199" i="6"/>
  <c r="S200" i="6"/>
  <c r="T200" i="6" s="1"/>
  <c r="S201" i="6"/>
  <c r="U201" i="6" s="1"/>
  <c r="V201" i="6" s="1"/>
  <c r="S202" i="6"/>
  <c r="U202" i="6" s="1"/>
  <c r="V202" i="6" s="1"/>
  <c r="S203" i="6"/>
  <c r="T203" i="6" s="1"/>
  <c r="S204" i="6"/>
  <c r="U204" i="6" s="1"/>
  <c r="V204" i="6" s="1"/>
  <c r="S205" i="6"/>
  <c r="U205" i="6" s="1"/>
  <c r="V205" i="6" s="1"/>
  <c r="S206" i="6"/>
  <c r="T206" i="6" s="1"/>
  <c r="S207" i="6"/>
  <c r="U207" i="6" s="1"/>
  <c r="V207" i="6" s="1"/>
  <c r="S208" i="6"/>
  <c r="U208" i="6" s="1"/>
  <c r="V208" i="6" s="1"/>
  <c r="S209" i="6"/>
  <c r="U209" i="6" s="1"/>
  <c r="V209" i="6" s="1"/>
  <c r="S210" i="6"/>
  <c r="U210" i="6" s="1"/>
  <c r="V210" i="6" s="1"/>
  <c r="S211" i="6"/>
  <c r="U211" i="6" s="1"/>
  <c r="V211" i="6" s="1"/>
  <c r="S212" i="6"/>
  <c r="S213" i="6"/>
  <c r="S214" i="6"/>
  <c r="U214" i="6" s="1"/>
  <c r="V214" i="6" s="1"/>
  <c r="S215" i="6"/>
  <c r="T215" i="6" s="1"/>
  <c r="S216" i="6"/>
  <c r="U216" i="6" s="1"/>
  <c r="V216" i="6" s="1"/>
  <c r="S217" i="6"/>
  <c r="T217" i="6" s="1"/>
  <c r="S218" i="6"/>
  <c r="U218" i="6" s="1"/>
  <c r="V218" i="6" s="1"/>
  <c r="S219" i="6"/>
  <c r="U219" i="6" s="1"/>
  <c r="V219" i="6" s="1"/>
  <c r="S220" i="6"/>
  <c r="T220" i="6" s="1"/>
  <c r="S221" i="6"/>
  <c r="U221" i="6" s="1"/>
  <c r="V221" i="6" s="1"/>
  <c r="S222" i="6"/>
  <c r="T222" i="6" s="1"/>
  <c r="S223" i="6"/>
  <c r="U223" i="6" s="1"/>
  <c r="V223" i="6" s="1"/>
  <c r="S224" i="6"/>
  <c r="U224" i="6" s="1"/>
  <c r="V224" i="6" s="1"/>
  <c r="S225" i="6"/>
  <c r="U225" i="6" s="1"/>
  <c r="V225" i="6" s="1"/>
  <c r="S226" i="6"/>
  <c r="S227" i="6"/>
  <c r="S228" i="6"/>
  <c r="T228" i="6" s="1"/>
  <c r="S229" i="6"/>
  <c r="T229" i="6" s="1"/>
  <c r="S230" i="6"/>
  <c r="U230" i="6" s="1"/>
  <c r="V230" i="6" s="1"/>
  <c r="S231" i="6"/>
  <c r="T231" i="6" s="1"/>
  <c r="S232" i="6"/>
  <c r="U232" i="6" s="1"/>
  <c r="V232" i="6" s="1"/>
  <c r="S233" i="6"/>
  <c r="U233" i="6" s="1"/>
  <c r="V233" i="6" s="1"/>
  <c r="S234" i="6"/>
  <c r="T234" i="6" s="1"/>
  <c r="S235" i="6"/>
  <c r="U235" i="6" s="1"/>
  <c r="V235" i="6" s="1"/>
  <c r="S236" i="6"/>
  <c r="U236" i="6" s="1"/>
  <c r="V236" i="6" s="1"/>
  <c r="S237" i="6"/>
  <c r="T237" i="6" s="1"/>
  <c r="S238" i="6"/>
  <c r="U238" i="6" s="1"/>
  <c r="V238" i="6" s="1"/>
  <c r="S239" i="6"/>
  <c r="U239" i="6" s="1"/>
  <c r="V239" i="6" s="1"/>
  <c r="S240" i="6"/>
  <c r="S241" i="6"/>
  <c r="S242" i="6"/>
  <c r="T242" i="6" s="1"/>
  <c r="S28" i="6"/>
  <c r="T28" i="6" s="1"/>
  <c r="W6" i="6"/>
  <c r="X6" i="6"/>
  <c r="Y6" i="6"/>
  <c r="Z6" i="6"/>
  <c r="AA6" i="6"/>
  <c r="AB6" i="6"/>
  <c r="AC6" i="6"/>
  <c r="R21" i="6"/>
  <c r="W21" i="6"/>
  <c r="X21" i="6"/>
  <c r="Y21" i="6"/>
  <c r="Z21" i="6"/>
  <c r="AA21" i="6"/>
  <c r="AB21" i="6"/>
  <c r="AC21" i="6"/>
  <c r="R22" i="6"/>
  <c r="W22" i="6"/>
  <c r="X22" i="6"/>
  <c r="Y22" i="6"/>
  <c r="Z22" i="6"/>
  <c r="AA22" i="6"/>
  <c r="AB22" i="6"/>
  <c r="AC22" i="6"/>
  <c r="R23" i="6"/>
  <c r="W23" i="6"/>
  <c r="X23" i="6"/>
  <c r="Y23" i="6"/>
  <c r="Z23" i="6"/>
  <c r="AA23" i="6"/>
  <c r="AB23" i="6"/>
  <c r="AC23" i="6"/>
  <c r="R24" i="6"/>
  <c r="W24" i="6"/>
  <c r="X24" i="6"/>
  <c r="Y24" i="6"/>
  <c r="Z24" i="6"/>
  <c r="AA24" i="6"/>
  <c r="AB24" i="6"/>
  <c r="AC24" i="6"/>
  <c r="Q25" i="6"/>
  <c r="R25" i="6"/>
  <c r="S25" i="6"/>
  <c r="U25" i="6"/>
  <c r="W25" i="6"/>
  <c r="X25" i="6"/>
  <c r="Y25" i="6"/>
  <c r="Z25" i="6"/>
  <c r="AA25" i="6"/>
  <c r="AB25" i="6"/>
  <c r="AC25" i="6"/>
  <c r="AE20" i="6"/>
  <c r="AF20" i="6"/>
  <c r="AG20" i="6"/>
  <c r="AH20" i="6"/>
  <c r="AI20" i="6"/>
  <c r="AJ20" i="6"/>
  <c r="AK20" i="6"/>
  <c r="AL20" i="6"/>
  <c r="AM20" i="6"/>
  <c r="AN20" i="6"/>
  <c r="AD20" i="6"/>
  <c r="P20" i="6"/>
  <c r="R20" i="6"/>
  <c r="S20" i="6"/>
  <c r="T20" i="6"/>
  <c r="U20" i="6"/>
  <c r="V20" i="6"/>
  <c r="W20" i="6"/>
  <c r="X20" i="6"/>
  <c r="Y20" i="6"/>
  <c r="Z20" i="6"/>
  <c r="AA20" i="6"/>
  <c r="AB20" i="6"/>
  <c r="AC20" i="6"/>
  <c r="Q20" i="6"/>
  <c r="T201" i="6" l="1"/>
  <c r="U187" i="6"/>
  <c r="V187" i="6" s="1"/>
  <c r="U174" i="6"/>
  <c r="V174" i="6" s="1"/>
  <c r="U160" i="6"/>
  <c r="V160" i="6" s="1"/>
  <c r="U159" i="6"/>
  <c r="V159" i="6" s="1"/>
  <c r="U103" i="6"/>
  <c r="V103" i="6" s="1"/>
  <c r="U75" i="6"/>
  <c r="V75" i="6" s="1"/>
  <c r="T223" i="6"/>
  <c r="T90" i="6"/>
  <c r="T89" i="6"/>
  <c r="T62" i="6"/>
  <c r="T61" i="6"/>
  <c r="T167" i="6"/>
  <c r="T125" i="6"/>
  <c r="T111" i="6"/>
  <c r="AO22" i="7"/>
  <c r="T75" i="7"/>
  <c r="T155" i="7"/>
  <c r="U159" i="7"/>
  <c r="V159" i="7" s="1"/>
  <c r="U169" i="7"/>
  <c r="V169" i="7" s="1"/>
  <c r="AG6" i="7"/>
  <c r="S9" i="7"/>
  <c r="T9" i="7" s="1"/>
  <c r="AK6" i="7"/>
  <c r="Q26" i="7"/>
  <c r="AI26" i="7"/>
  <c r="T71" i="7"/>
  <c r="T89" i="7"/>
  <c r="T103" i="7"/>
  <c r="T117" i="7"/>
  <c r="T131" i="7"/>
  <c r="T145" i="7"/>
  <c r="P26" i="7"/>
  <c r="AH6" i="7"/>
  <c r="R26" i="7"/>
  <c r="AJ26" i="7"/>
  <c r="AO23" i="7"/>
  <c r="U80" i="7"/>
  <c r="V80" i="7" s="1"/>
  <c r="AL6" i="7"/>
  <c r="W26" i="7"/>
  <c r="AK26" i="7"/>
  <c r="AO21" i="7"/>
  <c r="M6" i="7"/>
  <c r="X26" i="7"/>
  <c r="AL26" i="7"/>
  <c r="T13" i="7"/>
  <c r="AM6" i="7"/>
  <c r="AI6" i="7"/>
  <c r="AJ6" i="7"/>
  <c r="Z26" i="7"/>
  <c r="AN26" i="7"/>
  <c r="S8" i="7"/>
  <c r="T8" i="7" s="1"/>
  <c r="U86" i="7"/>
  <c r="V86" i="7" s="1"/>
  <c r="U100" i="7"/>
  <c r="V100" i="7" s="1"/>
  <c r="U114" i="7"/>
  <c r="V114" i="7" s="1"/>
  <c r="U128" i="7"/>
  <c r="V128" i="7" s="1"/>
  <c r="U142" i="7"/>
  <c r="V142" i="7" s="1"/>
  <c r="T167" i="7"/>
  <c r="N6" i="7"/>
  <c r="AF6" i="7"/>
  <c r="AA26" i="7"/>
  <c r="Q6" i="7"/>
  <c r="AB26" i="7"/>
  <c r="T172" i="7"/>
  <c r="AC26" i="7"/>
  <c r="S10" i="7"/>
  <c r="T10" i="7" s="1"/>
  <c r="S15" i="7"/>
  <c r="T15" i="7" s="1"/>
  <c r="S21" i="7"/>
  <c r="AN6" i="7"/>
  <c r="P6" i="7"/>
  <c r="AE6" i="7"/>
  <c r="AD26" i="7"/>
  <c r="T74" i="7"/>
  <c r="O6" i="7"/>
  <c r="M26" i="7"/>
  <c r="AE26" i="7"/>
  <c r="V189" i="7"/>
  <c r="U17" i="7"/>
  <c r="V17" i="7" s="1"/>
  <c r="V40" i="7"/>
  <c r="U24" i="7"/>
  <c r="V123" i="7"/>
  <c r="T17" i="7"/>
  <c r="AO17" i="7" s="1"/>
  <c r="AO26" i="7"/>
  <c r="V67" i="7"/>
  <c r="V191" i="7"/>
  <c r="U18" i="7"/>
  <c r="V18" i="7" s="1"/>
  <c r="V98" i="7"/>
  <c r="V133" i="7"/>
  <c r="V115" i="7"/>
  <c r="U16" i="7"/>
  <c r="V16" i="7" s="1"/>
  <c r="T12" i="7"/>
  <c r="T21" i="7"/>
  <c r="U14" i="7"/>
  <c r="V14" i="7" s="1"/>
  <c r="V193" i="7"/>
  <c r="R6" i="7"/>
  <c r="S7" i="7"/>
  <c r="S14" i="7"/>
  <c r="T134" i="7"/>
  <c r="U36" i="7"/>
  <c r="V36" i="7" s="1"/>
  <c r="T39" i="7"/>
  <c r="U50" i="7"/>
  <c r="T53" i="7"/>
  <c r="U64" i="7"/>
  <c r="V64" i="7" s="1"/>
  <c r="T174" i="7"/>
  <c r="U78" i="7"/>
  <c r="V78" i="7" s="1"/>
  <c r="T81" i="7"/>
  <c r="U92" i="7"/>
  <c r="V92" i="7" s="1"/>
  <c r="T95" i="7"/>
  <c r="U106" i="7"/>
  <c r="V106" i="7" s="1"/>
  <c r="T109" i="7"/>
  <c r="U120" i="7"/>
  <c r="V120" i="7" s="1"/>
  <c r="T123" i="7"/>
  <c r="U134" i="7"/>
  <c r="V134" i="7" s="1"/>
  <c r="T137" i="7"/>
  <c r="U148" i="7"/>
  <c r="V148" i="7" s="1"/>
  <c r="T151" i="7"/>
  <c r="U162" i="7"/>
  <c r="V162" i="7" s="1"/>
  <c r="T165" i="7"/>
  <c r="V173" i="7"/>
  <c r="U176" i="7"/>
  <c r="V176" i="7" s="1"/>
  <c r="T179" i="7"/>
  <c r="U190" i="7"/>
  <c r="V190" i="7" s="1"/>
  <c r="T193" i="7"/>
  <c r="U204" i="7"/>
  <c r="V204" i="7" s="1"/>
  <c r="T207" i="7"/>
  <c r="U218" i="7"/>
  <c r="V218" i="7" s="1"/>
  <c r="T221" i="7"/>
  <c r="V229" i="7"/>
  <c r="U232" i="7"/>
  <c r="V232" i="7" s="1"/>
  <c r="T235" i="7"/>
  <c r="T106" i="7"/>
  <c r="T120" i="7"/>
  <c r="S11" i="7"/>
  <c r="T11" i="7" s="1"/>
  <c r="T28" i="7"/>
  <c r="T42" i="7"/>
  <c r="T56" i="7"/>
  <c r="T70" i="7"/>
  <c r="T84" i="7"/>
  <c r="T98" i="7"/>
  <c r="T112" i="7"/>
  <c r="T126" i="7"/>
  <c r="T140" i="7"/>
  <c r="T154" i="7"/>
  <c r="T168" i="7"/>
  <c r="T182" i="7"/>
  <c r="T196" i="7"/>
  <c r="T210" i="7"/>
  <c r="T224" i="7"/>
  <c r="T238" i="7"/>
  <c r="T18" i="7"/>
  <c r="U28" i="7"/>
  <c r="T31" i="7"/>
  <c r="T45" i="7"/>
  <c r="T59" i="7"/>
  <c r="T73" i="7"/>
  <c r="T87" i="7"/>
  <c r="T101" i="7"/>
  <c r="T115" i="7"/>
  <c r="T129" i="7"/>
  <c r="T143" i="7"/>
  <c r="T157" i="7"/>
  <c r="T171" i="7"/>
  <c r="T185" i="7"/>
  <c r="T199" i="7"/>
  <c r="T213" i="7"/>
  <c r="T227" i="7"/>
  <c r="T241" i="7"/>
  <c r="T50" i="7"/>
  <c r="T176" i="7"/>
  <c r="T160" i="7"/>
  <c r="T77" i="7"/>
  <c r="T188" i="7"/>
  <c r="T202" i="7"/>
  <c r="T216" i="7"/>
  <c r="T230" i="7"/>
  <c r="T40" i="7"/>
  <c r="T54" i="7"/>
  <c r="T68" i="7"/>
  <c r="T82" i="7"/>
  <c r="T96" i="7"/>
  <c r="T110" i="7"/>
  <c r="T124" i="7"/>
  <c r="T138" i="7"/>
  <c r="T152" i="7"/>
  <c r="T166" i="7"/>
  <c r="T180" i="7"/>
  <c r="T194" i="7"/>
  <c r="T208" i="7"/>
  <c r="T222" i="7"/>
  <c r="T236" i="7"/>
  <c r="V72" i="7"/>
  <c r="T190" i="7"/>
  <c r="S22" i="7"/>
  <c r="T22" i="7" s="1"/>
  <c r="S23" i="7"/>
  <c r="T23" i="7" s="1"/>
  <c r="S24" i="7"/>
  <c r="T24" i="7" s="1"/>
  <c r="T35" i="7"/>
  <c r="T49" i="7"/>
  <c r="T63" i="7"/>
  <c r="T67" i="7"/>
  <c r="T91" i="7"/>
  <c r="T105" i="7"/>
  <c r="T119" i="7"/>
  <c r="T133" i="7"/>
  <c r="T147" i="7"/>
  <c r="T161" i="7"/>
  <c r="T175" i="7"/>
  <c r="T189" i="7"/>
  <c r="T203" i="7"/>
  <c r="T217" i="7"/>
  <c r="T231" i="7"/>
  <c r="T94" i="7"/>
  <c r="T108" i="7"/>
  <c r="T122" i="7"/>
  <c r="T136" i="7"/>
  <c r="T150" i="7"/>
  <c r="T164" i="7"/>
  <c r="T178" i="7"/>
  <c r="T192" i="7"/>
  <c r="T206" i="7"/>
  <c r="T220" i="7"/>
  <c r="T234" i="7"/>
  <c r="U203" i="6"/>
  <c r="V203" i="6" s="1"/>
  <c r="T162" i="6"/>
  <c r="U189" i="6"/>
  <c r="V189" i="6" s="1"/>
  <c r="U60" i="6"/>
  <c r="V60" i="6" s="1"/>
  <c r="T97" i="6"/>
  <c r="U173" i="6"/>
  <c r="V173" i="6" s="1"/>
  <c r="T216" i="6"/>
  <c r="T84" i="6"/>
  <c r="U158" i="6"/>
  <c r="V158" i="6" s="1"/>
  <c r="T214" i="6"/>
  <c r="T83" i="6"/>
  <c r="U105" i="6"/>
  <c r="V105" i="6" s="1"/>
  <c r="T211" i="6"/>
  <c r="T36" i="6"/>
  <c r="U91" i="6"/>
  <c r="V91" i="6" s="1"/>
  <c r="T34" i="6"/>
  <c r="U76" i="6"/>
  <c r="V76" i="6" s="1"/>
  <c r="T210" i="6"/>
  <c r="T78" i="6"/>
  <c r="U231" i="6"/>
  <c r="V231" i="6" s="1"/>
  <c r="U133" i="6"/>
  <c r="V133" i="6" s="1"/>
  <c r="U35" i="6"/>
  <c r="V35" i="6" s="1"/>
  <c r="T39" i="6"/>
  <c r="T209" i="6"/>
  <c r="T148" i="6"/>
  <c r="U228" i="6"/>
  <c r="V228" i="6" s="1"/>
  <c r="U130" i="6"/>
  <c r="V130" i="6" s="1"/>
  <c r="U32" i="6"/>
  <c r="V32" i="6" s="1"/>
  <c r="T202" i="6"/>
  <c r="T145" i="6"/>
  <c r="U217" i="6"/>
  <c r="V217" i="6" s="1"/>
  <c r="U119" i="6"/>
  <c r="V119" i="6" s="1"/>
  <c r="T134" i="6"/>
  <c r="T64" i="6"/>
  <c r="S16" i="6"/>
  <c r="T196" i="6"/>
  <c r="S9" i="6"/>
  <c r="S12" i="6"/>
  <c r="T190" i="6"/>
  <c r="T120" i="6"/>
  <c r="S15" i="6"/>
  <c r="T188" i="6"/>
  <c r="T112" i="6"/>
  <c r="T56" i="6"/>
  <c r="T50" i="6"/>
  <c r="T238" i="6"/>
  <c r="T182" i="6"/>
  <c r="T98" i="6"/>
  <c r="T48" i="6"/>
  <c r="U175" i="6"/>
  <c r="V175" i="6" s="1"/>
  <c r="U77" i="6"/>
  <c r="V77" i="6" s="1"/>
  <c r="T176" i="6"/>
  <c r="T42" i="6"/>
  <c r="T164" i="6"/>
  <c r="T138" i="6"/>
  <c r="U192" i="6"/>
  <c r="V192" i="6" s="1"/>
  <c r="U94" i="6"/>
  <c r="V94" i="6" s="1"/>
  <c r="S18" i="6"/>
  <c r="S11" i="6"/>
  <c r="T137" i="6"/>
  <c r="T38" i="6"/>
  <c r="U222" i="6"/>
  <c r="V222" i="6" s="1"/>
  <c r="U124" i="6"/>
  <c r="V124" i="6" s="1"/>
  <c r="T236" i="6"/>
  <c r="T136" i="6"/>
  <c r="T110" i="6"/>
  <c r="U220" i="6"/>
  <c r="V220" i="6" s="1"/>
  <c r="U122" i="6"/>
  <c r="V122" i="6" s="1"/>
  <c r="S14" i="6"/>
  <c r="T235" i="6"/>
  <c r="T109" i="6"/>
  <c r="U152" i="6"/>
  <c r="V152" i="6" s="1"/>
  <c r="U54" i="6"/>
  <c r="V54" i="6" s="1"/>
  <c r="T233" i="6"/>
  <c r="T208" i="6"/>
  <c r="T181" i="6"/>
  <c r="T154" i="6"/>
  <c r="T132" i="6"/>
  <c r="T108" i="6"/>
  <c r="T82" i="6"/>
  <c r="T55" i="6"/>
  <c r="T33" i="6"/>
  <c r="U186" i="6"/>
  <c r="V186" i="6" s="1"/>
  <c r="U150" i="6"/>
  <c r="V150" i="6" s="1"/>
  <c r="U118" i="6"/>
  <c r="V118" i="6" s="1"/>
  <c r="U88" i="6"/>
  <c r="V88" i="6" s="1"/>
  <c r="U52" i="6"/>
  <c r="S17" i="6"/>
  <c r="S10" i="6"/>
  <c r="T207" i="6"/>
  <c r="T180" i="6"/>
  <c r="T153" i="6"/>
  <c r="T131" i="6"/>
  <c r="T106" i="6"/>
  <c r="T204" i="6"/>
  <c r="U215" i="6"/>
  <c r="V215" i="6" s="1"/>
  <c r="U147" i="6"/>
  <c r="V147" i="6" s="1"/>
  <c r="U117" i="6"/>
  <c r="V117" i="6" s="1"/>
  <c r="U49" i="6"/>
  <c r="V49" i="6" s="1"/>
  <c r="T230" i="6"/>
  <c r="T205" i="6"/>
  <c r="T179" i="6"/>
  <c r="T126" i="6"/>
  <c r="T104" i="6"/>
  <c r="T80" i="6"/>
  <c r="T53" i="6"/>
  <c r="U178" i="6"/>
  <c r="V178" i="6" s="1"/>
  <c r="U146" i="6"/>
  <c r="V146" i="6" s="1"/>
  <c r="U116" i="6"/>
  <c r="V116" i="6" s="1"/>
  <c r="S13" i="6"/>
  <c r="T151" i="6"/>
  <c r="T52" i="6"/>
  <c r="U28" i="6"/>
  <c r="U47" i="6"/>
  <c r="V47" i="6" s="1"/>
  <c r="U242" i="6"/>
  <c r="V242" i="6" s="1"/>
  <c r="U206" i="6"/>
  <c r="V206" i="6" s="1"/>
  <c r="U144" i="6"/>
  <c r="V144" i="6" s="1"/>
  <c r="U46" i="6"/>
  <c r="V46" i="6" s="1"/>
  <c r="T123" i="6"/>
  <c r="U40" i="6"/>
  <c r="T221" i="6"/>
  <c r="T195" i="6"/>
  <c r="T96" i="6"/>
  <c r="T69" i="6"/>
  <c r="U234" i="6"/>
  <c r="V234" i="6" s="1"/>
  <c r="U172" i="6"/>
  <c r="V172" i="6" s="1"/>
  <c r="U74" i="6"/>
  <c r="V74" i="6" s="1"/>
  <c r="T219" i="6"/>
  <c r="T194" i="6"/>
  <c r="T95" i="6"/>
  <c r="T68" i="6"/>
  <c r="U166" i="6"/>
  <c r="V166" i="6" s="1"/>
  <c r="S7" i="6"/>
  <c r="T193" i="6"/>
  <c r="T140" i="6"/>
  <c r="T67" i="6"/>
  <c r="U200" i="6"/>
  <c r="V200" i="6" s="1"/>
  <c r="U102" i="6"/>
  <c r="V102" i="6" s="1"/>
  <c r="U66" i="6"/>
  <c r="V66" i="6" s="1"/>
  <c r="S8" i="6"/>
  <c r="T165" i="6"/>
  <c r="T92" i="6"/>
  <c r="U229" i="6"/>
  <c r="V229" i="6" s="1"/>
  <c r="U161" i="6"/>
  <c r="V161" i="6" s="1"/>
  <c r="U63" i="6"/>
  <c r="V63" i="6" s="1"/>
  <c r="R6" i="6"/>
  <c r="Q6" i="6"/>
  <c r="T227" i="6"/>
  <c r="U227" i="6"/>
  <c r="V227" i="6" s="1"/>
  <c r="T213" i="6"/>
  <c r="U213" i="6"/>
  <c r="V213" i="6" s="1"/>
  <c r="T199" i="6"/>
  <c r="U199" i="6"/>
  <c r="V199" i="6" s="1"/>
  <c r="T185" i="6"/>
  <c r="U185" i="6"/>
  <c r="V185" i="6" s="1"/>
  <c r="T171" i="6"/>
  <c r="U171" i="6"/>
  <c r="V171" i="6" s="1"/>
  <c r="T157" i="6"/>
  <c r="U157" i="6"/>
  <c r="V157" i="6" s="1"/>
  <c r="T143" i="6"/>
  <c r="U143" i="6"/>
  <c r="V143" i="6" s="1"/>
  <c r="T115" i="6"/>
  <c r="U115" i="6"/>
  <c r="T87" i="6"/>
  <c r="U87" i="6"/>
  <c r="V87" i="6" s="1"/>
  <c r="T73" i="6"/>
  <c r="U73" i="6"/>
  <c r="V73" i="6" s="1"/>
  <c r="T59" i="6"/>
  <c r="U59" i="6"/>
  <c r="V59" i="6" s="1"/>
  <c r="T45" i="6"/>
  <c r="U45" i="6"/>
  <c r="V45" i="6" s="1"/>
  <c r="T31" i="6"/>
  <c r="U31" i="6"/>
  <c r="V31" i="6" s="1"/>
  <c r="T240" i="6"/>
  <c r="U240" i="6"/>
  <c r="V240" i="6" s="1"/>
  <c r="T226" i="6"/>
  <c r="U226" i="6"/>
  <c r="V226" i="6" s="1"/>
  <c r="T212" i="6"/>
  <c r="U212" i="6"/>
  <c r="V212" i="6" s="1"/>
  <c r="T198" i="6"/>
  <c r="U198" i="6"/>
  <c r="V198" i="6" s="1"/>
  <c r="T184" i="6"/>
  <c r="U184" i="6"/>
  <c r="V184" i="6" s="1"/>
  <c r="T170" i="6"/>
  <c r="U170" i="6"/>
  <c r="V170" i="6" s="1"/>
  <c r="T156" i="6"/>
  <c r="U156" i="6"/>
  <c r="V156" i="6" s="1"/>
  <c r="T142" i="6"/>
  <c r="U142" i="6"/>
  <c r="V142" i="6" s="1"/>
  <c r="T128" i="6"/>
  <c r="U128" i="6"/>
  <c r="V128" i="6" s="1"/>
  <c r="T114" i="6"/>
  <c r="U114" i="6"/>
  <c r="V114" i="6" s="1"/>
  <c r="T100" i="6"/>
  <c r="U100" i="6"/>
  <c r="V100" i="6" s="1"/>
  <c r="T86" i="6"/>
  <c r="U86" i="6"/>
  <c r="V86" i="6" s="1"/>
  <c r="T72" i="6"/>
  <c r="U72" i="6"/>
  <c r="V72" i="6" s="1"/>
  <c r="T58" i="6"/>
  <c r="U58" i="6"/>
  <c r="T44" i="6"/>
  <c r="U44" i="6"/>
  <c r="V44" i="6" s="1"/>
  <c r="T30" i="6"/>
  <c r="U30" i="6"/>
  <c r="V30" i="6" s="1"/>
  <c r="T225" i="6"/>
  <c r="T241" i="6"/>
  <c r="U241" i="6"/>
  <c r="V241" i="6" s="1"/>
  <c r="T101" i="6"/>
  <c r="U101" i="6"/>
  <c r="V101" i="6" s="1"/>
  <c r="T197" i="6"/>
  <c r="U197" i="6"/>
  <c r="V197" i="6" s="1"/>
  <c r="T183" i="6"/>
  <c r="U183" i="6"/>
  <c r="V183" i="6" s="1"/>
  <c r="T169" i="6"/>
  <c r="U169" i="6"/>
  <c r="V169" i="6" s="1"/>
  <c r="T155" i="6"/>
  <c r="U155" i="6"/>
  <c r="V155" i="6" s="1"/>
  <c r="T141" i="6"/>
  <c r="U141" i="6"/>
  <c r="V141" i="6" s="1"/>
  <c r="T127" i="6"/>
  <c r="U127" i="6"/>
  <c r="V127" i="6" s="1"/>
  <c r="T113" i="6"/>
  <c r="U113" i="6"/>
  <c r="V113" i="6" s="1"/>
  <c r="T99" i="6"/>
  <c r="U99" i="6"/>
  <c r="V99" i="6" s="1"/>
  <c r="T85" i="6"/>
  <c r="U85" i="6"/>
  <c r="V85" i="6" s="1"/>
  <c r="T71" i="6"/>
  <c r="U71" i="6"/>
  <c r="T57" i="6"/>
  <c r="U57" i="6"/>
  <c r="V57" i="6" s="1"/>
  <c r="T43" i="6"/>
  <c r="U43" i="6"/>
  <c r="V43" i="6" s="1"/>
  <c r="T29" i="6"/>
  <c r="U29" i="6"/>
  <c r="V29" i="6" s="1"/>
  <c r="T224" i="6"/>
  <c r="T129" i="6"/>
  <c r="U129" i="6"/>
  <c r="V129" i="6" s="1"/>
  <c r="S23" i="6"/>
  <c r="V39" i="6"/>
  <c r="T239" i="6"/>
  <c r="T168" i="6"/>
  <c r="T70" i="6"/>
  <c r="S24" i="6"/>
  <c r="S21" i="6"/>
  <c r="S22" i="6"/>
  <c r="T191" i="6"/>
  <c r="T177" i="6"/>
  <c r="T163" i="6"/>
  <c r="T149" i="6"/>
  <c r="T135" i="6"/>
  <c r="T121" i="6"/>
  <c r="T107" i="6"/>
  <c r="T93" i="6"/>
  <c r="T79" i="6"/>
  <c r="T65" i="6"/>
  <c r="T51" i="6"/>
  <c r="T37" i="6"/>
  <c r="T232" i="6"/>
  <c r="T218" i="6"/>
  <c r="U237" i="6"/>
  <c r="V237" i="6" s="1"/>
  <c r="U139" i="6"/>
  <c r="V139" i="6" s="1"/>
  <c r="U41" i="6"/>
  <c r="V41" i="6" s="1"/>
  <c r="U81" i="6"/>
  <c r="AB26" i="6"/>
  <c r="W26" i="6"/>
  <c r="Y26" i="6"/>
  <c r="AA26" i="6"/>
  <c r="AC26" i="6"/>
  <c r="R26" i="6"/>
  <c r="X26" i="6"/>
  <c r="Z26" i="6"/>
  <c r="Q21" i="6"/>
  <c r="Q24" i="6"/>
  <c r="Q23" i="6"/>
  <c r="Q22" i="6"/>
  <c r="U15" i="7" l="1"/>
  <c r="V15" i="7" s="1"/>
  <c r="U9" i="7"/>
  <c r="V9" i="7" s="1"/>
  <c r="U12" i="7"/>
  <c r="V12" i="7" s="1"/>
  <c r="AO16" i="7"/>
  <c r="S6" i="7"/>
  <c r="T6" i="7" s="1"/>
  <c r="T7" i="7"/>
  <c r="U21" i="7"/>
  <c r="T14" i="7"/>
  <c r="AO14" i="7"/>
  <c r="U10" i="7"/>
  <c r="U22" i="7"/>
  <c r="V28" i="7"/>
  <c r="U11" i="7"/>
  <c r="V11" i="7" s="1"/>
  <c r="U7" i="7"/>
  <c r="AO18" i="7"/>
  <c r="AO15" i="7"/>
  <c r="U23" i="7"/>
  <c r="S26" i="7"/>
  <c r="T26" i="7" s="1"/>
  <c r="U8" i="7"/>
  <c r="V50" i="7"/>
  <c r="U13" i="7"/>
  <c r="U13" i="6"/>
  <c r="S6" i="6"/>
  <c r="V71" i="6"/>
  <c r="U15" i="6"/>
  <c r="V115" i="6"/>
  <c r="U16" i="6"/>
  <c r="V58" i="6"/>
  <c r="U12" i="6"/>
  <c r="U11" i="6"/>
  <c r="U8" i="6"/>
  <c r="U7" i="6"/>
  <c r="V40" i="6"/>
  <c r="U9" i="6"/>
  <c r="V52" i="6"/>
  <c r="U18" i="6"/>
  <c r="U17" i="6"/>
  <c r="V28" i="6"/>
  <c r="U10" i="6"/>
  <c r="U14" i="6"/>
  <c r="U23" i="6"/>
  <c r="V81" i="6"/>
  <c r="U21" i="6"/>
  <c r="S26" i="6"/>
  <c r="U22" i="6"/>
  <c r="U24" i="6"/>
  <c r="Q26" i="6"/>
  <c r="AO9" i="7" l="1"/>
  <c r="AO12" i="7"/>
  <c r="U6" i="7"/>
  <c r="V7" i="7"/>
  <c r="AO7" i="7" s="1"/>
  <c r="AO6" i="7" s="1"/>
  <c r="V10" i="7"/>
  <c r="AO10" i="7"/>
  <c r="U26" i="7"/>
  <c r="AO11" i="7"/>
  <c r="V13" i="7"/>
  <c r="AO13" i="7"/>
  <c r="V8" i="7"/>
  <c r="AO8" i="7"/>
  <c r="U6" i="6"/>
  <c r="U26" i="6"/>
  <c r="V6" i="7" l="1"/>
  <c r="N7" i="6"/>
  <c r="O7" i="6"/>
  <c r="P7" i="6"/>
  <c r="AD7" i="6"/>
  <c r="AE7" i="6"/>
  <c r="AF7" i="6"/>
  <c r="AG7" i="6"/>
  <c r="AH7" i="6"/>
  <c r="AI7" i="6"/>
  <c r="AJ7" i="6"/>
  <c r="AK7" i="6"/>
  <c r="AL7" i="6"/>
  <c r="AM7" i="6"/>
  <c r="AN7" i="6"/>
  <c r="N8" i="6"/>
  <c r="O8" i="6"/>
  <c r="P8" i="6"/>
  <c r="AD8" i="6"/>
  <c r="AE8" i="6"/>
  <c r="AF8" i="6"/>
  <c r="AG8" i="6"/>
  <c r="AH8" i="6"/>
  <c r="AI8" i="6"/>
  <c r="AJ8" i="6"/>
  <c r="AK8" i="6"/>
  <c r="AL8" i="6"/>
  <c r="AM8" i="6"/>
  <c r="AN8" i="6"/>
  <c r="N9" i="6"/>
  <c r="O9" i="6"/>
  <c r="P9" i="6"/>
  <c r="AD9" i="6"/>
  <c r="AE9" i="6"/>
  <c r="AF9" i="6"/>
  <c r="AG9" i="6"/>
  <c r="AH9" i="6"/>
  <c r="AI9" i="6"/>
  <c r="AJ9" i="6"/>
  <c r="AK9" i="6"/>
  <c r="AL9" i="6"/>
  <c r="AM9" i="6"/>
  <c r="AN9" i="6"/>
  <c r="N10" i="6"/>
  <c r="O10" i="6"/>
  <c r="P10" i="6"/>
  <c r="AD10" i="6"/>
  <c r="AE10" i="6"/>
  <c r="AF10" i="6"/>
  <c r="AG10" i="6"/>
  <c r="AH10" i="6"/>
  <c r="AI10" i="6"/>
  <c r="AJ10" i="6"/>
  <c r="AK10" i="6"/>
  <c r="AL10" i="6"/>
  <c r="AM10" i="6"/>
  <c r="AN10" i="6"/>
  <c r="N11" i="6"/>
  <c r="O11" i="6"/>
  <c r="P11" i="6"/>
  <c r="AD11" i="6"/>
  <c r="AE11" i="6"/>
  <c r="AF11" i="6"/>
  <c r="AG11" i="6"/>
  <c r="AH11" i="6"/>
  <c r="AI11" i="6"/>
  <c r="AJ11" i="6"/>
  <c r="AK11" i="6"/>
  <c r="AL11" i="6"/>
  <c r="AM11" i="6"/>
  <c r="AN11" i="6"/>
  <c r="N12" i="6"/>
  <c r="O12" i="6"/>
  <c r="P12" i="6"/>
  <c r="AD12" i="6"/>
  <c r="AE12" i="6"/>
  <c r="AF12" i="6"/>
  <c r="AG12" i="6"/>
  <c r="AH12" i="6"/>
  <c r="AI12" i="6"/>
  <c r="AJ12" i="6"/>
  <c r="AK12" i="6"/>
  <c r="AL12" i="6"/>
  <c r="AM12" i="6"/>
  <c r="AN12" i="6"/>
  <c r="N13" i="6"/>
  <c r="O13" i="6"/>
  <c r="P13" i="6"/>
  <c r="AD13" i="6"/>
  <c r="AE13" i="6"/>
  <c r="AF13" i="6"/>
  <c r="AG13" i="6"/>
  <c r="AH13" i="6"/>
  <c r="AI13" i="6"/>
  <c r="AJ13" i="6"/>
  <c r="AK13" i="6"/>
  <c r="AL13" i="6"/>
  <c r="AM13" i="6"/>
  <c r="AN13" i="6"/>
  <c r="N14" i="6"/>
  <c r="O14" i="6"/>
  <c r="P14" i="6"/>
  <c r="AD14" i="6"/>
  <c r="AE14" i="6"/>
  <c r="AF14" i="6"/>
  <c r="AG14" i="6"/>
  <c r="AH14" i="6"/>
  <c r="AI14" i="6"/>
  <c r="AJ14" i="6"/>
  <c r="AK14" i="6"/>
  <c r="AL14" i="6"/>
  <c r="AM14" i="6"/>
  <c r="AN14" i="6"/>
  <c r="N15" i="6"/>
  <c r="O15" i="6"/>
  <c r="P15" i="6"/>
  <c r="AD15" i="6"/>
  <c r="AE15" i="6"/>
  <c r="AF15" i="6"/>
  <c r="AG15" i="6"/>
  <c r="AH15" i="6"/>
  <c r="AI15" i="6"/>
  <c r="AJ15" i="6"/>
  <c r="AK15" i="6"/>
  <c r="AL15" i="6"/>
  <c r="AM15" i="6"/>
  <c r="AN15" i="6"/>
  <c r="N16" i="6"/>
  <c r="O16" i="6"/>
  <c r="P16" i="6"/>
  <c r="AD16" i="6"/>
  <c r="AE16" i="6"/>
  <c r="AF16" i="6"/>
  <c r="AG16" i="6"/>
  <c r="AH16" i="6"/>
  <c r="AI16" i="6"/>
  <c r="AJ16" i="6"/>
  <c r="AK16" i="6"/>
  <c r="AL16" i="6"/>
  <c r="AM16" i="6"/>
  <c r="AN16" i="6"/>
  <c r="N17" i="6"/>
  <c r="O17" i="6"/>
  <c r="P17" i="6"/>
  <c r="AD17" i="6"/>
  <c r="AE17" i="6"/>
  <c r="AF17" i="6"/>
  <c r="AG17" i="6"/>
  <c r="AH17" i="6"/>
  <c r="AI17" i="6"/>
  <c r="AJ17" i="6"/>
  <c r="AK17" i="6"/>
  <c r="AL17" i="6"/>
  <c r="AM17" i="6"/>
  <c r="AN17" i="6"/>
  <c r="N18" i="6"/>
  <c r="O18" i="6"/>
  <c r="P18" i="6"/>
  <c r="AD18" i="6"/>
  <c r="AE18" i="6"/>
  <c r="AF18" i="6"/>
  <c r="AG18" i="6"/>
  <c r="AH18" i="6"/>
  <c r="AI18" i="6"/>
  <c r="AJ18" i="6"/>
  <c r="AK18" i="6"/>
  <c r="AL18" i="6"/>
  <c r="AM18" i="6"/>
  <c r="AN18" i="6"/>
  <c r="M8" i="6"/>
  <c r="M9" i="6"/>
  <c r="M10" i="6"/>
  <c r="M11" i="6"/>
  <c r="M12" i="6"/>
  <c r="M13" i="6"/>
  <c r="M14" i="6"/>
  <c r="M15" i="6"/>
  <c r="M16" i="6"/>
  <c r="M17" i="6"/>
  <c r="M18" i="6"/>
  <c r="M7" i="6"/>
  <c r="T18" i="6" l="1"/>
  <c r="V18" i="6"/>
  <c r="T17" i="6"/>
  <c r="V17" i="6"/>
  <c r="T16" i="6"/>
  <c r="V16" i="6"/>
  <c r="T15" i="6"/>
  <c r="V15" i="6"/>
  <c r="T14" i="6"/>
  <c r="V14" i="6"/>
  <c r="T13" i="6"/>
  <c r="V13" i="6"/>
  <c r="T12" i="6"/>
  <c r="V12" i="6"/>
  <c r="T11" i="6"/>
  <c r="V11" i="6"/>
  <c r="T10" i="6"/>
  <c r="V10" i="6"/>
  <c r="T9" i="6"/>
  <c r="V9" i="6"/>
  <c r="T8" i="6"/>
  <c r="V8" i="6"/>
  <c r="T7" i="6"/>
  <c r="V7" i="6"/>
  <c r="P6" i="6"/>
  <c r="T6" i="6" s="1"/>
  <c r="O6" i="6"/>
  <c r="AJ6" i="6"/>
  <c r="AH6" i="6"/>
  <c r="N6" i="6"/>
  <c r="AD6" i="6"/>
  <c r="AI6" i="6"/>
  <c r="AG6" i="6"/>
  <c r="AK6" i="6"/>
  <c r="AN6" i="6"/>
  <c r="AF6" i="6"/>
  <c r="AM6" i="6"/>
  <c r="AE6" i="6"/>
  <c r="AL6" i="6"/>
  <c r="M6" i="6"/>
  <c r="V6" i="6" l="1"/>
  <c r="AO29" i="6"/>
  <c r="AO30" i="6"/>
  <c r="AO31" i="6"/>
  <c r="AO32" i="6"/>
  <c r="AO33" i="6"/>
  <c r="AO34" i="6"/>
  <c r="AO35" i="6"/>
  <c r="AO36" i="6"/>
  <c r="AO37" i="6"/>
  <c r="AO38" i="6"/>
  <c r="AO39" i="6"/>
  <c r="AO40" i="6"/>
  <c r="AO41" i="6"/>
  <c r="AO42" i="6"/>
  <c r="AO43" i="6"/>
  <c r="AO44" i="6"/>
  <c r="AO45" i="6"/>
  <c r="AO46" i="6"/>
  <c r="AO47" i="6"/>
  <c r="AO48" i="6"/>
  <c r="AO49" i="6"/>
  <c r="AO50" i="6"/>
  <c r="AO51" i="6"/>
  <c r="AO52" i="6"/>
  <c r="AO53" i="6"/>
  <c r="AO54" i="6"/>
  <c r="AO55" i="6"/>
  <c r="AO56" i="6"/>
  <c r="AO57" i="6"/>
  <c r="AO58" i="6"/>
  <c r="AO59" i="6"/>
  <c r="AO60" i="6"/>
  <c r="AO61" i="6"/>
  <c r="AO62" i="6"/>
  <c r="AO63" i="6"/>
  <c r="AO64" i="6"/>
  <c r="AO65" i="6"/>
  <c r="AO66" i="6"/>
  <c r="AO67" i="6"/>
  <c r="AO68" i="6"/>
  <c r="AO69" i="6"/>
  <c r="AO70" i="6"/>
  <c r="AO71" i="6"/>
  <c r="AO72" i="6"/>
  <c r="AO73" i="6"/>
  <c r="AO74" i="6"/>
  <c r="AO75" i="6"/>
  <c r="AO76" i="6"/>
  <c r="AO77" i="6"/>
  <c r="AO78" i="6"/>
  <c r="AO79" i="6"/>
  <c r="AO80" i="6"/>
  <c r="AO81" i="6"/>
  <c r="AO82" i="6"/>
  <c r="AO83" i="6"/>
  <c r="AO84" i="6"/>
  <c r="AO85" i="6"/>
  <c r="AO86" i="6"/>
  <c r="AO87" i="6"/>
  <c r="AO88" i="6"/>
  <c r="AO89" i="6"/>
  <c r="AO90" i="6"/>
  <c r="AO91" i="6"/>
  <c r="AO92" i="6"/>
  <c r="AO93" i="6"/>
  <c r="AO94" i="6"/>
  <c r="AO95" i="6"/>
  <c r="AO96" i="6"/>
  <c r="AO97" i="6"/>
  <c r="AO98" i="6"/>
  <c r="AO99" i="6"/>
  <c r="AO100" i="6"/>
  <c r="AO101" i="6"/>
  <c r="AO102" i="6"/>
  <c r="AO103" i="6"/>
  <c r="AO104" i="6"/>
  <c r="AO105" i="6"/>
  <c r="AO106" i="6"/>
  <c r="AO107" i="6"/>
  <c r="AO108" i="6"/>
  <c r="AO109" i="6"/>
  <c r="AO110" i="6"/>
  <c r="AO111" i="6"/>
  <c r="AO112" i="6"/>
  <c r="AO113" i="6"/>
  <c r="AO114" i="6"/>
  <c r="AO115" i="6"/>
  <c r="AO116" i="6"/>
  <c r="AO117" i="6"/>
  <c r="AO118" i="6"/>
  <c r="AO119" i="6"/>
  <c r="AO120" i="6"/>
  <c r="AO121" i="6"/>
  <c r="AO122" i="6"/>
  <c r="AO123" i="6"/>
  <c r="AO124" i="6"/>
  <c r="AO125" i="6"/>
  <c r="AO126" i="6"/>
  <c r="AO127" i="6"/>
  <c r="AO128" i="6"/>
  <c r="AO129" i="6"/>
  <c r="AO130" i="6"/>
  <c r="AO131" i="6"/>
  <c r="AO132" i="6"/>
  <c r="AO133" i="6"/>
  <c r="AO134" i="6"/>
  <c r="AO135" i="6"/>
  <c r="AO136" i="6"/>
  <c r="AO137" i="6"/>
  <c r="AO138" i="6"/>
  <c r="AO139" i="6"/>
  <c r="AO140" i="6"/>
  <c r="AO141" i="6"/>
  <c r="AO142" i="6"/>
  <c r="AO143" i="6"/>
  <c r="AO144" i="6"/>
  <c r="AO145" i="6"/>
  <c r="AO146" i="6"/>
  <c r="AO147" i="6"/>
  <c r="AO148" i="6"/>
  <c r="AO149" i="6"/>
  <c r="AO150" i="6"/>
  <c r="AO151" i="6"/>
  <c r="AO152" i="6"/>
  <c r="AO153" i="6"/>
  <c r="AO154" i="6"/>
  <c r="AO155" i="6"/>
  <c r="AO156" i="6"/>
  <c r="AO157" i="6"/>
  <c r="AO158" i="6"/>
  <c r="AO159" i="6"/>
  <c r="AO160" i="6"/>
  <c r="AO161" i="6"/>
  <c r="AO162" i="6"/>
  <c r="AO163" i="6"/>
  <c r="AO164" i="6"/>
  <c r="AO165" i="6"/>
  <c r="AO166" i="6"/>
  <c r="AO167" i="6"/>
  <c r="AO168" i="6"/>
  <c r="AO169" i="6"/>
  <c r="AO170" i="6"/>
  <c r="AO171" i="6"/>
  <c r="AO172" i="6"/>
  <c r="AO173" i="6"/>
  <c r="AO174" i="6"/>
  <c r="AO175" i="6"/>
  <c r="AO176" i="6"/>
  <c r="AO177" i="6"/>
  <c r="AO178" i="6"/>
  <c r="AO179" i="6"/>
  <c r="AO180" i="6"/>
  <c r="AO181" i="6"/>
  <c r="AO182" i="6"/>
  <c r="AO183" i="6"/>
  <c r="AO184" i="6"/>
  <c r="AO185" i="6"/>
  <c r="AO186" i="6"/>
  <c r="AO187" i="6"/>
  <c r="AO188" i="6"/>
  <c r="AO189" i="6"/>
  <c r="AO190" i="6"/>
  <c r="AO191" i="6"/>
  <c r="AO192" i="6"/>
  <c r="AO193" i="6"/>
  <c r="AO194" i="6"/>
  <c r="AO195" i="6"/>
  <c r="AO196" i="6"/>
  <c r="AO197" i="6"/>
  <c r="AO198" i="6"/>
  <c r="AO199" i="6"/>
  <c r="AO200" i="6"/>
  <c r="AO201" i="6"/>
  <c r="AO202" i="6"/>
  <c r="AO203" i="6"/>
  <c r="AO204" i="6"/>
  <c r="AO205" i="6"/>
  <c r="AO206" i="6"/>
  <c r="AO207" i="6"/>
  <c r="AO208" i="6"/>
  <c r="AO209" i="6"/>
  <c r="AO210" i="6"/>
  <c r="AO211" i="6"/>
  <c r="AO212" i="6"/>
  <c r="AO213" i="6"/>
  <c r="AO214" i="6"/>
  <c r="AO215" i="6"/>
  <c r="AO216" i="6"/>
  <c r="AO217" i="6"/>
  <c r="AO218" i="6"/>
  <c r="AO219" i="6"/>
  <c r="AO220" i="6"/>
  <c r="AO221" i="6"/>
  <c r="AO222" i="6"/>
  <c r="AO223" i="6"/>
  <c r="AO224" i="6"/>
  <c r="AO225" i="6"/>
  <c r="AO226" i="6"/>
  <c r="AO227" i="6"/>
  <c r="AO228" i="6"/>
  <c r="AO229" i="6"/>
  <c r="AO230" i="6"/>
  <c r="AO231" i="6"/>
  <c r="AO232" i="6"/>
  <c r="AO233" i="6"/>
  <c r="AO234" i="6"/>
  <c r="AO235" i="6"/>
  <c r="AO236" i="6"/>
  <c r="AO237" i="6"/>
  <c r="AO238" i="6"/>
  <c r="AO239" i="6"/>
  <c r="AO240" i="6"/>
  <c r="AO241" i="6"/>
  <c r="AO242" i="6"/>
  <c r="AO28" i="6"/>
  <c r="O25" i="6" l="1"/>
  <c r="N21" i="6"/>
  <c r="N24" i="6"/>
  <c r="N22" i="6"/>
  <c r="N23" i="6"/>
  <c r="N25" i="6"/>
  <c r="N26" i="6" l="1"/>
  <c r="AI24" i="6" l="1"/>
  <c r="AO25" i="6"/>
  <c r="AN25" i="6"/>
  <c r="AM25" i="6"/>
  <c r="AL25" i="6"/>
  <c r="AK25" i="6"/>
  <c r="AJ25" i="6"/>
  <c r="AI25" i="6"/>
  <c r="AH25" i="6"/>
  <c r="AG25" i="6"/>
  <c r="AF25" i="6"/>
  <c r="AE25" i="6"/>
  <c r="AD25" i="6"/>
  <c r="P25" i="6"/>
  <c r="T25" i="6" s="1"/>
  <c r="M25" i="6"/>
  <c r="M24" i="6"/>
  <c r="M23" i="6"/>
  <c r="M22" i="6"/>
  <c r="M21" i="6"/>
  <c r="AH24" i="6" l="1"/>
  <c r="AG23" i="6"/>
  <c r="AK24" i="6"/>
  <c r="AM21" i="6"/>
  <c r="AJ23" i="6"/>
  <c r="AJ22" i="6"/>
  <c r="AL24" i="6"/>
  <c r="AF23" i="6"/>
  <c r="AE23" i="6"/>
  <c r="AE24" i="6"/>
  <c r="AE22" i="6"/>
  <c r="AD21" i="6"/>
  <c r="AF21" i="6"/>
  <c r="AH21" i="6"/>
  <c r="AN21" i="6"/>
  <c r="AN23" i="6"/>
  <c r="M26" i="6"/>
  <c r="AJ24" i="6"/>
  <c r="AH23" i="6"/>
  <c r="AD22" i="6"/>
  <c r="AG24" i="6"/>
  <c r="AN24" i="6"/>
  <c r="AM24" i="6"/>
  <c r="AL21" i="6"/>
  <c r="AK21" i="6"/>
  <c r="AJ21" i="6"/>
  <c r="AI21" i="6"/>
  <c r="AD23" i="6"/>
  <c r="AM23" i="6"/>
  <c r="AL23" i="6"/>
  <c r="AK23" i="6"/>
  <c r="AM22" i="6"/>
  <c r="AL22" i="6"/>
  <c r="AK22" i="6"/>
  <c r="AI22" i="6"/>
  <c r="AH22" i="6"/>
  <c r="AG22" i="6"/>
  <c r="AF22" i="6"/>
  <c r="AN22" i="6"/>
  <c r="P24" i="6"/>
  <c r="T24" i="6" s="1"/>
  <c r="P22" i="6"/>
  <c r="T22" i="6" s="1"/>
  <c r="AI23" i="6"/>
  <c r="AD24" i="6"/>
  <c r="AE21" i="6"/>
  <c r="AF24" i="6"/>
  <c r="AG21" i="6"/>
  <c r="P23" i="6"/>
  <c r="T23" i="6" s="1"/>
  <c r="P21" i="6"/>
  <c r="T21" i="6" s="1"/>
  <c r="O21" i="6" l="1"/>
  <c r="O23" i="6"/>
  <c r="AH26" i="6"/>
  <c r="AE26" i="6"/>
  <c r="AK26" i="6"/>
  <c r="AM26" i="6"/>
  <c r="AN26" i="6"/>
  <c r="AD26" i="6"/>
  <c r="AJ26" i="6"/>
  <c r="AL26" i="6"/>
  <c r="AG26" i="6"/>
  <c r="AI26" i="6"/>
  <c r="AF26" i="6"/>
  <c r="P26" i="6"/>
  <c r="T26" i="6" s="1"/>
  <c r="AO23" i="6"/>
  <c r="AO24" i="6"/>
  <c r="AO22" i="6"/>
  <c r="AO21" i="6"/>
  <c r="O24" i="6" l="1"/>
  <c r="AO26" i="6"/>
  <c r="O22" i="6" l="1"/>
  <c r="O26" i="6" s="1"/>
</calcChain>
</file>

<file path=xl/sharedStrings.xml><?xml version="1.0" encoding="utf-8"?>
<sst xmlns="http://schemas.openxmlformats.org/spreadsheetml/2006/main" count="4668" uniqueCount="712">
  <si>
    <t>id_atb_PP</t>
  </si>
  <si>
    <t>id atb_ikm_maks</t>
  </si>
  <si>
    <t>Prior. Nr.</t>
  </si>
  <si>
    <t xml:space="preserve">Prioritātes nosaukums </t>
  </si>
  <si>
    <t>Pasākuma Nr.</t>
  </si>
  <si>
    <t>Pasākuma nosaukums</t>
  </si>
  <si>
    <t>Kārtas Nr.</t>
  </si>
  <si>
    <t>Atbildīgā iestāde</t>
  </si>
  <si>
    <t>2026.g. kopā Prognoze</t>
  </si>
  <si>
    <t>ESF+</t>
  </si>
  <si>
    <t>ERAF</t>
  </si>
  <si>
    <t>KF</t>
  </si>
  <si>
    <t>TPF</t>
  </si>
  <si>
    <t>TP</t>
  </si>
  <si>
    <t>Kopā</t>
  </si>
  <si>
    <t>1.1.1.1._</t>
  </si>
  <si>
    <t>1.1.</t>
  </si>
  <si>
    <t>Pētniecība un prasmes</t>
  </si>
  <si>
    <t>1.1.1.</t>
  </si>
  <si>
    <t>1.1.1.1.</t>
  </si>
  <si>
    <t>Zinātnes politikas ieviešana,vadība un kapacitātes stiprināšana</t>
  </si>
  <si>
    <t>_</t>
  </si>
  <si>
    <t>IZM</t>
  </si>
  <si>
    <t>1.1.1.2._</t>
  </si>
  <si>
    <t>1.1.1.2.</t>
  </si>
  <si>
    <t>RIS3 pētniecības un inovācijas centri</t>
  </si>
  <si>
    <t>1.1.1.3.1</t>
  </si>
  <si>
    <t>1.1.1.3.</t>
  </si>
  <si>
    <t>Praktiskas ievirzes pētījumi</t>
  </si>
  <si>
    <t>1.1.1.3.2</t>
  </si>
  <si>
    <t>1.1.1.5.1</t>
  </si>
  <si>
    <t>1.1.1.5.</t>
  </si>
  <si>
    <t>Latvijas pilnvērtīga dalība Apvārsnis Eiropa programmā, tajā skaitā nodrošinot kompleksu atbalsta instrumentu klāstu un sasaisti ar RIS3 specializācijas jomu attīstīšanu</t>
  </si>
  <si>
    <t>1.1.1.5.2</t>
  </si>
  <si>
    <t>1.1.1.5.3</t>
  </si>
  <si>
    <t>1.1.1.6._</t>
  </si>
  <si>
    <t>1.1.1.6.</t>
  </si>
  <si>
    <t>Zinātniskās darbības digitalizācija un  dalība Eiropas Atvērtajā zinātnes mākonī (EOSC market place pakalpojumu iegāde)</t>
  </si>
  <si>
    <t>1.1.1.7._</t>
  </si>
  <si>
    <t>1.1.1.7.</t>
  </si>
  <si>
    <t>Inovāciju granti studentiem</t>
  </si>
  <si>
    <t>1.1.1.8._</t>
  </si>
  <si>
    <t>1.1.1.8.</t>
  </si>
  <si>
    <t>Doktorantūras granti</t>
  </si>
  <si>
    <t>1.1.1.9._</t>
  </si>
  <si>
    <t>1.1.1.9.</t>
  </si>
  <si>
    <t>Pēcdoktorantūras pētījumi</t>
  </si>
  <si>
    <t>1.1.2.1._</t>
  </si>
  <si>
    <t>1.1.2.</t>
  </si>
  <si>
    <t xml:space="preserve"> “Prasmju attīstīšana viedās specializācijas,  industriālās pārejas un uzņēmējdarbības veicināšanai”</t>
  </si>
  <si>
    <t>1.1.2.1.</t>
  </si>
  <si>
    <t>RIS3 industriālās prasmes</t>
  </si>
  <si>
    <t>1.2.1.1.1</t>
  </si>
  <si>
    <t>1.2.</t>
  </si>
  <si>
    <t>Atbalsts uzņēmējdarbībai</t>
  </si>
  <si>
    <t>1.2.1.</t>
  </si>
  <si>
    <t>“Pētniecības un inovāciju kapacitātes stiprināšana un progresīvu tehnoloģiju ieviešana uzņēmumiem ”</t>
  </si>
  <si>
    <t>1.2.1.1.</t>
  </si>
  <si>
    <t>Atbalsts jaunu produktu attīstībai un internacionalizācijai</t>
  </si>
  <si>
    <t>EM</t>
  </si>
  <si>
    <t>1.2.1.1.2</t>
  </si>
  <si>
    <t>1.2.1.1.3</t>
  </si>
  <si>
    <t>1.2.1.2.; 1.2.2.2.; 1.2.3.2.; 1.2.3.3.; 1.2.3.4.; 1.2.3.5._</t>
  </si>
  <si>
    <t>Finanšu instrumenti</t>
  </si>
  <si>
    <t>1.2.1.2.; 1.2.3.2.; 1.2.3.3.; 1.2.3.4.; 1.2.3.5.</t>
  </si>
  <si>
    <t>1.2.1.3._</t>
  </si>
  <si>
    <t>1.2.1.3.</t>
  </si>
  <si>
    <t>Uzņēmuma atbalsts dalībai kapitāla tirgos</t>
  </si>
  <si>
    <t>1.2.1.4._</t>
  </si>
  <si>
    <t>1.2.1.4.</t>
  </si>
  <si>
    <t>Atbalsts tehnoloģiju pārneses sistēmas pilnveidošanai</t>
  </si>
  <si>
    <t>1.2.2.1._</t>
  </si>
  <si>
    <t>1.2.2.</t>
  </si>
  <si>
    <t>1.2.2.1.</t>
  </si>
  <si>
    <t xml:space="preserve">Atbalsts Eiropas Digitālo inovāciju centru un reģionālo kontaktpunktu izveidei </t>
  </si>
  <si>
    <t>1.2.3.1._</t>
  </si>
  <si>
    <t>1.2.3.</t>
  </si>
  <si>
    <t>"Veicināt ilgtspējīgu izaugsmi, konkurētspēju un darba vietu radīšanu MVU, tostarp ar produktīvām  investīcijām”</t>
  </si>
  <si>
    <t>1.2.3.1.</t>
  </si>
  <si>
    <t>Atbalsts MVU inovatīvas uzņēmējdarbības attīstībai</t>
  </si>
  <si>
    <t>1.2.3.6.1</t>
  </si>
  <si>
    <t>1.2.3.6.</t>
  </si>
  <si>
    <t>Tūrisma produktu attīstības programma</t>
  </si>
  <si>
    <t>1.2.3.6.2</t>
  </si>
  <si>
    <t>1.3.1.1._</t>
  </si>
  <si>
    <t>1.3.</t>
  </si>
  <si>
    <t>Digitalizācija</t>
  </si>
  <si>
    <t>1.3.1.</t>
  </si>
  <si>
    <t>“Izmantot digitalizācijas priekšrocības  iedzīvotājiem, uzņēmumiem, pētniecības organizācijām un publiskajām iestādēm”</t>
  </si>
  <si>
    <t>1.3.1.1.</t>
  </si>
  <si>
    <t>IKT risinājumu un pakalpojumu attīstība un iespēju radīšana privātajam sektoram</t>
  </si>
  <si>
    <t>VARAM</t>
  </si>
  <si>
    <t>1.3.1.2._</t>
  </si>
  <si>
    <t>1.3.1.2.</t>
  </si>
  <si>
    <t xml:space="preserve">Inovācijas laboratorija digitalizācijas priekšrocību izmantošanai </t>
  </si>
  <si>
    <t>VK</t>
  </si>
  <si>
    <t>1.4.1.4._</t>
  </si>
  <si>
    <t>1.4.</t>
  </si>
  <si>
    <t>Digitālā savienojamība</t>
  </si>
  <si>
    <t>1.4.1.</t>
  </si>
  <si>
    <t xml:space="preserve"> “Uzlabot digitālo savienojamību”</t>
  </si>
  <si>
    <t>1.4.1.4.</t>
  </si>
  <si>
    <t>Vienotā kiberdrošības infrastruktūra</t>
  </si>
  <si>
    <t>SM</t>
  </si>
  <si>
    <t>1.5.</t>
  </si>
  <si>
    <t>1.5.1.</t>
  </si>
  <si>
    <t>2.1.1.1.1</t>
  </si>
  <si>
    <t>2.1.</t>
  </si>
  <si>
    <t>Klimata pārmaiņu mazināšana un pielāgošanās klimata pārmaiņām</t>
  </si>
  <si>
    <t>2.1.1.</t>
  </si>
  <si>
    <t>“Energoefektivitātes veicināšana un siltumnīcefekta gāzu emisiju samazināšana”</t>
  </si>
  <si>
    <t>2.1.1.1.</t>
  </si>
  <si>
    <t>Energoefektivitātes paaugstināšana dzīvojamās ēkās, t.sk. attīstot ESKO tirgu (daudzīvokļu, privātās un neliela dzīvokļu skaita ēku kompleksos)</t>
  </si>
  <si>
    <t>2.1.1.1.2</t>
  </si>
  <si>
    <t>2.1.1.1. 2.k., 2.1.1.2._</t>
  </si>
  <si>
    <t>Energoefektivitātes paaugstināšana dzīvojamās ēkās, t.sk. attīstot ESKO tirgu (daudzīvokļu, privātās un neliela dzīvokļu skaita ēku kompleksos) un AER izmantošana un energoefektivitātes paaugstināšana rūpniecībā un komersantos</t>
  </si>
  <si>
    <t>2.1.1.3.1</t>
  </si>
  <si>
    <t>2.1.1.3.</t>
  </si>
  <si>
    <t>AER izmantošana un energoefektivitātes paaugstināšana lokālajā un individuālajā siltumapgādē un aukstumapgādē</t>
  </si>
  <si>
    <t>2.1.1.3.2</t>
  </si>
  <si>
    <t>KEM</t>
  </si>
  <si>
    <t>2.1.1.4._</t>
  </si>
  <si>
    <t>2.1.1.4.</t>
  </si>
  <si>
    <t>Energoefektivitātes paaugstināšana valsts ēkās</t>
  </si>
  <si>
    <t>2.1.1.5._</t>
  </si>
  <si>
    <t>2.1.1.5.</t>
  </si>
  <si>
    <t>Klimata neitrāli risinājumi profesionālās izglītības iestāžu un koledžu izglītības programmās, vidē un infrastruktūrā</t>
  </si>
  <si>
    <t>2.1.1.6.1</t>
  </si>
  <si>
    <t>2.1.1.6.</t>
  </si>
  <si>
    <t>Pašvaldību ēku energoefektivitātes paaugstināšana</t>
  </si>
  <si>
    <t>2.1.1.6.2</t>
  </si>
  <si>
    <t>2.1.1.6.3</t>
  </si>
  <si>
    <t>2.1.1.7._</t>
  </si>
  <si>
    <t>2.1.1.7.</t>
  </si>
  <si>
    <t>Valsts iestāžu  infrastruktūras optimizācija</t>
  </si>
  <si>
    <t>2.1.1.8._</t>
  </si>
  <si>
    <t>2.1.1.8.</t>
  </si>
  <si>
    <t>Energoefektivitāti veicinoši pasākumi kultūras infrastruktūrā</t>
  </si>
  <si>
    <t>2.1.2.0.1</t>
  </si>
  <si>
    <t>2.1.2.</t>
  </si>
  <si>
    <t>“Atjaunojamo energoresursu enerģijas veicināšana - biometāns”</t>
  </si>
  <si>
    <t>2.1.2.0.</t>
  </si>
  <si>
    <t>2.1.3.1.1</t>
  </si>
  <si>
    <t>2.1.3.</t>
  </si>
  <si>
    <t>“Veicināt pielāgošanos klimata pārmaiņām, risku novēršanu un noturību pret katastrofām”</t>
  </si>
  <si>
    <t>2.1.3.1.</t>
  </si>
  <si>
    <t>Pašvaldību pielāgošanās klimata pārmaiņām</t>
  </si>
  <si>
    <t>2.1.3.1.2</t>
  </si>
  <si>
    <t>2.1.3.2.1</t>
  </si>
  <si>
    <t>2.1.3.2.</t>
  </si>
  <si>
    <t>Nacionālas nozīmes plūdu un krasta erozijas pasākumi</t>
  </si>
  <si>
    <t>2.1.3.2.2</t>
  </si>
  <si>
    <t>2.1.3.3.1</t>
  </si>
  <si>
    <t>2.1.3.3.</t>
  </si>
  <si>
    <t>Katastrofu risku mazināšanas pasākumi</t>
  </si>
  <si>
    <t>IeM</t>
  </si>
  <si>
    <t>2.1.3.3.2</t>
  </si>
  <si>
    <t>2.1.3.3.3</t>
  </si>
  <si>
    <t>2.2.1.1.1</t>
  </si>
  <si>
    <t>2.2.</t>
  </si>
  <si>
    <t>Vides aizsardzība un attīstība</t>
  </si>
  <si>
    <t>2.2.1.</t>
  </si>
  <si>
    <t>“Veicināt ilgtspējīgu ūdenssaimniecību”</t>
  </si>
  <si>
    <t>2.2.1.1.</t>
  </si>
  <si>
    <t>Notekūdeņu un to dūņu apsaimniekošanas sistēmas attīstība piesārņojuma samazināšanai</t>
  </si>
  <si>
    <t>2.2.1.1.2</t>
  </si>
  <si>
    <t>2.2.1.1.3</t>
  </si>
  <si>
    <t>2.2.2.1.1</t>
  </si>
  <si>
    <t>2.2.2.</t>
  </si>
  <si>
    <t>“Pārejas uz aprites ekonomiku veicināšana”</t>
  </si>
  <si>
    <t>2.2.2.1.</t>
  </si>
  <si>
    <t>Atkritumu šķirošana, pārstrāde un reģenerācija</t>
  </si>
  <si>
    <t>2.2.2.1.2</t>
  </si>
  <si>
    <t>2.2.2.1.3</t>
  </si>
  <si>
    <t>2.2.2.2.1</t>
  </si>
  <si>
    <t>2.2.2.2.</t>
  </si>
  <si>
    <t>Atkritumu dalītā vākšana</t>
  </si>
  <si>
    <t>2.2.2.2.2</t>
  </si>
  <si>
    <t>2.2.2.3._</t>
  </si>
  <si>
    <t>2.2.2.3.</t>
  </si>
  <si>
    <t>Notekūdeņu dūņu pārstrāde</t>
  </si>
  <si>
    <t>2.2.3.2._</t>
  </si>
  <si>
    <t>2.2.3.</t>
  </si>
  <si>
    <t>“Uzlabot dabas aizsardzību un bioloģisko daudzveidību, “zaļo” infrastruktūru, it īpaši pilsētvidē, un samazināt piesārņojumu”</t>
  </si>
  <si>
    <t>2.2.3.2.</t>
  </si>
  <si>
    <t>Vides izglītību veicinoši pasākumi sabiedrības informētībai un prasmju attīstībai</t>
  </si>
  <si>
    <t>2.2.3.3.1</t>
  </si>
  <si>
    <t>2.2.3.3.</t>
  </si>
  <si>
    <t>Pasākumi bioloģiskās daudzveidības veicināšanai un saglabāšanai</t>
  </si>
  <si>
    <t>2.2.3.3.2</t>
  </si>
  <si>
    <t>2.2.3.3.3</t>
  </si>
  <si>
    <t>2.2.3.3.4</t>
  </si>
  <si>
    <t>2.2.3.4.1</t>
  </si>
  <si>
    <t>2.2.3.4.</t>
  </si>
  <si>
    <t>Vides monitoringa attīstība harmonizētai vides un klimata datu informācijas nodrošināšanai</t>
  </si>
  <si>
    <t>2.2.3.5.1</t>
  </si>
  <si>
    <t>2.2.3.5.</t>
  </si>
  <si>
    <t>Gaisa piesārņojuma samazināšanas pasākumi pašvaldībās</t>
  </si>
  <si>
    <t>2.2.3.5.2</t>
  </si>
  <si>
    <t>2.2.3.6.1</t>
  </si>
  <si>
    <t>2.2.3.6.</t>
  </si>
  <si>
    <t>Gaisa piesārņojumu mazinošu pasākumu īstenošana, uzlabojot mājsaimniecību siltumapgādes sistēmas</t>
  </si>
  <si>
    <t>2.2.3.6.2</t>
  </si>
  <si>
    <t>2.2.3.6.3</t>
  </si>
  <si>
    <t>2.2.3.6.4</t>
  </si>
  <si>
    <t>2.2.3.6.5</t>
  </si>
  <si>
    <t>2.2.3.7._</t>
  </si>
  <si>
    <t>2.2.3.7.</t>
  </si>
  <si>
    <t>Gaisa piesārņojošo vielu emisiju samazināšana pašvaldību siltumapgādē</t>
  </si>
  <si>
    <t>2.3.1.2.1</t>
  </si>
  <si>
    <t>2.3.</t>
  </si>
  <si>
    <t>Ilgtspējīga mobilitāte</t>
  </si>
  <si>
    <t>2.3.1.</t>
  </si>
  <si>
    <t>“Veicināt ilgtspējīgu daudzveidu mobilitāti pilsētās”</t>
  </si>
  <si>
    <t>2.3.1.2.</t>
  </si>
  <si>
    <t xml:space="preserve">Multimodāls sabiedriskā transporta tīkls </t>
  </si>
  <si>
    <t>2.3.1.2.2</t>
  </si>
  <si>
    <t>2.3.1.2.3</t>
  </si>
  <si>
    <t>2.3.1.3._</t>
  </si>
  <si>
    <t>2.3.1.3.</t>
  </si>
  <si>
    <t>Veloinfrastruktūras attīstība</t>
  </si>
  <si>
    <t>2.4.1.2.1</t>
  </si>
  <si>
    <t>2.4.</t>
  </si>
  <si>
    <t>AER izmantošanas transportā veicināšana</t>
  </si>
  <si>
    <t>2.4.1.</t>
  </si>
  <si>
    <t>“Veicināt ilgtspējīgu multimodālu mobilitāti, attīstot elektrotransportlīdzekļu uzlādes infrastruktūru”</t>
  </si>
  <si>
    <t>2.4.1.2.</t>
  </si>
  <si>
    <t>Bezemisiju vilcienu iegāde - elektrovilcieni</t>
  </si>
  <si>
    <t>2.4.1.2.2</t>
  </si>
  <si>
    <t>2.4.1.3._</t>
  </si>
  <si>
    <t>2.4.1.3.</t>
  </si>
  <si>
    <t>Bezemisiju (bateriju) vilcieni</t>
  </si>
  <si>
    <t>2.5.1.0._</t>
  </si>
  <si>
    <t>2.5.</t>
  </si>
  <si>
    <t>2.5.1.</t>
  </si>
  <si>
    <t>"Ieguldījumi, kas atbalsta STEP mērķu sasniegšanu"</t>
  </si>
  <si>
    <t>2.5.1.0.</t>
  </si>
  <si>
    <t>2.6.1.1. (2.1.2. 2.k.)_</t>
  </si>
  <si>
    <t>2.6.</t>
  </si>
  <si>
    <t>2.6.1.</t>
  </si>
  <si>
    <t>2.6.1.1. (2.1.2. 2.k.)</t>
  </si>
  <si>
    <t>2.6.1.2. (2.1.4.)_</t>
  </si>
  <si>
    <t>2.6.1.2. (2.1.4.)</t>
  </si>
  <si>
    <t>Enerģētiskās drošības infrastruktūras attīstība</t>
  </si>
  <si>
    <t>3.1.1.1.1</t>
  </si>
  <si>
    <t>3.1.</t>
  </si>
  <si>
    <t>Ilgtspējīga TEN-T infrastruktūra</t>
  </si>
  <si>
    <t>3.1.1.</t>
  </si>
  <si>
    <t>“Attīstīt ilgtspējīgu, pret klimatu izturīgu, inteliģentu, drošu un vairākveidu TEN-T infrastruktūru”</t>
  </si>
  <si>
    <t>3.1.1.1.</t>
  </si>
  <si>
    <t xml:space="preserve">Dzelzceļa transporta attīstība un energoefektivitātes uzlabošana sabiedriskajos pasažieru pārvadājumos
</t>
  </si>
  <si>
    <t>3.1.1.2.1</t>
  </si>
  <si>
    <t>3.1.1.2.</t>
  </si>
  <si>
    <t>Ieguldījumi TEN-T tīkla autoceļu drošībā un vides pieejamībā</t>
  </si>
  <si>
    <t>3.1.1.3.1</t>
  </si>
  <si>
    <t>3.1.1.3.</t>
  </si>
  <si>
    <t>Eiropas transporta tīklā esošās dzelzceļa infrastruktūras attīstība</t>
  </si>
  <si>
    <t>3.1.1.4._</t>
  </si>
  <si>
    <t>3.1.1.4.</t>
  </si>
  <si>
    <t>Rīgas pilsētas transporta infrastruktūras attīstība</t>
  </si>
  <si>
    <t>3.1.1.5._</t>
  </si>
  <si>
    <t>3.1.1.5.</t>
  </si>
  <si>
    <t>Nacionālās nozīmes centru maģistrālo ielu un esošo maršrutu attīstība</t>
  </si>
  <si>
    <t>3.1.1.6.1</t>
  </si>
  <si>
    <t>3.1.1.6.</t>
  </si>
  <si>
    <t>Lielo ostu publiskās infrastruktūras attīstība</t>
  </si>
  <si>
    <t>3.1.1.7._</t>
  </si>
  <si>
    <t>3.1.1.7.</t>
  </si>
  <si>
    <t>Iekšzemes intermodālo termināļu ("sauso ostu") attīstības projekti</t>
  </si>
  <si>
    <t>3.1.1.8._</t>
  </si>
  <si>
    <t>3.1.1.8.</t>
  </si>
  <si>
    <t>Robežšķērsošanas punktu attīstība</t>
  </si>
  <si>
    <t>FM</t>
  </si>
  <si>
    <t>3.2.1.1. (3.1.1.9.)_</t>
  </si>
  <si>
    <t>3.2.1.</t>
  </si>
  <si>
    <t>"Attīstīt noturīgu aizsardzības infrastruktūru, prioritāti atbalstot divējāda lietojuma infrastruktūru, kā arī uzlabot civilo sagatavotību"</t>
  </si>
  <si>
    <t>3.2.1.1. (3.1.1.9.)</t>
  </si>
  <si>
    <t>Bezpilota lidaparātu uztveršanas, identifikācijas, izsekošanas un pretdarbības risinājuma ieviešana</t>
  </si>
  <si>
    <t>3.2.1.2. (3.2.1.)_</t>
  </si>
  <si>
    <t>3.2.1.2. (3.2.1.)</t>
  </si>
  <si>
    <t>Uzlabot efektīvus savienojumus Daugavpils pilsētā un Latgales reģionā, pārbūvējot Vienības tiltu Daugavpilī</t>
  </si>
  <si>
    <t>3.2.1.3. (1.3.1.3.)_</t>
  </si>
  <si>
    <t>3.2.1.3. (1.3.1.3.)</t>
  </si>
  <si>
    <t>IKT risinājumu un pakalpojumu kiberdrošības paaugstināšana</t>
  </si>
  <si>
    <t>3.2.1.4. (5.1.1.8.)_</t>
  </si>
  <si>
    <t>3.2.1.4. (5.1.1.8.)</t>
  </si>
  <si>
    <t>Divējāda lietojuma infrastruktūras attīstība</t>
  </si>
  <si>
    <t>3.2.1.5. (2.1.3.3. 4.k.)_</t>
  </si>
  <si>
    <t>3.2.1.5. (2.1.3.3. 4.k.)</t>
  </si>
  <si>
    <t>Katastrofu pārvaldības centru būvniecība</t>
  </si>
  <si>
    <t>3.3.1.1. (3.1.1.1. 2.k.)_</t>
  </si>
  <si>
    <t>3.3.</t>
  </si>
  <si>
    <t>3.3.1.</t>
  </si>
  <si>
    <t>"Attīstīt noturīgu aizsardzības infrastruktūru, veicinot militāro mobilitāti Eiropas Savienībā"</t>
  </si>
  <si>
    <t>3.3.1.1. (3.1.1.1. 2.k.)</t>
  </si>
  <si>
    <t>Dzelzceļa infrastruktūras attīstība un energoefektivitātes uzlabošana sabiedriskajos pasažieru pārvadājumos</t>
  </si>
  <si>
    <t>3.3.1.2. (3.1.1.6. 2.k.)_</t>
  </si>
  <si>
    <t>3.3.1.2. (3.1.1.6. 2.k.)</t>
  </si>
  <si>
    <t>Lielo ostu divējāda lietojuma publiskās infrastruktūras attīstība</t>
  </si>
  <si>
    <t>4.1.1.1.1</t>
  </si>
  <si>
    <t>4.1.</t>
  </si>
  <si>
    <t>Veselības veicināšana un aprūpe</t>
  </si>
  <si>
    <t>4.1.1.</t>
  </si>
  <si>
    <t>“Nodrošināt vienlīdzīgu piekļuvi veselības aprūpei un stiprināt veselības sistēmu, tostarp primārās veselības aprūpes noturību, un sekmēt pāreju no aprūpes iestādē uz ģimenē un kopienā balstītu aprūpi”</t>
  </si>
  <si>
    <t>4.1.1.1.</t>
  </si>
  <si>
    <t>Ārstniecības iestāžu infrastruktūras attīstība</t>
  </si>
  <si>
    <t>VM</t>
  </si>
  <si>
    <t>4.1.1.1.2</t>
  </si>
  <si>
    <t>4.1.1.1.3</t>
  </si>
  <si>
    <t>4.1.1.1.4</t>
  </si>
  <si>
    <t>4.1.1.1.5</t>
  </si>
  <si>
    <t>4.1.1.3.1</t>
  </si>
  <si>
    <t>4.1.1.3.</t>
  </si>
  <si>
    <t xml:space="preserve">Primārās veselības aprūpes lomas stiprināšana, attīstot infrastruktūru </t>
  </si>
  <si>
    <t>4.1.1.3.2</t>
  </si>
  <si>
    <t>4.1.1.4.1</t>
  </si>
  <si>
    <t>4.1.1.4.</t>
  </si>
  <si>
    <t>Veselības aprūpes pārvaldības sistēmas stiprināšana un digitalizācija, attīstot digitālos risinājumus</t>
  </si>
  <si>
    <t>4.1.1.4.2</t>
  </si>
  <si>
    <t>4.1.1.5._</t>
  </si>
  <si>
    <t>4.1.1.5.</t>
  </si>
  <si>
    <t>Neatliekamās medicīniskās palīdzības dienesta attīstība</t>
  </si>
  <si>
    <t>4.1.2.1._</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</si>
  <si>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</si>
  <si>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</si>
  <si>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4.1.2.1.</t>
  </si>
  <si>
    <t>Nacionāla mēroga veselības veicināšanas un slimību profilakses pasākumi</t>
  </si>
  <si>
    <t>4.1.2.2._</t>
  </si>
  <si>
    <t>4.1.2.2.</t>
  </si>
  <si>
    <t>Veselības veicināšanas un slimību profilakses pasākumu īstenošana vietējai sabiedrībai</t>
  </si>
  <si>
    <t>4.1.2.3._</t>
  </si>
  <si>
    <t>4.1.2.3.</t>
  </si>
  <si>
    <t>Pasākumi atkarīgo personu resocializācijai un atgriešanai darba tirgū, kā arī preventīvie pasākumi jauniešiem</t>
  </si>
  <si>
    <t>4.1.2.4._</t>
  </si>
  <si>
    <t>4.1.2.4.</t>
  </si>
  <si>
    <t>Pierādījumos balstītu narkotiku lietošanas profilakses programmu īstenošana un profilakses kvalitātes standartu ieviešana</t>
  </si>
  <si>
    <t>4.1.2.5._</t>
  </si>
  <si>
    <t>4.1.2.5.</t>
  </si>
  <si>
    <t>Piesaistīt un noturēt ārstniecības personas darbam valsts apmaksāto veselības aprūpes pakalpojumu sektorā, īpaši stacionāros</t>
  </si>
  <si>
    <t>4.1.2.6._</t>
  </si>
  <si>
    <t>4.1.2.6.</t>
  </si>
  <si>
    <t>Uzlabot izglītības iespējas ārstniecības personām, t.sk. uzlabojot tālākizglītības pieejamību</t>
  </si>
  <si>
    <t>4.1.2.7._</t>
  </si>
  <si>
    <t>4.1.2.7.</t>
  </si>
  <si>
    <t>Pilnveidot pacientu drošību un aprūpes kvalitāti</t>
  </si>
  <si>
    <t>4.1.2.8._</t>
  </si>
  <si>
    <t>4.1.2.8.</t>
  </si>
  <si>
    <t>Nevalstisko organizāciju iesaiste veselības veicināšanas un slimību profilakses pasākumu īstenošanā</t>
  </si>
  <si>
    <t>4.2.1.1._</t>
  </si>
  <si>
    <t>4.2.</t>
  </si>
  <si>
    <t>Izglītība, prasmes un mūžizglītība</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</si>
  <si>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</si>
  <si>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</si>
  <si>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4.2.1.1.</t>
  </si>
  <si>
    <t>Infrastruktūras izveide starpnozaru sadarbības un atbalsta sistēmas izveidei bērnu attīstībai</t>
  </si>
  <si>
    <t>4.2.1.2._</t>
  </si>
  <si>
    <t>4.2.1.2.</t>
  </si>
  <si>
    <t>4.2.1.3._</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</si>
  <si>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</si>
  <si>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</si>
  <si>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</si>
  <si>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4.2.1.5.1</t>
  </si>
  <si>
    <t>4.2.1.5.</t>
  </si>
  <si>
    <t>Izglītības iestāžu nodrošinājums pilnveidotā vispārējās izglītības satura kvalitatīvai ieviešanai pamata un vidējās izglītības pakāpē</t>
  </si>
  <si>
    <t>4.2.1.5.2</t>
  </si>
  <si>
    <t>4.2.1.5.3</t>
  </si>
  <si>
    <t>4.2.1.6.1</t>
  </si>
  <si>
    <t>4.2.1.6.</t>
  </si>
  <si>
    <t xml:space="preserve">Profesionālās izglītības iestāžu un koledžu mācību vide nozarēm aktuālo prasmju apguvei </t>
  </si>
  <si>
    <t>4.2.1.6.2</t>
  </si>
  <si>
    <t>4.2.1.6.3</t>
  </si>
  <si>
    <t>4.2.1.6.4</t>
  </si>
  <si>
    <t>4.2.1.7._</t>
  </si>
  <si>
    <t>4.2.1.7.</t>
  </si>
  <si>
    <t>Pirmsskolas izglītības iestāžu infrastruktūras attīstība</t>
  </si>
  <si>
    <t>4.2.1.8.1</t>
  </si>
  <si>
    <t>4.2.1.8.</t>
  </si>
  <si>
    <t>Augstskolu studiju vides modernizācija</t>
  </si>
  <si>
    <t>4.2.1.8.2</t>
  </si>
  <si>
    <t>4.2.1.8.3</t>
  </si>
  <si>
    <t>4.2.2.1._</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</si>
  <si>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</si>
  <si>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</si>
  <si>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4.2.2.1.</t>
  </si>
  <si>
    <t>Kvalitatīvas un mūsdienīgas izglītības īstenošana pirmsskolas izglītības pakāpē</t>
  </si>
  <si>
    <t>4.2.2.3._</t>
  </si>
  <si>
    <t>4.2.2.3.</t>
  </si>
  <si>
    <t>Pedagogu metodiskā atbalsta centra izveide profesijas attīstībai un prestiža uzlabošanai</t>
  </si>
  <si>
    <t>4.2.2.4._</t>
  </si>
  <si>
    <t>4.2.2.4.</t>
  </si>
  <si>
    <t>Izglītības kvalitātes monitoringa sistēmas attīstība un nodrošināšana</t>
  </si>
  <si>
    <t>4.2.2.5._</t>
  </si>
  <si>
    <t>4.2.2.5.</t>
  </si>
  <si>
    <t>Dalība starptautiskos izglītības pētījumos izglītības kvalitātes monitoringa sistēmas attīstībai un nodrošināšanai</t>
  </si>
  <si>
    <t>4.2.2.6._</t>
  </si>
  <si>
    <t>4.2.2.6.</t>
  </si>
  <si>
    <t>Cikliskas institucionālās akreditācijas ieviešana augstākajā izglītībā</t>
  </si>
  <si>
    <t>4.2.2.7._</t>
  </si>
  <si>
    <t>4.2.2.7.</t>
  </si>
  <si>
    <t>Indukcijas gada ieviešana pedagogu sagatavošanas studiju programmās</t>
  </si>
  <si>
    <t>4.2.2.8._</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</si>
  <si>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</si>
  <si>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</si>
  <si>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</si>
  <si>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4.2.2.9.1</t>
  </si>
  <si>
    <t>4.2.2.9.</t>
  </si>
  <si>
    <t>Izglītības procesa individualizācija un starpnozaru sadarbība profesionālās izglītības izcilībai</t>
  </si>
  <si>
    <t>4.2.2.9.2</t>
  </si>
  <si>
    <t>4.2.2.11.1</t>
  </si>
  <si>
    <t>4.2.2.11.</t>
  </si>
  <si>
    <t>Studiju procesa digitalizācija</t>
  </si>
  <si>
    <t>4.2.2.11.2</t>
  </si>
  <si>
    <t>4.2.3.1._</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</si>
  <si>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</si>
  <si>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</si>
  <si>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4.2.3.1.</t>
  </si>
  <si>
    <t>Integrēta "skola-kopiena" sadarbības programma atstumtības riska mazināšanai izglītības iestādēs</t>
  </si>
  <si>
    <t>4.2.3.3._</t>
  </si>
  <si>
    <t>4.2.3.3.</t>
  </si>
  <si>
    <t xml:space="preserve">Pilsonisko līdzdalību veicinošu kultūras pakalpojumu pieejamības veicināšana
</t>
  </si>
  <si>
    <t>KM</t>
  </si>
  <si>
    <t>4.2.3.4._</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</si>
  <si>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</si>
  <si>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</si>
  <si>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</si>
  <si>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4.2.4.1.1</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</si>
  <si>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</si>
  <si>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</si>
  <si>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4.2.4.1.</t>
  </si>
  <si>
    <t>Atbalsts nozaru vajadzībās balstītai pieaugušo izglītībai</t>
  </si>
  <si>
    <t>4.2.4.1.2</t>
  </si>
  <si>
    <t>4.2.4.2._</t>
  </si>
  <si>
    <t>4.2.4.2.</t>
  </si>
  <si>
    <t>Atbalsts pieaugušo individuālajās vajadzībās balstītai pieaugušo izglītībai</t>
  </si>
  <si>
    <t>4.2.4.3._</t>
  </si>
  <si>
    <t>4.2.4.3.</t>
  </si>
  <si>
    <t>Digitālo prasmju pilnveide</t>
  </si>
  <si>
    <t>4.3.1.2._</t>
  </si>
  <si>
    <t>4.3.</t>
  </si>
  <si>
    <t>Nodarbinātība un sociālā iekļaušana</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</si>
  <si>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</si>
  <si>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</si>
  <si>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4.3.1.2.</t>
  </si>
  <si>
    <t xml:space="preserve">Pakalpojumu kvalitātes un pieejamības uzlabošana, tuvinot VSAC filiāles kopienā sniegtajiem (ģimeniskā vidē pietuvinātiem) pakalpojumiem 
</t>
  </si>
  <si>
    <t>LM</t>
  </si>
  <si>
    <t>4.3.1.3.1</t>
  </si>
  <si>
    <t>4.3.1.3.</t>
  </si>
  <si>
    <t>Sociālo mājokļu atjaunošana vai jaunu sociālo mājokļu būvniecība</t>
  </si>
  <si>
    <t>4.3.1.3.2</t>
  </si>
  <si>
    <t>4.3.1.5._</t>
  </si>
  <si>
    <t>4.3.1.5.</t>
  </si>
  <si>
    <t>Sabiedrībā balstīto sociālo pakalpojumu infrastruktūras izveide un attīstība</t>
  </si>
  <si>
    <t>4.3.2.0._</t>
  </si>
  <si>
    <t>4.3.2.</t>
  </si>
  <si>
    <t xml:space="preserve">"Kultūras un tūrisma lomas palielināšana ekonomiskajā attīstībā, sociālajā iekļaušanā un sociālajās inovācijās" </t>
  </si>
  <si>
    <t>4.3.2.0.</t>
  </si>
  <si>
    <t>4.3.3.1._</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</si>
  <si>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</si>
  <si>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</si>
  <si>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4.3.3.1.</t>
  </si>
  <si>
    <t>4.3.3.2._</t>
  </si>
  <si>
    <t>4.3.3.2.</t>
  </si>
  <si>
    <t xml:space="preserve">Nelabvēlīgākā situācijā esošu bezdarbnieku un ekonomiski neaktīvo iedzīvotāju iekļaušanās darba tirgū sekmēšana </t>
  </si>
  <si>
    <t>4.3.3.3._</t>
  </si>
  <si>
    <t>4.3.3.3.</t>
  </si>
  <si>
    <t>4.3.3.4._</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</si>
  <si>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</si>
  <si>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</si>
  <si>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</si>
  <si>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4.3.3.5._</t>
  </si>
  <si>
    <t>4.3.3.5.</t>
  </si>
  <si>
    <t xml:space="preserve">Ilgāka un labāka darba mūža veicināšana </t>
  </si>
  <si>
    <t>4.3.3.6._</t>
  </si>
  <si>
    <t>4.3.3.6.</t>
  </si>
  <si>
    <t>Nodarbinātības valsts aģentūras veiktspējas stiprināšana un pakalpojumu modernizēšana</t>
  </si>
  <si>
    <t>4.3.3.7._</t>
  </si>
  <si>
    <t>4.3.3.7.</t>
  </si>
  <si>
    <t>Valsts darba inspekcijas veiktspējas stiprināšana un pakalpojumu modernizēšana</t>
  </si>
  <si>
    <t>4.3.4.1._</t>
  </si>
  <si>
    <t>4.3.4.</t>
  </si>
  <si>
    <t>“Sekmēt aktīvu iekļaušanu, lai veicinātu vienlīdzīgas iespējas, nediskriminēšanu un aktīvu līdzdalību, kā arī uzlabotu nodarbināmību,  jo īpaši attiecībā uz nelabvēlīgā situācijā esošām grupām”</t>
  </si>
  <si>
    <t>4.3.4.1.</t>
  </si>
  <si>
    <t>Vienlīdzīgu iespēju un nediskriminācijas veicināšana</t>
  </si>
  <si>
    <t>4.3.4.2.1</t>
  </si>
  <si>
    <t>4.3.4.2.</t>
  </si>
  <si>
    <t>Atbalsta pasākumi diskriminācijas riskam pakļautajām sabiedrības grupām vienlīdzīgu iespēju un tiesību realizēšanai dažādās dzīves jomās</t>
  </si>
  <si>
    <t>4.3.4.2.2</t>
  </si>
  <si>
    <t>4.3.4.3._</t>
  </si>
  <si>
    <t>4.3.4.3.</t>
  </si>
  <si>
    <t>Pasākumi ģimenes un darba dzīves saskaņošanai</t>
  </si>
  <si>
    <t>4.3.4.4._</t>
  </si>
  <si>
    <t>4.3.4.4.</t>
  </si>
  <si>
    <t>Sociālā dialoga attīstība, stiprinot sociālo partneru veiktspēju līdzdarboties likumdošanas, nacionālo reformu un koplīgumu slēgšanas pārrunu procesā</t>
  </si>
  <si>
    <t>4.3.4.5._</t>
  </si>
  <si>
    <t>4.3.4.5.</t>
  </si>
  <si>
    <t>Atbalsts pilsoniskās sabiedrības organizāciju izaugsmei, stiprinot līdzdalību publiskās pārvaldes lēmumu pieņemšanas procesos</t>
  </si>
  <si>
    <t>4.3.4.6._</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</si>
  <si>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</si>
  <si>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</si>
  <si>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TM</t>
  </si>
  <si>
    <t>4.3.4.7._</t>
  </si>
  <si>
    <t>4.3.4.7.</t>
  </si>
  <si>
    <t>Nodarbināmības priekšnosacījumu nodrošināšana ieslodzītajiem, pilnveidojot resocializācijas sistēmas efektivitāti,  sekmējot bijušo ieslodzīto iekļaušanos, vienlīdzīgas iespējas un aktīvu līdzdalību</t>
  </si>
  <si>
    <t>4.3.4.8._</t>
  </si>
  <si>
    <t>4.3.4.8.</t>
  </si>
  <si>
    <t>Sabiedrības saliedēšana, veicinot jauniebraucēju iekļaušanos vietējā sabiedrībā un sekmējot starpkultūru komunikāciju</t>
  </si>
  <si>
    <t>4.3.4.9._</t>
  </si>
  <si>
    <t>4.3.4.9.</t>
  </si>
  <si>
    <t xml:space="preserve">Sabiedrības saliedēšana, veicinot sabiedrības pašorganizēšanos un paplašinot sadarbības un līdzdarbības prasmes un iespējas
</t>
  </si>
  <si>
    <t>4.3.5.1.1</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</si>
  <si>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</si>
  <si>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</si>
  <si>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4.3.5.1.</t>
  </si>
  <si>
    <t>Sabiedrībā balstītu sociālo pakalpojumu pieejamības palielināšana (DI turpinājums)</t>
  </si>
  <si>
    <t>4.3.5.1.2</t>
  </si>
  <si>
    <t>4.3.5.1.3</t>
  </si>
  <si>
    <t>4.3.5.1.4</t>
  </si>
  <si>
    <t>4.3.5.1.5</t>
  </si>
  <si>
    <t>4.3.5.2._</t>
  </si>
  <si>
    <t>4.3.5.2.</t>
  </si>
  <si>
    <t>Efektīva atbalsta un paliatīvās aprūpes pakalpojuma pilnveide, paaugstinot tā pieejamību pilngadīgām personām, kuru izārstēšana vairs nav iespējama</t>
  </si>
  <si>
    <t>4.3.5.3._</t>
  </si>
  <si>
    <t>4.3.5.3.</t>
  </si>
  <si>
    <t xml:space="preserve">Sociālo pakalpojumu efektivitātes un pieejamības palielināšana + SPOLIS
</t>
  </si>
  <si>
    <t>4.3.5.4._</t>
  </si>
  <si>
    <t>4.3.5.4.</t>
  </si>
  <si>
    <t xml:space="preserve"> Profesionāla un mūsdienīga sociālā darba attīstība</t>
  </si>
  <si>
    <t>4.3.5.5._</t>
  </si>
  <si>
    <t>4.3.5.5.</t>
  </si>
  <si>
    <t>Pieeja tiesiskumam</t>
  </si>
  <si>
    <t>4.3.6.1._</t>
  </si>
  <si>
    <t>4.3.6.</t>
  </si>
  <si>
    <t>"Veicināt nabadzības vai sociālās atstumtības riskam pakļauto cilvēku, tostarp vistrūcīgāko un bērnu, sociālo integrāciju"</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</si>
  <si>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</si>
  <si>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</si>
  <si>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4.3.6.2._</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</si>
  <si>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</si>
  <si>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</si>
  <si>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4.3.6.3._</t>
  </si>
  <si>
    <t>4.3.6.3.</t>
  </si>
  <si>
    <t>Atbalsts bērniem ar smagu diagnozi vai funkcionāliem traucējumiem, iespējamu vai esošu invaliditāti un viņu ģimenes locekļiem</t>
  </si>
  <si>
    <t>4.3.6.4.1</t>
  </si>
  <si>
    <t>4.3.6.4.</t>
  </si>
  <si>
    <t>Atbalsta instrumentu izstrāde un ieviešana ģimenes funkcionalitātes stiprināšanai</t>
  </si>
  <si>
    <t>4.3.6.4.2</t>
  </si>
  <si>
    <t>4.3.6.5._</t>
  </si>
  <si>
    <t>4.3.6.5.</t>
  </si>
  <si>
    <t>Atbalsta pasākumi bērniem ar uzvedības un atkarību problēmām un to ģimenēm</t>
  </si>
  <si>
    <t>4.3.6.6._</t>
  </si>
  <si>
    <t>4.3.6.6.</t>
  </si>
  <si>
    <t xml:space="preserve">Bērnu pieskatīšanas pakalpojumi </t>
  </si>
  <si>
    <t>4.3.6.7.1</t>
  </si>
  <si>
    <t>4.3.6.7.</t>
  </si>
  <si>
    <t>Starpnozaru sadarbības un atbalsta sistēmas izveide bērnu veselīgais attīstībai un sekmīgai pašrealizācijai</t>
  </si>
  <si>
    <t>4.3.6.7.2</t>
  </si>
  <si>
    <t>4.3.6.8._</t>
  </si>
  <si>
    <t>4.3.6.8.</t>
  </si>
  <si>
    <t>IKT sistēmu modernizācija labākas bērnu tiesību aizsardzības sistēmas nodrošināšanai</t>
  </si>
  <si>
    <t>4.3.6.9.1</t>
  </si>
  <si>
    <t>4.3.6.9.</t>
  </si>
  <si>
    <t xml:space="preserve">Ģimenei draudzīgas vides un sabiedrības veidošana un intervences psiholoģiskā un emocionālā noturīguma veicināšanai </t>
  </si>
  <si>
    <t>4.3.6.9.2</t>
  </si>
  <si>
    <t>4.4.1.1._</t>
  </si>
  <si>
    <t>4.4.</t>
  </si>
  <si>
    <t>Sociālās inovācijas</t>
  </si>
  <si>
    <t>4.4.1.</t>
  </si>
  <si>
    <t>"Veicināt nabadzības vai sociālās atstumtības riskam pakļauto personu sociālo integrāciju, izmantojot sociālās inovācijas "</t>
  </si>
  <si>
    <t>4.4.1.1.</t>
  </si>
  <si>
    <t>Atbalsts jaunām pieejām sabiedrībā balstītu sociālo pakalpojumu sniegšanā (inovācijas)</t>
  </si>
  <si>
    <t>5.1.1.1.1</t>
  </si>
  <si>
    <t>5.1.</t>
  </si>
  <si>
    <t xml:space="preserve">Reģionu līdzsvarota attīstība </t>
  </si>
  <si>
    <t>5.1.1.</t>
  </si>
  <si>
    <t>“Vietējās teritorijas integrētās sociālās, ekonomiskās un vides attīstības un kultūras mantojuma, tūrisma un drošības veicināšana pilsētu funkcionālajās teritorijās”</t>
  </si>
  <si>
    <t>5.1.1.1.</t>
  </si>
  <si>
    <t xml:space="preserve">Infrastruktūra uzņēmējdarbības atbalstam </t>
  </si>
  <si>
    <t>5.1.1.1.2</t>
  </si>
  <si>
    <t>5.1.1.1.3</t>
  </si>
  <si>
    <t>5.1.1.2._</t>
  </si>
  <si>
    <t>5.1.1.2.</t>
  </si>
  <si>
    <t>Pašvaldību un plānošanas reģionu kapacitātes uzlabošana</t>
  </si>
  <si>
    <t>5.1.1.3._</t>
  </si>
  <si>
    <t>5.1.1.3.</t>
  </si>
  <si>
    <t>Publiskās ārtelpas attīstība</t>
  </si>
  <si>
    <t>5.1.1.4._</t>
  </si>
  <si>
    <t>5.1.1.4.</t>
  </si>
  <si>
    <t>Viedās pašvaldības</t>
  </si>
  <si>
    <t>5.1.1.5.1</t>
  </si>
  <si>
    <t>5.1.1.5.</t>
  </si>
  <si>
    <t>Unikāla Eiropas mēroga kultūras  mantojuma  atjaunošana, lai veicinātu to pieejamību,  attīstot kultūras pakalpojumus</t>
  </si>
  <si>
    <t>5.1.1.5.2</t>
  </si>
  <si>
    <t>5.1.1.6._</t>
  </si>
  <si>
    <t>5.1.1.6.</t>
  </si>
  <si>
    <t>Kultūras mantojuma saglabāšana un jaunu pakalpojumu attīstība</t>
  </si>
  <si>
    <t>5.1.1.7._</t>
  </si>
  <si>
    <t>5.1.1.7.</t>
  </si>
  <si>
    <t>Reģionālās kultūras infrastruktūras attīstība kultūras pakalpojumu pieejamības uzlabošana</t>
  </si>
  <si>
    <t>5.2.1.1. (5.1.1.9.)_</t>
  </si>
  <si>
    <t>5.2.</t>
  </si>
  <si>
    <t>5.2.1.</t>
  </si>
  <si>
    <t>"Civilās sagatavotības nodrošināšana visu veidu teritorijās"</t>
  </si>
  <si>
    <t>5.2.1.1. (5.1.1.9.)</t>
  </si>
  <si>
    <t>Objektu (patvertņu) pielāgošana un aprīkošana civilās aizsardzības mērķiem</t>
  </si>
  <si>
    <t>6.1.1.1.1</t>
  </si>
  <si>
    <t>6.1.</t>
  </si>
  <si>
    <t>Pāreja uz klimatneitralitāti</t>
  </si>
  <si>
    <t>6.1.1.</t>
  </si>
  <si>
    <t>"Pārejas uz klimatneitralitāti radīto ekonomisko, sociālo un vides seku mazināšana visvairāk skartajos reģionos"</t>
  </si>
  <si>
    <t>6.1.1.1.</t>
  </si>
  <si>
    <t>Atteikšanās no kūdras izmantošanas enerģētikā</t>
  </si>
  <si>
    <t>6.1.1.1.2</t>
  </si>
  <si>
    <t>6.1.1.1.3</t>
  </si>
  <si>
    <t>6.1.1.1.4</t>
  </si>
  <si>
    <t>6.1.1.1.5</t>
  </si>
  <si>
    <t>6.1.1.2._</t>
  </si>
  <si>
    <t>6.1.1.2.</t>
  </si>
  <si>
    <t>Pētniecības attīstība dabas resursu ilgtspējīgai izmantošanai vides un klimata mērķu kontekstā</t>
  </si>
  <si>
    <t>6.1.1.3.1</t>
  </si>
  <si>
    <t>6.1.1.3.</t>
  </si>
  <si>
    <t>Atbalsts uzņēmējdarbībai nepieciešamās publiskās infrastruktūras attīstībai, veicinot pāreju uz klimatneitrālu ekonomiku</t>
  </si>
  <si>
    <t>6.1.1.3.2</t>
  </si>
  <si>
    <t>6.1.1.4._</t>
  </si>
  <si>
    <t>6.1.1.4.</t>
  </si>
  <si>
    <t xml:space="preserve">Uzņēmējdarbības “zaļināšanas” un produktu attīstības pasākumi, veicinot energoefektivitātes paaugstināšanu un energoefektīvu tehnoloģiju ieviešanu uzņēmumos </t>
  </si>
  <si>
    <t>6.1.1.5._</t>
  </si>
  <si>
    <t>6.1.1.5.</t>
  </si>
  <si>
    <t>Nodarbināto prasmju paaugstināšana un atbalsts kvalifikācijas iegūšanai, atbalsts darbaspēka mācībām saskaņā ar uzņēmumu pieprasījumu</t>
  </si>
  <si>
    <t>6.1.1.6.1</t>
  </si>
  <si>
    <t>6.1.1.6.</t>
  </si>
  <si>
    <t xml:space="preserve">Bezemisiju transportlīdzekļu izmantošanas veicināšana pašvaldībās </t>
  </si>
  <si>
    <t>6.1.1.7._</t>
  </si>
  <si>
    <t>6.1.1.7.</t>
  </si>
  <si>
    <t>Eiropas Savienības nozīmes biotopu vai purvu ekosistēmu atjaunošana</t>
  </si>
  <si>
    <t>6.1.1.8._</t>
  </si>
  <si>
    <t>6.1.1.8.</t>
  </si>
  <si>
    <t>Pašvaldību un plānošanas reģionu speciālistu prasmju paaugstināšana klimatneitrālas ekonomikas un sociālekonomisko seku saistībā ar klimata pārmaiņām mazināšanas jautājumos</t>
  </si>
  <si>
    <t>7.1.1.0._</t>
  </si>
  <si>
    <t>7.1.</t>
  </si>
  <si>
    <t>Kapacitātes stiprināšanas pasākumi</t>
  </si>
  <si>
    <t>7.1.1.</t>
  </si>
  <si>
    <t>Kapacitātes stiprināšanas pasākumi - Administratīvās kapacitātes ceļakarte</t>
  </si>
  <si>
    <t>7.1.1.0.</t>
  </si>
  <si>
    <t>Administratīvās kapacitātes ceļakartei (TP prioritāte)</t>
  </si>
  <si>
    <t>7.1.2.0._</t>
  </si>
  <si>
    <t>7.1.2.</t>
  </si>
  <si>
    <t>Kapacitātes stiprināšanas pasākumi - Kohēzijas politikas fondu vadības informācijas sistēmas attīstība</t>
  </si>
  <si>
    <t>7.1.2.0.</t>
  </si>
  <si>
    <t>KPVIS attīstība (TP prioritāte)</t>
  </si>
  <si>
    <t>"Veicināt enerģijas starpsavienojumu un saistītās pārvades, sadales, uzglabāšanas un atbalsta infrastruktūras izbūvi, kā arī kritiskās enerģētikas infrastruktūras aizsardzību un uzlādes infrastruktūras izvēršanu"</t>
  </si>
  <si>
    <t>1.2.1.; 1.2.3.</t>
  </si>
  <si>
    <t>2.3.1.4.</t>
  </si>
  <si>
    <t>Reģionālā transporta digitālās pārvaldības risinājumi</t>
  </si>
  <si>
    <t>Rūpniecisko spēju uzlabošana, lai veicinātu aizsardzības spējas, prioritāti piešķirot divējāda lietojuma spējām</t>
  </si>
  <si>
    <t>"Rūpniecisko spēju uzlabošana, lai veicinātu aizsardzības spējas, prioritāti piešķirot divējāda lietojuma spējām"</t>
  </si>
  <si>
    <t>1.5.1.0.</t>
  </si>
  <si>
    <t>Rūpniecisko spēju uzlabošana aizsardzības stiprināšanai</t>
  </si>
  <si>
    <t>1.5.1.0.1</t>
  </si>
  <si>
    <t>Ieguldījumi, kas atbalsta STEP mērķu sasniegšanu - Kundziņsala, vēja parku ražošana</t>
  </si>
  <si>
    <t>Izveidot asistīvo tehnoloģiju izglītības programmu apguvei apmaiņas sistēmu</t>
  </si>
  <si>
    <t>Atbalsts sociālajai uzņēmējdarbībai un sociālās ekonomikas attīstībai</t>
  </si>
  <si>
    <t>Bezdarbnieku, darba meklētāju un bezdarba riskam pakļauto personu kvalifikācijas un prasmju paaugstināšana</t>
  </si>
  <si>
    <t>1.2.1.2.; 1.2.3.2.; 1.2.3.3.; 1.2.3.4.; 1.2.3.5._</t>
  </si>
  <si>
    <t>1.5.1.0.2</t>
  </si>
  <si>
    <t>2.1.1.1. 2.k., 2.1.1.2.__</t>
  </si>
  <si>
    <t>2.1.1.4.1</t>
  </si>
  <si>
    <t>2.3.1.4._</t>
  </si>
  <si>
    <t>3.1.1.1._</t>
  </si>
  <si>
    <t>3.1.1.6._</t>
  </si>
  <si>
    <t>3.3.1.1. (3.1.1.1. 2.k.)1</t>
  </si>
  <si>
    <t>4.3.4.3.1</t>
  </si>
  <si>
    <t>Politikas mērķa Nr.</t>
  </si>
  <si>
    <t>Specifiskā atbalsta mērķa Nr.</t>
  </si>
  <si>
    <t>Specifiskā atbalsta mērķa nosaukums</t>
  </si>
  <si>
    <t>Fonds [1]</t>
  </si>
  <si>
    <t>2023
Fakts</t>
  </si>
  <si>
    <t>2024
Fakts</t>
  </si>
  <si>
    <t>2025
Fakts</t>
  </si>
  <si>
    <t>“Pētniecības un inovāciju kapacitātes stiprināšana un progresīvu tehnoloģiju ieviešana  kopējā P&amp;A sistēmā”</t>
  </si>
  <si>
    <t>“Izmantot digitalizācijas priekšrocības uzņēmējdarbības attīstībai ”</t>
  </si>
  <si>
    <t>[1] ESF+ - Eirpoas Sociālais fonds Plus; ERAF - Eirpas Reģisonālās attīstības fonds; KF - Kohēzijas fonds; TPF - Taisnīgas pārkārtošanās fonds; TP - Tehniskā palīdzība ES fondu administrēšanai.</t>
  </si>
  <si>
    <t>Civilās aizsardzības stiprināšana</t>
  </si>
  <si>
    <t>Militārās mobilitātes stiprināšana - dzelzceļš un ostas</t>
  </si>
  <si>
    <t>Enerģētiskās neatkarība stipirnāšana</t>
  </si>
  <si>
    <t>Prognoze veiktajiem maksājumiem projektu finansējuma saņēmējiem Kohēzijas politikas ES fondu 2021.-2027.gada plānošanas perioda ietvaros, t.sk. nedeklarējamajiem avansiem, ES fondu daļa 
(Atbilstoši 01.2026. CFLA un AI sniegtajai prognozei)</t>
  </si>
  <si>
    <t>Sagatavots: 13.02.2026.</t>
  </si>
  <si>
    <t>Janvāris-Decembris
Plāns</t>
  </si>
  <si>
    <t>Janvāris-Decembris
Izpilde</t>
  </si>
  <si>
    <t>Janvāris-Decembris
atgūtās summas</t>
  </si>
  <si>
    <t>Janvāris-Decembris, Izpilde (atņemtas atgūtās summas)</t>
  </si>
  <si>
    <t>Janvāris-Decembris
Izpilde, %</t>
  </si>
  <si>
    <t>Janvāris-Decembris
neizpilde vai pārpilde</t>
  </si>
  <si>
    <t>Janvāris-Decembris
neizpilde vai parpilde, %</t>
  </si>
  <si>
    <t>2026. gads</t>
  </si>
  <si>
    <t>Janvāris, plāns</t>
  </si>
  <si>
    <t>Februāris, plāns</t>
  </si>
  <si>
    <t>Marts, plāns</t>
  </si>
  <si>
    <t>Aprīlis, plāns</t>
  </si>
  <si>
    <t>Maijs, plāns</t>
  </si>
  <si>
    <t>Jūnijs, plāns</t>
  </si>
  <si>
    <t>Jūlijs, plāns</t>
  </si>
  <si>
    <t>Augusts, plāns</t>
  </si>
  <si>
    <t>Septembris, plāns</t>
  </si>
  <si>
    <t>Oktobris, plāns</t>
  </si>
  <si>
    <t>Novembris, plāns</t>
  </si>
  <si>
    <t>Decembris, plāns</t>
  </si>
  <si>
    <t>-</t>
  </si>
  <si>
    <t>Janvāris, Izpilde</t>
  </si>
  <si>
    <t>Janvāris, atgūtās summas</t>
  </si>
  <si>
    <t>Janvāris, Izpilde (atņemtas atgūtās summas)</t>
  </si>
  <si>
    <t>Janvāris, Izpilde %</t>
  </si>
  <si>
    <t>Janvāris, neizpilde vai pārpilde</t>
  </si>
  <si>
    <t>Janvāris, neizpilde vai pārpilde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</si>
</sst>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23" x14ac:knownFonts="1">
    <font>
      <sz val="11"/>
      <color theme="1"/>
      <name val="Calibri"/>
      <family val="2"/>
      <scheme val="minor"/>
    </font>
    <font>
      <sz val="11"/>
      <color theme="1"/>
      <name val="Calibri"/>
      <family val="2"/>
      <charset val="186"/>
      <scheme val="minor"/>
    </font>
    <font>
      <b/>
      <sz val="7"/>
      <color theme="1"/>
      <name val="Times New Roman"/>
      <family val="1"/>
      <charset val="186"/>
    </font>
    <font>
      <b/>
      <sz val="7"/>
      <name val="Times New Roman"/>
      <family val="1"/>
      <charset val="186"/>
    </font>
    <font>
      <sz val="10"/>
      <color theme="1"/>
      <name val="Times New Roman"/>
      <family val="1"/>
      <charset val="186"/>
    </font>
    <font>
      <b/>
      <sz val="15"/>
      <name val="Times New Roman"/>
      <family val="1"/>
      <charset val="186"/>
    </font>
    <font>
      <sz val="9"/>
      <color theme="1"/>
      <name val="Times New Roman"/>
      <family val="1"/>
      <charset val="186"/>
    </font>
    <font>
      <sz val="8"/>
      <color theme="1"/>
      <name val="Times New Roman"/>
      <family val="1"/>
      <charset val="186"/>
    </font>
    <font>
      <sz val="9"/>
      <color theme="0"/>
      <name val="Times New Roman"/>
      <family val="1"/>
      <charset val="186"/>
    </font>
    <font>
      <b/>
      <sz val="9"/>
      <color theme="1"/>
      <name val="Times New Roman"/>
      <family val="1"/>
      <charset val="186"/>
    </font>
    <font>
      <sz val="7"/>
      <color theme="1"/>
      <name val="Times New Roman"/>
      <family val="1"/>
      <charset val="186"/>
    </font>
    <font>
      <sz val="8"/>
      <name val="Times New Roman"/>
      <family val="1"/>
      <charset val="186"/>
    </font>
    <font>
      <b/>
      <sz val="8"/>
      <name val="Times New Roman"/>
      <family val="1"/>
      <charset val="186"/>
    </font>
    <font>
      <sz val="8"/>
      <color theme="0" tint="-0.34998626667073579"/>
      <name val="Times New Roman"/>
      <family val="1"/>
      <charset val="186"/>
    </font>
    <font>
      <sz val="8"/>
      <color rgb="FFFF0000"/>
      <name val="Times New Roman"/>
      <family val="1"/>
      <charset val="186"/>
    </font>
    <font>
      <b/>
      <sz val="8"/>
      <color theme="1"/>
      <name val="Times New Roman"/>
      <family val="1"/>
      <charset val="186"/>
    </font>
    <font>
      <sz val="11"/>
      <color theme="1"/>
      <name val="Times New Roman"/>
      <family val="1"/>
      <charset val="186"/>
    </font>
    <font>
      <b/>
      <sz val="10"/>
      <name val="Times New Roman"/>
      <family val="1"/>
      <charset val="186"/>
    </font>
    <font>
      <sz val="14"/>
      <color theme="1"/>
      <name val="Times New Roman"/>
      <family val="1"/>
      <charset val="186"/>
    </font>
    <font>
      <b/>
      <sz val="9"/>
      <name val="Times New Roman"/>
      <family val="1"/>
      <charset val="186"/>
    </font>
    <font>
      <sz val="9"/>
      <name val="Times New Roman"/>
      <family val="1"/>
      <charset val="186"/>
    </font>
    <font>
      <sz val="11"/>
      <color theme="1"/>
      <name val="Calibri"/>
      <family val="2"/>
      <scheme val="minor"/>
    </font>
    <font>
      <b/>
      <sz val="7"/>
      <color theme="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right style="thin">
        <color theme="0"/>
      </right>
      <top/>
      <bottom/>
      <diagonal/>
    </border>
    <border>
      <left style="thin">
        <color theme="0"/>
      </left>
      <right/>
      <top/>
      <bottom style="thin">
        <color theme="1"/>
      </bottom>
      <diagonal/>
    </border>
    <border>
      <left style="thin">
        <color theme="0"/>
      </left>
      <right/>
      <top/>
      <bottom style="thin">
        <color theme="0"/>
      </bottom>
      <diagonal/>
    </border>
    <border>
      <left style="thin">
        <color theme="0"/>
      </left>
      <right/>
      <top/>
      <bottom/>
      <diagonal/>
    </border>
    <border>
      <left style="thin">
        <color theme="1"/>
      </left>
      <right/>
      <top style="thin">
        <color theme="1"/>
      </top>
      <bottom style="thin">
        <color theme="1"/>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9" fontId="21" fillId="0" borderId="0" applyFont="0" applyFill="0" applyBorder="0" applyAlignment="0" applyProtection="0"/>
  </cellStyleXfs>
  <cellXfs count="113">
    <xf numFmtId="0" fontId="0" fillId="0" borderId="0" xfId="0"/>
    <xf numFmtId="0" fontId="2" fillId="3" borderId="4"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4" fillId="2" borderId="0" xfId="1" applyFont="1" applyFill="1"/>
    <xf numFmtId="0" fontId="6" fillId="2" borderId="0" xfId="1" applyFont="1" applyFill="1"/>
    <xf numFmtId="0" fontId="6" fillId="6" borderId="0" xfId="1" applyFont="1" applyFill="1"/>
    <xf numFmtId="0" fontId="10" fillId="2" borderId="0" xfId="1" applyFont="1" applyFill="1" applyAlignment="1">
      <alignment horizontal="center" vertical="top"/>
    </xf>
    <xf numFmtId="3" fontId="10" fillId="0" borderId="4" xfId="1" applyNumberFormat="1" applyFont="1" applyBorder="1" applyAlignment="1">
      <alignment horizontal="center" vertical="top"/>
    </xf>
    <xf numFmtId="0" fontId="6" fillId="7" borderId="4" xfId="1" applyFont="1" applyFill="1" applyBorder="1" applyAlignment="1">
      <alignment horizontal="center" vertical="center"/>
    </xf>
    <xf numFmtId="0" fontId="7" fillId="0" borderId="0" xfId="1" applyFont="1" applyAlignment="1">
      <alignment horizontal="left" vertical="top"/>
    </xf>
    <xf numFmtId="0" fontId="7" fillId="2" borderId="0" xfId="1" applyFont="1" applyFill="1" applyAlignment="1">
      <alignment horizontal="left" vertical="top"/>
    </xf>
    <xf numFmtId="0" fontId="14" fillId="2" borderId="0" xfId="1" applyFont="1" applyFill="1" applyAlignment="1">
      <alignment horizontal="left" vertical="top"/>
    </xf>
    <xf numFmtId="0" fontId="7" fillId="2" borderId="0" xfId="1" applyFont="1" applyFill="1"/>
    <xf numFmtId="0" fontId="6" fillId="2" borderId="0" xfId="1" applyFont="1" applyFill="1" applyAlignment="1">
      <alignment horizontal="center" vertical="top"/>
    </xf>
    <xf numFmtId="0" fontId="6" fillId="2" borderId="0" xfId="1" applyFont="1" applyFill="1" applyAlignment="1">
      <alignment horizontal="center"/>
    </xf>
    <xf numFmtId="0" fontId="16" fillId="2" borderId="0" xfId="1" applyFont="1" applyFill="1" applyAlignment="1">
      <alignment horizontal="center" vertical="top"/>
    </xf>
    <xf numFmtId="0" fontId="9" fillId="2" borderId="0" xfId="1" applyFont="1" applyFill="1" applyAlignment="1">
      <alignment horizontal="center"/>
    </xf>
    <xf numFmtId="3" fontId="6" fillId="2" borderId="0" xfId="1" applyNumberFormat="1" applyFont="1" applyFill="1"/>
    <xf numFmtId="0" fontId="11" fillId="0" borderId="5" xfId="1" applyFont="1" applyBorder="1" applyAlignment="1">
      <alignment horizontal="center" vertical="top"/>
    </xf>
    <xf numFmtId="1" fontId="11" fillId="0" borderId="5" xfId="1" applyNumberFormat="1" applyFont="1" applyBorder="1" applyAlignment="1">
      <alignment horizontal="center" vertical="top" wrapText="1"/>
    </xf>
    <xf numFmtId="0" fontId="11" fillId="0" borderId="5" xfId="1" applyFont="1" applyBorder="1" applyAlignment="1">
      <alignment horizontal="left" vertical="top" wrapText="1"/>
    </xf>
    <xf numFmtId="0" fontId="11" fillId="0" borderId="5" xfId="1" applyFont="1" applyBorder="1" applyAlignment="1">
      <alignment horizontal="center" vertical="top" wrapText="1"/>
    </xf>
    <xf numFmtId="0" fontId="12" fillId="0" borderId="5" xfId="1" applyFont="1" applyBorder="1" applyAlignment="1">
      <alignment horizontal="center" vertical="top"/>
    </xf>
    <xf numFmtId="0" fontId="11" fillId="0" borderId="6" xfId="1" applyFont="1" applyBorder="1" applyAlignment="1">
      <alignment horizontal="center" vertical="top"/>
    </xf>
    <xf numFmtId="3" fontId="7" fillId="0" borderId="5" xfId="1" applyNumberFormat="1" applyFont="1" applyBorder="1" applyAlignment="1">
      <alignment horizontal="center" vertical="center"/>
    </xf>
    <xf numFmtId="0" fontId="11" fillId="0" borderId="4" xfId="1" applyFont="1" applyBorder="1" applyAlignment="1">
      <alignment horizontal="center" vertical="top"/>
    </xf>
    <xf numFmtId="1" fontId="11" fillId="0" borderId="4" xfId="1" applyNumberFormat="1" applyFont="1" applyBorder="1" applyAlignment="1">
      <alignment horizontal="center" vertical="top" wrapText="1"/>
    </xf>
    <xf numFmtId="0" fontId="11" fillId="0" borderId="4" xfId="1" applyFont="1" applyBorder="1" applyAlignment="1">
      <alignment horizontal="left" vertical="top" wrapText="1"/>
    </xf>
    <xf numFmtId="0" fontId="11" fillId="0" borderId="4" xfId="1" applyFont="1" applyBorder="1" applyAlignment="1">
      <alignment horizontal="center" vertical="top" wrapText="1"/>
    </xf>
    <xf numFmtId="0" fontId="12" fillId="0" borderId="4" xfId="1" applyFont="1" applyBorder="1" applyAlignment="1">
      <alignment horizontal="center" vertical="top"/>
    </xf>
    <xf numFmtId="0" fontId="11" fillId="0" borderId="4" xfId="1" applyFont="1" applyBorder="1" applyAlignment="1">
      <alignment horizontal="left" vertical="top"/>
    </xf>
    <xf numFmtId="14" fontId="11" fillId="0" borderId="4" xfId="1" applyNumberFormat="1" applyFont="1" applyBorder="1" applyAlignment="1">
      <alignment horizontal="center" vertical="top"/>
    </xf>
    <xf numFmtId="3" fontId="12" fillId="0" borderId="4" xfId="1" applyNumberFormat="1" applyFont="1" applyBorder="1" applyAlignment="1">
      <alignment horizontal="center" vertical="top"/>
    </xf>
    <xf numFmtId="1" fontId="11" fillId="0" borderId="4" xfId="1" applyNumberFormat="1" applyFont="1" applyBorder="1" applyAlignment="1">
      <alignment horizontal="center" vertical="top"/>
    </xf>
    <xf numFmtId="49" fontId="11" fillId="0" borderId="4" xfId="1" applyNumberFormat="1" applyFont="1" applyBorder="1" applyAlignment="1">
      <alignment horizontal="center" vertical="top"/>
    </xf>
    <xf numFmtId="3" fontId="11" fillId="0" borderId="4" xfId="1" applyNumberFormat="1" applyFont="1" applyBorder="1" applyAlignment="1">
      <alignment horizontal="center" vertical="top"/>
    </xf>
    <xf numFmtId="0" fontId="12" fillId="0" borderId="4" xfId="1" applyFont="1" applyBorder="1" applyAlignment="1">
      <alignment horizontal="center" vertical="top" wrapText="1"/>
    </xf>
    <xf numFmtId="0" fontId="13" fillId="0" borderId="4" xfId="1" applyFont="1" applyBorder="1" applyAlignment="1">
      <alignment horizontal="left" vertical="top" wrapText="1"/>
    </xf>
    <xf numFmtId="3" fontId="11" fillId="0" borderId="4" xfId="1" applyNumberFormat="1" applyFont="1" applyBorder="1" applyAlignment="1">
      <alignment horizontal="left" vertical="top"/>
    </xf>
    <xf numFmtId="4" fontId="12" fillId="0" borderId="4" xfId="1" applyNumberFormat="1" applyFont="1" applyBorder="1" applyAlignment="1">
      <alignment horizontal="center" vertical="top" wrapText="1"/>
    </xf>
    <xf numFmtId="0" fontId="11" fillId="0" borderId="4" xfId="1" applyFont="1" applyBorder="1" applyAlignment="1">
      <alignment horizontal="left" wrapText="1"/>
    </xf>
    <xf numFmtId="3" fontId="12" fillId="0" borderId="4" xfId="1" applyNumberFormat="1" applyFont="1" applyBorder="1" applyAlignment="1">
      <alignment horizontal="center" vertical="top" wrapText="1"/>
    </xf>
    <xf numFmtId="0" fontId="6" fillId="0" borderId="7" xfId="1" applyFont="1" applyBorder="1"/>
    <xf numFmtId="0" fontId="6" fillId="0" borderId="7" xfId="1" applyFont="1" applyBorder="1" applyAlignment="1">
      <alignment horizontal="center" vertical="top"/>
    </xf>
    <xf numFmtId="0" fontId="6" fillId="0" borderId="7" xfId="1" applyFont="1" applyBorder="1" applyAlignment="1">
      <alignment horizontal="center"/>
    </xf>
    <xf numFmtId="0" fontId="16" fillId="0" borderId="7" xfId="1" applyFont="1" applyBorder="1" applyAlignment="1">
      <alignment horizontal="center" vertical="top"/>
    </xf>
    <xf numFmtId="0" fontId="9" fillId="0" borderId="7" xfId="1" applyFont="1" applyBorder="1" applyAlignment="1">
      <alignment horizontal="center"/>
    </xf>
    <xf numFmtId="0" fontId="7" fillId="6" borderId="7" xfId="1" applyFont="1" applyFill="1" applyBorder="1" applyAlignment="1">
      <alignment horizontal="center" vertical="top"/>
    </xf>
    <xf numFmtId="0" fontId="7" fillId="0" borderId="7" xfId="1" applyFont="1" applyBorder="1" applyAlignment="1">
      <alignment horizontal="center" vertical="top"/>
    </xf>
    <xf numFmtId="0" fontId="7" fillId="0" borderId="7" xfId="1" applyFont="1" applyBorder="1" applyAlignment="1">
      <alignment horizontal="center"/>
    </xf>
    <xf numFmtId="0" fontId="7" fillId="0" borderId="7" xfId="1" applyFont="1" applyBorder="1"/>
    <xf numFmtId="0" fontId="4" fillId="0" borderId="9" xfId="1" applyFont="1" applyBorder="1"/>
    <xf numFmtId="0" fontId="6" fillId="0" borderId="10" xfId="1" applyFont="1" applyBorder="1"/>
    <xf numFmtId="0" fontId="6" fillId="3" borderId="11" xfId="1" applyFont="1" applyFill="1" applyBorder="1"/>
    <xf numFmtId="3" fontId="10" fillId="0" borderId="3" xfId="1" applyNumberFormat="1" applyFont="1" applyBorder="1" applyAlignment="1">
      <alignment horizontal="center" vertical="top"/>
    </xf>
    <xf numFmtId="0" fontId="6" fillId="0" borderId="9" xfId="1" applyFont="1" applyBorder="1"/>
    <xf numFmtId="0" fontId="6" fillId="7" borderId="5" xfId="1" applyFont="1" applyFill="1" applyBorder="1" applyAlignment="1">
      <alignment horizontal="center" vertical="center"/>
    </xf>
    <xf numFmtId="0" fontId="2" fillId="3" borderId="11" xfId="1" applyFont="1" applyFill="1" applyBorder="1" applyAlignment="1">
      <alignment horizontal="center" vertical="center" wrapText="1"/>
    </xf>
    <xf numFmtId="0" fontId="10" fillId="2" borderId="11" xfId="1" applyFont="1" applyFill="1" applyBorder="1" applyAlignment="1">
      <alignment horizontal="center" vertical="top"/>
    </xf>
    <xf numFmtId="3" fontId="10" fillId="0" borderId="11" xfId="1" applyNumberFormat="1" applyFont="1" applyBorder="1" applyAlignment="1">
      <alignment horizontal="center" vertical="top"/>
    </xf>
    <xf numFmtId="0" fontId="6" fillId="0" borderId="12" xfId="1" applyFont="1" applyBorder="1"/>
    <xf numFmtId="0" fontId="7" fillId="6" borderId="12" xfId="1" applyFont="1" applyFill="1" applyBorder="1" applyAlignment="1">
      <alignment horizontal="center" vertical="top"/>
    </xf>
    <xf numFmtId="0" fontId="7" fillId="0" borderId="12" xfId="1" applyFont="1" applyBorder="1" applyAlignment="1">
      <alignment horizontal="center" vertical="top"/>
    </xf>
    <xf numFmtId="0" fontId="7" fillId="0" borderId="12" xfId="1" applyFont="1" applyBorder="1" applyAlignment="1">
      <alignment horizontal="center"/>
    </xf>
    <xf numFmtId="0" fontId="7" fillId="0" borderId="12" xfId="1" applyFont="1" applyBorder="1"/>
    <xf numFmtId="3" fontId="6" fillId="0" borderId="12" xfId="1" applyNumberFormat="1" applyFont="1" applyBorder="1"/>
    <xf numFmtId="3" fontId="8" fillId="0" borderId="12" xfId="1" applyNumberFormat="1" applyFont="1" applyBorder="1"/>
    <xf numFmtId="0" fontId="6" fillId="3" borderId="0" xfId="1" applyFont="1" applyFill="1"/>
    <xf numFmtId="0" fontId="9" fillId="0" borderId="0" xfId="1" applyFont="1" applyAlignment="1">
      <alignment horizontal="left" vertical="top"/>
    </xf>
    <xf numFmtId="164" fontId="2" fillId="4" borderId="4" xfId="1" applyNumberFormat="1" applyFont="1" applyFill="1" applyBorder="1" applyAlignment="1">
      <alignment horizontal="center" vertical="center" wrapText="1"/>
    </xf>
    <xf numFmtId="3" fontId="6" fillId="0" borderId="7" xfId="1" applyNumberFormat="1" applyFont="1" applyBorder="1" applyAlignment="1">
      <alignment horizontal="left" vertical="center"/>
    </xf>
    <xf numFmtId="0" fontId="18" fillId="0" borderId="7" xfId="1" applyFont="1" applyBorder="1"/>
    <xf numFmtId="0" fontId="6" fillId="0" borderId="0" xfId="1" applyFont="1" applyAlignment="1">
      <alignment horizontal="left" vertical="top"/>
    </xf>
    <xf numFmtId="0" fontId="6" fillId="0" borderId="10" xfId="1" applyFont="1" applyBorder="1" applyAlignment="1">
      <alignment horizontal="center" vertical="top"/>
    </xf>
    <xf numFmtId="0" fontId="6" fillId="0" borderId="10" xfId="1" applyFont="1" applyBorder="1" applyAlignment="1">
      <alignment horizontal="center"/>
    </xf>
    <xf numFmtId="0" fontId="16" fillId="0" borderId="10" xfId="1" applyFont="1" applyBorder="1" applyAlignment="1">
      <alignment horizontal="center" vertical="top"/>
    </xf>
    <xf numFmtId="0" fontId="9" fillId="0" borderId="10" xfId="1" applyFont="1" applyBorder="1" applyAlignment="1">
      <alignment horizontal="center"/>
    </xf>
    <xf numFmtId="3" fontId="6" fillId="0" borderId="10" xfId="1" applyNumberFormat="1" applyFont="1" applyBorder="1" applyAlignment="1">
      <alignment horizontal="center" vertical="center"/>
    </xf>
    <xf numFmtId="0" fontId="15" fillId="0" borderId="4" xfId="1" applyFont="1" applyBorder="1" applyAlignment="1">
      <alignment horizontal="center"/>
    </xf>
    <xf numFmtId="3" fontId="7" fillId="0" borderId="4" xfId="1" applyNumberFormat="1" applyFont="1" applyBorder="1" applyAlignment="1">
      <alignment horizontal="center" vertical="center"/>
    </xf>
    <xf numFmtId="3" fontId="19" fillId="3" borderId="4" xfId="1" applyNumberFormat="1" applyFont="1" applyFill="1" applyBorder="1" applyAlignment="1">
      <alignment horizontal="center" vertical="center" wrapText="1"/>
    </xf>
    <xf numFmtId="3" fontId="20" fillId="0" borderId="4" xfId="1" applyNumberFormat="1" applyFont="1" applyBorder="1" applyAlignment="1">
      <alignment horizontal="center"/>
    </xf>
    <xf numFmtId="3" fontId="20" fillId="6" borderId="4" xfId="1" applyNumberFormat="1" applyFont="1" applyFill="1" applyBorder="1" applyAlignment="1">
      <alignment horizontal="center"/>
    </xf>
    <xf numFmtId="0" fontId="17" fillId="0" borderId="2" xfId="1" applyFont="1" applyBorder="1" applyAlignment="1">
      <alignment horizontal="center" vertical="center" wrapText="1"/>
    </xf>
    <xf numFmtId="3" fontId="6" fillId="0" borderId="3" xfId="1" applyNumberFormat="1" applyFont="1" applyBorder="1" applyAlignment="1">
      <alignment horizontal="center"/>
    </xf>
    <xf numFmtId="3" fontId="6" fillId="0" borderId="13" xfId="1" applyNumberFormat="1" applyFont="1" applyBorder="1"/>
    <xf numFmtId="3" fontId="6" fillId="0" borderId="14" xfId="1" applyNumberFormat="1" applyFont="1" applyBorder="1"/>
    <xf numFmtId="0" fontId="6" fillId="0" borderId="15" xfId="1" applyFont="1" applyBorder="1"/>
    <xf numFmtId="0" fontId="6" fillId="0" borderId="16" xfId="1" applyFont="1" applyBorder="1"/>
    <xf numFmtId="0" fontId="6" fillId="3" borderId="17" xfId="1" applyFont="1" applyFill="1" applyBorder="1"/>
    <xf numFmtId="0" fontId="17" fillId="0" borderId="10" xfId="1" applyFont="1" applyBorder="1" applyAlignment="1">
      <alignment horizontal="center" vertical="center" wrapText="1"/>
    </xf>
    <xf numFmtId="0" fontId="7" fillId="0" borderId="8" xfId="1" applyFont="1" applyBorder="1" applyAlignment="1">
      <alignment horizontal="center" vertical="top"/>
    </xf>
    <xf numFmtId="0" fontId="17" fillId="0" borderId="12" xfId="1" applyFont="1" applyBorder="1" applyAlignment="1">
      <alignment horizontal="center" vertical="center" wrapText="1"/>
    </xf>
    <xf numFmtId="0" fontId="9" fillId="0" borderId="12" xfId="1" applyFont="1" applyBorder="1" applyAlignment="1">
      <alignment horizontal="left" vertical="top"/>
    </xf>
    <xf numFmtId="3" fontId="11" fillId="0" borderId="6" xfId="1" applyNumberFormat="1" applyFont="1" applyBorder="1" applyAlignment="1">
      <alignment horizontal="center" vertical="center"/>
    </xf>
    <xf numFmtId="3" fontId="11" fillId="0" borderId="4" xfId="1" applyNumberFormat="1" applyFont="1" applyBorder="1" applyAlignment="1">
      <alignment horizontal="center" vertical="center"/>
    </xf>
    <xf numFmtId="164" fontId="2" fillId="8" borderId="4" xfId="1" applyNumberFormat="1" applyFont="1" applyFill="1" applyBorder="1" applyAlignment="1">
      <alignment horizontal="center" vertical="center" wrapText="1"/>
    </xf>
    <xf numFmtId="164" fontId="22" fillId="9" borderId="4" xfId="1" applyNumberFormat="1" applyFont="1" applyFill="1" applyBorder="1" applyAlignment="1">
      <alignment horizontal="center" vertical="center" wrapText="1"/>
    </xf>
    <xf numFmtId="9" fontId="11" fillId="0" borderId="6" xfId="3" applyFont="1" applyBorder="1" applyAlignment="1">
      <alignment horizontal="center" vertical="center"/>
    </xf>
    <xf numFmtId="9" fontId="11" fillId="0" borderId="4" xfId="3" applyFont="1" applyBorder="1" applyAlignment="1">
      <alignment horizontal="center" vertical="center"/>
    </xf>
    <xf numFmtId="9" fontId="19" fillId="3" borderId="4" xfId="3" applyFont="1" applyFill="1" applyBorder="1" applyAlignment="1">
      <alignment horizontal="center" vertical="center" wrapText="1"/>
    </xf>
    <xf numFmtId="0" fontId="2" fillId="3" borderId="4" xfId="1" applyFont="1" applyFill="1" applyBorder="1" applyAlignment="1">
      <alignment horizontal="center" vertical="center" wrapText="1"/>
    </xf>
    <xf numFmtId="0" fontId="17" fillId="0" borderId="4" xfId="1" applyFont="1" applyBorder="1" applyAlignment="1">
      <alignment horizontal="center" vertical="center" wrapText="1"/>
    </xf>
    <xf numFmtId="0" fontId="5" fillId="0" borderId="0" xfId="1" applyFont="1" applyAlignment="1">
      <alignment horizontal="center" wrapText="1"/>
    </xf>
    <xf numFmtId="0" fontId="2" fillId="3" borderId="11"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17" fillId="0" borderId="2"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3" xfId="1" applyFont="1" applyBorder="1" applyAlignment="1">
      <alignment horizontal="center" vertical="center" wrapText="1"/>
    </xf>
    <xf numFmtId="0" fontId="9" fillId="4" borderId="0" xfId="1" applyFont="1" applyFill="1" applyAlignment="1">
      <alignment horizontal="center" vertical="top"/>
    </xf>
    <xf numFmtId="0" fontId="9" fillId="4" borderId="1" xfId="1" applyFont="1" applyFill="1" applyBorder="1" applyAlignment="1">
      <alignment horizontal="center" vertical="top"/>
    </xf>
    <xf numFmtId="0" fontId="9" fillId="0" borderId="2" xfId="1" applyFont="1" applyBorder="1" applyAlignment="1">
      <alignment horizontal="center" vertical="top"/>
    </xf>
    <xf numFmtId="0" fontId="9" fillId="0" borderId="18" xfId="1" applyFont="1" applyBorder="1" applyAlignment="1">
      <alignment horizontal="center" vertical="top"/>
    </xf>
  </cellXfs>
  <cellStyles count="4">
    <cellStyle name="Normal" xfId="0" builtinId="0"/>
    <cellStyle name="Normal 2 10 2 2 2 2 2" xfId="1" xr:uid="{00000000-0005-0000-0000-000001000000}"/>
    <cellStyle name="Normal 2 10 2 2 2 2 2 2" xfId="2" xr:uid="{00000000-0005-0000-0000-000002000000}"/>
    <cellStyle name="Percent" xfId="3" builtinId="5"/>
  </cellStyles>
  <dxfs count="0"/>
  <tableStyles count="0" defaultTableStyle="TableStyleMedium2" defaultPivotStyle="PivotStyleLight16"/>
  <colors>
    <mruColors>
      <color rgb="FF52CADA"/>
      <color rgb="FFD3F9D8"/>
      <color rgb="FFFE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BN254"/>
  <sheetViews>
    <sheetView tabSelected="1" topLeftCell="C2" zoomScaleNormal="110" zoomScaleSheetLayoutView="85" workbookViewId="0">
      <selection activeCell="AO10" sqref="AO10"/>
    </sheetView>
  </sheetViews>
  <sheetFormatPr defaultColWidth="7.453125" defaultRowHeight="15" customHeight="1" outlineLevelCol="1" x14ac:dyDescent="0.25"/>
  <cols>
    <col min="1" max="1" width="4.453125" style="4" hidden="1" customWidth="1"/>
    <col min="2" max="2" width="8.1796875" style="4" hidden="1" customWidth="1"/>
    <col min="3" max="4" width="7.54296875" style="13" bestFit="1" customWidth="1"/>
    <col min="5" max="5" width="26" style="14" customWidth="1"/>
    <col min="6" max="6" width="7.54296875" style="13" bestFit="1" customWidth="1"/>
    <col min="7" max="7" width="22.453125" style="4" customWidth="1"/>
    <col min="8" max="8" width="19.453125" style="15" customWidth="1"/>
    <col min="9" max="9" width="27.7265625" style="14" customWidth="1"/>
    <col min="10" max="10" width="7.54296875" style="13" bestFit="1" customWidth="1"/>
    <col min="11" max="11" width="7.54296875" style="16" bestFit="1" customWidth="1"/>
    <col min="12" max="12" width="7.54296875" style="4" bestFit="1" customWidth="1"/>
    <col min="13" max="14" width="10.81640625" style="4" customWidth="1"/>
    <col min="15" max="15" width="10.453125" style="4" customWidth="1"/>
    <col min="16" max="22" width="10.1796875" style="4" customWidth="1"/>
    <col min="23" max="29" width="10.1796875" style="4" hidden="1" customWidth="1" outlineLevel="1"/>
    <col min="30" max="30" width="10.1796875" style="4" customWidth="1" collapsed="1"/>
    <col min="31" max="40" width="10.1796875" style="4" customWidth="1"/>
    <col min="41" max="41" width="11.54296875" style="4" customWidth="1"/>
    <col min="42" max="42" width="7" style="4" customWidth="1"/>
    <col min="43" max="16384" width="7.453125" style="4"/>
  </cols>
  <sheetData>
    <row r="1" spans="1:66" ht="27.5" customHeight="1" x14ac:dyDescent="0.25">
      <c r="A1" s="42"/>
      <c r="B1" s="42"/>
      <c r="C1" s="43"/>
      <c r="D1" s="43"/>
      <c r="E1" s="44"/>
      <c r="F1" s="43"/>
      <c r="G1" s="42"/>
      <c r="H1" s="45"/>
      <c r="I1" s="44"/>
      <c r="J1" s="43"/>
      <c r="K1" s="46"/>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row>
    <row r="2" spans="1:66" s="3" customFormat="1" ht="43.5" customHeight="1" x14ac:dyDescent="0.4">
      <c r="A2" s="90"/>
      <c r="B2" s="90"/>
      <c r="C2" s="103" t="s">
        <v>683</v>
      </c>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row>
    <row r="3" spans="1:66" ht="15.75" customHeight="1" x14ac:dyDescent="0.3">
      <c r="A3" s="90"/>
      <c r="B3" s="90"/>
      <c r="C3" s="106" t="s">
        <v>684</v>
      </c>
      <c r="D3" s="107"/>
      <c r="E3" s="107"/>
      <c r="F3" s="107"/>
      <c r="G3" s="107"/>
      <c r="H3" s="107"/>
      <c r="I3" s="107"/>
      <c r="J3" s="108"/>
      <c r="K3" s="111"/>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3"/>
      <c r="AQ3" s="3"/>
      <c r="AR3" s="3"/>
      <c r="AS3" s="3"/>
      <c r="AT3" s="3"/>
      <c r="AU3" s="3"/>
      <c r="AV3" s="3"/>
      <c r="AW3" s="3"/>
      <c r="AX3" s="3"/>
      <c r="AY3" s="3"/>
      <c r="AZ3" s="3"/>
      <c r="BA3" s="3"/>
      <c r="BB3" s="3"/>
      <c r="BC3" s="3"/>
      <c r="BD3" s="3"/>
      <c r="BE3" s="3"/>
      <c r="BF3" s="3"/>
      <c r="BG3" s="3"/>
      <c r="BH3" s="3"/>
      <c r="BI3" s="3"/>
      <c r="BJ3" s="3"/>
      <c r="BK3" s="3"/>
      <c r="BL3" s="3"/>
      <c r="BM3" s="3"/>
      <c r="BN3" s="3"/>
    </row>
    <row r="4" spans="1:66" ht="15.75" customHeight="1" x14ac:dyDescent="0.3">
      <c r="A4" s="90"/>
      <c r="B4" s="90"/>
      <c r="C4" s="90"/>
      <c r="D4" s="90"/>
      <c r="E4" s="90"/>
      <c r="F4" s="90"/>
      <c r="G4" s="90"/>
      <c r="H4" s="90"/>
      <c r="I4" s="90"/>
      <c r="J4" s="90"/>
      <c r="K4" s="92"/>
      <c r="L4" s="92"/>
      <c r="M4" s="93"/>
      <c r="N4" s="93"/>
      <c r="O4" s="93"/>
      <c r="P4" s="109" t="s">
        <v>692</v>
      </c>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68"/>
      <c r="AP4" s="3"/>
      <c r="AQ4" s="3"/>
      <c r="AR4" s="3"/>
      <c r="AS4" s="3"/>
      <c r="AT4" s="3"/>
      <c r="AU4" s="3"/>
      <c r="AV4" s="3"/>
      <c r="AW4" s="3"/>
      <c r="AX4" s="3"/>
      <c r="AY4" s="3"/>
      <c r="AZ4" s="3"/>
      <c r="BA4" s="3"/>
      <c r="BB4" s="3"/>
      <c r="BC4" s="3"/>
      <c r="BD4" s="3"/>
      <c r="BE4" s="3"/>
      <c r="BF4" s="3"/>
      <c r="BG4" s="3"/>
      <c r="BH4" s="3"/>
      <c r="BI4" s="3"/>
      <c r="BJ4" s="3"/>
      <c r="BK4" s="3"/>
      <c r="BL4" s="3"/>
      <c r="BM4" s="3"/>
      <c r="BN4" s="3"/>
    </row>
    <row r="5" spans="1:66" ht="42" customHeight="1" x14ac:dyDescent="0.25">
      <c r="A5" s="52"/>
      <c r="B5" s="87"/>
      <c r="C5" s="47"/>
      <c r="D5" s="48"/>
      <c r="E5" s="49"/>
      <c r="F5" s="48"/>
      <c r="G5" s="50"/>
      <c r="H5" s="48"/>
      <c r="I5" s="49"/>
      <c r="J5" s="91"/>
      <c r="K5" s="101" t="s">
        <v>7</v>
      </c>
      <c r="L5" s="101"/>
      <c r="M5" s="1" t="s">
        <v>674</v>
      </c>
      <c r="N5" s="1" t="s">
        <v>675</v>
      </c>
      <c r="O5" s="1" t="s">
        <v>676</v>
      </c>
      <c r="P5" s="69" t="s">
        <v>693</v>
      </c>
      <c r="Q5" s="96" t="s">
        <v>706</v>
      </c>
      <c r="R5" s="96" t="s">
        <v>707</v>
      </c>
      <c r="S5" s="96" t="s">
        <v>708</v>
      </c>
      <c r="T5" s="96" t="s">
        <v>709</v>
      </c>
      <c r="U5" s="96" t="s">
        <v>710</v>
      </c>
      <c r="V5" s="96" t="s">
        <v>711</v>
      </c>
      <c r="W5" s="97" t="s">
        <v>685</v>
      </c>
      <c r="X5" s="97" t="s">
        <v>686</v>
      </c>
      <c r="Y5" s="97" t="s">
        <v>687</v>
      </c>
      <c r="Z5" s="97" t="s">
        <v>688</v>
      </c>
      <c r="AA5" s="97" t="s">
        <v>689</v>
      </c>
      <c r="AB5" s="97" t="s">
        <v>690</v>
      </c>
      <c r="AC5" s="97" t="s">
        <v>691</v>
      </c>
      <c r="AD5" s="69" t="s">
        <v>694</v>
      </c>
      <c r="AE5" s="69" t="s">
        <v>695</v>
      </c>
      <c r="AF5" s="69" t="s">
        <v>696</v>
      </c>
      <c r="AG5" s="69" t="s">
        <v>697</v>
      </c>
      <c r="AH5" s="69" t="s">
        <v>698</v>
      </c>
      <c r="AI5" s="69" t="s">
        <v>699</v>
      </c>
      <c r="AJ5" s="69" t="s">
        <v>700</v>
      </c>
      <c r="AK5" s="69" t="s">
        <v>701</v>
      </c>
      <c r="AL5" s="69" t="s">
        <v>702</v>
      </c>
      <c r="AM5" s="69" t="s">
        <v>703</v>
      </c>
      <c r="AN5" s="69" t="s">
        <v>704</v>
      </c>
      <c r="AO5" s="2" t="s">
        <v>8</v>
      </c>
    </row>
    <row r="6" spans="1:66" ht="22.75" customHeight="1" x14ac:dyDescent="0.25">
      <c r="A6" s="60"/>
      <c r="B6" s="88"/>
      <c r="C6" s="47"/>
      <c r="D6" s="48"/>
      <c r="E6" s="49"/>
      <c r="F6" s="48"/>
      <c r="G6" s="50"/>
      <c r="H6" s="48"/>
      <c r="I6" s="49"/>
      <c r="J6" s="91"/>
      <c r="K6" s="102" t="s">
        <v>14</v>
      </c>
      <c r="L6" s="102"/>
      <c r="M6" s="80">
        <f t="shared" ref="M6:S6" si="0">SUM(M7:M18)</f>
        <v>44054370.029999994</v>
      </c>
      <c r="N6" s="80">
        <f t="shared" si="0"/>
        <v>142081704.60000002</v>
      </c>
      <c r="O6" s="80">
        <f t="shared" si="0"/>
        <v>587327552.62000024</v>
      </c>
      <c r="P6" s="80">
        <f t="shared" si="0"/>
        <v>22535611.770000003</v>
      </c>
      <c r="Q6" s="80">
        <f t="shared" si="0"/>
        <v>41090104.370000005</v>
      </c>
      <c r="R6" s="80">
        <f t="shared" si="0"/>
        <v>30300</v>
      </c>
      <c r="S6" s="80">
        <f t="shared" si="0"/>
        <v>41059804.370000005</v>
      </c>
      <c r="T6" s="100">
        <f t="shared" ref="T6:T17" si="1">IFERROR(S6/P6,"nebija plānots")</f>
        <v>1.8219964378628448</v>
      </c>
      <c r="U6" s="80">
        <f t="shared" ref="U6:AO6" si="2">SUM(U7:U18)</f>
        <v>18524192.599999998</v>
      </c>
      <c r="V6" s="100">
        <f t="shared" si="2"/>
        <v>16.068167669703694</v>
      </c>
      <c r="W6" s="80">
        <f t="shared" si="2"/>
        <v>0</v>
      </c>
      <c r="X6" s="80">
        <f t="shared" si="2"/>
        <v>0</v>
      </c>
      <c r="Y6" s="80">
        <f t="shared" si="2"/>
        <v>0</v>
      </c>
      <c r="Z6" s="80">
        <f t="shared" si="2"/>
        <v>0</v>
      </c>
      <c r="AA6" s="80">
        <f t="shared" si="2"/>
        <v>0</v>
      </c>
      <c r="AB6" s="80">
        <f t="shared" si="2"/>
        <v>0</v>
      </c>
      <c r="AC6" s="80">
        <f t="shared" si="2"/>
        <v>0</v>
      </c>
      <c r="AD6" s="80">
        <f t="shared" si="2"/>
        <v>33210243.862199996</v>
      </c>
      <c r="AE6" s="80">
        <f t="shared" si="2"/>
        <v>26168156.370000008</v>
      </c>
      <c r="AF6" s="80">
        <f t="shared" si="2"/>
        <v>34334865.810000002</v>
      </c>
      <c r="AG6" s="80">
        <f t="shared" si="2"/>
        <v>58838413.216000006</v>
      </c>
      <c r="AH6" s="80">
        <f t="shared" si="2"/>
        <v>42478101.229999997</v>
      </c>
      <c r="AI6" s="80">
        <f t="shared" si="2"/>
        <v>36106121.682000004</v>
      </c>
      <c r="AJ6" s="80">
        <f t="shared" si="2"/>
        <v>34867259.174799994</v>
      </c>
      <c r="AK6" s="80">
        <f t="shared" si="2"/>
        <v>58463271.8565</v>
      </c>
      <c r="AL6" s="80">
        <f t="shared" si="2"/>
        <v>83980985.016666651</v>
      </c>
      <c r="AM6" s="80">
        <f t="shared" si="2"/>
        <v>44234838.705999993</v>
      </c>
      <c r="AN6" s="80">
        <f t="shared" si="2"/>
        <v>66554105.175999992</v>
      </c>
      <c r="AO6" s="80">
        <f>SUM(AO7:AO18)</f>
        <v>541771973.87016666</v>
      </c>
    </row>
    <row r="7" spans="1:66" ht="15" customHeight="1" x14ac:dyDescent="0.25">
      <c r="A7" s="60"/>
      <c r="B7" s="88"/>
      <c r="C7" s="47"/>
      <c r="D7" s="48"/>
      <c r="E7" s="49"/>
      <c r="F7" s="48"/>
      <c r="G7" s="50"/>
      <c r="H7" s="48"/>
      <c r="I7" s="49"/>
      <c r="J7" s="91"/>
      <c r="K7" s="83" t="s">
        <v>59</v>
      </c>
      <c r="L7" s="84"/>
      <c r="M7" s="81">
        <f>SUMIF($K$28:$K$242,$K7,M$28:M$242)</f>
        <v>42994222.299999997</v>
      </c>
      <c r="N7" s="81">
        <f>SUMIF($K$28:$K$242,$K7,N$28:N$242)</f>
        <v>34557969.030000001</v>
      </c>
      <c r="O7" s="81">
        <f>SUMIF($K$28:$K$242,$K7,O$28:O$242)</f>
        <v>126277138.78</v>
      </c>
      <c r="P7" s="81">
        <f>SUMIF($K$28:$K$242,$K7,P$28:P$242)</f>
        <v>1127138.49</v>
      </c>
      <c r="Q7" s="81">
        <f>SUMIF($K$28:$K$242,$K7,Q$28:Q$242)</f>
        <v>16737890.250000002</v>
      </c>
      <c r="R7" s="81">
        <f t="shared" ref="R7:U18" si="3">SUMIF($K$28:$K$242,$K7,R$28:R$242)</f>
        <v>30300</v>
      </c>
      <c r="S7" s="81">
        <f t="shared" si="3"/>
        <v>16707590.250000002</v>
      </c>
      <c r="T7" s="98">
        <f t="shared" si="1"/>
        <v>14.823014561413835</v>
      </c>
      <c r="U7" s="81">
        <f t="shared" si="3"/>
        <v>15580451.76</v>
      </c>
      <c r="V7" s="98">
        <f t="shared" ref="V7:V17" si="4">IFERROR(U7/P7,"nebija plānots")</f>
        <v>13.823014561413833</v>
      </c>
      <c r="W7" s="81"/>
      <c r="X7" s="81"/>
      <c r="Y7" s="81"/>
      <c r="Z7" s="81"/>
      <c r="AA7" s="81"/>
      <c r="AB7" s="81"/>
      <c r="AC7" s="81"/>
      <c r="AD7" s="81">
        <f t="shared" ref="AD7:AO18" si="5">SUMIF($K$28:$K$242,$K7,AD$28:AD$242)</f>
        <v>19301319.489999998</v>
      </c>
      <c r="AE7" s="81">
        <f t="shared" si="5"/>
        <v>1829246.6</v>
      </c>
      <c r="AF7" s="81">
        <f t="shared" si="5"/>
        <v>2589303.6999999997</v>
      </c>
      <c r="AG7" s="81">
        <f t="shared" si="5"/>
        <v>25448070.670000002</v>
      </c>
      <c r="AH7" s="81">
        <f t="shared" si="5"/>
        <v>730033.93</v>
      </c>
      <c r="AI7" s="81">
        <f t="shared" si="5"/>
        <v>5073125.18</v>
      </c>
      <c r="AJ7" s="81">
        <f t="shared" si="5"/>
        <v>5828118.3099999996</v>
      </c>
      <c r="AK7" s="81">
        <f t="shared" si="5"/>
        <v>7739858.3199999994</v>
      </c>
      <c r="AL7" s="81">
        <f t="shared" si="5"/>
        <v>26232201.009999998</v>
      </c>
      <c r="AM7" s="81">
        <f t="shared" si="5"/>
        <v>12526657.23</v>
      </c>
      <c r="AN7" s="81">
        <f t="shared" si="5"/>
        <v>7645022.0499999998</v>
      </c>
      <c r="AO7" s="81">
        <f t="shared" si="5"/>
        <v>116070094.97999999</v>
      </c>
    </row>
    <row r="8" spans="1:66" ht="15" customHeight="1" x14ac:dyDescent="0.25">
      <c r="A8" s="60"/>
      <c r="B8" s="88"/>
      <c r="C8" s="47"/>
      <c r="D8" s="48"/>
      <c r="E8" s="49"/>
      <c r="F8" s="48"/>
      <c r="G8" s="50"/>
      <c r="H8" s="48"/>
      <c r="I8" s="49"/>
      <c r="J8" s="91"/>
      <c r="K8" s="83" t="s">
        <v>91</v>
      </c>
      <c r="L8" s="84"/>
      <c r="M8" s="81">
        <f t="shared" ref="M8:P18" si="6">SUMIF($K$28:$K$242,$K8,M$28:M$242)</f>
        <v>265045.21999999997</v>
      </c>
      <c r="N8" s="81">
        <f t="shared" si="6"/>
        <v>24924687.619999997</v>
      </c>
      <c r="O8" s="81">
        <f t="shared" si="6"/>
        <v>99467380.399999991</v>
      </c>
      <c r="P8" s="81">
        <f t="shared" si="6"/>
        <v>13141303.130000001</v>
      </c>
      <c r="Q8" s="81">
        <f t="shared" ref="Q8:Q18" si="7">SUMIF($K$28:$K$242,$K8,Q$28:Q$242)</f>
        <v>14205439.24</v>
      </c>
      <c r="R8" s="81">
        <f t="shared" si="3"/>
        <v>0</v>
      </c>
      <c r="S8" s="81">
        <f t="shared" si="3"/>
        <v>14205439.24</v>
      </c>
      <c r="T8" s="98">
        <f t="shared" si="1"/>
        <v>1.0809764525993397</v>
      </c>
      <c r="U8" s="81">
        <f t="shared" si="3"/>
        <v>1064136.1099999996</v>
      </c>
      <c r="V8" s="98">
        <f t="shared" si="4"/>
        <v>8.0976452599339707E-2</v>
      </c>
      <c r="W8" s="81"/>
      <c r="X8" s="81"/>
      <c r="Y8" s="81"/>
      <c r="Z8" s="81"/>
      <c r="AA8" s="81"/>
      <c r="AB8" s="81"/>
      <c r="AC8" s="81"/>
      <c r="AD8" s="81">
        <f t="shared" si="5"/>
        <v>6552480.0821999991</v>
      </c>
      <c r="AE8" s="81">
        <f t="shared" si="5"/>
        <v>11421033.650000006</v>
      </c>
      <c r="AF8" s="81">
        <f t="shared" si="5"/>
        <v>9558727.3374999985</v>
      </c>
      <c r="AG8" s="81">
        <f t="shared" si="5"/>
        <v>10666282.786</v>
      </c>
      <c r="AH8" s="81">
        <f t="shared" si="5"/>
        <v>13995125.299999999</v>
      </c>
      <c r="AI8" s="81">
        <f t="shared" si="5"/>
        <v>17936357.321999997</v>
      </c>
      <c r="AJ8" s="81">
        <f t="shared" si="5"/>
        <v>14879652.224799998</v>
      </c>
      <c r="AK8" s="81">
        <f t="shared" si="5"/>
        <v>12292332.386499999</v>
      </c>
      <c r="AL8" s="81">
        <f t="shared" si="5"/>
        <v>16903898.494166665</v>
      </c>
      <c r="AM8" s="81">
        <f t="shared" si="5"/>
        <v>11909138.655999999</v>
      </c>
      <c r="AN8" s="81">
        <f t="shared" si="5"/>
        <v>12831560.566000002</v>
      </c>
      <c r="AO8" s="81">
        <f t="shared" si="5"/>
        <v>152087891.93516663</v>
      </c>
    </row>
    <row r="9" spans="1:66" ht="15" customHeight="1" x14ac:dyDescent="0.25">
      <c r="A9" s="60"/>
      <c r="B9" s="88"/>
      <c r="C9" s="47"/>
      <c r="D9" s="48"/>
      <c r="E9" s="49"/>
      <c r="F9" s="48"/>
      <c r="G9" s="50"/>
      <c r="H9" s="48"/>
      <c r="I9" s="49"/>
      <c r="J9" s="91"/>
      <c r="K9" s="83" t="s">
        <v>103</v>
      </c>
      <c r="L9" s="84"/>
      <c r="M9" s="81">
        <f t="shared" si="6"/>
        <v>0</v>
      </c>
      <c r="N9" s="81">
        <f t="shared" si="6"/>
        <v>48978804.850000001</v>
      </c>
      <c r="O9" s="81">
        <f t="shared" si="6"/>
        <v>99418992.329999998</v>
      </c>
      <c r="P9" s="81">
        <f t="shared" si="6"/>
        <v>1511129.17</v>
      </c>
      <c r="Q9" s="81">
        <f t="shared" si="7"/>
        <v>1798431.1400000001</v>
      </c>
      <c r="R9" s="81">
        <f t="shared" si="3"/>
        <v>0</v>
      </c>
      <c r="S9" s="81">
        <f t="shared" si="3"/>
        <v>1798431.1400000001</v>
      </c>
      <c r="T9" s="98">
        <f t="shared" si="1"/>
        <v>1.1901240315544965</v>
      </c>
      <c r="U9" s="81">
        <f t="shared" si="3"/>
        <v>287301.97000000009</v>
      </c>
      <c r="V9" s="98">
        <f t="shared" si="4"/>
        <v>0.1901240315544965</v>
      </c>
      <c r="W9" s="81"/>
      <c r="X9" s="81"/>
      <c r="Y9" s="81"/>
      <c r="Z9" s="81"/>
      <c r="AA9" s="81"/>
      <c r="AB9" s="81"/>
      <c r="AC9" s="81"/>
      <c r="AD9" s="81">
        <f t="shared" si="5"/>
        <v>1141931.3</v>
      </c>
      <c r="AE9" s="81">
        <f t="shared" si="5"/>
        <v>0</v>
      </c>
      <c r="AF9" s="81">
        <f t="shared" si="5"/>
        <v>12552909.57</v>
      </c>
      <c r="AG9" s="81">
        <f t="shared" si="5"/>
        <v>3358052.06</v>
      </c>
      <c r="AH9" s="81">
        <f t="shared" si="5"/>
        <v>3946101.1799999997</v>
      </c>
      <c r="AI9" s="81">
        <f t="shared" si="5"/>
        <v>4346067.92</v>
      </c>
      <c r="AJ9" s="81">
        <f t="shared" si="5"/>
        <v>2182708.5599999996</v>
      </c>
      <c r="AK9" s="81">
        <f t="shared" si="5"/>
        <v>5805585.0099999998</v>
      </c>
      <c r="AL9" s="81">
        <f t="shared" si="5"/>
        <v>9024013.9000000004</v>
      </c>
      <c r="AM9" s="81">
        <f t="shared" si="5"/>
        <v>732011.77</v>
      </c>
      <c r="AN9" s="81">
        <f t="shared" si="5"/>
        <v>16104632.080000002</v>
      </c>
      <c r="AO9" s="81">
        <f t="shared" si="5"/>
        <v>60705142.520000011</v>
      </c>
    </row>
    <row r="10" spans="1:66" ht="15" customHeight="1" x14ac:dyDescent="0.25">
      <c r="A10" s="60"/>
      <c r="B10" s="88"/>
      <c r="C10" s="47"/>
      <c r="D10" s="48"/>
      <c r="E10" s="49"/>
      <c r="F10" s="48"/>
      <c r="G10" s="50"/>
      <c r="H10" s="48"/>
      <c r="I10" s="49"/>
      <c r="J10" s="91"/>
      <c r="K10" s="83" t="s">
        <v>22</v>
      </c>
      <c r="L10" s="84"/>
      <c r="M10" s="81">
        <f t="shared" si="6"/>
        <v>115102.51</v>
      </c>
      <c r="N10" s="81">
        <f t="shared" si="6"/>
        <v>4990447.5299999993</v>
      </c>
      <c r="O10" s="81">
        <f t="shared" si="6"/>
        <v>62775155.519999996</v>
      </c>
      <c r="P10" s="81">
        <f t="shared" si="6"/>
        <v>4086401.0000000005</v>
      </c>
      <c r="Q10" s="81">
        <f t="shared" si="7"/>
        <v>4621422.5999999996</v>
      </c>
      <c r="R10" s="81">
        <f t="shared" si="3"/>
        <v>0</v>
      </c>
      <c r="S10" s="81">
        <f t="shared" si="3"/>
        <v>4621422.5999999996</v>
      </c>
      <c r="T10" s="98">
        <f t="shared" si="1"/>
        <v>1.1309273367934276</v>
      </c>
      <c r="U10" s="81">
        <f t="shared" si="3"/>
        <v>535021.59999999986</v>
      </c>
      <c r="V10" s="98">
        <f t="shared" si="4"/>
        <v>0.13092733679342772</v>
      </c>
      <c r="W10" s="81"/>
      <c r="X10" s="81"/>
      <c r="Y10" s="81"/>
      <c r="Z10" s="81"/>
      <c r="AA10" s="81"/>
      <c r="AB10" s="81"/>
      <c r="AC10" s="81"/>
      <c r="AD10" s="81">
        <f t="shared" si="5"/>
        <v>2638256.9399999995</v>
      </c>
      <c r="AE10" s="81">
        <f t="shared" si="5"/>
        <v>5469482</v>
      </c>
      <c r="AF10" s="81">
        <f t="shared" si="5"/>
        <v>5178729.76</v>
      </c>
      <c r="AG10" s="81">
        <f t="shared" si="5"/>
        <v>3812572.0100000002</v>
      </c>
      <c r="AH10" s="81">
        <f t="shared" si="5"/>
        <v>11210163.399999999</v>
      </c>
      <c r="AI10" s="81">
        <f t="shared" si="5"/>
        <v>4279774.13</v>
      </c>
      <c r="AJ10" s="81">
        <f t="shared" si="5"/>
        <v>3834832.64</v>
      </c>
      <c r="AK10" s="81">
        <f t="shared" si="5"/>
        <v>22471681.229999997</v>
      </c>
      <c r="AL10" s="81">
        <f t="shared" si="5"/>
        <v>13388470.99</v>
      </c>
      <c r="AM10" s="81">
        <f t="shared" si="5"/>
        <v>7699320.0900000008</v>
      </c>
      <c r="AN10" s="81">
        <f t="shared" si="5"/>
        <v>3349464.87</v>
      </c>
      <c r="AO10" s="81">
        <f t="shared" si="5"/>
        <v>87419149.059999987</v>
      </c>
    </row>
    <row r="11" spans="1:66" ht="15" customHeight="1" x14ac:dyDescent="0.25">
      <c r="A11" s="60"/>
      <c r="B11" s="88"/>
      <c r="C11" s="47"/>
      <c r="D11" s="48"/>
      <c r="E11" s="49"/>
      <c r="F11" s="48"/>
      <c r="G11" s="50"/>
      <c r="H11" s="48"/>
      <c r="I11" s="49"/>
      <c r="J11" s="91"/>
      <c r="K11" s="83" t="s">
        <v>306</v>
      </c>
      <c r="L11" s="84"/>
      <c r="M11" s="81">
        <f t="shared" si="6"/>
        <v>0</v>
      </c>
      <c r="N11" s="81">
        <f t="shared" si="6"/>
        <v>14600467.719999999</v>
      </c>
      <c r="O11" s="81">
        <f t="shared" si="6"/>
        <v>56898567.270000018</v>
      </c>
      <c r="P11" s="81">
        <f t="shared" si="6"/>
        <v>1899061.3699999999</v>
      </c>
      <c r="Q11" s="81">
        <f t="shared" si="7"/>
        <v>2495871.04</v>
      </c>
      <c r="R11" s="81">
        <f t="shared" si="3"/>
        <v>0</v>
      </c>
      <c r="S11" s="81">
        <f t="shared" si="3"/>
        <v>2495871.04</v>
      </c>
      <c r="T11" s="98">
        <f t="shared" si="1"/>
        <v>1.3142656048024399</v>
      </c>
      <c r="U11" s="81">
        <f t="shared" si="3"/>
        <v>596809.66999999981</v>
      </c>
      <c r="V11" s="98">
        <f t="shared" si="4"/>
        <v>0.31426560480243976</v>
      </c>
      <c r="W11" s="81"/>
      <c r="X11" s="81"/>
      <c r="Y11" s="81"/>
      <c r="Z11" s="81"/>
      <c r="AA11" s="81"/>
      <c r="AB11" s="81"/>
      <c r="AC11" s="81"/>
      <c r="AD11" s="81">
        <f t="shared" si="5"/>
        <v>1209213.4499999997</v>
      </c>
      <c r="AE11" s="81">
        <f t="shared" si="5"/>
        <v>805157.15999999992</v>
      </c>
      <c r="AF11" s="81">
        <f t="shared" si="5"/>
        <v>1831630.56</v>
      </c>
      <c r="AG11" s="81">
        <f t="shared" si="5"/>
        <v>5545290.330000001</v>
      </c>
      <c r="AH11" s="81">
        <f t="shared" si="5"/>
        <v>1358776.27</v>
      </c>
      <c r="AI11" s="81">
        <f t="shared" si="5"/>
        <v>1150259.5</v>
      </c>
      <c r="AJ11" s="81">
        <f t="shared" si="5"/>
        <v>4442007.45</v>
      </c>
      <c r="AK11" s="81">
        <f t="shared" si="5"/>
        <v>1249939.2400000002</v>
      </c>
      <c r="AL11" s="81">
        <f t="shared" si="5"/>
        <v>5668191.6200000001</v>
      </c>
      <c r="AM11" s="81">
        <f t="shared" si="5"/>
        <v>1362510.5499999998</v>
      </c>
      <c r="AN11" s="81">
        <f t="shared" si="5"/>
        <v>4731501.91</v>
      </c>
      <c r="AO11" s="81">
        <f t="shared" si="5"/>
        <v>31253539.41</v>
      </c>
    </row>
    <row r="12" spans="1:66" ht="15" customHeight="1" x14ac:dyDescent="0.25">
      <c r="A12" s="60"/>
      <c r="B12" s="88"/>
      <c r="C12" s="47"/>
      <c r="D12" s="48"/>
      <c r="E12" s="49"/>
      <c r="F12" s="48"/>
      <c r="G12" s="50"/>
      <c r="H12" s="48"/>
      <c r="I12" s="49"/>
      <c r="J12" s="91"/>
      <c r="K12" s="83" t="s">
        <v>120</v>
      </c>
      <c r="L12" s="84"/>
      <c r="M12" s="81">
        <f t="shared" si="6"/>
        <v>0</v>
      </c>
      <c r="N12" s="81">
        <f t="shared" si="6"/>
        <v>0</v>
      </c>
      <c r="O12" s="81">
        <f t="shared" si="6"/>
        <v>19705888.73</v>
      </c>
      <c r="P12" s="81">
        <f t="shared" si="6"/>
        <v>0</v>
      </c>
      <c r="Q12" s="81">
        <f t="shared" si="7"/>
        <v>0</v>
      </c>
      <c r="R12" s="81">
        <f t="shared" si="3"/>
        <v>0</v>
      </c>
      <c r="S12" s="81">
        <f t="shared" si="3"/>
        <v>0</v>
      </c>
      <c r="T12" s="98" t="str">
        <f t="shared" si="1"/>
        <v>nebija plānots</v>
      </c>
      <c r="U12" s="81">
        <f t="shared" si="3"/>
        <v>0</v>
      </c>
      <c r="V12" s="98" t="str">
        <f t="shared" si="4"/>
        <v>nebija plānots</v>
      </c>
      <c r="W12" s="81"/>
      <c r="X12" s="81"/>
      <c r="Y12" s="81"/>
      <c r="Z12" s="81"/>
      <c r="AA12" s="81"/>
      <c r="AB12" s="81"/>
      <c r="AC12" s="81"/>
      <c r="AD12" s="81">
        <f t="shared" si="5"/>
        <v>0</v>
      </c>
      <c r="AE12" s="81">
        <f t="shared" si="5"/>
        <v>0</v>
      </c>
      <c r="AF12" s="81">
        <f t="shared" si="5"/>
        <v>0</v>
      </c>
      <c r="AG12" s="81">
        <f t="shared" si="5"/>
        <v>0</v>
      </c>
      <c r="AH12" s="81">
        <f t="shared" si="5"/>
        <v>0</v>
      </c>
      <c r="AI12" s="81">
        <f t="shared" si="5"/>
        <v>0</v>
      </c>
      <c r="AJ12" s="81">
        <f t="shared" si="5"/>
        <v>0</v>
      </c>
      <c r="AK12" s="81">
        <f t="shared" si="5"/>
        <v>0</v>
      </c>
      <c r="AL12" s="81">
        <f t="shared" si="5"/>
        <v>4465049.95</v>
      </c>
      <c r="AM12" s="81">
        <f t="shared" si="5"/>
        <v>0</v>
      </c>
      <c r="AN12" s="81">
        <f t="shared" si="5"/>
        <v>1700000</v>
      </c>
      <c r="AO12" s="81">
        <f t="shared" si="5"/>
        <v>6165049.9500000002</v>
      </c>
    </row>
    <row r="13" spans="1:66" ht="15" customHeight="1" x14ac:dyDescent="0.25">
      <c r="A13" s="60"/>
      <c r="B13" s="88"/>
      <c r="C13" s="47"/>
      <c r="D13" s="48"/>
      <c r="E13" s="49"/>
      <c r="F13" s="48"/>
      <c r="G13" s="50"/>
      <c r="H13" s="48"/>
      <c r="I13" s="49"/>
      <c r="J13" s="91"/>
      <c r="K13" s="83" t="s">
        <v>444</v>
      </c>
      <c r="L13" s="84"/>
      <c r="M13" s="81">
        <f t="shared" si="6"/>
        <v>680000</v>
      </c>
      <c r="N13" s="81">
        <f t="shared" si="6"/>
        <v>6447581.7999999998</v>
      </c>
      <c r="O13" s="81">
        <f t="shared" si="6"/>
        <v>24709334.230000004</v>
      </c>
      <c r="P13" s="81">
        <f t="shared" si="6"/>
        <v>613806.14</v>
      </c>
      <c r="Q13" s="81">
        <f t="shared" si="7"/>
        <v>740794.32000000007</v>
      </c>
      <c r="R13" s="81">
        <f t="shared" si="3"/>
        <v>0</v>
      </c>
      <c r="S13" s="81">
        <f t="shared" si="3"/>
        <v>740794.32000000007</v>
      </c>
      <c r="T13" s="98">
        <f t="shared" si="1"/>
        <v>1.2068864609272238</v>
      </c>
      <c r="U13" s="81">
        <f t="shared" si="3"/>
        <v>126988.18000000001</v>
      </c>
      <c r="V13" s="98">
        <f t="shared" si="4"/>
        <v>0.20688646092722371</v>
      </c>
      <c r="W13" s="81"/>
      <c r="X13" s="81"/>
      <c r="Y13" s="81"/>
      <c r="Z13" s="81"/>
      <c r="AA13" s="81"/>
      <c r="AB13" s="81"/>
      <c r="AC13" s="81"/>
      <c r="AD13" s="81">
        <f t="shared" si="5"/>
        <v>1029020.14</v>
      </c>
      <c r="AE13" s="81">
        <f t="shared" si="5"/>
        <v>5552393.4000000004</v>
      </c>
      <c r="AF13" s="81">
        <f t="shared" si="5"/>
        <v>1195656.8900000001</v>
      </c>
      <c r="AG13" s="81">
        <f t="shared" si="5"/>
        <v>1807044.1299999997</v>
      </c>
      <c r="AH13" s="81">
        <f t="shared" si="5"/>
        <v>6343576.6899999995</v>
      </c>
      <c r="AI13" s="81">
        <f t="shared" si="5"/>
        <v>1192490.83</v>
      </c>
      <c r="AJ13" s="81">
        <f t="shared" si="5"/>
        <v>1396602.2999999998</v>
      </c>
      <c r="AK13" s="81">
        <f t="shared" si="5"/>
        <v>5034771.97</v>
      </c>
      <c r="AL13" s="81">
        <f t="shared" si="5"/>
        <v>4098380.9599999995</v>
      </c>
      <c r="AM13" s="81">
        <f t="shared" si="5"/>
        <v>6258799.4000000004</v>
      </c>
      <c r="AN13" s="81">
        <f t="shared" si="5"/>
        <v>4611086.3899999997</v>
      </c>
      <c r="AO13" s="81">
        <f t="shared" si="5"/>
        <v>39133629.239999995</v>
      </c>
    </row>
    <row r="14" spans="1:66" ht="15" customHeight="1" x14ac:dyDescent="0.25">
      <c r="A14" s="60"/>
      <c r="B14" s="88"/>
      <c r="C14" s="47"/>
      <c r="D14" s="48"/>
      <c r="E14" s="49"/>
      <c r="F14" s="48"/>
      <c r="G14" s="50"/>
      <c r="H14" s="48"/>
      <c r="I14" s="49"/>
      <c r="J14" s="91"/>
      <c r="K14" s="83" t="s">
        <v>420</v>
      </c>
      <c r="L14" s="84"/>
      <c r="M14" s="81">
        <f t="shared" si="6"/>
        <v>0</v>
      </c>
      <c r="N14" s="81">
        <f t="shared" si="6"/>
        <v>5855501.1600000001</v>
      </c>
      <c r="O14" s="81">
        <f t="shared" si="6"/>
        <v>11686457.350000001</v>
      </c>
      <c r="P14" s="81">
        <f t="shared" si="6"/>
        <v>147803.85999999999</v>
      </c>
      <c r="Q14" s="81">
        <f t="shared" si="7"/>
        <v>231131.72</v>
      </c>
      <c r="R14" s="81">
        <f t="shared" si="3"/>
        <v>0</v>
      </c>
      <c r="S14" s="81">
        <f t="shared" si="3"/>
        <v>231131.72</v>
      </c>
      <c r="T14" s="98">
        <f t="shared" si="1"/>
        <v>1.5637732329859317</v>
      </c>
      <c r="U14" s="81">
        <f t="shared" si="3"/>
        <v>83327.86</v>
      </c>
      <c r="V14" s="98">
        <f t="shared" si="4"/>
        <v>0.56377323298593152</v>
      </c>
      <c r="W14" s="81"/>
      <c r="X14" s="81"/>
      <c r="Y14" s="81"/>
      <c r="Z14" s="81"/>
      <c r="AA14" s="81"/>
      <c r="AB14" s="81"/>
      <c r="AC14" s="81"/>
      <c r="AD14" s="81">
        <f t="shared" si="5"/>
        <v>52087.96</v>
      </c>
      <c r="AE14" s="81">
        <f t="shared" si="5"/>
        <v>500958.73</v>
      </c>
      <c r="AF14" s="81">
        <f t="shared" si="5"/>
        <v>500057.61249999999</v>
      </c>
      <c r="AG14" s="81">
        <f t="shared" si="5"/>
        <v>775505.02</v>
      </c>
      <c r="AH14" s="81">
        <f t="shared" si="5"/>
        <v>1118246.04</v>
      </c>
      <c r="AI14" s="81">
        <f t="shared" si="5"/>
        <v>116662.5</v>
      </c>
      <c r="AJ14" s="81">
        <f t="shared" si="5"/>
        <v>1451863.32</v>
      </c>
      <c r="AK14" s="81">
        <f t="shared" si="5"/>
        <v>3515560.61</v>
      </c>
      <c r="AL14" s="81">
        <f t="shared" si="5"/>
        <v>1020771.8825000001</v>
      </c>
      <c r="AM14" s="81">
        <f t="shared" si="5"/>
        <v>3251488.53</v>
      </c>
      <c r="AN14" s="81">
        <f t="shared" si="5"/>
        <v>102969.87</v>
      </c>
      <c r="AO14" s="81">
        <f t="shared" si="5"/>
        <v>12553975.934999999</v>
      </c>
    </row>
    <row r="15" spans="1:66" ht="15" customHeight="1" x14ac:dyDescent="0.25">
      <c r="A15" s="60"/>
      <c r="B15" s="88"/>
      <c r="C15" s="47"/>
      <c r="D15" s="48"/>
      <c r="E15" s="49"/>
      <c r="F15" s="48"/>
      <c r="G15" s="50"/>
      <c r="H15" s="48"/>
      <c r="I15" s="49"/>
      <c r="J15" s="91"/>
      <c r="K15" s="83" t="s">
        <v>155</v>
      </c>
      <c r="L15" s="84"/>
      <c r="M15" s="81">
        <f t="shared" si="6"/>
        <v>0</v>
      </c>
      <c r="N15" s="81">
        <f t="shared" si="6"/>
        <v>0</v>
      </c>
      <c r="O15" s="81">
        <f t="shared" si="6"/>
        <v>78185711.140000001</v>
      </c>
      <c r="P15" s="81">
        <f t="shared" si="6"/>
        <v>0</v>
      </c>
      <c r="Q15" s="81">
        <f t="shared" si="7"/>
        <v>0</v>
      </c>
      <c r="R15" s="81">
        <f t="shared" si="3"/>
        <v>0</v>
      </c>
      <c r="S15" s="81">
        <f t="shared" si="3"/>
        <v>0</v>
      </c>
      <c r="T15" s="98" t="str">
        <f t="shared" si="1"/>
        <v>nebija plānots</v>
      </c>
      <c r="U15" s="81">
        <f t="shared" si="3"/>
        <v>0</v>
      </c>
      <c r="V15" s="98" t="str">
        <f t="shared" si="4"/>
        <v>nebija plānots</v>
      </c>
      <c r="W15" s="81"/>
      <c r="X15" s="81"/>
      <c r="Y15" s="81"/>
      <c r="Z15" s="81"/>
      <c r="AA15" s="81"/>
      <c r="AB15" s="81"/>
      <c r="AC15" s="81"/>
      <c r="AD15" s="81">
        <f t="shared" si="5"/>
        <v>0</v>
      </c>
      <c r="AE15" s="81">
        <f t="shared" si="5"/>
        <v>0</v>
      </c>
      <c r="AF15" s="81">
        <f t="shared" si="5"/>
        <v>818752.88</v>
      </c>
      <c r="AG15" s="81">
        <f t="shared" si="5"/>
        <v>7225000</v>
      </c>
      <c r="AH15" s="81">
        <f t="shared" si="5"/>
        <v>3304464.38</v>
      </c>
      <c r="AI15" s="81">
        <f t="shared" si="5"/>
        <v>1952343.85</v>
      </c>
      <c r="AJ15" s="81">
        <f t="shared" si="5"/>
        <v>0</v>
      </c>
      <c r="AK15" s="81">
        <f t="shared" si="5"/>
        <v>0</v>
      </c>
      <c r="AL15" s="81">
        <f t="shared" si="5"/>
        <v>2209231.21</v>
      </c>
      <c r="AM15" s="81">
        <f t="shared" si="5"/>
        <v>0</v>
      </c>
      <c r="AN15" s="81">
        <f t="shared" si="5"/>
        <v>14656723.979999999</v>
      </c>
      <c r="AO15" s="81">
        <f t="shared" si="5"/>
        <v>30166516.300000001</v>
      </c>
    </row>
    <row r="16" spans="1:66" ht="15" customHeight="1" x14ac:dyDescent="0.25">
      <c r="A16" s="60"/>
      <c r="B16" s="88"/>
      <c r="C16" s="47"/>
      <c r="D16" s="48"/>
      <c r="E16" s="49"/>
      <c r="F16" s="48"/>
      <c r="G16" s="50"/>
      <c r="H16" s="48"/>
      <c r="I16" s="49"/>
      <c r="J16" s="91"/>
      <c r="K16" s="83" t="s">
        <v>272</v>
      </c>
      <c r="L16" s="84"/>
      <c r="M16" s="81">
        <f t="shared" si="6"/>
        <v>0</v>
      </c>
      <c r="N16" s="81">
        <f t="shared" si="6"/>
        <v>0</v>
      </c>
      <c r="O16" s="81">
        <f t="shared" si="6"/>
        <v>3074419.69</v>
      </c>
      <c r="P16" s="81">
        <f t="shared" si="6"/>
        <v>8968.61</v>
      </c>
      <c r="Q16" s="81">
        <f t="shared" si="7"/>
        <v>15768.61</v>
      </c>
      <c r="R16" s="81">
        <f t="shared" si="3"/>
        <v>0</v>
      </c>
      <c r="S16" s="81">
        <f t="shared" si="3"/>
        <v>15768.61</v>
      </c>
      <c r="T16" s="98">
        <f t="shared" si="1"/>
        <v>1.7581999886270001</v>
      </c>
      <c r="U16" s="81">
        <f t="shared" si="3"/>
        <v>6800</v>
      </c>
      <c r="V16" s="98">
        <f t="shared" si="4"/>
        <v>0.75819998862700011</v>
      </c>
      <c r="W16" s="81"/>
      <c r="X16" s="81"/>
      <c r="Y16" s="81"/>
      <c r="Z16" s="81"/>
      <c r="AA16" s="81"/>
      <c r="AB16" s="81"/>
      <c r="AC16" s="81"/>
      <c r="AD16" s="81">
        <f t="shared" si="5"/>
        <v>352216.72</v>
      </c>
      <c r="AE16" s="81">
        <f t="shared" si="5"/>
        <v>0</v>
      </c>
      <c r="AF16" s="81">
        <f t="shared" si="5"/>
        <v>0</v>
      </c>
      <c r="AG16" s="81">
        <f t="shared" si="5"/>
        <v>0</v>
      </c>
      <c r="AH16" s="81">
        <f t="shared" si="5"/>
        <v>0</v>
      </c>
      <c r="AI16" s="81">
        <f t="shared" si="5"/>
        <v>0</v>
      </c>
      <c r="AJ16" s="81">
        <f t="shared" si="5"/>
        <v>26987.5</v>
      </c>
      <c r="AK16" s="81">
        <f t="shared" si="5"/>
        <v>0</v>
      </c>
      <c r="AL16" s="81">
        <f t="shared" si="5"/>
        <v>0</v>
      </c>
      <c r="AM16" s="81">
        <f t="shared" si="5"/>
        <v>0</v>
      </c>
      <c r="AN16" s="81">
        <f t="shared" si="5"/>
        <v>122400</v>
      </c>
      <c r="AO16" s="81">
        <f t="shared" si="5"/>
        <v>510572.82999999996</v>
      </c>
    </row>
    <row r="17" spans="1:41" ht="15" customHeight="1" x14ac:dyDescent="0.25">
      <c r="A17" s="60"/>
      <c r="B17" s="88"/>
      <c r="C17" s="47"/>
      <c r="D17" s="48"/>
      <c r="E17" s="49"/>
      <c r="F17" s="48"/>
      <c r="G17" s="50"/>
      <c r="H17" s="48"/>
      <c r="I17" s="49"/>
      <c r="J17" s="91"/>
      <c r="K17" s="83" t="s">
        <v>95</v>
      </c>
      <c r="L17" s="84"/>
      <c r="M17" s="81">
        <f t="shared" si="6"/>
        <v>0</v>
      </c>
      <c r="N17" s="81">
        <f t="shared" si="6"/>
        <v>1536084.2699999998</v>
      </c>
      <c r="O17" s="81">
        <f t="shared" si="6"/>
        <v>3992122.71</v>
      </c>
      <c r="P17" s="81">
        <f t="shared" si="6"/>
        <v>0</v>
      </c>
      <c r="Q17" s="81">
        <f t="shared" si="7"/>
        <v>243355.44999999998</v>
      </c>
      <c r="R17" s="81">
        <f t="shared" si="3"/>
        <v>0</v>
      </c>
      <c r="S17" s="81">
        <f t="shared" si="3"/>
        <v>243355.44999999998</v>
      </c>
      <c r="T17" s="98" t="str">
        <f t="shared" si="1"/>
        <v>nebija plānots</v>
      </c>
      <c r="U17" s="81">
        <f t="shared" si="3"/>
        <v>243355.44999999998</v>
      </c>
      <c r="V17" s="98" t="str">
        <f t="shared" si="4"/>
        <v>nebija plānots</v>
      </c>
      <c r="W17" s="81"/>
      <c r="X17" s="81"/>
      <c r="Y17" s="81"/>
      <c r="Z17" s="81"/>
      <c r="AA17" s="81"/>
      <c r="AB17" s="81"/>
      <c r="AC17" s="81"/>
      <c r="AD17" s="81">
        <f t="shared" si="5"/>
        <v>768818.09000000008</v>
      </c>
      <c r="AE17" s="81">
        <f t="shared" si="5"/>
        <v>127534.25</v>
      </c>
      <c r="AF17" s="81">
        <f t="shared" si="5"/>
        <v>109097.5</v>
      </c>
      <c r="AG17" s="81">
        <f t="shared" si="5"/>
        <v>200596.21000000002</v>
      </c>
      <c r="AH17" s="81">
        <f t="shared" si="5"/>
        <v>471614.04</v>
      </c>
      <c r="AI17" s="81">
        <f t="shared" si="5"/>
        <v>59040.45</v>
      </c>
      <c r="AJ17" s="81">
        <f t="shared" si="5"/>
        <v>243690.78999999998</v>
      </c>
      <c r="AK17" s="81">
        <f t="shared" si="5"/>
        <v>353543.09</v>
      </c>
      <c r="AL17" s="81">
        <f t="shared" si="5"/>
        <v>970775</v>
      </c>
      <c r="AM17" s="81">
        <f t="shared" si="5"/>
        <v>494912.48</v>
      </c>
      <c r="AN17" s="81">
        <f t="shared" si="5"/>
        <v>698743.46000000008</v>
      </c>
      <c r="AO17" s="81">
        <f t="shared" si="5"/>
        <v>4498365.3599999994</v>
      </c>
    </row>
    <row r="18" spans="1:41" ht="15" customHeight="1" x14ac:dyDescent="0.25">
      <c r="A18" s="60"/>
      <c r="B18" s="88"/>
      <c r="C18" s="47"/>
      <c r="D18" s="48"/>
      <c r="E18" s="49"/>
      <c r="F18" s="48"/>
      <c r="G18" s="50"/>
      <c r="H18" s="48"/>
      <c r="I18" s="49"/>
      <c r="J18" s="91"/>
      <c r="K18" s="83" t="s">
        <v>499</v>
      </c>
      <c r="L18" s="84"/>
      <c r="M18" s="81">
        <f t="shared" si="6"/>
        <v>0</v>
      </c>
      <c r="N18" s="81">
        <f t="shared" si="6"/>
        <v>190160.62</v>
      </c>
      <c r="O18" s="81">
        <f t="shared" si="6"/>
        <v>1136384.47</v>
      </c>
      <c r="P18" s="81">
        <f t="shared" si="6"/>
        <v>0</v>
      </c>
      <c r="Q18" s="81">
        <f t="shared" si="7"/>
        <v>0</v>
      </c>
      <c r="R18" s="81">
        <f t="shared" si="3"/>
        <v>0</v>
      </c>
      <c r="S18" s="81">
        <f t="shared" si="3"/>
        <v>0</v>
      </c>
      <c r="T18" s="98" t="str">
        <f>IFERROR(S18/P18,"nebija plānots")</f>
        <v>nebija plānots</v>
      </c>
      <c r="U18" s="81">
        <f t="shared" si="3"/>
        <v>0</v>
      </c>
      <c r="V18" s="98" t="str">
        <f>IFERROR(U18/P18,"nebija plānots")</f>
        <v>nebija plānots</v>
      </c>
      <c r="W18" s="81"/>
      <c r="X18" s="81"/>
      <c r="Y18" s="81"/>
      <c r="Z18" s="81"/>
      <c r="AA18" s="81"/>
      <c r="AB18" s="81"/>
      <c r="AC18" s="81"/>
      <c r="AD18" s="81">
        <f t="shared" si="5"/>
        <v>164899.69</v>
      </c>
      <c r="AE18" s="81">
        <f t="shared" si="5"/>
        <v>462350.57999999996</v>
      </c>
      <c r="AF18" s="81">
        <f t="shared" si="5"/>
        <v>0</v>
      </c>
      <c r="AG18" s="81">
        <f t="shared" si="5"/>
        <v>0</v>
      </c>
      <c r="AH18" s="81">
        <f t="shared" si="5"/>
        <v>0</v>
      </c>
      <c r="AI18" s="81">
        <f t="shared" si="5"/>
        <v>0</v>
      </c>
      <c r="AJ18" s="81">
        <f t="shared" si="5"/>
        <v>580796.08000000007</v>
      </c>
      <c r="AK18" s="81">
        <f t="shared" si="5"/>
        <v>0</v>
      </c>
      <c r="AL18" s="81">
        <f t="shared" si="5"/>
        <v>0</v>
      </c>
      <c r="AM18" s="81">
        <f t="shared" si="5"/>
        <v>0</v>
      </c>
      <c r="AN18" s="81">
        <f t="shared" si="5"/>
        <v>0</v>
      </c>
      <c r="AO18" s="81">
        <f t="shared" si="5"/>
        <v>1208046.3500000001</v>
      </c>
    </row>
    <row r="19" spans="1:41" ht="22.75" customHeight="1" x14ac:dyDescent="0.25">
      <c r="A19" s="55"/>
      <c r="B19" s="55"/>
      <c r="C19" s="61"/>
      <c r="D19" s="62"/>
      <c r="E19" s="63"/>
      <c r="F19" s="62"/>
      <c r="G19" s="64"/>
      <c r="H19" s="62"/>
      <c r="I19" s="63"/>
      <c r="J19" s="62"/>
      <c r="K19" s="86"/>
      <c r="L19" s="85"/>
      <c r="M19" s="66"/>
      <c r="N19" s="65"/>
      <c r="O19" s="65"/>
      <c r="P19" s="110" t="s">
        <v>692</v>
      </c>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5"/>
    </row>
    <row r="20" spans="1:41" s="6" customFormat="1" ht="74.5" customHeight="1" x14ac:dyDescent="0.35">
      <c r="A20" s="104" t="s">
        <v>0</v>
      </c>
      <c r="B20" s="104" t="s">
        <v>1</v>
      </c>
      <c r="C20" s="104" t="s">
        <v>670</v>
      </c>
      <c r="D20" s="104" t="s">
        <v>2</v>
      </c>
      <c r="E20" s="105" t="s">
        <v>3</v>
      </c>
      <c r="F20" s="105" t="s">
        <v>671</v>
      </c>
      <c r="G20" s="105" t="s">
        <v>672</v>
      </c>
      <c r="H20" s="104" t="s">
        <v>4</v>
      </c>
      <c r="I20" s="104" t="s">
        <v>5</v>
      </c>
      <c r="J20" s="104" t="s">
        <v>6</v>
      </c>
      <c r="K20" s="104" t="s">
        <v>7</v>
      </c>
      <c r="L20" s="57" t="s">
        <v>673</v>
      </c>
      <c r="M20" s="57" t="s">
        <v>674</v>
      </c>
      <c r="N20" s="57" t="s">
        <v>675</v>
      </c>
      <c r="O20" s="57" t="s">
        <v>676</v>
      </c>
      <c r="P20" s="69" t="str">
        <f>P5</f>
        <v>Janvāris, plāns</v>
      </c>
      <c r="Q20" s="96" t="str">
        <f>Q5</f>
        <v>Janvāris, Izpilde</v>
      </c>
      <c r="R20" s="96" t="str">
        <f t="shared" ref="R20:AC20" si="8">R5</f>
        <v>Janvāris, atgūtās summas</v>
      </c>
      <c r="S20" s="96" t="str">
        <f t="shared" si="8"/>
        <v>Janvāris, Izpilde (atņemtas atgūtās summas)</v>
      </c>
      <c r="T20" s="96" t="str">
        <f t="shared" si="8"/>
        <v>Janvāris, Izpilde %</v>
      </c>
      <c r="U20" s="96" t="str">
        <f t="shared" si="8"/>
        <v>Janvāris, neizpilde vai pārpilde</v>
      </c>
      <c r="V20" s="96" t="str">
        <f t="shared" si="8"/>
        <v>Janvāris, neizpilde vai pārpilde %</v>
      </c>
      <c r="W20" s="97" t="str">
        <f t="shared" si="8"/>
        <v>Janvāris-Decembris
Plāns</v>
      </c>
      <c r="X20" s="97" t="str">
        <f t="shared" si="8"/>
        <v>Janvāris-Decembris
Izpilde</v>
      </c>
      <c r="Y20" s="97" t="str">
        <f t="shared" si="8"/>
        <v>Janvāris-Decembris
atgūtās summas</v>
      </c>
      <c r="Z20" s="97" t="str">
        <f t="shared" si="8"/>
        <v>Janvāris-Decembris, Izpilde (atņemtas atgūtās summas)</v>
      </c>
      <c r="AA20" s="97" t="str">
        <f t="shared" si="8"/>
        <v>Janvāris-Decembris
Izpilde, %</v>
      </c>
      <c r="AB20" s="97" t="str">
        <f t="shared" si="8"/>
        <v>Janvāris-Decembris
neizpilde vai pārpilde</v>
      </c>
      <c r="AC20" s="97" t="str">
        <f t="shared" si="8"/>
        <v>Janvāris-Decembris
neizpilde vai parpilde, %</v>
      </c>
      <c r="AD20" s="69" t="str">
        <f>AD5</f>
        <v>Februāris, plāns</v>
      </c>
      <c r="AE20" s="69" t="str">
        <f t="shared" ref="AE20:AN20" si="9">AE5</f>
        <v>Marts, plāns</v>
      </c>
      <c r="AF20" s="69" t="str">
        <f t="shared" si="9"/>
        <v>Aprīlis, plāns</v>
      </c>
      <c r="AG20" s="69" t="str">
        <f t="shared" si="9"/>
        <v>Maijs, plāns</v>
      </c>
      <c r="AH20" s="69" t="str">
        <f t="shared" si="9"/>
        <v>Jūnijs, plāns</v>
      </c>
      <c r="AI20" s="69" t="str">
        <f t="shared" si="9"/>
        <v>Jūlijs, plāns</v>
      </c>
      <c r="AJ20" s="69" t="str">
        <f t="shared" si="9"/>
        <v>Augusts, plāns</v>
      </c>
      <c r="AK20" s="69" t="str">
        <f t="shared" si="9"/>
        <v>Septembris, plāns</v>
      </c>
      <c r="AL20" s="69" t="str">
        <f t="shared" si="9"/>
        <v>Oktobris, plāns</v>
      </c>
      <c r="AM20" s="69" t="str">
        <f t="shared" si="9"/>
        <v>Novembris, plāns</v>
      </c>
      <c r="AN20" s="69" t="str">
        <f t="shared" si="9"/>
        <v>Decembris, plāns</v>
      </c>
      <c r="AO20" s="2" t="s">
        <v>8</v>
      </c>
    </row>
    <row r="21" spans="1:41" s="6" customFormat="1" ht="10.5" customHeight="1" x14ac:dyDescent="0.35">
      <c r="A21" s="104"/>
      <c r="B21" s="104"/>
      <c r="C21" s="104"/>
      <c r="D21" s="104"/>
      <c r="E21" s="105"/>
      <c r="F21" s="105"/>
      <c r="G21" s="105"/>
      <c r="H21" s="104"/>
      <c r="I21" s="104"/>
      <c r="J21" s="104"/>
      <c r="K21" s="104"/>
      <c r="L21" s="58" t="s">
        <v>9</v>
      </c>
      <c r="M21" s="59">
        <f t="shared" ref="M21:S21" si="10">SUMIF($L$28:$L$242,"ESF+",M$28:M$242)</f>
        <v>795102.51</v>
      </c>
      <c r="N21" s="59">
        <f t="shared" si="10"/>
        <v>12539965.889999999</v>
      </c>
      <c r="O21" s="59">
        <f t="shared" si="10"/>
        <v>52617355.410000019</v>
      </c>
      <c r="P21" s="54">
        <f t="shared" si="10"/>
        <v>1369732.5899999999</v>
      </c>
      <c r="Q21" s="54">
        <f t="shared" si="10"/>
        <v>1554121.03</v>
      </c>
      <c r="R21" s="54">
        <f t="shared" si="10"/>
        <v>0</v>
      </c>
      <c r="S21" s="54">
        <f t="shared" si="10"/>
        <v>1554121.03</v>
      </c>
      <c r="T21" s="99">
        <f>IFERROR(S21/P21,"nebija plānots")</f>
        <v>1.1346163779311116</v>
      </c>
      <c r="U21" s="54">
        <f>SUMIF($L$28:$L$242,"ESF+",U$28:U$242)</f>
        <v>184388.44</v>
      </c>
      <c r="V21" s="7" t="s">
        <v>705</v>
      </c>
      <c r="W21" s="54">
        <f t="shared" ref="W21:AO21" si="11">SUMIF($L$28:$L$242,"ESF+",W$28:W$242)</f>
        <v>0</v>
      </c>
      <c r="X21" s="54">
        <f t="shared" si="11"/>
        <v>0</v>
      </c>
      <c r="Y21" s="54">
        <f t="shared" si="11"/>
        <v>0</v>
      </c>
      <c r="Z21" s="54">
        <f t="shared" si="11"/>
        <v>0</v>
      </c>
      <c r="AA21" s="54">
        <f t="shared" si="11"/>
        <v>0</v>
      </c>
      <c r="AB21" s="54">
        <f t="shared" si="11"/>
        <v>0</v>
      </c>
      <c r="AC21" s="54">
        <f t="shared" si="11"/>
        <v>0</v>
      </c>
      <c r="AD21" s="7">
        <f t="shared" si="11"/>
        <v>2763573.2499999995</v>
      </c>
      <c r="AE21" s="7">
        <f t="shared" si="11"/>
        <v>9399878.8400000017</v>
      </c>
      <c r="AF21" s="7">
        <f t="shared" si="11"/>
        <v>2428517.1</v>
      </c>
      <c r="AG21" s="7">
        <f t="shared" si="11"/>
        <v>1999982.8299999998</v>
      </c>
      <c r="AH21" s="7">
        <f t="shared" si="11"/>
        <v>13705495.770000001</v>
      </c>
      <c r="AI21" s="7">
        <f t="shared" si="11"/>
        <v>3545767.1100000003</v>
      </c>
      <c r="AJ21" s="7">
        <f t="shared" si="11"/>
        <v>3998012.8899999992</v>
      </c>
      <c r="AK21" s="7">
        <f t="shared" si="11"/>
        <v>9976403.0899999999</v>
      </c>
      <c r="AL21" s="7">
        <f t="shared" si="11"/>
        <v>11131406.5</v>
      </c>
      <c r="AM21" s="7">
        <f t="shared" si="11"/>
        <v>5951786.8399999999</v>
      </c>
      <c r="AN21" s="7">
        <f t="shared" si="11"/>
        <v>6400404.669999999</v>
      </c>
      <c r="AO21" s="7">
        <f t="shared" si="11"/>
        <v>72670961.480000004</v>
      </c>
    </row>
    <row r="22" spans="1:41" s="6" customFormat="1" ht="10.5" customHeight="1" x14ac:dyDescent="0.35">
      <c r="A22" s="104"/>
      <c r="B22" s="104"/>
      <c r="C22" s="104"/>
      <c r="D22" s="104"/>
      <c r="E22" s="105"/>
      <c r="F22" s="105"/>
      <c r="G22" s="105"/>
      <c r="H22" s="104"/>
      <c r="I22" s="104"/>
      <c r="J22" s="104"/>
      <c r="K22" s="104"/>
      <c r="L22" s="58" t="s">
        <v>10</v>
      </c>
      <c r="M22" s="59">
        <f t="shared" ref="M22:S22" si="12">SUMIF($L$28:$L$242,"ERAF",M$28:M$242)</f>
        <v>43259267.519999996</v>
      </c>
      <c r="N22" s="59">
        <f t="shared" si="12"/>
        <v>75740269.960000023</v>
      </c>
      <c r="O22" s="59">
        <f t="shared" si="12"/>
        <v>399571966.30999994</v>
      </c>
      <c r="P22" s="54">
        <f t="shared" si="12"/>
        <v>16615944.82</v>
      </c>
      <c r="Q22" s="54">
        <f t="shared" si="12"/>
        <v>35217575.550000012</v>
      </c>
      <c r="R22" s="54">
        <f t="shared" si="12"/>
        <v>30300</v>
      </c>
      <c r="S22" s="54">
        <f t="shared" si="12"/>
        <v>35187275.550000012</v>
      </c>
      <c r="T22" s="99">
        <f t="shared" ref="T22:T25" si="13">IFERROR(S22/P22,"nebija plānots")</f>
        <v>2.1176812953571189</v>
      </c>
      <c r="U22" s="54">
        <f>SUMIF($L$28:$L$242,"ERAF",U$28:U$242)</f>
        <v>18571330.729999997</v>
      </c>
      <c r="V22" s="7" t="s">
        <v>705</v>
      </c>
      <c r="W22" s="54">
        <f t="shared" ref="W22:AO22" si="14">SUMIF($L$28:$L$242,"ERAF",W$28:W$242)</f>
        <v>0</v>
      </c>
      <c r="X22" s="54">
        <f t="shared" si="14"/>
        <v>0</v>
      </c>
      <c r="Y22" s="54">
        <f t="shared" si="14"/>
        <v>0</v>
      </c>
      <c r="Z22" s="54">
        <f t="shared" si="14"/>
        <v>0</v>
      </c>
      <c r="AA22" s="54">
        <f t="shared" si="14"/>
        <v>0</v>
      </c>
      <c r="AB22" s="54">
        <f t="shared" si="14"/>
        <v>0</v>
      </c>
      <c r="AC22" s="54">
        <f t="shared" si="14"/>
        <v>0</v>
      </c>
      <c r="AD22" s="7">
        <f t="shared" si="14"/>
        <v>28395791.802200008</v>
      </c>
      <c r="AE22" s="7">
        <f t="shared" si="14"/>
        <v>14738923.300000004</v>
      </c>
      <c r="AF22" s="7">
        <f t="shared" si="14"/>
        <v>17023366.370000001</v>
      </c>
      <c r="AG22" s="7">
        <f t="shared" si="14"/>
        <v>50138008.289999999</v>
      </c>
      <c r="AH22" s="7">
        <f t="shared" si="14"/>
        <v>22831632.679999996</v>
      </c>
      <c r="AI22" s="7">
        <f t="shared" si="14"/>
        <v>24734338.119999997</v>
      </c>
      <c r="AJ22" s="7">
        <f t="shared" si="14"/>
        <v>23930273.164799996</v>
      </c>
      <c r="AK22" s="7">
        <f t="shared" si="14"/>
        <v>40994010.866500013</v>
      </c>
      <c r="AL22" s="7">
        <f t="shared" si="14"/>
        <v>64354257.876666665</v>
      </c>
      <c r="AM22" s="7">
        <f t="shared" si="14"/>
        <v>28582817</v>
      </c>
      <c r="AN22" s="7">
        <f t="shared" si="14"/>
        <v>36063967.246000007</v>
      </c>
      <c r="AO22" s="7">
        <f t="shared" si="14"/>
        <v>368403331.53616673</v>
      </c>
    </row>
    <row r="23" spans="1:41" s="6" customFormat="1" ht="10.5" customHeight="1" x14ac:dyDescent="0.35">
      <c r="A23" s="104"/>
      <c r="B23" s="104"/>
      <c r="C23" s="104"/>
      <c r="D23" s="104"/>
      <c r="E23" s="105"/>
      <c r="F23" s="105"/>
      <c r="G23" s="105"/>
      <c r="H23" s="104"/>
      <c r="I23" s="104"/>
      <c r="J23" s="104"/>
      <c r="K23" s="104"/>
      <c r="L23" s="58" t="s">
        <v>11</v>
      </c>
      <c r="M23" s="59">
        <f t="shared" ref="M23:S23" si="15">SUMIF($L$28:$L$242,"KF",M$28:M$242)</f>
        <v>0</v>
      </c>
      <c r="N23" s="59">
        <f t="shared" si="15"/>
        <v>48978804.850000001</v>
      </c>
      <c r="O23" s="59">
        <f t="shared" si="15"/>
        <v>105072610.84000002</v>
      </c>
      <c r="P23" s="54">
        <f t="shared" si="15"/>
        <v>2637875</v>
      </c>
      <c r="Q23" s="54">
        <f t="shared" si="15"/>
        <v>2110166.13</v>
      </c>
      <c r="R23" s="54">
        <f t="shared" si="15"/>
        <v>0</v>
      </c>
      <c r="S23" s="54">
        <f t="shared" si="15"/>
        <v>2110166.13</v>
      </c>
      <c r="T23" s="99">
        <f t="shared" si="13"/>
        <v>0.7999492508174193</v>
      </c>
      <c r="U23" s="54">
        <f>SUMIF($L$28:$L$242,"KF",U$28:U$242)</f>
        <v>-527708.87</v>
      </c>
      <c r="V23" s="7" t="s">
        <v>705</v>
      </c>
      <c r="W23" s="54">
        <f t="shared" ref="W23:AO23" si="16">SUMIF($L$28:$L$242,"KF",W$28:W$242)</f>
        <v>0</v>
      </c>
      <c r="X23" s="54">
        <f t="shared" si="16"/>
        <v>0</v>
      </c>
      <c r="Y23" s="54">
        <f t="shared" si="16"/>
        <v>0</v>
      </c>
      <c r="Z23" s="54">
        <f t="shared" si="16"/>
        <v>0</v>
      </c>
      <c r="AA23" s="54">
        <f t="shared" si="16"/>
        <v>0</v>
      </c>
      <c r="AB23" s="54">
        <f t="shared" si="16"/>
        <v>0</v>
      </c>
      <c r="AC23" s="54">
        <f t="shared" si="16"/>
        <v>0</v>
      </c>
      <c r="AD23" s="7">
        <f t="shared" si="16"/>
        <v>1450875.0799999998</v>
      </c>
      <c r="AE23" s="7">
        <f t="shared" si="16"/>
        <v>933753.87</v>
      </c>
      <c r="AF23" s="7">
        <f t="shared" si="16"/>
        <v>14225700.26</v>
      </c>
      <c r="AG23" s="7">
        <f t="shared" si="16"/>
        <v>6081852.3460000008</v>
      </c>
      <c r="AH23" s="7">
        <f t="shared" si="16"/>
        <v>3561293.26</v>
      </c>
      <c r="AI23" s="7">
        <f t="shared" si="16"/>
        <v>6625308.6119999997</v>
      </c>
      <c r="AJ23" s="7">
        <f t="shared" si="16"/>
        <v>3454392.61</v>
      </c>
      <c r="AK23" s="7">
        <f t="shared" si="16"/>
        <v>6973367.3499999996</v>
      </c>
      <c r="AL23" s="7">
        <f t="shared" si="16"/>
        <v>5808721.2599999998</v>
      </c>
      <c r="AM23" s="7">
        <f t="shared" si="16"/>
        <v>2287635.9159999997</v>
      </c>
      <c r="AN23" s="7">
        <f t="shared" si="16"/>
        <v>18793218.330000002</v>
      </c>
      <c r="AO23" s="7">
        <f t="shared" si="16"/>
        <v>72833993.893999994</v>
      </c>
    </row>
    <row r="24" spans="1:41" s="6" customFormat="1" ht="10.5" customHeight="1" x14ac:dyDescent="0.35">
      <c r="A24" s="104"/>
      <c r="B24" s="104"/>
      <c r="C24" s="104"/>
      <c r="D24" s="104"/>
      <c r="E24" s="105"/>
      <c r="F24" s="105"/>
      <c r="G24" s="105"/>
      <c r="H24" s="104"/>
      <c r="I24" s="104"/>
      <c r="J24" s="104"/>
      <c r="K24" s="104"/>
      <c r="L24" s="58" t="s">
        <v>12</v>
      </c>
      <c r="M24" s="59">
        <f t="shared" ref="M24:S24" si="17">SUMIF($L$28:$L$242,"TPF",M$28:M$242)</f>
        <v>0</v>
      </c>
      <c r="N24" s="59">
        <f t="shared" si="17"/>
        <v>4822663.9000000004</v>
      </c>
      <c r="O24" s="59">
        <f t="shared" si="17"/>
        <v>30065620.060000002</v>
      </c>
      <c r="P24" s="54">
        <f t="shared" si="17"/>
        <v>1912059.36</v>
      </c>
      <c r="Q24" s="54">
        <f t="shared" si="17"/>
        <v>2208241.66</v>
      </c>
      <c r="R24" s="54">
        <f t="shared" si="17"/>
        <v>0</v>
      </c>
      <c r="S24" s="54">
        <f t="shared" si="17"/>
        <v>2208241.66</v>
      </c>
      <c r="T24" s="99">
        <f t="shared" si="13"/>
        <v>1.1549022515702652</v>
      </c>
      <c r="U24" s="54">
        <f>SUMIF($L$28:$L$242,"TPF",U$28:U$242)</f>
        <v>296182.3</v>
      </c>
      <c r="V24" s="7" t="s">
        <v>705</v>
      </c>
      <c r="W24" s="54">
        <f t="shared" ref="W24:AO24" si="18">SUMIF($L$28:$L$242,"TPF",W$28:W$242)</f>
        <v>0</v>
      </c>
      <c r="X24" s="54">
        <f t="shared" si="18"/>
        <v>0</v>
      </c>
      <c r="Y24" s="54">
        <f t="shared" si="18"/>
        <v>0</v>
      </c>
      <c r="Z24" s="54">
        <f t="shared" si="18"/>
        <v>0</v>
      </c>
      <c r="AA24" s="54">
        <f t="shared" si="18"/>
        <v>0</v>
      </c>
      <c r="AB24" s="54">
        <f t="shared" si="18"/>
        <v>0</v>
      </c>
      <c r="AC24" s="54">
        <f t="shared" si="18"/>
        <v>0</v>
      </c>
      <c r="AD24" s="7">
        <f t="shared" si="18"/>
        <v>600003.73</v>
      </c>
      <c r="AE24" s="7">
        <f t="shared" si="18"/>
        <v>1095600.3600000001</v>
      </c>
      <c r="AF24" s="7">
        <f t="shared" si="18"/>
        <v>657282.07999999984</v>
      </c>
      <c r="AG24" s="7">
        <f t="shared" si="18"/>
        <v>618569.75</v>
      </c>
      <c r="AH24" s="7">
        <f t="shared" si="18"/>
        <v>2379679.52</v>
      </c>
      <c r="AI24" s="7">
        <f t="shared" si="18"/>
        <v>1200707.8400000001</v>
      </c>
      <c r="AJ24" s="7">
        <f t="shared" si="18"/>
        <v>3484580.51</v>
      </c>
      <c r="AK24" s="7">
        <f t="shared" si="18"/>
        <v>519490.55000000016</v>
      </c>
      <c r="AL24" s="7">
        <f t="shared" si="18"/>
        <v>2686599.38</v>
      </c>
      <c r="AM24" s="7">
        <f t="shared" si="18"/>
        <v>7412598.9499999993</v>
      </c>
      <c r="AN24" s="7">
        <f t="shared" si="18"/>
        <v>5296514.93</v>
      </c>
      <c r="AO24" s="7">
        <f t="shared" si="18"/>
        <v>27863686.960000001</v>
      </c>
    </row>
    <row r="25" spans="1:41" s="6" customFormat="1" ht="10.5" customHeight="1" x14ac:dyDescent="0.35">
      <c r="A25" s="104"/>
      <c r="B25" s="104"/>
      <c r="C25" s="104"/>
      <c r="D25" s="104"/>
      <c r="E25" s="105"/>
      <c r="F25" s="105"/>
      <c r="G25" s="105"/>
      <c r="H25" s="104"/>
      <c r="I25" s="104"/>
      <c r="J25" s="104"/>
      <c r="K25" s="104"/>
      <c r="L25" s="58" t="s">
        <v>13</v>
      </c>
      <c r="M25" s="59">
        <f t="shared" ref="M25:S25" si="19">SUMIF($L$28:$L$242,"TP",M$28:M$242)</f>
        <v>0</v>
      </c>
      <c r="N25" s="59">
        <f t="shared" si="19"/>
        <v>0</v>
      </c>
      <c r="O25" s="59">
        <f t="shared" si="19"/>
        <v>0</v>
      </c>
      <c r="P25" s="54">
        <f t="shared" si="19"/>
        <v>0</v>
      </c>
      <c r="Q25" s="54">
        <f t="shared" si="19"/>
        <v>0</v>
      </c>
      <c r="R25" s="54">
        <f t="shared" si="19"/>
        <v>0</v>
      </c>
      <c r="S25" s="54">
        <f t="shared" si="19"/>
        <v>0</v>
      </c>
      <c r="T25" s="99" t="str">
        <f t="shared" si="13"/>
        <v>nebija plānots</v>
      </c>
      <c r="U25" s="54">
        <f>SUMIF($L$28:$L$242,"TP",U$28:U$242)</f>
        <v>0</v>
      </c>
      <c r="V25" s="7" t="s">
        <v>705</v>
      </c>
      <c r="W25" s="54">
        <f t="shared" ref="W25:AO25" si="20">SUMIF($L$28:$L$242,"TP",W$28:W$242)</f>
        <v>0</v>
      </c>
      <c r="X25" s="54">
        <f t="shared" si="20"/>
        <v>0</v>
      </c>
      <c r="Y25" s="54">
        <f t="shared" si="20"/>
        <v>0</v>
      </c>
      <c r="Z25" s="54">
        <f t="shared" si="20"/>
        <v>0</v>
      </c>
      <c r="AA25" s="54">
        <f t="shared" si="20"/>
        <v>0</v>
      </c>
      <c r="AB25" s="54">
        <f t="shared" si="20"/>
        <v>0</v>
      </c>
      <c r="AC25" s="54">
        <f t="shared" si="20"/>
        <v>0</v>
      </c>
      <c r="AD25" s="7">
        <f t="shared" si="20"/>
        <v>0</v>
      </c>
      <c r="AE25" s="7">
        <f t="shared" si="20"/>
        <v>0</v>
      </c>
      <c r="AF25" s="7">
        <f t="shared" si="20"/>
        <v>0</v>
      </c>
      <c r="AG25" s="7">
        <f t="shared" si="20"/>
        <v>0</v>
      </c>
      <c r="AH25" s="7">
        <f t="shared" si="20"/>
        <v>0</v>
      </c>
      <c r="AI25" s="7">
        <f t="shared" si="20"/>
        <v>0</v>
      </c>
      <c r="AJ25" s="7">
        <f t="shared" si="20"/>
        <v>0</v>
      </c>
      <c r="AK25" s="7">
        <f t="shared" si="20"/>
        <v>0</v>
      </c>
      <c r="AL25" s="7">
        <f t="shared" si="20"/>
        <v>0</v>
      </c>
      <c r="AM25" s="7">
        <f t="shared" si="20"/>
        <v>0</v>
      </c>
      <c r="AN25" s="7">
        <f t="shared" si="20"/>
        <v>0</v>
      </c>
      <c r="AO25" s="7">
        <f t="shared" si="20"/>
        <v>0</v>
      </c>
    </row>
    <row r="26" spans="1:41" s="6" customFormat="1" ht="10.5" customHeight="1" x14ac:dyDescent="0.35">
      <c r="A26" s="104"/>
      <c r="B26" s="104"/>
      <c r="C26" s="104"/>
      <c r="D26" s="104"/>
      <c r="E26" s="105"/>
      <c r="F26" s="105"/>
      <c r="G26" s="105"/>
      <c r="H26" s="104"/>
      <c r="I26" s="104"/>
      <c r="J26" s="104"/>
      <c r="K26" s="104"/>
      <c r="L26" s="58" t="s">
        <v>14</v>
      </c>
      <c r="M26" s="59">
        <f>M21+M22+M23+M24+M25</f>
        <v>44054370.029999994</v>
      </c>
      <c r="N26" s="59">
        <f t="shared" ref="N26:O26" si="21">N21+N22+N23+N24+N25</f>
        <v>142081704.60000002</v>
      </c>
      <c r="O26" s="59">
        <f t="shared" si="21"/>
        <v>587327552.61999989</v>
      </c>
      <c r="P26" s="54">
        <f t="shared" ref="P26:AJ26" si="22">P21+P22+P23+P24+P25</f>
        <v>22535611.77</v>
      </c>
      <c r="Q26" s="54">
        <f t="shared" ref="Q26:AC26" si="23">Q21+Q22+Q23+Q24+Q25</f>
        <v>41090104.37000002</v>
      </c>
      <c r="R26" s="54">
        <f t="shared" si="23"/>
        <v>30300</v>
      </c>
      <c r="S26" s="54">
        <f t="shared" si="23"/>
        <v>41059804.37000002</v>
      </c>
      <c r="T26" s="99">
        <f>IFERROR(S26/P26,"nebija plānots")</f>
        <v>1.8219964378628457</v>
      </c>
      <c r="U26" s="54">
        <f t="shared" si="23"/>
        <v>18524192.599999998</v>
      </c>
      <c r="V26" s="7" t="s">
        <v>705</v>
      </c>
      <c r="W26" s="54">
        <f t="shared" si="23"/>
        <v>0</v>
      </c>
      <c r="X26" s="54">
        <f t="shared" si="23"/>
        <v>0</v>
      </c>
      <c r="Y26" s="54">
        <f t="shared" si="23"/>
        <v>0</v>
      </c>
      <c r="Z26" s="54">
        <f t="shared" si="23"/>
        <v>0</v>
      </c>
      <c r="AA26" s="54">
        <f t="shared" si="23"/>
        <v>0</v>
      </c>
      <c r="AB26" s="54">
        <f t="shared" si="23"/>
        <v>0</v>
      </c>
      <c r="AC26" s="54">
        <f t="shared" si="23"/>
        <v>0</v>
      </c>
      <c r="AD26" s="7">
        <f t="shared" si="22"/>
        <v>33210243.862200007</v>
      </c>
      <c r="AE26" s="7">
        <f t="shared" si="22"/>
        <v>26168156.370000008</v>
      </c>
      <c r="AF26" s="7">
        <f t="shared" si="22"/>
        <v>34334865.810000002</v>
      </c>
      <c r="AG26" s="7">
        <f t="shared" si="22"/>
        <v>58838413.215999998</v>
      </c>
      <c r="AH26" s="7">
        <f t="shared" si="22"/>
        <v>42478101.229999997</v>
      </c>
      <c r="AI26" s="7">
        <f t="shared" si="22"/>
        <v>36106121.681999996</v>
      </c>
      <c r="AJ26" s="7">
        <f t="shared" si="22"/>
        <v>34867259.174799994</v>
      </c>
      <c r="AK26" s="7">
        <f t="shared" ref="AK26:AO26" si="24">AK21+AK22+AK23+AK24+AK25</f>
        <v>58463271.856500007</v>
      </c>
      <c r="AL26" s="7">
        <f t="shared" si="24"/>
        <v>83980985.016666666</v>
      </c>
      <c r="AM26" s="7">
        <f t="shared" si="24"/>
        <v>44234838.706</v>
      </c>
      <c r="AN26" s="7">
        <f t="shared" si="24"/>
        <v>66554105.176000006</v>
      </c>
      <c r="AO26" s="7">
        <f t="shared" si="24"/>
        <v>541771973.87016678</v>
      </c>
    </row>
    <row r="27" spans="1:41" s="6" customFormat="1" ht="10.5" customHeight="1" x14ac:dyDescent="0.35">
      <c r="A27" s="56">
        <v>1</v>
      </c>
      <c r="B27" s="56">
        <v>2</v>
      </c>
      <c r="C27" s="56">
        <v>1</v>
      </c>
      <c r="D27" s="56">
        <v>2</v>
      </c>
      <c r="E27" s="56">
        <v>3</v>
      </c>
      <c r="F27" s="56">
        <v>4</v>
      </c>
      <c r="G27" s="56">
        <v>5</v>
      </c>
      <c r="H27" s="56">
        <v>6</v>
      </c>
      <c r="I27" s="56">
        <v>7</v>
      </c>
      <c r="J27" s="56">
        <v>8</v>
      </c>
      <c r="K27" s="56">
        <v>9</v>
      </c>
      <c r="L27" s="56">
        <v>10</v>
      </c>
      <c r="M27" s="56">
        <v>11</v>
      </c>
      <c r="N27" s="56">
        <v>12</v>
      </c>
      <c r="O27" s="56">
        <v>13</v>
      </c>
      <c r="P27" s="8">
        <v>14</v>
      </c>
      <c r="Q27" s="56">
        <v>15</v>
      </c>
      <c r="R27" s="56">
        <v>16</v>
      </c>
      <c r="S27" s="8">
        <v>17</v>
      </c>
      <c r="T27" s="56">
        <v>18</v>
      </c>
      <c r="U27" s="56">
        <v>19</v>
      </c>
      <c r="V27" s="8">
        <v>20</v>
      </c>
      <c r="W27" s="56">
        <v>21</v>
      </c>
      <c r="X27" s="56">
        <v>22</v>
      </c>
      <c r="Y27" s="8">
        <v>23</v>
      </c>
      <c r="Z27" s="56">
        <v>24</v>
      </c>
      <c r="AA27" s="56">
        <v>25</v>
      </c>
      <c r="AB27" s="8">
        <v>26</v>
      </c>
      <c r="AC27" s="56">
        <v>27</v>
      </c>
      <c r="AD27" s="56">
        <v>28</v>
      </c>
      <c r="AE27" s="8">
        <v>29</v>
      </c>
      <c r="AF27" s="56">
        <v>30</v>
      </c>
      <c r="AG27" s="56">
        <v>31</v>
      </c>
      <c r="AH27" s="8">
        <v>32</v>
      </c>
      <c r="AI27" s="56">
        <v>33</v>
      </c>
      <c r="AJ27" s="56">
        <v>34</v>
      </c>
      <c r="AK27" s="8">
        <v>35</v>
      </c>
      <c r="AL27" s="56">
        <v>36</v>
      </c>
      <c r="AM27" s="56">
        <v>37</v>
      </c>
      <c r="AN27" s="8">
        <v>38</v>
      </c>
      <c r="AO27" s="56">
        <v>39</v>
      </c>
    </row>
    <row r="28" spans="1:41" s="10" customFormat="1" ht="12" customHeight="1" x14ac:dyDescent="0.35">
      <c r="A28" s="9" t="s">
        <v>15</v>
      </c>
      <c r="B28" s="9" t="s">
        <v>15</v>
      </c>
      <c r="C28" s="18">
        <v>1</v>
      </c>
      <c r="D28" s="19" t="s">
        <v>16</v>
      </c>
      <c r="E28" s="20" t="s">
        <v>17</v>
      </c>
      <c r="F28" s="18" t="s">
        <v>18</v>
      </c>
      <c r="G28" s="20" t="s">
        <v>677</v>
      </c>
      <c r="H28" s="18" t="s">
        <v>19</v>
      </c>
      <c r="I28" s="20" t="s">
        <v>20</v>
      </c>
      <c r="J28" s="21" t="s">
        <v>21</v>
      </c>
      <c r="K28" s="22" t="s">
        <v>22</v>
      </c>
      <c r="L28" s="23" t="s">
        <v>10</v>
      </c>
      <c r="M28" s="24">
        <v>0</v>
      </c>
      <c r="N28" s="24">
        <v>615114.94999999995</v>
      </c>
      <c r="O28" s="24">
        <v>1122046.56</v>
      </c>
      <c r="P28" s="94">
        <v>0</v>
      </c>
      <c r="Q28" s="94">
        <v>0</v>
      </c>
      <c r="R28" s="94">
        <v>0</v>
      </c>
      <c r="S28" s="94">
        <f>Q28-R28</f>
        <v>0</v>
      </c>
      <c r="T28" s="98" t="str">
        <f>IFERROR(S28/P28,"nebija plānots")</f>
        <v>nebija plānots</v>
      </c>
      <c r="U28" s="94">
        <f>S28-P28</f>
        <v>0</v>
      </c>
      <c r="V28" s="98" t="str">
        <f>IFERROR(U28/P28,"nebija plānots")</f>
        <v>nebija plānots</v>
      </c>
      <c r="W28" s="94"/>
      <c r="X28" s="94"/>
      <c r="Y28" s="94"/>
      <c r="Z28" s="94"/>
      <c r="AA28" s="94"/>
      <c r="AB28" s="94"/>
      <c r="AC28" s="94"/>
      <c r="AD28" s="94">
        <v>0</v>
      </c>
      <c r="AE28" s="94">
        <v>0</v>
      </c>
      <c r="AF28" s="94">
        <v>0</v>
      </c>
      <c r="AG28" s="94">
        <v>0</v>
      </c>
      <c r="AH28" s="94">
        <v>449633.48</v>
      </c>
      <c r="AI28" s="94">
        <v>0</v>
      </c>
      <c r="AJ28" s="94">
        <v>0</v>
      </c>
      <c r="AK28" s="94">
        <v>0</v>
      </c>
      <c r="AL28" s="94">
        <v>0</v>
      </c>
      <c r="AM28" s="94">
        <v>0</v>
      </c>
      <c r="AN28" s="94">
        <v>471696.83</v>
      </c>
      <c r="AO28" s="24">
        <f>P28+AD28+AE28+AF28+AG28+AH28+AI28+AJ28+AK28+AL28+AM28+AN28</f>
        <v>921330.31</v>
      </c>
    </row>
    <row r="29" spans="1:41" s="10" customFormat="1" ht="12" customHeight="1" x14ac:dyDescent="0.35">
      <c r="A29" s="9" t="s">
        <v>23</v>
      </c>
      <c r="B29" s="9" t="s">
        <v>23</v>
      </c>
      <c r="C29" s="25">
        <v>1</v>
      </c>
      <c r="D29" s="26" t="s">
        <v>16</v>
      </c>
      <c r="E29" s="27" t="s">
        <v>17</v>
      </c>
      <c r="F29" s="25" t="s">
        <v>18</v>
      </c>
      <c r="G29" s="27" t="s">
        <v>677</v>
      </c>
      <c r="H29" s="25" t="s">
        <v>24</v>
      </c>
      <c r="I29" s="27" t="s">
        <v>25</v>
      </c>
      <c r="J29" s="28" t="s">
        <v>21</v>
      </c>
      <c r="K29" s="29" t="s">
        <v>22</v>
      </c>
      <c r="L29" s="23" t="s">
        <v>10</v>
      </c>
      <c r="M29" s="24">
        <v>0</v>
      </c>
      <c r="N29" s="24">
        <v>0</v>
      </c>
      <c r="O29" s="24">
        <v>2384791.64</v>
      </c>
      <c r="P29" s="94">
        <v>506536.25</v>
      </c>
      <c r="Q29" s="94">
        <v>511921.65</v>
      </c>
      <c r="R29" s="94">
        <v>0</v>
      </c>
      <c r="S29" s="94">
        <f t="shared" ref="S29:S92" si="25">Q29-R29</f>
        <v>511921.65</v>
      </c>
      <c r="T29" s="98">
        <f t="shared" ref="T29:T92" si="26">IFERROR(S29/P29,"nebija plānots")</f>
        <v>1.0106318155906908</v>
      </c>
      <c r="U29" s="94">
        <f t="shared" ref="U29:U92" si="27">S29-P29</f>
        <v>5385.4000000000233</v>
      </c>
      <c r="V29" s="98">
        <f t="shared" ref="V29:V92" si="28">IFERROR(U29/P29,"nebija plānots")</f>
        <v>1.0631815590690742E-2</v>
      </c>
      <c r="W29" s="94"/>
      <c r="X29" s="94"/>
      <c r="Y29" s="94"/>
      <c r="Z29" s="94"/>
      <c r="AA29" s="94"/>
      <c r="AB29" s="94"/>
      <c r="AC29" s="94"/>
      <c r="AD29" s="94">
        <v>77220.97</v>
      </c>
      <c r="AE29" s="94">
        <v>117744.54</v>
      </c>
      <c r="AF29" s="94">
        <v>3014655.23</v>
      </c>
      <c r="AG29" s="94">
        <v>873651.73</v>
      </c>
      <c r="AH29" s="94">
        <v>1321775.3499999999</v>
      </c>
      <c r="AI29" s="94">
        <v>461517.5</v>
      </c>
      <c r="AJ29" s="94">
        <v>1026.3800000000001</v>
      </c>
      <c r="AK29" s="94">
        <v>181560.75</v>
      </c>
      <c r="AL29" s="94">
        <v>3723786.94</v>
      </c>
      <c r="AM29" s="94">
        <v>503965</v>
      </c>
      <c r="AN29" s="94">
        <v>633505.72</v>
      </c>
      <c r="AO29" s="24">
        <f t="shared" ref="AO29:AO92" si="29">P29+AD29+AE29+AF29+AG29+AH29+AI29+AJ29+AK29+AL29+AM29+AN29</f>
        <v>11416946.360000001</v>
      </c>
    </row>
    <row r="30" spans="1:41" s="10" customFormat="1" ht="12" customHeight="1" x14ac:dyDescent="0.35">
      <c r="A30" s="9" t="s">
        <v>26</v>
      </c>
      <c r="B30" s="9" t="s">
        <v>26</v>
      </c>
      <c r="C30" s="25">
        <v>1</v>
      </c>
      <c r="D30" s="26" t="s">
        <v>16</v>
      </c>
      <c r="E30" s="27" t="s">
        <v>17</v>
      </c>
      <c r="F30" s="25" t="s">
        <v>18</v>
      </c>
      <c r="G30" s="27" t="s">
        <v>677</v>
      </c>
      <c r="H30" s="25" t="s">
        <v>27</v>
      </c>
      <c r="I30" s="27" t="s">
        <v>28</v>
      </c>
      <c r="J30" s="28">
        <v>1</v>
      </c>
      <c r="K30" s="29" t="s">
        <v>22</v>
      </c>
      <c r="L30" s="23" t="s">
        <v>10</v>
      </c>
      <c r="M30" s="24">
        <v>0</v>
      </c>
      <c r="N30" s="24">
        <v>0</v>
      </c>
      <c r="O30" s="24">
        <v>5296697.58</v>
      </c>
      <c r="P30" s="94">
        <v>619202.49000000011</v>
      </c>
      <c r="Q30" s="94">
        <v>1137360.26</v>
      </c>
      <c r="R30" s="94">
        <v>0</v>
      </c>
      <c r="S30" s="94">
        <f t="shared" si="25"/>
        <v>1137360.26</v>
      </c>
      <c r="T30" s="98">
        <f t="shared" si="26"/>
        <v>1.8368147389071381</v>
      </c>
      <c r="U30" s="94">
        <f t="shared" si="27"/>
        <v>518157.7699999999</v>
      </c>
      <c r="V30" s="98">
        <f t="shared" si="28"/>
        <v>0.83681473890713809</v>
      </c>
      <c r="W30" s="94"/>
      <c r="X30" s="94"/>
      <c r="Y30" s="94"/>
      <c r="Z30" s="94"/>
      <c r="AA30" s="94"/>
      <c r="AB30" s="94"/>
      <c r="AC30" s="94"/>
      <c r="AD30" s="94">
        <v>629497.23999999987</v>
      </c>
      <c r="AE30" s="94">
        <v>756681.36</v>
      </c>
      <c r="AF30" s="94">
        <v>688346.65</v>
      </c>
      <c r="AG30" s="94">
        <v>813004.51</v>
      </c>
      <c r="AH30" s="94">
        <v>689225.37</v>
      </c>
      <c r="AI30" s="94">
        <v>691074.46</v>
      </c>
      <c r="AJ30" s="94">
        <v>705755.61999999988</v>
      </c>
      <c r="AK30" s="94">
        <v>561769.69999999995</v>
      </c>
      <c r="AL30" s="94">
        <v>681056.51</v>
      </c>
      <c r="AM30" s="94">
        <v>961873.15</v>
      </c>
      <c r="AN30" s="94">
        <v>535460.91000000015</v>
      </c>
      <c r="AO30" s="24">
        <f t="shared" si="29"/>
        <v>8332947.9700000007</v>
      </c>
    </row>
    <row r="31" spans="1:41" s="10" customFormat="1" ht="12" customHeight="1" x14ac:dyDescent="0.35">
      <c r="A31" s="9" t="s">
        <v>29</v>
      </c>
      <c r="B31" s="9" t="s">
        <v>29</v>
      </c>
      <c r="C31" s="25">
        <v>1</v>
      </c>
      <c r="D31" s="26" t="s">
        <v>16</v>
      </c>
      <c r="E31" s="27" t="s">
        <v>17</v>
      </c>
      <c r="F31" s="25" t="s">
        <v>18</v>
      </c>
      <c r="G31" s="27" t="s">
        <v>677</v>
      </c>
      <c r="H31" s="25" t="s">
        <v>27</v>
      </c>
      <c r="I31" s="27" t="s">
        <v>28</v>
      </c>
      <c r="J31" s="28">
        <v>2</v>
      </c>
      <c r="K31" s="29" t="s">
        <v>22</v>
      </c>
      <c r="L31" s="23" t="s">
        <v>10</v>
      </c>
      <c r="M31" s="24">
        <v>0</v>
      </c>
      <c r="N31" s="24">
        <v>0</v>
      </c>
      <c r="O31" s="24">
        <v>0</v>
      </c>
      <c r="P31" s="94">
        <v>0</v>
      </c>
      <c r="Q31" s="94">
        <v>0</v>
      </c>
      <c r="R31" s="94">
        <v>0</v>
      </c>
      <c r="S31" s="94">
        <f t="shared" si="25"/>
        <v>0</v>
      </c>
      <c r="T31" s="98" t="str">
        <f t="shared" si="26"/>
        <v>nebija plānots</v>
      </c>
      <c r="U31" s="94">
        <f t="shared" si="27"/>
        <v>0</v>
      </c>
      <c r="V31" s="98" t="str">
        <f t="shared" si="28"/>
        <v>nebija plānots</v>
      </c>
      <c r="W31" s="94"/>
      <c r="X31" s="94"/>
      <c r="Y31" s="94"/>
      <c r="Z31" s="94"/>
      <c r="AA31" s="94"/>
      <c r="AB31" s="94"/>
      <c r="AC31" s="94"/>
      <c r="AD31" s="94">
        <v>0</v>
      </c>
      <c r="AE31" s="94">
        <v>0</v>
      </c>
      <c r="AF31" s="94">
        <v>0</v>
      </c>
      <c r="AG31" s="94">
        <v>0</v>
      </c>
      <c r="AH31" s="94">
        <v>0</v>
      </c>
      <c r="AI31" s="94">
        <v>0</v>
      </c>
      <c r="AJ31" s="94">
        <v>0</v>
      </c>
      <c r="AK31" s="94">
        <v>0</v>
      </c>
      <c r="AL31" s="94">
        <v>0</v>
      </c>
      <c r="AM31" s="94">
        <v>0</v>
      </c>
      <c r="AN31" s="94">
        <v>0</v>
      </c>
      <c r="AO31" s="24">
        <f t="shared" si="29"/>
        <v>0</v>
      </c>
    </row>
    <row r="32" spans="1:41" s="10" customFormat="1" ht="12" customHeight="1" x14ac:dyDescent="0.35">
      <c r="A32" s="9" t="s">
        <v>30</v>
      </c>
      <c r="B32" s="9" t="s">
        <v>30</v>
      </c>
      <c r="C32" s="25">
        <v>1</v>
      </c>
      <c r="D32" s="26" t="s">
        <v>16</v>
      </c>
      <c r="E32" s="27" t="s">
        <v>17</v>
      </c>
      <c r="F32" s="25" t="s">
        <v>18</v>
      </c>
      <c r="G32" s="27" t="s">
        <v>677</v>
      </c>
      <c r="H32" s="25" t="s">
        <v>31</v>
      </c>
      <c r="I32" s="27" t="s">
        <v>32</v>
      </c>
      <c r="J32" s="28">
        <v>1</v>
      </c>
      <c r="K32" s="29" t="s">
        <v>22</v>
      </c>
      <c r="L32" s="23" t="s">
        <v>10</v>
      </c>
      <c r="M32" s="24">
        <v>0</v>
      </c>
      <c r="N32" s="24">
        <v>355530.72</v>
      </c>
      <c r="O32" s="24">
        <v>4882709.25</v>
      </c>
      <c r="P32" s="94">
        <v>0</v>
      </c>
      <c r="Q32" s="94">
        <v>0</v>
      </c>
      <c r="R32" s="94">
        <v>0</v>
      </c>
      <c r="S32" s="94">
        <f t="shared" si="25"/>
        <v>0</v>
      </c>
      <c r="T32" s="98" t="str">
        <f t="shared" si="26"/>
        <v>nebija plānots</v>
      </c>
      <c r="U32" s="94">
        <f t="shared" si="27"/>
        <v>0</v>
      </c>
      <c r="V32" s="98" t="str">
        <f t="shared" si="28"/>
        <v>nebija plānots</v>
      </c>
      <c r="W32" s="94"/>
      <c r="X32" s="94"/>
      <c r="Y32" s="94"/>
      <c r="Z32" s="94"/>
      <c r="AA32" s="94"/>
      <c r="AB32" s="94"/>
      <c r="AC32" s="94"/>
      <c r="AD32" s="94">
        <v>218876.28</v>
      </c>
      <c r="AE32" s="94">
        <v>0</v>
      </c>
      <c r="AF32" s="94">
        <v>0</v>
      </c>
      <c r="AG32" s="94">
        <v>0</v>
      </c>
      <c r="AH32" s="94">
        <v>0</v>
      </c>
      <c r="AI32" s="94">
        <v>0</v>
      </c>
      <c r="AJ32" s="94">
        <v>293784.55</v>
      </c>
      <c r="AK32" s="94">
        <v>0</v>
      </c>
      <c r="AL32" s="94">
        <v>0</v>
      </c>
      <c r="AM32" s="94">
        <v>0</v>
      </c>
      <c r="AN32" s="94">
        <v>0</v>
      </c>
      <c r="AO32" s="24">
        <f t="shared" si="29"/>
        <v>512660.82999999996</v>
      </c>
    </row>
    <row r="33" spans="1:41" s="10" customFormat="1" ht="12" customHeight="1" x14ac:dyDescent="0.35">
      <c r="A33" s="9" t="s">
        <v>33</v>
      </c>
      <c r="B33" s="9" t="s">
        <v>33</v>
      </c>
      <c r="C33" s="25">
        <v>1</v>
      </c>
      <c r="D33" s="26" t="s">
        <v>16</v>
      </c>
      <c r="E33" s="27" t="s">
        <v>17</v>
      </c>
      <c r="F33" s="25" t="s">
        <v>18</v>
      </c>
      <c r="G33" s="27" t="s">
        <v>677</v>
      </c>
      <c r="H33" s="25" t="s">
        <v>31</v>
      </c>
      <c r="I33" s="27" t="s">
        <v>32</v>
      </c>
      <c r="J33" s="28">
        <v>2</v>
      </c>
      <c r="K33" s="29" t="s">
        <v>22</v>
      </c>
      <c r="L33" s="23" t="s">
        <v>10</v>
      </c>
      <c r="M33" s="24">
        <v>0</v>
      </c>
      <c r="N33" s="24">
        <v>42500</v>
      </c>
      <c r="O33" s="24">
        <v>1381273.75</v>
      </c>
      <c r="P33" s="94">
        <v>0</v>
      </c>
      <c r="Q33" s="94">
        <v>0</v>
      </c>
      <c r="R33" s="94">
        <v>0</v>
      </c>
      <c r="S33" s="94">
        <f t="shared" si="25"/>
        <v>0</v>
      </c>
      <c r="T33" s="98" t="str">
        <f t="shared" si="26"/>
        <v>nebija plānots</v>
      </c>
      <c r="U33" s="94">
        <f t="shared" si="27"/>
        <v>0</v>
      </c>
      <c r="V33" s="98" t="str">
        <f t="shared" si="28"/>
        <v>nebija plānots</v>
      </c>
      <c r="W33" s="94"/>
      <c r="X33" s="94"/>
      <c r="Y33" s="94"/>
      <c r="Z33" s="94"/>
      <c r="AA33" s="94"/>
      <c r="AB33" s="94"/>
      <c r="AC33" s="94"/>
      <c r="AD33" s="94">
        <v>214114.27999999997</v>
      </c>
      <c r="AE33" s="94">
        <v>0</v>
      </c>
      <c r="AF33" s="94">
        <v>149812.5</v>
      </c>
      <c r="AG33" s="94">
        <v>211283.08000000002</v>
      </c>
      <c r="AH33" s="94">
        <v>75161.25</v>
      </c>
      <c r="AI33" s="94">
        <v>145935.53</v>
      </c>
      <c r="AJ33" s="94">
        <v>127500</v>
      </c>
      <c r="AK33" s="94">
        <v>9409.01</v>
      </c>
      <c r="AL33" s="94">
        <v>261375</v>
      </c>
      <c r="AM33" s="94">
        <v>252267.86</v>
      </c>
      <c r="AN33" s="94">
        <v>197013.49</v>
      </c>
      <c r="AO33" s="24">
        <f t="shared" si="29"/>
        <v>1643871.9999999998</v>
      </c>
    </row>
    <row r="34" spans="1:41" s="10" customFormat="1" ht="12" customHeight="1" x14ac:dyDescent="0.35">
      <c r="A34" s="9" t="s">
        <v>34</v>
      </c>
      <c r="B34" s="9" t="s">
        <v>34</v>
      </c>
      <c r="C34" s="25">
        <v>1</v>
      </c>
      <c r="D34" s="26" t="s">
        <v>16</v>
      </c>
      <c r="E34" s="27" t="s">
        <v>17</v>
      </c>
      <c r="F34" s="25" t="s">
        <v>18</v>
      </c>
      <c r="G34" s="27" t="s">
        <v>677</v>
      </c>
      <c r="H34" s="25" t="s">
        <v>31</v>
      </c>
      <c r="I34" s="27" t="s">
        <v>32</v>
      </c>
      <c r="J34" s="28">
        <v>3</v>
      </c>
      <c r="K34" s="29" t="s">
        <v>22</v>
      </c>
      <c r="L34" s="23" t="s">
        <v>10</v>
      </c>
      <c r="M34" s="24">
        <v>0</v>
      </c>
      <c r="N34" s="24">
        <v>0</v>
      </c>
      <c r="O34" s="24">
        <v>1659922.63</v>
      </c>
      <c r="P34" s="94">
        <v>0</v>
      </c>
      <c r="Q34" s="94">
        <v>0</v>
      </c>
      <c r="R34" s="94">
        <v>0</v>
      </c>
      <c r="S34" s="94">
        <f t="shared" si="25"/>
        <v>0</v>
      </c>
      <c r="T34" s="98" t="str">
        <f t="shared" si="26"/>
        <v>nebija plānots</v>
      </c>
      <c r="U34" s="94">
        <f t="shared" si="27"/>
        <v>0</v>
      </c>
      <c r="V34" s="98" t="str">
        <f t="shared" si="28"/>
        <v>nebija plānots</v>
      </c>
      <c r="W34" s="94"/>
      <c r="X34" s="94"/>
      <c r="Y34" s="94"/>
      <c r="Z34" s="94"/>
      <c r="AA34" s="94"/>
      <c r="AB34" s="94"/>
      <c r="AC34" s="94"/>
      <c r="AD34" s="94">
        <v>32725</v>
      </c>
      <c r="AE34" s="94">
        <v>57827.009999999995</v>
      </c>
      <c r="AF34" s="94">
        <v>256261.23</v>
      </c>
      <c r="AG34" s="94">
        <v>292550.13</v>
      </c>
      <c r="AH34" s="94">
        <v>15172.5</v>
      </c>
      <c r="AI34" s="94">
        <v>56100</v>
      </c>
      <c r="AJ34" s="94">
        <v>31237.5</v>
      </c>
      <c r="AK34" s="94">
        <v>59063.67</v>
      </c>
      <c r="AL34" s="94">
        <v>427791.19</v>
      </c>
      <c r="AM34" s="94">
        <v>250357.74</v>
      </c>
      <c r="AN34" s="94">
        <v>29218.27</v>
      </c>
      <c r="AO34" s="24">
        <f t="shared" si="29"/>
        <v>1508304.24</v>
      </c>
    </row>
    <row r="35" spans="1:41" s="10" customFormat="1" ht="12" customHeight="1" x14ac:dyDescent="0.35">
      <c r="A35" s="9" t="s">
        <v>35</v>
      </c>
      <c r="B35" s="9" t="s">
        <v>35</v>
      </c>
      <c r="C35" s="25">
        <v>1</v>
      </c>
      <c r="D35" s="26" t="s">
        <v>16</v>
      </c>
      <c r="E35" s="27" t="s">
        <v>17</v>
      </c>
      <c r="F35" s="25" t="s">
        <v>18</v>
      </c>
      <c r="G35" s="27" t="s">
        <v>677</v>
      </c>
      <c r="H35" s="25" t="s">
        <v>36</v>
      </c>
      <c r="I35" s="27" t="s">
        <v>37</v>
      </c>
      <c r="J35" s="28" t="s">
        <v>21</v>
      </c>
      <c r="K35" s="29" t="s">
        <v>22</v>
      </c>
      <c r="L35" s="23" t="s">
        <v>10</v>
      </c>
      <c r="M35" s="24">
        <v>0</v>
      </c>
      <c r="N35" s="24">
        <v>0</v>
      </c>
      <c r="O35" s="24">
        <v>0</v>
      </c>
      <c r="P35" s="94">
        <v>0</v>
      </c>
      <c r="Q35" s="94">
        <v>0</v>
      </c>
      <c r="R35" s="94">
        <v>0</v>
      </c>
      <c r="S35" s="94">
        <f t="shared" si="25"/>
        <v>0</v>
      </c>
      <c r="T35" s="98" t="str">
        <f t="shared" si="26"/>
        <v>nebija plānots</v>
      </c>
      <c r="U35" s="94">
        <f t="shared" si="27"/>
        <v>0</v>
      </c>
      <c r="V35" s="98" t="str">
        <f t="shared" si="28"/>
        <v>nebija plānots</v>
      </c>
      <c r="W35" s="94"/>
      <c r="X35" s="94"/>
      <c r="Y35" s="94"/>
      <c r="Z35" s="94"/>
      <c r="AA35" s="94"/>
      <c r="AB35" s="94"/>
      <c r="AC35" s="94"/>
      <c r="AD35" s="94">
        <v>0</v>
      </c>
      <c r="AE35" s="94">
        <v>0</v>
      </c>
      <c r="AF35" s="94">
        <v>0</v>
      </c>
      <c r="AG35" s="94">
        <v>0</v>
      </c>
      <c r="AH35" s="94">
        <v>353118</v>
      </c>
      <c r="AI35" s="94">
        <v>0</v>
      </c>
      <c r="AJ35" s="94">
        <v>0</v>
      </c>
      <c r="AK35" s="94">
        <v>353354</v>
      </c>
      <c r="AL35" s="94">
        <v>0</v>
      </c>
      <c r="AM35" s="94">
        <v>571257</v>
      </c>
      <c r="AN35" s="94">
        <v>0</v>
      </c>
      <c r="AO35" s="24">
        <f t="shared" si="29"/>
        <v>1277729</v>
      </c>
    </row>
    <row r="36" spans="1:41" s="10" customFormat="1" ht="12" customHeight="1" x14ac:dyDescent="0.35">
      <c r="A36" s="9" t="s">
        <v>38</v>
      </c>
      <c r="B36" s="9" t="s">
        <v>38</v>
      </c>
      <c r="C36" s="25">
        <v>1</v>
      </c>
      <c r="D36" s="26" t="s">
        <v>16</v>
      </c>
      <c r="E36" s="27" t="s">
        <v>17</v>
      </c>
      <c r="F36" s="25" t="s">
        <v>18</v>
      </c>
      <c r="G36" s="27" t="s">
        <v>677</v>
      </c>
      <c r="H36" s="25" t="s">
        <v>39</v>
      </c>
      <c r="I36" s="27" t="s">
        <v>40</v>
      </c>
      <c r="J36" s="28" t="s">
        <v>21</v>
      </c>
      <c r="K36" s="29" t="s">
        <v>22</v>
      </c>
      <c r="L36" s="23" t="s">
        <v>10</v>
      </c>
      <c r="M36" s="24">
        <v>0</v>
      </c>
      <c r="N36" s="24">
        <v>0</v>
      </c>
      <c r="O36" s="24">
        <v>357254.07</v>
      </c>
      <c r="P36" s="94">
        <v>105857</v>
      </c>
      <c r="Q36" s="94">
        <v>89752.459999999992</v>
      </c>
      <c r="R36" s="94">
        <v>0</v>
      </c>
      <c r="S36" s="94">
        <f t="shared" si="25"/>
        <v>89752.459999999992</v>
      </c>
      <c r="T36" s="98">
        <f t="shared" si="26"/>
        <v>0.84786513881935055</v>
      </c>
      <c r="U36" s="94">
        <f t="shared" si="27"/>
        <v>-16104.540000000008</v>
      </c>
      <c r="V36" s="98">
        <f t="shared" si="28"/>
        <v>-0.15213486118064945</v>
      </c>
      <c r="W36" s="94"/>
      <c r="X36" s="94"/>
      <c r="Y36" s="94"/>
      <c r="Z36" s="94"/>
      <c r="AA36" s="94"/>
      <c r="AB36" s="94"/>
      <c r="AC36" s="94"/>
      <c r="AD36" s="94">
        <v>207455.89</v>
      </c>
      <c r="AE36" s="94">
        <v>41983.19</v>
      </c>
      <c r="AF36" s="94">
        <v>0</v>
      </c>
      <c r="AG36" s="94">
        <v>196529.76</v>
      </c>
      <c r="AH36" s="94">
        <v>0</v>
      </c>
      <c r="AI36" s="94">
        <v>247548.95</v>
      </c>
      <c r="AJ36" s="94">
        <v>223805.39</v>
      </c>
      <c r="AK36" s="94">
        <v>0</v>
      </c>
      <c r="AL36" s="94">
        <v>55195.71</v>
      </c>
      <c r="AM36" s="94">
        <v>262056.44999999998</v>
      </c>
      <c r="AN36" s="94">
        <v>0</v>
      </c>
      <c r="AO36" s="24">
        <f t="shared" si="29"/>
        <v>1340432.3400000001</v>
      </c>
    </row>
    <row r="37" spans="1:41" s="10" customFormat="1" ht="12" customHeight="1" x14ac:dyDescent="0.35">
      <c r="A37" s="9" t="s">
        <v>41</v>
      </c>
      <c r="B37" s="9" t="s">
        <v>41</v>
      </c>
      <c r="C37" s="25">
        <v>1</v>
      </c>
      <c r="D37" s="26" t="s">
        <v>16</v>
      </c>
      <c r="E37" s="27" t="s">
        <v>17</v>
      </c>
      <c r="F37" s="25" t="s">
        <v>18</v>
      </c>
      <c r="G37" s="27" t="s">
        <v>677</v>
      </c>
      <c r="H37" s="25" t="s">
        <v>42</v>
      </c>
      <c r="I37" s="27" t="s">
        <v>43</v>
      </c>
      <c r="J37" s="28" t="s">
        <v>21</v>
      </c>
      <c r="K37" s="29" t="s">
        <v>22</v>
      </c>
      <c r="L37" s="23" t="s">
        <v>10</v>
      </c>
      <c r="M37" s="24">
        <v>0</v>
      </c>
      <c r="N37" s="24">
        <v>0</v>
      </c>
      <c r="O37" s="24">
        <v>1049927.5899999999</v>
      </c>
      <c r="P37" s="94">
        <v>402143.82</v>
      </c>
      <c r="Q37" s="94">
        <v>402143.82</v>
      </c>
      <c r="R37" s="94">
        <v>0</v>
      </c>
      <c r="S37" s="94">
        <f t="shared" si="25"/>
        <v>402143.82</v>
      </c>
      <c r="T37" s="98">
        <f t="shared" si="26"/>
        <v>1</v>
      </c>
      <c r="U37" s="94">
        <f t="shared" si="27"/>
        <v>0</v>
      </c>
      <c r="V37" s="98">
        <f t="shared" si="28"/>
        <v>0</v>
      </c>
      <c r="W37" s="94"/>
      <c r="X37" s="94"/>
      <c r="Y37" s="94"/>
      <c r="Z37" s="94"/>
      <c r="AA37" s="94"/>
      <c r="AB37" s="94"/>
      <c r="AC37" s="94"/>
      <c r="AD37" s="94">
        <v>22634.44</v>
      </c>
      <c r="AE37" s="94">
        <v>184720.73</v>
      </c>
      <c r="AF37" s="94">
        <v>207173.99000000002</v>
      </c>
      <c r="AG37" s="94">
        <v>213055.69</v>
      </c>
      <c r="AH37" s="94">
        <v>234155.92</v>
      </c>
      <c r="AI37" s="94">
        <v>260964.97999999998</v>
      </c>
      <c r="AJ37" s="94">
        <v>22634.44</v>
      </c>
      <c r="AK37" s="94">
        <v>254424.06999999998</v>
      </c>
      <c r="AL37" s="94">
        <v>264071.14</v>
      </c>
      <c r="AM37" s="94">
        <v>22634.44</v>
      </c>
      <c r="AN37" s="94">
        <v>285254.17</v>
      </c>
      <c r="AO37" s="24">
        <f t="shared" si="29"/>
        <v>2373867.8299999996</v>
      </c>
    </row>
    <row r="38" spans="1:41" s="10" customFormat="1" ht="12" customHeight="1" x14ac:dyDescent="0.35">
      <c r="A38" s="9" t="s">
        <v>44</v>
      </c>
      <c r="B38" s="9" t="s">
        <v>44</v>
      </c>
      <c r="C38" s="25">
        <v>1</v>
      </c>
      <c r="D38" s="26" t="s">
        <v>16</v>
      </c>
      <c r="E38" s="27" t="s">
        <v>17</v>
      </c>
      <c r="F38" s="25" t="s">
        <v>18</v>
      </c>
      <c r="G38" s="27" t="s">
        <v>677</v>
      </c>
      <c r="H38" s="25" t="s">
        <v>45</v>
      </c>
      <c r="I38" s="27" t="s">
        <v>46</v>
      </c>
      <c r="J38" s="28" t="s">
        <v>21</v>
      </c>
      <c r="K38" s="29" t="s">
        <v>22</v>
      </c>
      <c r="L38" s="23" t="s">
        <v>10</v>
      </c>
      <c r="M38" s="24">
        <v>0</v>
      </c>
      <c r="N38" s="24">
        <v>208815.56</v>
      </c>
      <c r="O38" s="24">
        <v>1382711.3199999998</v>
      </c>
      <c r="P38" s="94">
        <v>0</v>
      </c>
      <c r="Q38" s="94">
        <v>0</v>
      </c>
      <c r="R38" s="94">
        <v>0</v>
      </c>
      <c r="S38" s="94">
        <f t="shared" si="25"/>
        <v>0</v>
      </c>
      <c r="T38" s="98" t="str">
        <f t="shared" si="26"/>
        <v>nebija plānots</v>
      </c>
      <c r="U38" s="94">
        <f t="shared" si="27"/>
        <v>0</v>
      </c>
      <c r="V38" s="98" t="str">
        <f t="shared" si="28"/>
        <v>nebija plānots</v>
      </c>
      <c r="W38" s="94"/>
      <c r="X38" s="94"/>
      <c r="Y38" s="94"/>
      <c r="Z38" s="94"/>
      <c r="AA38" s="94"/>
      <c r="AB38" s="94"/>
      <c r="AC38" s="94"/>
      <c r="AD38" s="94">
        <v>0</v>
      </c>
      <c r="AE38" s="94">
        <v>567375</v>
      </c>
      <c r="AF38" s="94">
        <v>0</v>
      </c>
      <c r="AG38" s="94">
        <v>0</v>
      </c>
      <c r="AH38" s="94">
        <v>0</v>
      </c>
      <c r="AI38" s="94">
        <v>0</v>
      </c>
      <c r="AJ38" s="94">
        <v>0</v>
      </c>
      <c r="AK38" s="94">
        <v>1711921.46</v>
      </c>
      <c r="AL38" s="94">
        <v>0</v>
      </c>
      <c r="AM38" s="94">
        <v>1474986.75</v>
      </c>
      <c r="AN38" s="94">
        <v>0</v>
      </c>
      <c r="AO38" s="24">
        <f t="shared" si="29"/>
        <v>3754283.21</v>
      </c>
    </row>
    <row r="39" spans="1:41" s="10" customFormat="1" ht="12" customHeight="1" x14ac:dyDescent="0.35">
      <c r="A39" s="9" t="s">
        <v>47</v>
      </c>
      <c r="B39" s="9" t="s">
        <v>47</v>
      </c>
      <c r="C39" s="25">
        <v>1</v>
      </c>
      <c r="D39" s="26" t="s">
        <v>16</v>
      </c>
      <c r="E39" s="27" t="s">
        <v>17</v>
      </c>
      <c r="F39" s="25" t="s">
        <v>48</v>
      </c>
      <c r="G39" s="27" t="s">
        <v>49</v>
      </c>
      <c r="H39" s="25" t="s">
        <v>50</v>
      </c>
      <c r="I39" s="27" t="s">
        <v>51</v>
      </c>
      <c r="J39" s="28" t="s">
        <v>21</v>
      </c>
      <c r="K39" s="29" t="s">
        <v>22</v>
      </c>
      <c r="L39" s="23" t="s">
        <v>10</v>
      </c>
      <c r="M39" s="24">
        <v>0</v>
      </c>
      <c r="N39" s="24">
        <v>0</v>
      </c>
      <c r="O39" s="24">
        <v>0</v>
      </c>
      <c r="P39" s="94">
        <v>0</v>
      </c>
      <c r="Q39" s="94">
        <v>0</v>
      </c>
      <c r="R39" s="94">
        <v>0</v>
      </c>
      <c r="S39" s="94">
        <f t="shared" si="25"/>
        <v>0</v>
      </c>
      <c r="T39" s="98" t="str">
        <f t="shared" si="26"/>
        <v>nebija plānots</v>
      </c>
      <c r="U39" s="94">
        <f t="shared" si="27"/>
        <v>0</v>
      </c>
      <c r="V39" s="98" t="str">
        <f t="shared" si="28"/>
        <v>nebija plānots</v>
      </c>
      <c r="W39" s="94"/>
      <c r="X39" s="94"/>
      <c r="Y39" s="94"/>
      <c r="Z39" s="94"/>
      <c r="AA39" s="94"/>
      <c r="AB39" s="94"/>
      <c r="AC39" s="94"/>
      <c r="AD39" s="94">
        <v>0</v>
      </c>
      <c r="AE39" s="94">
        <v>0</v>
      </c>
      <c r="AF39" s="94">
        <v>0</v>
      </c>
      <c r="AG39" s="94">
        <v>0</v>
      </c>
      <c r="AH39" s="94">
        <v>0</v>
      </c>
      <c r="AI39" s="94">
        <v>0</v>
      </c>
      <c r="AJ39" s="94">
        <v>0</v>
      </c>
      <c r="AK39" s="94">
        <v>500000</v>
      </c>
      <c r="AL39" s="94">
        <v>0</v>
      </c>
      <c r="AM39" s="94">
        <v>0</v>
      </c>
      <c r="AN39" s="94">
        <v>0</v>
      </c>
      <c r="AO39" s="24">
        <f t="shared" si="29"/>
        <v>500000</v>
      </c>
    </row>
    <row r="40" spans="1:41" s="10" customFormat="1" ht="12" customHeight="1" x14ac:dyDescent="0.35">
      <c r="A40" s="9" t="s">
        <v>52</v>
      </c>
      <c r="B40" s="9" t="s">
        <v>52</v>
      </c>
      <c r="C40" s="25">
        <v>1</v>
      </c>
      <c r="D40" s="26" t="s">
        <v>53</v>
      </c>
      <c r="E40" s="27" t="s">
        <v>54</v>
      </c>
      <c r="F40" s="25" t="s">
        <v>55</v>
      </c>
      <c r="G40" s="27" t="s">
        <v>56</v>
      </c>
      <c r="H40" s="25" t="s">
        <v>57</v>
      </c>
      <c r="I40" s="27" t="s">
        <v>58</v>
      </c>
      <c r="J40" s="28">
        <v>1</v>
      </c>
      <c r="K40" s="29" t="s">
        <v>59</v>
      </c>
      <c r="L40" s="23" t="s">
        <v>10</v>
      </c>
      <c r="M40" s="24">
        <v>0</v>
      </c>
      <c r="N40" s="24">
        <v>0</v>
      </c>
      <c r="O40" s="24">
        <v>38250</v>
      </c>
      <c r="P40" s="94">
        <v>0</v>
      </c>
      <c r="Q40" s="94">
        <v>0</v>
      </c>
      <c r="R40" s="94">
        <v>0</v>
      </c>
      <c r="S40" s="94">
        <f t="shared" si="25"/>
        <v>0</v>
      </c>
      <c r="T40" s="98" t="str">
        <f t="shared" si="26"/>
        <v>nebija plānots</v>
      </c>
      <c r="U40" s="94">
        <f t="shared" si="27"/>
        <v>0</v>
      </c>
      <c r="V40" s="98" t="str">
        <f t="shared" si="28"/>
        <v>nebija plānots</v>
      </c>
      <c r="W40" s="94"/>
      <c r="X40" s="94"/>
      <c r="Y40" s="94"/>
      <c r="Z40" s="94"/>
      <c r="AA40" s="94"/>
      <c r="AB40" s="94"/>
      <c r="AC40" s="94"/>
      <c r="AD40" s="94">
        <v>138905.97</v>
      </c>
      <c r="AE40" s="94">
        <v>74795.520000000004</v>
      </c>
      <c r="AF40" s="94">
        <v>0</v>
      </c>
      <c r="AG40" s="94">
        <v>0</v>
      </c>
      <c r="AH40" s="94">
        <v>0</v>
      </c>
      <c r="AI40" s="94">
        <v>0</v>
      </c>
      <c r="AJ40" s="94">
        <v>163055.95000000001</v>
      </c>
      <c r="AK40" s="94">
        <v>102262.01</v>
      </c>
      <c r="AL40" s="94">
        <v>0</v>
      </c>
      <c r="AM40" s="94">
        <v>0</v>
      </c>
      <c r="AN40" s="94">
        <v>222142.25</v>
      </c>
      <c r="AO40" s="24">
        <f t="shared" si="29"/>
        <v>701161.7</v>
      </c>
    </row>
    <row r="41" spans="1:41" s="10" customFormat="1" ht="12" customHeight="1" x14ac:dyDescent="0.35">
      <c r="A41" s="9" t="s">
        <v>60</v>
      </c>
      <c r="B41" s="9" t="s">
        <v>60</v>
      </c>
      <c r="C41" s="25">
        <v>1</v>
      </c>
      <c r="D41" s="26" t="s">
        <v>53</v>
      </c>
      <c r="E41" s="27" t="s">
        <v>54</v>
      </c>
      <c r="F41" s="25" t="s">
        <v>55</v>
      </c>
      <c r="G41" s="27" t="s">
        <v>56</v>
      </c>
      <c r="H41" s="25" t="s">
        <v>57</v>
      </c>
      <c r="I41" s="27" t="s">
        <v>58</v>
      </c>
      <c r="J41" s="28">
        <v>2</v>
      </c>
      <c r="K41" s="29" t="s">
        <v>59</v>
      </c>
      <c r="L41" s="23" t="s">
        <v>10</v>
      </c>
      <c r="M41" s="24">
        <v>0</v>
      </c>
      <c r="N41" s="24">
        <v>0</v>
      </c>
      <c r="O41" s="24">
        <v>121549.76000000001</v>
      </c>
      <c r="P41" s="94">
        <v>25500.22</v>
      </c>
      <c r="Q41" s="94">
        <v>25500</v>
      </c>
      <c r="R41" s="94">
        <v>0</v>
      </c>
      <c r="S41" s="94">
        <f t="shared" si="25"/>
        <v>25500</v>
      </c>
      <c r="T41" s="98">
        <f t="shared" si="26"/>
        <v>0.99999137262345184</v>
      </c>
      <c r="U41" s="94">
        <f t="shared" si="27"/>
        <v>-0.22000000000116415</v>
      </c>
      <c r="V41" s="98">
        <f t="shared" si="28"/>
        <v>-8.6273765481695513E-6</v>
      </c>
      <c r="W41" s="94"/>
      <c r="X41" s="94"/>
      <c r="Y41" s="94"/>
      <c r="Z41" s="94"/>
      <c r="AA41" s="94"/>
      <c r="AB41" s="94"/>
      <c r="AC41" s="94"/>
      <c r="AD41" s="94">
        <v>66843.25</v>
      </c>
      <c r="AE41" s="94">
        <v>0</v>
      </c>
      <c r="AF41" s="94">
        <v>32409.37</v>
      </c>
      <c r="AG41" s="94">
        <v>81857.39</v>
      </c>
      <c r="AH41" s="94">
        <v>22143.75</v>
      </c>
      <c r="AI41" s="94">
        <v>47109.599999999999</v>
      </c>
      <c r="AJ41" s="94">
        <v>211954.22</v>
      </c>
      <c r="AK41" s="94">
        <v>38070</v>
      </c>
      <c r="AL41" s="94">
        <v>205456.84999999998</v>
      </c>
      <c r="AM41" s="94">
        <v>152370.18</v>
      </c>
      <c r="AN41" s="94">
        <v>76140</v>
      </c>
      <c r="AO41" s="24">
        <f t="shared" si="29"/>
        <v>959854.82999999984</v>
      </c>
    </row>
    <row r="42" spans="1:41" s="10" customFormat="1" ht="12" customHeight="1" x14ac:dyDescent="0.35">
      <c r="A42" s="9" t="s">
        <v>61</v>
      </c>
      <c r="B42" s="9" t="s">
        <v>61</v>
      </c>
      <c r="C42" s="25">
        <v>1</v>
      </c>
      <c r="D42" s="26" t="s">
        <v>53</v>
      </c>
      <c r="E42" s="27" t="s">
        <v>54</v>
      </c>
      <c r="F42" s="25" t="s">
        <v>55</v>
      </c>
      <c r="G42" s="27" t="s">
        <v>56</v>
      </c>
      <c r="H42" s="25" t="s">
        <v>57</v>
      </c>
      <c r="I42" s="27" t="s">
        <v>58</v>
      </c>
      <c r="J42" s="28">
        <v>3</v>
      </c>
      <c r="K42" s="29" t="s">
        <v>59</v>
      </c>
      <c r="L42" s="23" t="s">
        <v>10</v>
      </c>
      <c r="M42" s="24">
        <v>0</v>
      </c>
      <c r="N42" s="24">
        <v>0</v>
      </c>
      <c r="O42" s="24">
        <v>2139962.37</v>
      </c>
      <c r="P42" s="94">
        <v>298369.78999999998</v>
      </c>
      <c r="Q42" s="94">
        <v>203669.82</v>
      </c>
      <c r="R42" s="94">
        <v>0</v>
      </c>
      <c r="S42" s="94">
        <f t="shared" si="25"/>
        <v>203669.82</v>
      </c>
      <c r="T42" s="98">
        <f t="shared" si="26"/>
        <v>0.68260871853011662</v>
      </c>
      <c r="U42" s="94">
        <f t="shared" si="27"/>
        <v>-94699.969999999972</v>
      </c>
      <c r="V42" s="98">
        <f t="shared" si="28"/>
        <v>-0.31739128146988332</v>
      </c>
      <c r="W42" s="94"/>
      <c r="X42" s="94"/>
      <c r="Y42" s="94"/>
      <c r="Z42" s="94"/>
      <c r="AA42" s="94"/>
      <c r="AB42" s="94"/>
      <c r="AC42" s="94"/>
      <c r="AD42" s="94">
        <v>679235.35999999987</v>
      </c>
      <c r="AE42" s="94">
        <v>502953.74000000005</v>
      </c>
      <c r="AF42" s="94">
        <v>699957.14</v>
      </c>
      <c r="AG42" s="94">
        <v>518517.75</v>
      </c>
      <c r="AH42" s="94">
        <v>339058.3</v>
      </c>
      <c r="AI42" s="94">
        <v>413701.36</v>
      </c>
      <c r="AJ42" s="94">
        <v>1736249.23</v>
      </c>
      <c r="AK42" s="94">
        <v>112875</v>
      </c>
      <c r="AL42" s="94">
        <v>473311.89</v>
      </c>
      <c r="AM42" s="94">
        <v>1770684.8</v>
      </c>
      <c r="AN42" s="94">
        <v>141669.76000000001</v>
      </c>
      <c r="AO42" s="24">
        <f t="shared" si="29"/>
        <v>7686584.1199999992</v>
      </c>
    </row>
    <row r="43" spans="1:41" s="10" customFormat="1" ht="12" customHeight="1" x14ac:dyDescent="0.35">
      <c r="A43" s="9" t="s">
        <v>62</v>
      </c>
      <c r="B43" s="9" t="s">
        <v>661</v>
      </c>
      <c r="C43" s="25">
        <v>1</v>
      </c>
      <c r="D43" s="26" t="s">
        <v>53</v>
      </c>
      <c r="E43" s="27" t="s">
        <v>54</v>
      </c>
      <c r="F43" s="25" t="s">
        <v>649</v>
      </c>
      <c r="G43" s="27" t="s">
        <v>63</v>
      </c>
      <c r="H43" s="30" t="s">
        <v>64</v>
      </c>
      <c r="I43" s="27" t="s">
        <v>63</v>
      </c>
      <c r="J43" s="28" t="s">
        <v>21</v>
      </c>
      <c r="K43" s="29" t="s">
        <v>59</v>
      </c>
      <c r="L43" s="23" t="s">
        <v>10</v>
      </c>
      <c r="M43" s="24">
        <v>42994222.299999997</v>
      </c>
      <c r="N43" s="24">
        <v>30471264.609999999</v>
      </c>
      <c r="O43" s="24">
        <v>39205761.579999998</v>
      </c>
      <c r="P43" s="94">
        <v>0</v>
      </c>
      <c r="Q43" s="94">
        <v>12694964.310000001</v>
      </c>
      <c r="R43" s="94">
        <v>0</v>
      </c>
      <c r="S43" s="94">
        <f t="shared" si="25"/>
        <v>12694964.310000001</v>
      </c>
      <c r="T43" s="98" t="str">
        <f t="shared" si="26"/>
        <v>nebija plānots</v>
      </c>
      <c r="U43" s="94">
        <f t="shared" si="27"/>
        <v>12694964.310000001</v>
      </c>
      <c r="V43" s="98" t="str">
        <f t="shared" si="28"/>
        <v>nebija plānots</v>
      </c>
      <c r="W43" s="94"/>
      <c r="X43" s="94"/>
      <c r="Y43" s="94"/>
      <c r="Z43" s="94"/>
      <c r="AA43" s="94"/>
      <c r="AB43" s="94"/>
      <c r="AC43" s="94"/>
      <c r="AD43" s="94">
        <v>14172033.33</v>
      </c>
      <c r="AE43" s="94">
        <v>0</v>
      </c>
      <c r="AF43" s="94">
        <v>0</v>
      </c>
      <c r="AG43" s="94">
        <v>7225000</v>
      </c>
      <c r="AH43" s="94">
        <v>0</v>
      </c>
      <c r="AI43" s="94">
        <v>0</v>
      </c>
      <c r="AJ43" s="94">
        <v>0</v>
      </c>
      <c r="AK43" s="94">
        <v>0</v>
      </c>
      <c r="AL43" s="94">
        <v>14450000</v>
      </c>
      <c r="AM43" s="94">
        <v>0</v>
      </c>
      <c r="AN43" s="94">
        <v>0</v>
      </c>
      <c r="AO43" s="24">
        <f t="shared" si="29"/>
        <v>35847033.329999998</v>
      </c>
    </row>
    <row r="44" spans="1:41" s="10" customFormat="1" ht="12" customHeight="1" x14ac:dyDescent="0.35">
      <c r="A44" s="9" t="s">
        <v>65</v>
      </c>
      <c r="B44" s="9" t="s">
        <v>65</v>
      </c>
      <c r="C44" s="25">
        <v>1</v>
      </c>
      <c r="D44" s="26" t="s">
        <v>53</v>
      </c>
      <c r="E44" s="27" t="s">
        <v>54</v>
      </c>
      <c r="F44" s="25" t="s">
        <v>55</v>
      </c>
      <c r="G44" s="27" t="s">
        <v>56</v>
      </c>
      <c r="H44" s="25" t="s">
        <v>66</v>
      </c>
      <c r="I44" s="27" t="s">
        <v>67</v>
      </c>
      <c r="J44" s="28" t="s">
        <v>21</v>
      </c>
      <c r="K44" s="29" t="s">
        <v>59</v>
      </c>
      <c r="L44" s="23" t="s">
        <v>10</v>
      </c>
      <c r="M44" s="24">
        <v>0</v>
      </c>
      <c r="N44" s="24">
        <v>0</v>
      </c>
      <c r="O44" s="24">
        <v>121608.93</v>
      </c>
      <c r="P44" s="94">
        <v>0</v>
      </c>
      <c r="Q44" s="94">
        <v>0</v>
      </c>
      <c r="R44" s="94">
        <v>0</v>
      </c>
      <c r="S44" s="94">
        <f t="shared" si="25"/>
        <v>0</v>
      </c>
      <c r="T44" s="98" t="str">
        <f t="shared" si="26"/>
        <v>nebija plānots</v>
      </c>
      <c r="U44" s="94">
        <f t="shared" si="27"/>
        <v>0</v>
      </c>
      <c r="V44" s="98" t="str">
        <f t="shared" si="28"/>
        <v>nebija plānots</v>
      </c>
      <c r="W44" s="94"/>
      <c r="X44" s="94"/>
      <c r="Y44" s="94"/>
      <c r="Z44" s="94"/>
      <c r="AA44" s="94"/>
      <c r="AB44" s="94"/>
      <c r="AC44" s="94"/>
      <c r="AD44" s="94">
        <v>0</v>
      </c>
      <c r="AE44" s="94">
        <v>0</v>
      </c>
      <c r="AF44" s="94">
        <v>0</v>
      </c>
      <c r="AG44" s="94">
        <v>0</v>
      </c>
      <c r="AH44" s="94">
        <v>0</v>
      </c>
      <c r="AI44" s="94">
        <v>0</v>
      </c>
      <c r="AJ44" s="94">
        <v>0</v>
      </c>
      <c r="AK44" s="94">
        <v>0</v>
      </c>
      <c r="AL44" s="94">
        <v>0</v>
      </c>
      <c r="AM44" s="94">
        <v>0</v>
      </c>
      <c r="AN44" s="94">
        <v>0</v>
      </c>
      <c r="AO44" s="24">
        <f t="shared" si="29"/>
        <v>0</v>
      </c>
    </row>
    <row r="45" spans="1:41" s="10" customFormat="1" ht="12" customHeight="1" x14ac:dyDescent="0.35">
      <c r="A45" s="9" t="s">
        <v>68</v>
      </c>
      <c r="B45" s="9" t="s">
        <v>68</v>
      </c>
      <c r="C45" s="25">
        <v>1</v>
      </c>
      <c r="D45" s="26" t="s">
        <v>53</v>
      </c>
      <c r="E45" s="27" t="s">
        <v>54</v>
      </c>
      <c r="F45" s="25" t="s">
        <v>55</v>
      </c>
      <c r="G45" s="27" t="s">
        <v>56</v>
      </c>
      <c r="H45" s="25" t="s">
        <v>69</v>
      </c>
      <c r="I45" s="27" t="s">
        <v>70</v>
      </c>
      <c r="J45" s="28" t="s">
        <v>21</v>
      </c>
      <c r="K45" s="29" t="s">
        <v>59</v>
      </c>
      <c r="L45" s="23" t="s">
        <v>10</v>
      </c>
      <c r="M45" s="24">
        <v>0</v>
      </c>
      <c r="N45" s="24">
        <v>145200.88</v>
      </c>
      <c r="O45" s="24">
        <v>1364836.0499999998</v>
      </c>
      <c r="P45" s="94">
        <v>0</v>
      </c>
      <c r="Q45" s="94">
        <v>0</v>
      </c>
      <c r="R45" s="94">
        <v>0</v>
      </c>
      <c r="S45" s="94">
        <f t="shared" si="25"/>
        <v>0</v>
      </c>
      <c r="T45" s="98" t="str">
        <f t="shared" si="26"/>
        <v>nebija plānots</v>
      </c>
      <c r="U45" s="94">
        <f t="shared" si="27"/>
        <v>0</v>
      </c>
      <c r="V45" s="98" t="str">
        <f t="shared" si="28"/>
        <v>nebija plānots</v>
      </c>
      <c r="W45" s="94"/>
      <c r="X45" s="94"/>
      <c r="Y45" s="94"/>
      <c r="Z45" s="94"/>
      <c r="AA45" s="94"/>
      <c r="AB45" s="94"/>
      <c r="AC45" s="94"/>
      <c r="AD45" s="94">
        <v>0</v>
      </c>
      <c r="AE45" s="94">
        <v>824224.29</v>
      </c>
      <c r="AF45" s="94">
        <v>0</v>
      </c>
      <c r="AG45" s="94">
        <v>0</v>
      </c>
      <c r="AH45" s="94">
        <v>0</v>
      </c>
      <c r="AI45" s="94">
        <v>0</v>
      </c>
      <c r="AJ45" s="94">
        <v>0</v>
      </c>
      <c r="AK45" s="94">
        <v>3112676.86</v>
      </c>
      <c r="AL45" s="94">
        <v>0</v>
      </c>
      <c r="AM45" s="94">
        <v>0</v>
      </c>
      <c r="AN45" s="94">
        <v>558919</v>
      </c>
      <c r="AO45" s="24">
        <f t="shared" si="29"/>
        <v>4495820.1500000004</v>
      </c>
    </row>
    <row r="46" spans="1:41" s="10" customFormat="1" ht="12" customHeight="1" x14ac:dyDescent="0.35">
      <c r="A46" s="9" t="s">
        <v>71</v>
      </c>
      <c r="B46" s="9" t="s">
        <v>71</v>
      </c>
      <c r="C46" s="25">
        <v>1</v>
      </c>
      <c r="D46" s="26" t="s">
        <v>53</v>
      </c>
      <c r="E46" s="27" t="s">
        <v>54</v>
      </c>
      <c r="F46" s="25" t="s">
        <v>72</v>
      </c>
      <c r="G46" s="27" t="s">
        <v>678</v>
      </c>
      <c r="H46" s="25" t="s">
        <v>73</v>
      </c>
      <c r="I46" s="27" t="s">
        <v>74</v>
      </c>
      <c r="J46" s="28" t="s">
        <v>21</v>
      </c>
      <c r="K46" s="29" t="s">
        <v>59</v>
      </c>
      <c r="L46" s="23" t="s">
        <v>10</v>
      </c>
      <c r="M46" s="24">
        <v>0</v>
      </c>
      <c r="N46" s="24">
        <v>0</v>
      </c>
      <c r="O46" s="24">
        <v>0</v>
      </c>
      <c r="P46" s="94">
        <v>0</v>
      </c>
      <c r="Q46" s="94">
        <v>0</v>
      </c>
      <c r="R46" s="94">
        <v>0</v>
      </c>
      <c r="S46" s="94">
        <f t="shared" si="25"/>
        <v>0</v>
      </c>
      <c r="T46" s="98" t="str">
        <f t="shared" si="26"/>
        <v>nebija plānots</v>
      </c>
      <c r="U46" s="94">
        <f t="shared" si="27"/>
        <v>0</v>
      </c>
      <c r="V46" s="98" t="str">
        <f t="shared" si="28"/>
        <v>nebija plānots</v>
      </c>
      <c r="W46" s="94"/>
      <c r="X46" s="94"/>
      <c r="Y46" s="94"/>
      <c r="Z46" s="94"/>
      <c r="AA46" s="94"/>
      <c r="AB46" s="94"/>
      <c r="AC46" s="94"/>
      <c r="AD46" s="94">
        <v>198956.1</v>
      </c>
      <c r="AE46" s="94">
        <v>0</v>
      </c>
      <c r="AF46" s="94">
        <v>0</v>
      </c>
      <c r="AG46" s="94">
        <v>0</v>
      </c>
      <c r="AH46" s="94">
        <v>0</v>
      </c>
      <c r="AI46" s="94">
        <v>0</v>
      </c>
      <c r="AJ46" s="94">
        <v>1078581.6599999999</v>
      </c>
      <c r="AK46" s="94">
        <v>0</v>
      </c>
      <c r="AL46" s="94">
        <v>0</v>
      </c>
      <c r="AM46" s="94">
        <v>0</v>
      </c>
      <c r="AN46" s="94">
        <v>0</v>
      </c>
      <c r="AO46" s="24">
        <f t="shared" si="29"/>
        <v>1277537.76</v>
      </c>
    </row>
    <row r="47" spans="1:41" s="10" customFormat="1" ht="12" customHeight="1" x14ac:dyDescent="0.35">
      <c r="A47" s="9" t="s">
        <v>75</v>
      </c>
      <c r="B47" s="9" t="s">
        <v>75</v>
      </c>
      <c r="C47" s="25">
        <v>1</v>
      </c>
      <c r="D47" s="26" t="s">
        <v>53</v>
      </c>
      <c r="E47" s="27" t="s">
        <v>54</v>
      </c>
      <c r="F47" s="25" t="s">
        <v>76</v>
      </c>
      <c r="G47" s="27" t="s">
        <v>77</v>
      </c>
      <c r="H47" s="25" t="s">
        <v>78</v>
      </c>
      <c r="I47" s="27" t="s">
        <v>79</v>
      </c>
      <c r="J47" s="28" t="s">
        <v>21</v>
      </c>
      <c r="K47" s="29" t="s">
        <v>59</v>
      </c>
      <c r="L47" s="23" t="s">
        <v>10</v>
      </c>
      <c r="M47" s="24">
        <v>0</v>
      </c>
      <c r="N47" s="24">
        <v>2287978.7199999997</v>
      </c>
      <c r="O47" s="24">
        <v>9460122.6199999992</v>
      </c>
      <c r="P47" s="94">
        <v>0</v>
      </c>
      <c r="Q47" s="94">
        <v>2640795.48</v>
      </c>
      <c r="R47" s="94">
        <v>0</v>
      </c>
      <c r="S47" s="94">
        <f t="shared" si="25"/>
        <v>2640795.48</v>
      </c>
      <c r="T47" s="98" t="str">
        <f t="shared" si="26"/>
        <v>nebija plānots</v>
      </c>
      <c r="U47" s="94">
        <f t="shared" si="27"/>
        <v>2640795.48</v>
      </c>
      <c r="V47" s="98" t="str">
        <f t="shared" si="28"/>
        <v>nebija plānots</v>
      </c>
      <c r="W47" s="94"/>
      <c r="X47" s="94"/>
      <c r="Y47" s="94"/>
      <c r="Z47" s="94"/>
      <c r="AA47" s="94"/>
      <c r="AB47" s="94"/>
      <c r="AC47" s="94"/>
      <c r="AD47" s="94">
        <v>2657502.2799999998</v>
      </c>
      <c r="AE47" s="94">
        <v>0</v>
      </c>
      <c r="AF47" s="94">
        <v>0</v>
      </c>
      <c r="AG47" s="94">
        <v>3440545</v>
      </c>
      <c r="AH47" s="94">
        <v>0</v>
      </c>
      <c r="AI47" s="94">
        <v>0</v>
      </c>
      <c r="AJ47" s="94">
        <v>2167500</v>
      </c>
      <c r="AK47" s="94">
        <v>0</v>
      </c>
      <c r="AL47" s="94">
        <v>0</v>
      </c>
      <c r="AM47" s="94">
        <v>2601000</v>
      </c>
      <c r="AN47" s="94">
        <v>6025113</v>
      </c>
      <c r="AO47" s="24">
        <f t="shared" si="29"/>
        <v>16891660.280000001</v>
      </c>
    </row>
    <row r="48" spans="1:41" s="10" customFormat="1" ht="12" customHeight="1" x14ac:dyDescent="0.35">
      <c r="A48" s="9" t="s">
        <v>80</v>
      </c>
      <c r="B48" s="9" t="s">
        <v>80</v>
      </c>
      <c r="C48" s="25">
        <v>1</v>
      </c>
      <c r="D48" s="26" t="s">
        <v>53</v>
      </c>
      <c r="E48" s="27" t="s">
        <v>54</v>
      </c>
      <c r="F48" s="31" t="s">
        <v>76</v>
      </c>
      <c r="G48" s="27" t="s">
        <v>56</v>
      </c>
      <c r="H48" s="25" t="s">
        <v>81</v>
      </c>
      <c r="I48" s="27" t="s">
        <v>82</v>
      </c>
      <c r="J48" s="28">
        <v>1</v>
      </c>
      <c r="K48" s="29" t="s">
        <v>59</v>
      </c>
      <c r="L48" s="23" t="s">
        <v>10</v>
      </c>
      <c r="M48" s="24">
        <v>0</v>
      </c>
      <c r="N48" s="24">
        <v>0</v>
      </c>
      <c r="O48" s="24">
        <v>57569.85</v>
      </c>
      <c r="P48" s="94">
        <v>31681.63</v>
      </c>
      <c r="Q48" s="94">
        <v>31681.63</v>
      </c>
      <c r="R48" s="94">
        <v>0</v>
      </c>
      <c r="S48" s="94">
        <f t="shared" si="25"/>
        <v>31681.63</v>
      </c>
      <c r="T48" s="98">
        <f t="shared" si="26"/>
        <v>1</v>
      </c>
      <c r="U48" s="94">
        <f t="shared" si="27"/>
        <v>0</v>
      </c>
      <c r="V48" s="98">
        <f t="shared" si="28"/>
        <v>0</v>
      </c>
      <c r="W48" s="94"/>
      <c r="X48" s="94"/>
      <c r="Y48" s="94"/>
      <c r="Z48" s="94"/>
      <c r="AA48" s="94"/>
      <c r="AB48" s="94"/>
      <c r="AC48" s="94"/>
      <c r="AD48" s="94">
        <v>0</v>
      </c>
      <c r="AE48" s="94">
        <v>0</v>
      </c>
      <c r="AF48" s="94">
        <v>0</v>
      </c>
      <c r="AG48" s="94">
        <v>0</v>
      </c>
      <c r="AH48" s="94">
        <v>0</v>
      </c>
      <c r="AI48" s="94">
        <v>0</v>
      </c>
      <c r="AJ48" s="94">
        <v>43350</v>
      </c>
      <c r="AK48" s="94">
        <v>0</v>
      </c>
      <c r="AL48" s="94">
        <v>0</v>
      </c>
      <c r="AM48" s="94">
        <v>0</v>
      </c>
      <c r="AN48" s="94">
        <v>0</v>
      </c>
      <c r="AO48" s="24">
        <f t="shared" si="29"/>
        <v>75031.63</v>
      </c>
    </row>
    <row r="49" spans="1:41" s="10" customFormat="1" ht="12" customHeight="1" x14ac:dyDescent="0.35">
      <c r="A49" s="9" t="s">
        <v>83</v>
      </c>
      <c r="B49" s="9" t="s">
        <v>83</v>
      </c>
      <c r="C49" s="25">
        <v>1</v>
      </c>
      <c r="D49" s="26" t="s">
        <v>53</v>
      </c>
      <c r="E49" s="27" t="s">
        <v>54</v>
      </c>
      <c r="F49" s="25" t="s">
        <v>76</v>
      </c>
      <c r="G49" s="27" t="s">
        <v>56</v>
      </c>
      <c r="H49" s="25" t="s">
        <v>81</v>
      </c>
      <c r="I49" s="27" t="s">
        <v>82</v>
      </c>
      <c r="J49" s="28">
        <v>2</v>
      </c>
      <c r="K49" s="29" t="s">
        <v>59</v>
      </c>
      <c r="L49" s="23" t="s">
        <v>10</v>
      </c>
      <c r="M49" s="24">
        <v>0</v>
      </c>
      <c r="N49" s="24">
        <v>285578.7</v>
      </c>
      <c r="O49" s="24">
        <v>1324923.3699999999</v>
      </c>
      <c r="P49" s="94">
        <v>29427.59</v>
      </c>
      <c r="Q49" s="94">
        <v>29427.59</v>
      </c>
      <c r="R49" s="94">
        <v>0</v>
      </c>
      <c r="S49" s="94">
        <f t="shared" si="25"/>
        <v>29427.59</v>
      </c>
      <c r="T49" s="98">
        <f t="shared" si="26"/>
        <v>1</v>
      </c>
      <c r="U49" s="94">
        <f t="shared" si="27"/>
        <v>0</v>
      </c>
      <c r="V49" s="98">
        <f t="shared" si="28"/>
        <v>0</v>
      </c>
      <c r="W49" s="94"/>
      <c r="X49" s="94"/>
      <c r="Y49" s="94"/>
      <c r="Z49" s="94"/>
      <c r="AA49" s="94"/>
      <c r="AB49" s="94"/>
      <c r="AC49" s="94"/>
      <c r="AD49" s="94">
        <v>181457.7</v>
      </c>
      <c r="AE49" s="94">
        <v>74151.31</v>
      </c>
      <c r="AF49" s="94">
        <v>19426.509999999998</v>
      </c>
      <c r="AG49" s="94">
        <v>129433.39</v>
      </c>
      <c r="AH49" s="94">
        <v>0</v>
      </c>
      <c r="AI49" s="94">
        <v>146151.87</v>
      </c>
      <c r="AJ49" s="94">
        <v>28900</v>
      </c>
      <c r="AK49" s="94">
        <v>28900</v>
      </c>
      <c r="AL49" s="94">
        <v>28900</v>
      </c>
      <c r="AM49" s="94">
        <v>43350</v>
      </c>
      <c r="AN49" s="94">
        <v>133429.82</v>
      </c>
      <c r="AO49" s="24">
        <f t="shared" si="29"/>
        <v>843528.19</v>
      </c>
    </row>
    <row r="50" spans="1:41" s="10" customFormat="1" ht="12" customHeight="1" x14ac:dyDescent="0.35">
      <c r="A50" s="9" t="s">
        <v>84</v>
      </c>
      <c r="B50" s="9" t="s">
        <v>84</v>
      </c>
      <c r="C50" s="25">
        <v>1</v>
      </c>
      <c r="D50" s="26" t="s">
        <v>85</v>
      </c>
      <c r="E50" s="27" t="s">
        <v>86</v>
      </c>
      <c r="F50" s="25" t="s">
        <v>87</v>
      </c>
      <c r="G50" s="27" t="s">
        <v>88</v>
      </c>
      <c r="H50" s="28" t="s">
        <v>89</v>
      </c>
      <c r="I50" s="27" t="s">
        <v>90</v>
      </c>
      <c r="J50" s="28" t="s">
        <v>21</v>
      </c>
      <c r="K50" s="32" t="s">
        <v>91</v>
      </c>
      <c r="L50" s="23" t="s">
        <v>10</v>
      </c>
      <c r="M50" s="24">
        <v>0</v>
      </c>
      <c r="N50" s="24">
        <v>0</v>
      </c>
      <c r="O50" s="24">
        <v>564326.47</v>
      </c>
      <c r="P50" s="94">
        <v>0</v>
      </c>
      <c r="Q50" s="94">
        <v>0</v>
      </c>
      <c r="R50" s="94">
        <v>0</v>
      </c>
      <c r="S50" s="94">
        <f t="shared" si="25"/>
        <v>0</v>
      </c>
      <c r="T50" s="98" t="str">
        <f t="shared" si="26"/>
        <v>nebija plānots</v>
      </c>
      <c r="U50" s="94">
        <f t="shared" si="27"/>
        <v>0</v>
      </c>
      <c r="V50" s="98" t="str">
        <f t="shared" si="28"/>
        <v>nebija plānots</v>
      </c>
      <c r="W50" s="94"/>
      <c r="X50" s="94"/>
      <c r="Y50" s="94"/>
      <c r="Z50" s="94"/>
      <c r="AA50" s="94"/>
      <c r="AB50" s="94"/>
      <c r="AC50" s="94"/>
      <c r="AD50" s="94">
        <v>173096.76</v>
      </c>
      <c r="AE50" s="94">
        <v>0</v>
      </c>
      <c r="AF50" s="94">
        <v>38397.9</v>
      </c>
      <c r="AG50" s="94">
        <v>66274.11</v>
      </c>
      <c r="AH50" s="94">
        <v>158325.28999999998</v>
      </c>
      <c r="AI50" s="94">
        <v>228953.24</v>
      </c>
      <c r="AJ50" s="94">
        <v>164657.23000000001</v>
      </c>
      <c r="AK50" s="94">
        <v>612000</v>
      </c>
      <c r="AL50" s="94">
        <v>2512358.2400000002</v>
      </c>
      <c r="AM50" s="94">
        <v>80102.28</v>
      </c>
      <c r="AN50" s="94">
        <v>0</v>
      </c>
      <c r="AO50" s="24">
        <f t="shared" si="29"/>
        <v>4034165.0500000003</v>
      </c>
    </row>
    <row r="51" spans="1:41" s="10" customFormat="1" ht="12" customHeight="1" x14ac:dyDescent="0.35">
      <c r="A51" s="9" t="s">
        <v>92</v>
      </c>
      <c r="B51" s="9" t="s">
        <v>92</v>
      </c>
      <c r="C51" s="25">
        <v>1</v>
      </c>
      <c r="D51" s="26" t="s">
        <v>85</v>
      </c>
      <c r="E51" s="27" t="s">
        <v>86</v>
      </c>
      <c r="F51" s="25" t="s">
        <v>87</v>
      </c>
      <c r="G51" s="27" t="s">
        <v>88</v>
      </c>
      <c r="H51" s="28" t="s">
        <v>93</v>
      </c>
      <c r="I51" s="27" t="s">
        <v>94</v>
      </c>
      <c r="J51" s="28" t="s">
        <v>21</v>
      </c>
      <c r="K51" s="32" t="s">
        <v>95</v>
      </c>
      <c r="L51" s="23" t="s">
        <v>10</v>
      </c>
      <c r="M51" s="24">
        <v>0</v>
      </c>
      <c r="N51" s="24">
        <v>0</v>
      </c>
      <c r="O51" s="24">
        <v>225031.87</v>
      </c>
      <c r="P51" s="94">
        <v>0</v>
      </c>
      <c r="Q51" s="94">
        <v>192779.8</v>
      </c>
      <c r="R51" s="94">
        <v>0</v>
      </c>
      <c r="S51" s="94">
        <f t="shared" si="25"/>
        <v>192779.8</v>
      </c>
      <c r="T51" s="98" t="str">
        <f t="shared" si="26"/>
        <v>nebija plānots</v>
      </c>
      <c r="U51" s="94">
        <f t="shared" si="27"/>
        <v>192779.8</v>
      </c>
      <c r="V51" s="98" t="str">
        <f t="shared" si="28"/>
        <v>nebija plānots</v>
      </c>
      <c r="W51" s="94"/>
      <c r="X51" s="94"/>
      <c r="Y51" s="94"/>
      <c r="Z51" s="94"/>
      <c r="AA51" s="94"/>
      <c r="AB51" s="94"/>
      <c r="AC51" s="94"/>
      <c r="AD51" s="94">
        <v>192779.8</v>
      </c>
      <c r="AE51" s="94">
        <v>0</v>
      </c>
      <c r="AF51" s="94">
        <v>0</v>
      </c>
      <c r="AG51" s="94">
        <v>0</v>
      </c>
      <c r="AH51" s="94">
        <v>0</v>
      </c>
      <c r="AI51" s="94">
        <v>59040.45</v>
      </c>
      <c r="AJ51" s="94">
        <v>0</v>
      </c>
      <c r="AK51" s="94">
        <v>0</v>
      </c>
      <c r="AL51" s="94">
        <v>0</v>
      </c>
      <c r="AM51" s="94">
        <v>0</v>
      </c>
      <c r="AN51" s="94">
        <v>148058.29</v>
      </c>
      <c r="AO51" s="24">
        <f t="shared" si="29"/>
        <v>399878.54000000004</v>
      </c>
    </row>
    <row r="52" spans="1:41" s="10" customFormat="1" ht="12" customHeight="1" x14ac:dyDescent="0.35">
      <c r="A52" s="9" t="s">
        <v>96</v>
      </c>
      <c r="B52" s="9" t="s">
        <v>96</v>
      </c>
      <c r="C52" s="28">
        <v>1</v>
      </c>
      <c r="D52" s="33" t="s">
        <v>97</v>
      </c>
      <c r="E52" s="30" t="s">
        <v>98</v>
      </c>
      <c r="F52" s="34" t="s">
        <v>99</v>
      </c>
      <c r="G52" s="27" t="s">
        <v>100</v>
      </c>
      <c r="H52" s="35" t="s">
        <v>101</v>
      </c>
      <c r="I52" s="27" t="s">
        <v>102</v>
      </c>
      <c r="J52" s="28" t="s">
        <v>21</v>
      </c>
      <c r="K52" s="36" t="s">
        <v>103</v>
      </c>
      <c r="L52" s="23" t="s">
        <v>10</v>
      </c>
      <c r="M52" s="24">
        <v>0</v>
      </c>
      <c r="N52" s="24">
        <v>0</v>
      </c>
      <c r="O52" s="24">
        <v>1534319.5899999999</v>
      </c>
      <c r="P52" s="94">
        <v>0</v>
      </c>
      <c r="Q52" s="94">
        <v>0</v>
      </c>
      <c r="R52" s="94">
        <v>0</v>
      </c>
      <c r="S52" s="94">
        <f t="shared" si="25"/>
        <v>0</v>
      </c>
      <c r="T52" s="98" t="str">
        <f t="shared" si="26"/>
        <v>nebija plānots</v>
      </c>
      <c r="U52" s="94">
        <f t="shared" si="27"/>
        <v>0</v>
      </c>
      <c r="V52" s="98" t="str">
        <f t="shared" si="28"/>
        <v>nebija plānots</v>
      </c>
      <c r="W52" s="94"/>
      <c r="X52" s="94"/>
      <c r="Y52" s="94"/>
      <c r="Z52" s="94"/>
      <c r="AA52" s="94"/>
      <c r="AB52" s="94"/>
      <c r="AC52" s="94"/>
      <c r="AD52" s="94">
        <v>0</v>
      </c>
      <c r="AE52" s="94">
        <v>0</v>
      </c>
      <c r="AF52" s="94">
        <v>0</v>
      </c>
      <c r="AG52" s="94">
        <v>0</v>
      </c>
      <c r="AH52" s="94">
        <v>828750</v>
      </c>
      <c r="AI52" s="94">
        <v>0</v>
      </c>
      <c r="AJ52" s="94">
        <v>0</v>
      </c>
      <c r="AK52" s="94">
        <v>0</v>
      </c>
      <c r="AL52" s="94">
        <v>0</v>
      </c>
      <c r="AM52" s="94">
        <v>78931.509999999995</v>
      </c>
      <c r="AN52" s="94">
        <v>0</v>
      </c>
      <c r="AO52" s="24">
        <f t="shared" si="29"/>
        <v>907681.51</v>
      </c>
    </row>
    <row r="53" spans="1:41" s="10" customFormat="1" ht="12" customHeight="1" x14ac:dyDescent="0.35">
      <c r="A53" s="9" t="s">
        <v>656</v>
      </c>
      <c r="B53" s="9" t="s">
        <v>656</v>
      </c>
      <c r="C53" s="28">
        <v>1</v>
      </c>
      <c r="D53" s="33" t="s">
        <v>104</v>
      </c>
      <c r="E53" s="30" t="s">
        <v>652</v>
      </c>
      <c r="F53" s="34" t="s">
        <v>105</v>
      </c>
      <c r="G53" s="27" t="s">
        <v>653</v>
      </c>
      <c r="H53" s="35" t="s">
        <v>654</v>
      </c>
      <c r="I53" s="27" t="s">
        <v>655</v>
      </c>
      <c r="J53" s="28">
        <v>1</v>
      </c>
      <c r="K53" s="36" t="s">
        <v>59</v>
      </c>
      <c r="L53" s="23" t="s">
        <v>10</v>
      </c>
      <c r="M53" s="24">
        <v>0</v>
      </c>
      <c r="N53" s="24">
        <v>0</v>
      </c>
      <c r="O53" s="24">
        <v>0</v>
      </c>
      <c r="P53" s="94">
        <v>0</v>
      </c>
      <c r="Q53" s="94">
        <v>0</v>
      </c>
      <c r="R53" s="94">
        <v>0</v>
      </c>
      <c r="S53" s="94">
        <f t="shared" si="25"/>
        <v>0</v>
      </c>
      <c r="T53" s="98" t="str">
        <f t="shared" si="26"/>
        <v>nebija plānots</v>
      </c>
      <c r="U53" s="94">
        <f t="shared" si="27"/>
        <v>0</v>
      </c>
      <c r="V53" s="98" t="str">
        <f t="shared" si="28"/>
        <v>nebija plānots</v>
      </c>
      <c r="W53" s="94"/>
      <c r="X53" s="94"/>
      <c r="Y53" s="94"/>
      <c r="Z53" s="94"/>
      <c r="AA53" s="94"/>
      <c r="AB53" s="94"/>
      <c r="AC53" s="94"/>
      <c r="AD53" s="94">
        <v>0</v>
      </c>
      <c r="AE53" s="94">
        <v>0</v>
      </c>
      <c r="AF53" s="94">
        <v>0</v>
      </c>
      <c r="AG53" s="94">
        <v>0</v>
      </c>
      <c r="AH53" s="94">
        <v>0</v>
      </c>
      <c r="AI53" s="94">
        <v>0</v>
      </c>
      <c r="AJ53" s="94">
        <v>0</v>
      </c>
      <c r="AK53" s="94">
        <v>0</v>
      </c>
      <c r="AL53" s="94">
        <v>0</v>
      </c>
      <c r="AM53" s="94">
        <v>0</v>
      </c>
      <c r="AN53" s="94">
        <v>0</v>
      </c>
      <c r="AO53" s="24">
        <f t="shared" si="29"/>
        <v>0</v>
      </c>
    </row>
    <row r="54" spans="1:41" s="10" customFormat="1" ht="12" customHeight="1" x14ac:dyDescent="0.35">
      <c r="A54" s="9" t="s">
        <v>656</v>
      </c>
      <c r="B54" s="9" t="s">
        <v>662</v>
      </c>
      <c r="C54" s="28">
        <v>1</v>
      </c>
      <c r="D54" s="33" t="s">
        <v>104</v>
      </c>
      <c r="E54" s="30" t="s">
        <v>652</v>
      </c>
      <c r="F54" s="34" t="s">
        <v>105</v>
      </c>
      <c r="G54" s="27" t="s">
        <v>653</v>
      </c>
      <c r="H54" s="35" t="s">
        <v>654</v>
      </c>
      <c r="I54" s="27" t="s">
        <v>655</v>
      </c>
      <c r="J54" s="28">
        <v>2</v>
      </c>
      <c r="K54" s="36" t="s">
        <v>59</v>
      </c>
      <c r="L54" s="23" t="s">
        <v>10</v>
      </c>
      <c r="M54" s="24">
        <v>0</v>
      </c>
      <c r="N54" s="24">
        <v>0</v>
      </c>
      <c r="O54" s="24">
        <v>0</v>
      </c>
      <c r="P54" s="94">
        <v>0</v>
      </c>
      <c r="Q54" s="94">
        <v>0</v>
      </c>
      <c r="R54" s="94">
        <v>0</v>
      </c>
      <c r="S54" s="94">
        <f t="shared" si="25"/>
        <v>0</v>
      </c>
      <c r="T54" s="98" t="str">
        <f t="shared" si="26"/>
        <v>nebija plānots</v>
      </c>
      <c r="U54" s="94">
        <f t="shared" si="27"/>
        <v>0</v>
      </c>
      <c r="V54" s="98" t="str">
        <f t="shared" si="28"/>
        <v>nebija plānots</v>
      </c>
      <c r="W54" s="94"/>
      <c r="X54" s="94"/>
      <c r="Y54" s="94"/>
      <c r="Z54" s="94"/>
      <c r="AA54" s="94"/>
      <c r="AB54" s="94"/>
      <c r="AC54" s="94"/>
      <c r="AD54" s="94">
        <v>0</v>
      </c>
      <c r="AE54" s="94">
        <v>0</v>
      </c>
      <c r="AF54" s="94">
        <v>0</v>
      </c>
      <c r="AG54" s="94">
        <v>0</v>
      </c>
      <c r="AH54" s="94">
        <v>0</v>
      </c>
      <c r="AI54" s="94">
        <v>0</v>
      </c>
      <c r="AJ54" s="94">
        <v>0</v>
      </c>
      <c r="AK54" s="94">
        <v>0</v>
      </c>
      <c r="AL54" s="94">
        <v>0</v>
      </c>
      <c r="AM54" s="94">
        <v>0</v>
      </c>
      <c r="AN54" s="94">
        <v>0</v>
      </c>
      <c r="AO54" s="24">
        <f t="shared" si="29"/>
        <v>0</v>
      </c>
    </row>
    <row r="55" spans="1:41" s="10" customFormat="1" ht="12" customHeight="1" x14ac:dyDescent="0.35">
      <c r="A55" s="9" t="s">
        <v>106</v>
      </c>
      <c r="B55" s="9" t="s">
        <v>106</v>
      </c>
      <c r="C55" s="28">
        <v>2</v>
      </c>
      <c r="D55" s="26" t="s">
        <v>107</v>
      </c>
      <c r="E55" s="27" t="s">
        <v>108</v>
      </c>
      <c r="F55" s="28" t="s">
        <v>109</v>
      </c>
      <c r="G55" s="27" t="s">
        <v>110</v>
      </c>
      <c r="H55" s="25" t="s">
        <v>111</v>
      </c>
      <c r="I55" s="27" t="s">
        <v>112</v>
      </c>
      <c r="J55" s="28">
        <v>1</v>
      </c>
      <c r="K55" s="32" t="s">
        <v>59</v>
      </c>
      <c r="L55" s="23" t="s">
        <v>10</v>
      </c>
      <c r="M55" s="24">
        <v>0</v>
      </c>
      <c r="N55" s="24">
        <v>494028.61</v>
      </c>
      <c r="O55" s="24">
        <v>318750</v>
      </c>
      <c r="P55" s="94">
        <v>0</v>
      </c>
      <c r="Q55" s="94">
        <v>0</v>
      </c>
      <c r="R55" s="94">
        <v>0</v>
      </c>
      <c r="S55" s="94">
        <f t="shared" si="25"/>
        <v>0</v>
      </c>
      <c r="T55" s="98" t="str">
        <f t="shared" si="26"/>
        <v>nebija plānots</v>
      </c>
      <c r="U55" s="94">
        <f t="shared" si="27"/>
        <v>0</v>
      </c>
      <c r="V55" s="98" t="str">
        <f t="shared" si="28"/>
        <v>nebija plānots</v>
      </c>
      <c r="W55" s="94"/>
      <c r="X55" s="94"/>
      <c r="Y55" s="94"/>
      <c r="Z55" s="94"/>
      <c r="AA55" s="94"/>
      <c r="AB55" s="94"/>
      <c r="AC55" s="94"/>
      <c r="AD55" s="94">
        <v>204000</v>
      </c>
      <c r="AE55" s="94">
        <v>0</v>
      </c>
      <c r="AF55" s="94">
        <v>0</v>
      </c>
      <c r="AG55" s="94">
        <v>0</v>
      </c>
      <c r="AH55" s="94">
        <v>102000</v>
      </c>
      <c r="AI55" s="94">
        <v>0</v>
      </c>
      <c r="AJ55" s="94">
        <v>0</v>
      </c>
      <c r="AK55" s="94">
        <v>0</v>
      </c>
      <c r="AL55" s="94">
        <v>0</v>
      </c>
      <c r="AM55" s="94">
        <v>293537.74000000005</v>
      </c>
      <c r="AN55" s="94">
        <v>0</v>
      </c>
      <c r="AO55" s="24">
        <f t="shared" si="29"/>
        <v>599537.74</v>
      </c>
    </row>
    <row r="56" spans="1:41" s="10" customFormat="1" ht="12" customHeight="1" x14ac:dyDescent="0.35">
      <c r="A56" s="9" t="s">
        <v>113</v>
      </c>
      <c r="B56" s="9" t="s">
        <v>663</v>
      </c>
      <c r="C56" s="28">
        <v>2</v>
      </c>
      <c r="D56" s="26" t="s">
        <v>107</v>
      </c>
      <c r="E56" s="27" t="s">
        <v>108</v>
      </c>
      <c r="F56" s="28" t="s">
        <v>109</v>
      </c>
      <c r="G56" s="27" t="s">
        <v>110</v>
      </c>
      <c r="H56" s="30" t="s">
        <v>114</v>
      </c>
      <c r="I56" s="27" t="s">
        <v>115</v>
      </c>
      <c r="J56" s="28" t="s">
        <v>21</v>
      </c>
      <c r="K56" s="32" t="s">
        <v>59</v>
      </c>
      <c r="L56" s="23" t="s">
        <v>10</v>
      </c>
      <c r="M56" s="24">
        <v>0</v>
      </c>
      <c r="N56" s="24">
        <v>0</v>
      </c>
      <c r="O56" s="24">
        <v>54416773.300000004</v>
      </c>
      <c r="P56" s="94">
        <v>0</v>
      </c>
      <c r="Q56" s="94">
        <v>672059.1</v>
      </c>
      <c r="R56" s="94">
        <v>0</v>
      </c>
      <c r="S56" s="94">
        <f t="shared" si="25"/>
        <v>672059.1</v>
      </c>
      <c r="T56" s="98" t="str">
        <f t="shared" si="26"/>
        <v>nebija plānots</v>
      </c>
      <c r="U56" s="94">
        <f t="shared" si="27"/>
        <v>672059.1</v>
      </c>
      <c r="V56" s="98" t="str">
        <f t="shared" si="28"/>
        <v>nebija plānots</v>
      </c>
      <c r="W56" s="94"/>
      <c r="X56" s="94"/>
      <c r="Y56" s="94"/>
      <c r="Z56" s="94"/>
      <c r="AA56" s="94"/>
      <c r="AB56" s="94"/>
      <c r="AC56" s="94"/>
      <c r="AD56" s="94">
        <v>672059.1</v>
      </c>
      <c r="AE56" s="94">
        <v>0</v>
      </c>
      <c r="AF56" s="94">
        <v>0</v>
      </c>
      <c r="AG56" s="94">
        <v>3400000</v>
      </c>
      <c r="AH56" s="94">
        <v>0</v>
      </c>
      <c r="AI56" s="94">
        <v>0</v>
      </c>
      <c r="AJ56" s="94">
        <v>0</v>
      </c>
      <c r="AK56" s="94">
        <v>0</v>
      </c>
      <c r="AL56" s="94">
        <v>8899375.0500000007</v>
      </c>
      <c r="AM56" s="94">
        <v>0</v>
      </c>
      <c r="AN56" s="94">
        <v>0</v>
      </c>
      <c r="AO56" s="24">
        <f t="shared" si="29"/>
        <v>12971434.15</v>
      </c>
    </row>
    <row r="57" spans="1:41" s="10" customFormat="1" ht="12" customHeight="1" x14ac:dyDescent="0.35">
      <c r="A57" s="9" t="s">
        <v>116</v>
      </c>
      <c r="B57" s="9" t="s">
        <v>116</v>
      </c>
      <c r="C57" s="28">
        <v>2</v>
      </c>
      <c r="D57" s="26" t="s">
        <v>107</v>
      </c>
      <c r="E57" s="27" t="s">
        <v>108</v>
      </c>
      <c r="F57" s="28" t="s">
        <v>109</v>
      </c>
      <c r="G57" s="27" t="s">
        <v>110</v>
      </c>
      <c r="H57" s="25" t="s">
        <v>117</v>
      </c>
      <c r="I57" s="27" t="s">
        <v>118</v>
      </c>
      <c r="J57" s="28">
        <v>1</v>
      </c>
      <c r="K57" s="32" t="s">
        <v>59</v>
      </c>
      <c r="L57" s="23" t="s">
        <v>10</v>
      </c>
      <c r="M57" s="24">
        <v>0</v>
      </c>
      <c r="N57" s="24">
        <v>250373.59</v>
      </c>
      <c r="O57" s="24">
        <v>0</v>
      </c>
      <c r="P57" s="94">
        <v>0</v>
      </c>
      <c r="Q57" s="94">
        <v>0</v>
      </c>
      <c r="R57" s="94">
        <v>0</v>
      </c>
      <c r="S57" s="94">
        <f t="shared" si="25"/>
        <v>0</v>
      </c>
      <c r="T57" s="98" t="str">
        <f t="shared" si="26"/>
        <v>nebija plānots</v>
      </c>
      <c r="U57" s="94">
        <f t="shared" si="27"/>
        <v>0</v>
      </c>
      <c r="V57" s="98" t="str">
        <f t="shared" si="28"/>
        <v>nebija plānots</v>
      </c>
      <c r="W57" s="94"/>
      <c r="X57" s="94"/>
      <c r="Y57" s="94"/>
      <c r="Z57" s="94"/>
      <c r="AA57" s="94"/>
      <c r="AB57" s="94"/>
      <c r="AC57" s="94"/>
      <c r="AD57" s="94">
        <v>0</v>
      </c>
      <c r="AE57" s="94">
        <v>0</v>
      </c>
      <c r="AF57" s="94">
        <v>0</v>
      </c>
      <c r="AG57" s="94">
        <v>0</v>
      </c>
      <c r="AH57" s="94">
        <v>0</v>
      </c>
      <c r="AI57" s="94">
        <v>0</v>
      </c>
      <c r="AJ57" s="94">
        <v>0</v>
      </c>
      <c r="AK57" s="94">
        <v>0</v>
      </c>
      <c r="AL57" s="94">
        <v>0</v>
      </c>
      <c r="AM57" s="94">
        <v>0</v>
      </c>
      <c r="AN57" s="94">
        <v>0</v>
      </c>
      <c r="AO57" s="24">
        <f t="shared" si="29"/>
        <v>0</v>
      </c>
    </row>
    <row r="58" spans="1:41" s="10" customFormat="1" ht="12" customHeight="1" x14ac:dyDescent="0.35">
      <c r="A58" s="9" t="s">
        <v>119</v>
      </c>
      <c r="B58" s="9" t="s">
        <v>119</v>
      </c>
      <c r="C58" s="28">
        <v>2</v>
      </c>
      <c r="D58" s="26" t="s">
        <v>107</v>
      </c>
      <c r="E58" s="27" t="s">
        <v>108</v>
      </c>
      <c r="F58" s="28" t="s">
        <v>109</v>
      </c>
      <c r="G58" s="27" t="s">
        <v>110</v>
      </c>
      <c r="H58" s="25" t="s">
        <v>117</v>
      </c>
      <c r="I58" s="27" t="s">
        <v>118</v>
      </c>
      <c r="J58" s="28">
        <v>2</v>
      </c>
      <c r="K58" s="32" t="s">
        <v>120</v>
      </c>
      <c r="L58" s="23" t="s">
        <v>10</v>
      </c>
      <c r="M58" s="24">
        <v>0</v>
      </c>
      <c r="N58" s="24">
        <v>0</v>
      </c>
      <c r="O58" s="24">
        <v>14232030.68</v>
      </c>
      <c r="P58" s="94">
        <v>0</v>
      </c>
      <c r="Q58" s="94">
        <v>0</v>
      </c>
      <c r="R58" s="94">
        <v>0</v>
      </c>
      <c r="S58" s="94">
        <f t="shared" si="25"/>
        <v>0</v>
      </c>
      <c r="T58" s="98" t="str">
        <f t="shared" si="26"/>
        <v>nebija plānots</v>
      </c>
      <c r="U58" s="94">
        <f t="shared" si="27"/>
        <v>0</v>
      </c>
      <c r="V58" s="98" t="str">
        <f t="shared" si="28"/>
        <v>nebija plānots</v>
      </c>
      <c r="W58" s="94"/>
      <c r="X58" s="94"/>
      <c r="Y58" s="94"/>
      <c r="Z58" s="94"/>
      <c r="AA58" s="94"/>
      <c r="AB58" s="94"/>
      <c r="AC58" s="94"/>
      <c r="AD58" s="94">
        <v>0</v>
      </c>
      <c r="AE58" s="94">
        <v>0</v>
      </c>
      <c r="AF58" s="94">
        <v>0</v>
      </c>
      <c r="AG58" s="94">
        <v>0</v>
      </c>
      <c r="AH58" s="94">
        <v>0</v>
      </c>
      <c r="AI58" s="94">
        <v>0</v>
      </c>
      <c r="AJ58" s="94">
        <v>0</v>
      </c>
      <c r="AK58" s="94">
        <v>0</v>
      </c>
      <c r="AL58" s="94">
        <v>3000624.95</v>
      </c>
      <c r="AM58" s="94">
        <v>0</v>
      </c>
      <c r="AN58" s="94">
        <v>0</v>
      </c>
      <c r="AO58" s="24">
        <f t="shared" si="29"/>
        <v>3000624.95</v>
      </c>
    </row>
    <row r="59" spans="1:41" s="10" customFormat="1" ht="12" customHeight="1" x14ac:dyDescent="0.35">
      <c r="A59" s="9" t="s">
        <v>121</v>
      </c>
      <c r="B59" s="9" t="s">
        <v>664</v>
      </c>
      <c r="C59" s="28">
        <v>2</v>
      </c>
      <c r="D59" s="26" t="s">
        <v>107</v>
      </c>
      <c r="E59" s="27" t="s">
        <v>108</v>
      </c>
      <c r="F59" s="28" t="s">
        <v>109</v>
      </c>
      <c r="G59" s="27" t="s">
        <v>110</v>
      </c>
      <c r="H59" s="25" t="s">
        <v>122</v>
      </c>
      <c r="I59" s="27" t="s">
        <v>123</v>
      </c>
      <c r="J59" s="28">
        <v>1</v>
      </c>
      <c r="K59" s="32" t="s">
        <v>59</v>
      </c>
      <c r="L59" s="23" t="s">
        <v>10</v>
      </c>
      <c r="M59" s="24">
        <v>0</v>
      </c>
      <c r="N59" s="24">
        <v>0</v>
      </c>
      <c r="O59" s="24">
        <v>0</v>
      </c>
      <c r="P59" s="94">
        <v>0</v>
      </c>
      <c r="Q59" s="94">
        <v>0</v>
      </c>
      <c r="R59" s="94">
        <v>0</v>
      </c>
      <c r="S59" s="94">
        <f t="shared" si="25"/>
        <v>0</v>
      </c>
      <c r="T59" s="98" t="str">
        <f t="shared" si="26"/>
        <v>nebija plānots</v>
      </c>
      <c r="U59" s="94">
        <f t="shared" si="27"/>
        <v>0</v>
      </c>
      <c r="V59" s="98" t="str">
        <f t="shared" si="28"/>
        <v>nebija plānots</v>
      </c>
      <c r="W59" s="94"/>
      <c r="X59" s="94"/>
      <c r="Y59" s="94"/>
      <c r="Z59" s="94"/>
      <c r="AA59" s="94"/>
      <c r="AB59" s="94"/>
      <c r="AC59" s="94"/>
      <c r="AD59" s="94">
        <v>0</v>
      </c>
      <c r="AE59" s="94">
        <v>0</v>
      </c>
      <c r="AF59" s="94">
        <v>76511.899999999994</v>
      </c>
      <c r="AG59" s="94">
        <v>0</v>
      </c>
      <c r="AH59" s="94">
        <v>0</v>
      </c>
      <c r="AI59" s="94">
        <v>3625324.58</v>
      </c>
      <c r="AJ59" s="94">
        <v>7650</v>
      </c>
      <c r="AK59" s="94">
        <v>0</v>
      </c>
      <c r="AL59" s="94">
        <v>76512.899999999994</v>
      </c>
      <c r="AM59" s="94">
        <v>0</v>
      </c>
      <c r="AN59" s="94">
        <v>0</v>
      </c>
      <c r="AO59" s="24">
        <f t="shared" si="29"/>
        <v>3785999.38</v>
      </c>
    </row>
    <row r="60" spans="1:41" s="10" customFormat="1" ht="12" customHeight="1" x14ac:dyDescent="0.35">
      <c r="A60" s="9" t="s">
        <v>124</v>
      </c>
      <c r="B60" s="9" t="s">
        <v>124</v>
      </c>
      <c r="C60" s="28">
        <v>2</v>
      </c>
      <c r="D60" s="26" t="s">
        <v>107</v>
      </c>
      <c r="E60" s="27" t="s">
        <v>108</v>
      </c>
      <c r="F60" s="28" t="s">
        <v>109</v>
      </c>
      <c r="G60" s="27" t="s">
        <v>110</v>
      </c>
      <c r="H60" s="28" t="s">
        <v>125</v>
      </c>
      <c r="I60" s="27" t="s">
        <v>126</v>
      </c>
      <c r="J60" s="28" t="s">
        <v>21</v>
      </c>
      <c r="K60" s="36" t="s">
        <v>22</v>
      </c>
      <c r="L60" s="23" t="s">
        <v>10</v>
      </c>
      <c r="M60" s="24">
        <v>0</v>
      </c>
      <c r="N60" s="24">
        <v>0</v>
      </c>
      <c r="O60" s="24">
        <v>51356.42</v>
      </c>
      <c r="P60" s="94">
        <v>0</v>
      </c>
      <c r="Q60" s="94">
        <v>0</v>
      </c>
      <c r="R60" s="94">
        <v>0</v>
      </c>
      <c r="S60" s="94">
        <f t="shared" si="25"/>
        <v>0</v>
      </c>
      <c r="T60" s="98" t="str">
        <f t="shared" si="26"/>
        <v>nebija plānots</v>
      </c>
      <c r="U60" s="94">
        <f t="shared" si="27"/>
        <v>0</v>
      </c>
      <c r="V60" s="98" t="str">
        <f t="shared" si="28"/>
        <v>nebija plānots</v>
      </c>
      <c r="W60" s="94"/>
      <c r="X60" s="94"/>
      <c r="Y60" s="94"/>
      <c r="Z60" s="94"/>
      <c r="AA60" s="94"/>
      <c r="AB60" s="94"/>
      <c r="AC60" s="94"/>
      <c r="AD60" s="94">
        <v>0</v>
      </c>
      <c r="AE60" s="94">
        <v>0</v>
      </c>
      <c r="AF60" s="94">
        <v>57197.03</v>
      </c>
      <c r="AG60" s="94">
        <v>0</v>
      </c>
      <c r="AH60" s="94">
        <v>0</v>
      </c>
      <c r="AI60" s="94">
        <v>0</v>
      </c>
      <c r="AJ60" s="94">
        <v>0</v>
      </c>
      <c r="AK60" s="94">
        <v>0</v>
      </c>
      <c r="AL60" s="94">
        <v>369937.11</v>
      </c>
      <c r="AM60" s="94">
        <v>0</v>
      </c>
      <c r="AN60" s="94">
        <v>0</v>
      </c>
      <c r="AO60" s="24">
        <f t="shared" si="29"/>
        <v>427134.14</v>
      </c>
    </row>
    <row r="61" spans="1:41" s="10" customFormat="1" ht="12" customHeight="1" x14ac:dyDescent="0.35">
      <c r="A61" s="9" t="s">
        <v>127</v>
      </c>
      <c r="B61" s="9" t="s">
        <v>127</v>
      </c>
      <c r="C61" s="28">
        <v>2</v>
      </c>
      <c r="D61" s="26" t="s">
        <v>107</v>
      </c>
      <c r="E61" s="27" t="s">
        <v>108</v>
      </c>
      <c r="F61" s="28" t="s">
        <v>109</v>
      </c>
      <c r="G61" s="27" t="s">
        <v>110</v>
      </c>
      <c r="H61" s="25" t="s">
        <v>128</v>
      </c>
      <c r="I61" s="27" t="s">
        <v>129</v>
      </c>
      <c r="J61" s="28">
        <v>1</v>
      </c>
      <c r="K61" s="32" t="s">
        <v>91</v>
      </c>
      <c r="L61" s="23" t="s">
        <v>10</v>
      </c>
      <c r="M61" s="24">
        <v>0</v>
      </c>
      <c r="N61" s="24">
        <v>0</v>
      </c>
      <c r="O61" s="24">
        <v>1972744.23</v>
      </c>
      <c r="P61" s="94">
        <v>138328.20000000001</v>
      </c>
      <c r="Q61" s="94">
        <v>138328.20000000001</v>
      </c>
      <c r="R61" s="94">
        <v>0</v>
      </c>
      <c r="S61" s="94">
        <f t="shared" si="25"/>
        <v>138328.20000000001</v>
      </c>
      <c r="T61" s="98">
        <f t="shared" si="26"/>
        <v>1</v>
      </c>
      <c r="U61" s="94">
        <f t="shared" si="27"/>
        <v>0</v>
      </c>
      <c r="V61" s="98">
        <f t="shared" si="28"/>
        <v>0</v>
      </c>
      <c r="W61" s="94"/>
      <c r="X61" s="94"/>
      <c r="Y61" s="94"/>
      <c r="Z61" s="94"/>
      <c r="AA61" s="94"/>
      <c r="AB61" s="94"/>
      <c r="AC61" s="94"/>
      <c r="AD61" s="94">
        <v>0</v>
      </c>
      <c r="AE61" s="94">
        <v>86392.99</v>
      </c>
      <c r="AF61" s="94">
        <v>0</v>
      </c>
      <c r="AG61" s="94">
        <v>16083.360000000026</v>
      </c>
      <c r="AH61" s="94">
        <v>0</v>
      </c>
      <c r="AI61" s="94">
        <v>23054.700000000012</v>
      </c>
      <c r="AJ61" s="94">
        <v>0</v>
      </c>
      <c r="AK61" s="94">
        <v>0</v>
      </c>
      <c r="AL61" s="94">
        <v>0</v>
      </c>
      <c r="AM61" s="94">
        <v>0</v>
      </c>
      <c r="AN61" s="94">
        <v>0</v>
      </c>
      <c r="AO61" s="24">
        <f t="shared" si="29"/>
        <v>263859.25</v>
      </c>
    </row>
    <row r="62" spans="1:41" s="10" customFormat="1" ht="12" customHeight="1" x14ac:dyDescent="0.35">
      <c r="A62" s="9" t="s">
        <v>130</v>
      </c>
      <c r="B62" s="9" t="s">
        <v>130</v>
      </c>
      <c r="C62" s="28">
        <v>2</v>
      </c>
      <c r="D62" s="26" t="s">
        <v>107</v>
      </c>
      <c r="E62" s="27" t="s">
        <v>108</v>
      </c>
      <c r="F62" s="28" t="s">
        <v>109</v>
      </c>
      <c r="G62" s="27" t="s">
        <v>110</v>
      </c>
      <c r="H62" s="25" t="s">
        <v>128</v>
      </c>
      <c r="I62" s="27" t="s">
        <v>129</v>
      </c>
      <c r="J62" s="28">
        <v>2</v>
      </c>
      <c r="K62" s="32" t="s">
        <v>91</v>
      </c>
      <c r="L62" s="23" t="s">
        <v>10</v>
      </c>
      <c r="M62" s="24">
        <v>0</v>
      </c>
      <c r="N62" s="24">
        <v>0</v>
      </c>
      <c r="O62" s="24">
        <v>611636.56999999983</v>
      </c>
      <c r="P62" s="94">
        <v>2365.8199999999997</v>
      </c>
      <c r="Q62" s="94">
        <v>2249.66</v>
      </c>
      <c r="R62" s="94">
        <v>0</v>
      </c>
      <c r="S62" s="94">
        <f t="shared" si="25"/>
        <v>2249.66</v>
      </c>
      <c r="T62" s="98">
        <f t="shared" si="26"/>
        <v>0.95090074477348241</v>
      </c>
      <c r="U62" s="94">
        <f t="shared" si="27"/>
        <v>-116.15999999999985</v>
      </c>
      <c r="V62" s="98">
        <f t="shared" si="28"/>
        <v>-4.9099255226517598E-2</v>
      </c>
      <c r="W62" s="94"/>
      <c r="X62" s="94"/>
      <c r="Y62" s="94"/>
      <c r="Z62" s="94"/>
      <c r="AA62" s="94"/>
      <c r="AB62" s="94"/>
      <c r="AC62" s="94"/>
      <c r="AD62" s="94">
        <v>21606.53</v>
      </c>
      <c r="AE62" s="94">
        <v>339013.71</v>
      </c>
      <c r="AF62" s="94">
        <v>77342.170000000013</v>
      </c>
      <c r="AG62" s="94">
        <v>36010.870000000003</v>
      </c>
      <c r="AH62" s="94">
        <v>121875</v>
      </c>
      <c r="AI62" s="94">
        <v>136730.63</v>
      </c>
      <c r="AJ62" s="94">
        <v>136500</v>
      </c>
      <c r="AK62" s="94">
        <v>0</v>
      </c>
      <c r="AL62" s="94">
        <v>68605.5</v>
      </c>
      <c r="AM62" s="94">
        <v>176245.18</v>
      </c>
      <c r="AN62" s="94">
        <v>0</v>
      </c>
      <c r="AO62" s="24">
        <f t="shared" si="29"/>
        <v>1116295.4099999999</v>
      </c>
    </row>
    <row r="63" spans="1:41" s="10" customFormat="1" ht="12" customHeight="1" x14ac:dyDescent="0.35">
      <c r="A63" s="9" t="s">
        <v>131</v>
      </c>
      <c r="B63" s="9" t="s">
        <v>131</v>
      </c>
      <c r="C63" s="28">
        <v>2</v>
      </c>
      <c r="D63" s="26" t="s">
        <v>107</v>
      </c>
      <c r="E63" s="27" t="s">
        <v>108</v>
      </c>
      <c r="F63" s="28" t="s">
        <v>109</v>
      </c>
      <c r="G63" s="27" t="s">
        <v>110</v>
      </c>
      <c r="H63" s="25" t="s">
        <v>128</v>
      </c>
      <c r="I63" s="27" t="s">
        <v>129</v>
      </c>
      <c r="J63" s="28">
        <v>3</v>
      </c>
      <c r="K63" s="32" t="s">
        <v>91</v>
      </c>
      <c r="L63" s="23" t="s">
        <v>10</v>
      </c>
      <c r="M63" s="24">
        <v>0</v>
      </c>
      <c r="N63" s="24">
        <v>0</v>
      </c>
      <c r="O63" s="24">
        <v>0</v>
      </c>
      <c r="P63" s="94">
        <v>0</v>
      </c>
      <c r="Q63" s="94">
        <v>0</v>
      </c>
      <c r="R63" s="94">
        <v>0</v>
      </c>
      <c r="S63" s="94">
        <f t="shared" si="25"/>
        <v>0</v>
      </c>
      <c r="T63" s="98" t="str">
        <f t="shared" si="26"/>
        <v>nebija plānots</v>
      </c>
      <c r="U63" s="94">
        <f t="shared" si="27"/>
        <v>0</v>
      </c>
      <c r="V63" s="98" t="str">
        <f t="shared" si="28"/>
        <v>nebija plānots</v>
      </c>
      <c r="W63" s="94"/>
      <c r="X63" s="94"/>
      <c r="Y63" s="94"/>
      <c r="Z63" s="94"/>
      <c r="AA63" s="94"/>
      <c r="AB63" s="94"/>
      <c r="AC63" s="94"/>
      <c r="AD63" s="94">
        <v>0</v>
      </c>
      <c r="AE63" s="94">
        <v>0</v>
      </c>
      <c r="AF63" s="94">
        <v>0</v>
      </c>
      <c r="AG63" s="94">
        <v>0</v>
      </c>
      <c r="AH63" s="94">
        <v>0</v>
      </c>
      <c r="AI63" s="94">
        <v>0</v>
      </c>
      <c r="AJ63" s="94">
        <v>0</v>
      </c>
      <c r="AK63" s="94">
        <v>0</v>
      </c>
      <c r="AL63" s="94">
        <v>0</v>
      </c>
      <c r="AM63" s="94">
        <v>0</v>
      </c>
      <c r="AN63" s="94">
        <v>0</v>
      </c>
      <c r="AO63" s="24">
        <f t="shared" si="29"/>
        <v>0</v>
      </c>
    </row>
    <row r="64" spans="1:41" s="10" customFormat="1" ht="12" customHeight="1" x14ac:dyDescent="0.35">
      <c r="A64" s="9" t="s">
        <v>132</v>
      </c>
      <c r="B64" s="9" t="s">
        <v>132</v>
      </c>
      <c r="C64" s="28">
        <v>2</v>
      </c>
      <c r="D64" s="26" t="s">
        <v>107</v>
      </c>
      <c r="E64" s="27" t="s">
        <v>108</v>
      </c>
      <c r="F64" s="28" t="s">
        <v>109</v>
      </c>
      <c r="G64" s="27" t="s">
        <v>110</v>
      </c>
      <c r="H64" s="25" t="s">
        <v>133</v>
      </c>
      <c r="I64" s="27" t="s">
        <v>134</v>
      </c>
      <c r="J64" s="28" t="s">
        <v>21</v>
      </c>
      <c r="K64" s="32" t="s">
        <v>59</v>
      </c>
      <c r="L64" s="23" t="s">
        <v>10</v>
      </c>
      <c r="M64" s="24">
        <v>0</v>
      </c>
      <c r="N64" s="24">
        <v>0</v>
      </c>
      <c r="O64" s="24">
        <v>0</v>
      </c>
      <c r="P64" s="94">
        <v>0</v>
      </c>
      <c r="Q64" s="94">
        <v>0</v>
      </c>
      <c r="R64" s="94">
        <v>0</v>
      </c>
      <c r="S64" s="94">
        <f t="shared" si="25"/>
        <v>0</v>
      </c>
      <c r="T64" s="98" t="str">
        <f t="shared" si="26"/>
        <v>nebija plānots</v>
      </c>
      <c r="U64" s="94">
        <f t="shared" si="27"/>
        <v>0</v>
      </c>
      <c r="V64" s="98" t="str">
        <f t="shared" si="28"/>
        <v>nebija plānots</v>
      </c>
      <c r="W64" s="94"/>
      <c r="X64" s="94"/>
      <c r="Y64" s="94"/>
      <c r="Z64" s="94"/>
      <c r="AA64" s="94"/>
      <c r="AB64" s="94"/>
      <c r="AC64" s="94"/>
      <c r="AD64" s="94">
        <v>0</v>
      </c>
      <c r="AE64" s="94">
        <v>0</v>
      </c>
      <c r="AF64" s="94">
        <v>1109250</v>
      </c>
      <c r="AG64" s="94">
        <v>0</v>
      </c>
      <c r="AH64" s="94">
        <v>0</v>
      </c>
      <c r="AI64" s="94">
        <v>0</v>
      </c>
      <c r="AJ64" s="94">
        <v>0</v>
      </c>
      <c r="AK64" s="94">
        <v>0</v>
      </c>
      <c r="AL64" s="94">
        <v>1109250</v>
      </c>
      <c r="AM64" s="94">
        <v>0</v>
      </c>
      <c r="AN64" s="94">
        <v>0</v>
      </c>
      <c r="AO64" s="24">
        <f t="shared" si="29"/>
        <v>2218500</v>
      </c>
    </row>
    <row r="65" spans="1:41" s="10" customFormat="1" ht="12" customHeight="1" x14ac:dyDescent="0.35">
      <c r="A65" s="9" t="s">
        <v>135</v>
      </c>
      <c r="B65" s="9" t="s">
        <v>135</v>
      </c>
      <c r="C65" s="28">
        <v>2</v>
      </c>
      <c r="D65" s="26" t="s">
        <v>107</v>
      </c>
      <c r="E65" s="27" t="s">
        <v>108</v>
      </c>
      <c r="F65" s="28" t="s">
        <v>109</v>
      </c>
      <c r="G65" s="27" t="s">
        <v>110</v>
      </c>
      <c r="H65" s="25" t="s">
        <v>136</v>
      </c>
      <c r="I65" s="27" t="s">
        <v>137</v>
      </c>
      <c r="J65" s="28" t="s">
        <v>21</v>
      </c>
      <c r="K65" s="32" t="s">
        <v>59</v>
      </c>
      <c r="L65" s="23" t="s">
        <v>10</v>
      </c>
      <c r="M65" s="24">
        <v>0</v>
      </c>
      <c r="N65" s="24">
        <v>0</v>
      </c>
      <c r="O65" s="24">
        <v>0</v>
      </c>
      <c r="P65" s="94">
        <v>80000</v>
      </c>
      <c r="Q65" s="94">
        <v>80000</v>
      </c>
      <c r="R65" s="94">
        <v>0</v>
      </c>
      <c r="S65" s="94">
        <f t="shared" si="25"/>
        <v>80000</v>
      </c>
      <c r="T65" s="98">
        <f t="shared" si="26"/>
        <v>1</v>
      </c>
      <c r="U65" s="94">
        <f t="shared" si="27"/>
        <v>0</v>
      </c>
      <c r="V65" s="98">
        <f t="shared" si="28"/>
        <v>0</v>
      </c>
      <c r="W65" s="94"/>
      <c r="X65" s="94"/>
      <c r="Y65" s="94"/>
      <c r="Z65" s="94"/>
      <c r="AA65" s="94"/>
      <c r="AB65" s="94"/>
      <c r="AC65" s="94"/>
      <c r="AD65" s="94">
        <v>0</v>
      </c>
      <c r="AE65" s="94">
        <v>63750</v>
      </c>
      <c r="AF65" s="94">
        <v>0</v>
      </c>
      <c r="AG65" s="94">
        <v>2878000</v>
      </c>
      <c r="AH65" s="94">
        <v>63750</v>
      </c>
      <c r="AI65" s="94">
        <v>127500</v>
      </c>
      <c r="AJ65" s="94">
        <v>127500</v>
      </c>
      <c r="AK65" s="94">
        <v>0</v>
      </c>
      <c r="AL65" s="94">
        <v>97500</v>
      </c>
      <c r="AM65" s="94">
        <v>2878000</v>
      </c>
      <c r="AN65" s="94">
        <v>0</v>
      </c>
      <c r="AO65" s="24">
        <f t="shared" si="29"/>
        <v>6316000</v>
      </c>
    </row>
    <row r="66" spans="1:41" s="10" customFormat="1" ht="12" customHeight="1" x14ac:dyDescent="0.35">
      <c r="A66" s="9" t="s">
        <v>138</v>
      </c>
      <c r="B66" s="9" t="s">
        <v>138</v>
      </c>
      <c r="C66" s="25">
        <v>2</v>
      </c>
      <c r="D66" s="33" t="s">
        <v>107</v>
      </c>
      <c r="E66" s="27" t="s">
        <v>108</v>
      </c>
      <c r="F66" s="25" t="s">
        <v>139</v>
      </c>
      <c r="G66" s="27" t="s">
        <v>140</v>
      </c>
      <c r="H66" s="28" t="s">
        <v>141</v>
      </c>
      <c r="I66" s="27" t="s">
        <v>140</v>
      </c>
      <c r="J66" s="28">
        <v>1</v>
      </c>
      <c r="K66" s="32" t="s">
        <v>120</v>
      </c>
      <c r="L66" s="23" t="s">
        <v>11</v>
      </c>
      <c r="M66" s="24">
        <v>0</v>
      </c>
      <c r="N66" s="24">
        <v>0</v>
      </c>
      <c r="O66" s="24">
        <v>5473858.0499999998</v>
      </c>
      <c r="P66" s="94">
        <v>0</v>
      </c>
      <c r="Q66" s="94">
        <v>0</v>
      </c>
      <c r="R66" s="94">
        <v>0</v>
      </c>
      <c r="S66" s="94">
        <f t="shared" si="25"/>
        <v>0</v>
      </c>
      <c r="T66" s="98" t="str">
        <f t="shared" si="26"/>
        <v>nebija plānots</v>
      </c>
      <c r="U66" s="94">
        <f t="shared" si="27"/>
        <v>0</v>
      </c>
      <c r="V66" s="98" t="str">
        <f t="shared" si="28"/>
        <v>nebija plānots</v>
      </c>
      <c r="W66" s="94"/>
      <c r="X66" s="94"/>
      <c r="Y66" s="94"/>
      <c r="Z66" s="94"/>
      <c r="AA66" s="94"/>
      <c r="AB66" s="94"/>
      <c r="AC66" s="94"/>
      <c r="AD66" s="94">
        <v>0</v>
      </c>
      <c r="AE66" s="94">
        <v>0</v>
      </c>
      <c r="AF66" s="94">
        <v>0</v>
      </c>
      <c r="AG66" s="94">
        <v>0</v>
      </c>
      <c r="AH66" s="94">
        <v>0</v>
      </c>
      <c r="AI66" s="94">
        <v>0</v>
      </c>
      <c r="AJ66" s="94">
        <v>0</v>
      </c>
      <c r="AK66" s="94">
        <v>0</v>
      </c>
      <c r="AL66" s="94">
        <v>0</v>
      </c>
      <c r="AM66" s="94">
        <v>0</v>
      </c>
      <c r="AN66" s="94">
        <v>1700000</v>
      </c>
      <c r="AO66" s="24">
        <f t="shared" si="29"/>
        <v>1700000</v>
      </c>
    </row>
    <row r="67" spans="1:41" s="10" customFormat="1" ht="12" customHeight="1" x14ac:dyDescent="0.35">
      <c r="A67" s="9" t="s">
        <v>142</v>
      </c>
      <c r="B67" s="9" t="s">
        <v>142</v>
      </c>
      <c r="C67" s="25">
        <v>2</v>
      </c>
      <c r="D67" s="33" t="s">
        <v>107</v>
      </c>
      <c r="E67" s="27" t="s">
        <v>108</v>
      </c>
      <c r="F67" s="25" t="s">
        <v>143</v>
      </c>
      <c r="G67" s="27" t="s">
        <v>144</v>
      </c>
      <c r="H67" s="25" t="s">
        <v>145</v>
      </c>
      <c r="I67" s="27" t="s">
        <v>146</v>
      </c>
      <c r="J67" s="28">
        <v>1</v>
      </c>
      <c r="K67" s="32" t="s">
        <v>91</v>
      </c>
      <c r="L67" s="23" t="s">
        <v>10</v>
      </c>
      <c r="M67" s="24">
        <v>0</v>
      </c>
      <c r="N67" s="24">
        <v>0</v>
      </c>
      <c r="O67" s="24">
        <v>1494950.52</v>
      </c>
      <c r="P67" s="94">
        <v>372328.61</v>
      </c>
      <c r="Q67" s="94">
        <v>144577.32</v>
      </c>
      <c r="R67" s="94">
        <v>0</v>
      </c>
      <c r="S67" s="94">
        <f t="shared" si="25"/>
        <v>144577.32</v>
      </c>
      <c r="T67" s="98">
        <f t="shared" si="26"/>
        <v>0.38830569587440517</v>
      </c>
      <c r="U67" s="94">
        <f t="shared" si="27"/>
        <v>-227751.28999999998</v>
      </c>
      <c r="V67" s="98">
        <f t="shared" si="28"/>
        <v>-0.61169430412559478</v>
      </c>
      <c r="W67" s="94"/>
      <c r="X67" s="94"/>
      <c r="Y67" s="94"/>
      <c r="Z67" s="94"/>
      <c r="AA67" s="94"/>
      <c r="AB67" s="94"/>
      <c r="AC67" s="94"/>
      <c r="AD67" s="94">
        <v>479127.85</v>
      </c>
      <c r="AE67" s="94">
        <v>1180151.44</v>
      </c>
      <c r="AF67" s="94">
        <v>536269.04749999999</v>
      </c>
      <c r="AG67" s="94">
        <v>203264.7</v>
      </c>
      <c r="AH67" s="94">
        <v>42307.03</v>
      </c>
      <c r="AI67" s="94">
        <v>1515477.09</v>
      </c>
      <c r="AJ67" s="94">
        <v>990832.19</v>
      </c>
      <c r="AK67" s="94">
        <v>1773983.7599999998</v>
      </c>
      <c r="AL67" s="94">
        <v>421466.10749999998</v>
      </c>
      <c r="AM67" s="94">
        <v>95561.19</v>
      </c>
      <c r="AN67" s="94">
        <v>1047413.5599999999</v>
      </c>
      <c r="AO67" s="24">
        <f t="shared" si="29"/>
        <v>8658182.5749999993</v>
      </c>
    </row>
    <row r="68" spans="1:41" s="10" customFormat="1" ht="12" customHeight="1" x14ac:dyDescent="0.35">
      <c r="A68" s="9" t="s">
        <v>147</v>
      </c>
      <c r="B68" s="9" t="s">
        <v>147</v>
      </c>
      <c r="C68" s="25">
        <v>2</v>
      </c>
      <c r="D68" s="33" t="s">
        <v>107</v>
      </c>
      <c r="E68" s="27" t="s">
        <v>108</v>
      </c>
      <c r="F68" s="25" t="s">
        <v>143</v>
      </c>
      <c r="G68" s="27" t="s">
        <v>144</v>
      </c>
      <c r="H68" s="25" t="s">
        <v>145</v>
      </c>
      <c r="I68" s="27" t="s">
        <v>146</v>
      </c>
      <c r="J68" s="28">
        <v>2</v>
      </c>
      <c r="K68" s="32" t="s">
        <v>91</v>
      </c>
      <c r="L68" s="23" t="s">
        <v>10</v>
      </c>
      <c r="M68" s="24">
        <v>0</v>
      </c>
      <c r="N68" s="24">
        <v>0</v>
      </c>
      <c r="O68" s="24">
        <v>0</v>
      </c>
      <c r="P68" s="94">
        <v>0</v>
      </c>
      <c r="Q68" s="94">
        <v>0</v>
      </c>
      <c r="R68" s="94">
        <v>0</v>
      </c>
      <c r="S68" s="94">
        <f t="shared" si="25"/>
        <v>0</v>
      </c>
      <c r="T68" s="98" t="str">
        <f t="shared" si="26"/>
        <v>nebija plānots</v>
      </c>
      <c r="U68" s="94">
        <f t="shared" si="27"/>
        <v>0</v>
      </c>
      <c r="V68" s="98" t="str">
        <f t="shared" si="28"/>
        <v>nebija plānots</v>
      </c>
      <c r="W68" s="94"/>
      <c r="X68" s="94"/>
      <c r="Y68" s="94"/>
      <c r="Z68" s="94"/>
      <c r="AA68" s="94"/>
      <c r="AB68" s="94"/>
      <c r="AC68" s="94"/>
      <c r="AD68" s="94">
        <v>0</v>
      </c>
      <c r="AE68" s="94">
        <v>0</v>
      </c>
      <c r="AF68" s="94">
        <v>0</v>
      </c>
      <c r="AG68" s="94">
        <v>0</v>
      </c>
      <c r="AH68" s="94">
        <v>0</v>
      </c>
      <c r="AI68" s="94">
        <v>0</v>
      </c>
      <c r="AJ68" s="94">
        <v>0</v>
      </c>
      <c r="AK68" s="94">
        <v>0</v>
      </c>
      <c r="AL68" s="94">
        <v>0</v>
      </c>
      <c r="AM68" s="94">
        <v>0</v>
      </c>
      <c r="AN68" s="94">
        <v>0</v>
      </c>
      <c r="AO68" s="24">
        <f t="shared" si="29"/>
        <v>0</v>
      </c>
    </row>
    <row r="69" spans="1:41" s="10" customFormat="1" ht="12" customHeight="1" x14ac:dyDescent="0.35">
      <c r="A69" s="9" t="s">
        <v>148</v>
      </c>
      <c r="B69" s="9" t="s">
        <v>148</v>
      </c>
      <c r="C69" s="25">
        <v>2</v>
      </c>
      <c r="D69" s="33" t="s">
        <v>107</v>
      </c>
      <c r="E69" s="27" t="s">
        <v>108</v>
      </c>
      <c r="F69" s="25" t="s">
        <v>143</v>
      </c>
      <c r="G69" s="27" t="s">
        <v>144</v>
      </c>
      <c r="H69" s="25" t="s">
        <v>149</v>
      </c>
      <c r="I69" s="27" t="s">
        <v>150</v>
      </c>
      <c r="J69" s="28">
        <v>1</v>
      </c>
      <c r="K69" s="29" t="s">
        <v>91</v>
      </c>
      <c r="L69" s="23" t="s">
        <v>10</v>
      </c>
      <c r="M69" s="24">
        <v>265045.21999999997</v>
      </c>
      <c r="N69" s="24">
        <v>11213582.619999999</v>
      </c>
      <c r="O69" s="24">
        <v>1473808.55</v>
      </c>
      <c r="P69" s="94">
        <v>0</v>
      </c>
      <c r="Q69" s="94">
        <v>0</v>
      </c>
      <c r="R69" s="94">
        <v>0</v>
      </c>
      <c r="S69" s="94">
        <f t="shared" si="25"/>
        <v>0</v>
      </c>
      <c r="T69" s="98" t="str">
        <f t="shared" si="26"/>
        <v>nebija plānots</v>
      </c>
      <c r="U69" s="94">
        <f t="shared" si="27"/>
        <v>0</v>
      </c>
      <c r="V69" s="98" t="str">
        <f t="shared" si="28"/>
        <v>nebija plānots</v>
      </c>
      <c r="W69" s="94"/>
      <c r="X69" s="94"/>
      <c r="Y69" s="94"/>
      <c r="Z69" s="94"/>
      <c r="AA69" s="94"/>
      <c r="AB69" s="94"/>
      <c r="AC69" s="94"/>
      <c r="AD69" s="94">
        <v>0</v>
      </c>
      <c r="AE69" s="94">
        <v>1439159.600000002</v>
      </c>
      <c r="AF69" s="94">
        <v>0</v>
      </c>
      <c r="AG69" s="94">
        <v>0</v>
      </c>
      <c r="AH69" s="94">
        <v>0</v>
      </c>
      <c r="AI69" s="94">
        <v>0</v>
      </c>
      <c r="AJ69" s="94">
        <v>0</v>
      </c>
      <c r="AK69" s="94">
        <v>0</v>
      </c>
      <c r="AL69" s="94">
        <v>0</v>
      </c>
      <c r="AM69" s="94">
        <v>0</v>
      </c>
      <c r="AN69" s="94">
        <v>0</v>
      </c>
      <c r="AO69" s="24">
        <f t="shared" si="29"/>
        <v>1439159.600000002</v>
      </c>
    </row>
    <row r="70" spans="1:41" s="10" customFormat="1" ht="12" customHeight="1" x14ac:dyDescent="0.35">
      <c r="A70" s="9" t="s">
        <v>151</v>
      </c>
      <c r="B70" s="9" t="s">
        <v>151</v>
      </c>
      <c r="C70" s="25">
        <v>2</v>
      </c>
      <c r="D70" s="33" t="s">
        <v>107</v>
      </c>
      <c r="E70" s="27" t="s">
        <v>108</v>
      </c>
      <c r="F70" s="25" t="s">
        <v>143</v>
      </c>
      <c r="G70" s="27" t="s">
        <v>144</v>
      </c>
      <c r="H70" s="25" t="s">
        <v>149</v>
      </c>
      <c r="I70" s="27" t="s">
        <v>150</v>
      </c>
      <c r="J70" s="28">
        <v>2</v>
      </c>
      <c r="K70" s="29" t="s">
        <v>91</v>
      </c>
      <c r="L70" s="23" t="s">
        <v>10</v>
      </c>
      <c r="M70" s="24">
        <v>0</v>
      </c>
      <c r="N70" s="24">
        <v>0</v>
      </c>
      <c r="O70" s="24">
        <v>1447087.3</v>
      </c>
      <c r="P70" s="94">
        <v>0</v>
      </c>
      <c r="Q70" s="94">
        <v>0</v>
      </c>
      <c r="R70" s="94">
        <v>0</v>
      </c>
      <c r="S70" s="94">
        <f t="shared" si="25"/>
        <v>0</v>
      </c>
      <c r="T70" s="98" t="str">
        <f t="shared" si="26"/>
        <v>nebija plānots</v>
      </c>
      <c r="U70" s="94">
        <f t="shared" si="27"/>
        <v>0</v>
      </c>
      <c r="V70" s="98" t="str">
        <f t="shared" si="28"/>
        <v>nebija plānots</v>
      </c>
      <c r="W70" s="94"/>
      <c r="X70" s="94"/>
      <c r="Y70" s="94"/>
      <c r="Z70" s="94"/>
      <c r="AA70" s="94"/>
      <c r="AB70" s="94"/>
      <c r="AC70" s="94"/>
      <c r="AD70" s="94">
        <v>0</v>
      </c>
      <c r="AE70" s="94">
        <v>0</v>
      </c>
      <c r="AF70" s="94">
        <v>235160.44999999984</v>
      </c>
      <c r="AG70" s="94">
        <v>0</v>
      </c>
      <c r="AH70" s="94">
        <v>0</v>
      </c>
      <c r="AI70" s="94">
        <v>460889.88</v>
      </c>
      <c r="AJ70" s="94">
        <v>2533667.5550000002</v>
      </c>
      <c r="AK70" s="94">
        <v>0</v>
      </c>
      <c r="AL70" s="94">
        <v>0</v>
      </c>
      <c r="AM70" s="94">
        <v>0</v>
      </c>
      <c r="AN70" s="94">
        <v>0</v>
      </c>
      <c r="AO70" s="24">
        <f t="shared" si="29"/>
        <v>3229717.8849999998</v>
      </c>
    </row>
    <row r="71" spans="1:41" s="10" customFormat="1" ht="12" customHeight="1" x14ac:dyDescent="0.35">
      <c r="A71" s="9" t="s">
        <v>152</v>
      </c>
      <c r="B71" s="9" t="s">
        <v>152</v>
      </c>
      <c r="C71" s="25">
        <v>2</v>
      </c>
      <c r="D71" s="33" t="s">
        <v>107</v>
      </c>
      <c r="E71" s="27" t="s">
        <v>108</v>
      </c>
      <c r="F71" s="25" t="s">
        <v>143</v>
      </c>
      <c r="G71" s="27" t="s">
        <v>144</v>
      </c>
      <c r="H71" s="25" t="s">
        <v>153</v>
      </c>
      <c r="I71" s="27" t="s">
        <v>154</v>
      </c>
      <c r="J71" s="28">
        <v>1</v>
      </c>
      <c r="K71" s="29" t="s">
        <v>155</v>
      </c>
      <c r="L71" s="23" t="s">
        <v>10</v>
      </c>
      <c r="M71" s="24">
        <v>0</v>
      </c>
      <c r="N71" s="24">
        <v>0</v>
      </c>
      <c r="O71" s="24">
        <v>2918429</v>
      </c>
      <c r="P71" s="94">
        <v>0</v>
      </c>
      <c r="Q71" s="94">
        <v>0</v>
      </c>
      <c r="R71" s="94">
        <v>0</v>
      </c>
      <c r="S71" s="94">
        <f t="shared" si="25"/>
        <v>0</v>
      </c>
      <c r="T71" s="98" t="str">
        <f t="shared" si="26"/>
        <v>nebija plānots</v>
      </c>
      <c r="U71" s="94">
        <f t="shared" si="27"/>
        <v>0</v>
      </c>
      <c r="V71" s="98" t="str">
        <f t="shared" si="28"/>
        <v>nebija plānots</v>
      </c>
      <c r="W71" s="94"/>
      <c r="X71" s="94"/>
      <c r="Y71" s="94"/>
      <c r="Z71" s="94"/>
      <c r="AA71" s="94"/>
      <c r="AB71" s="94"/>
      <c r="AC71" s="94"/>
      <c r="AD71" s="94">
        <v>0</v>
      </c>
      <c r="AE71" s="94">
        <v>0</v>
      </c>
      <c r="AF71" s="94">
        <v>0</v>
      </c>
      <c r="AG71" s="94">
        <v>0</v>
      </c>
      <c r="AH71" s="94">
        <v>0</v>
      </c>
      <c r="AI71" s="94">
        <v>0</v>
      </c>
      <c r="AJ71" s="94">
        <v>0</v>
      </c>
      <c r="AK71" s="94">
        <v>0</v>
      </c>
      <c r="AL71" s="94">
        <v>0</v>
      </c>
      <c r="AM71" s="94">
        <v>0</v>
      </c>
      <c r="AN71" s="94">
        <v>0</v>
      </c>
      <c r="AO71" s="24">
        <f t="shared" si="29"/>
        <v>0</v>
      </c>
    </row>
    <row r="72" spans="1:41" s="10" customFormat="1" ht="12" customHeight="1" x14ac:dyDescent="0.35">
      <c r="A72" s="9" t="s">
        <v>156</v>
      </c>
      <c r="B72" s="9" t="s">
        <v>156</v>
      </c>
      <c r="C72" s="25">
        <v>2</v>
      </c>
      <c r="D72" s="33" t="s">
        <v>107</v>
      </c>
      <c r="E72" s="27" t="s">
        <v>108</v>
      </c>
      <c r="F72" s="25" t="s">
        <v>143</v>
      </c>
      <c r="G72" s="27" t="s">
        <v>144</v>
      </c>
      <c r="H72" s="25" t="s">
        <v>153</v>
      </c>
      <c r="I72" s="27" t="s">
        <v>154</v>
      </c>
      <c r="J72" s="28">
        <v>2</v>
      </c>
      <c r="K72" s="29" t="s">
        <v>155</v>
      </c>
      <c r="L72" s="23" t="s">
        <v>10</v>
      </c>
      <c r="M72" s="24">
        <v>0</v>
      </c>
      <c r="N72" s="24">
        <v>0</v>
      </c>
      <c r="O72" s="24">
        <v>70795456.849999994</v>
      </c>
      <c r="P72" s="94">
        <v>0</v>
      </c>
      <c r="Q72" s="94">
        <v>0</v>
      </c>
      <c r="R72" s="94">
        <v>0</v>
      </c>
      <c r="S72" s="94">
        <f t="shared" si="25"/>
        <v>0</v>
      </c>
      <c r="T72" s="98" t="str">
        <f t="shared" si="26"/>
        <v>nebija plānots</v>
      </c>
      <c r="U72" s="94">
        <f t="shared" si="27"/>
        <v>0</v>
      </c>
      <c r="V72" s="98" t="str">
        <f t="shared" si="28"/>
        <v>nebija plānots</v>
      </c>
      <c r="W72" s="94"/>
      <c r="X72" s="94"/>
      <c r="Y72" s="94"/>
      <c r="Z72" s="94"/>
      <c r="AA72" s="94"/>
      <c r="AB72" s="94"/>
      <c r="AC72" s="94"/>
      <c r="AD72" s="94">
        <v>0</v>
      </c>
      <c r="AE72" s="94">
        <v>0</v>
      </c>
      <c r="AF72" s="94">
        <v>0</v>
      </c>
      <c r="AG72" s="94">
        <v>7225000</v>
      </c>
      <c r="AH72" s="94">
        <v>0</v>
      </c>
      <c r="AI72" s="94">
        <v>0</v>
      </c>
      <c r="AJ72" s="94">
        <v>0</v>
      </c>
      <c r="AK72" s="94">
        <v>0</v>
      </c>
      <c r="AL72" s="94">
        <v>0</v>
      </c>
      <c r="AM72" s="94">
        <v>0</v>
      </c>
      <c r="AN72" s="94">
        <v>9429023.1499999985</v>
      </c>
      <c r="AO72" s="24">
        <f t="shared" si="29"/>
        <v>16654023.149999999</v>
      </c>
    </row>
    <row r="73" spans="1:41" s="10" customFormat="1" ht="12" customHeight="1" x14ac:dyDescent="0.35">
      <c r="A73" s="9" t="s">
        <v>157</v>
      </c>
      <c r="B73" s="9" t="s">
        <v>157</v>
      </c>
      <c r="C73" s="25">
        <v>2</v>
      </c>
      <c r="D73" s="33" t="s">
        <v>107</v>
      </c>
      <c r="E73" s="27" t="s">
        <v>108</v>
      </c>
      <c r="F73" s="25" t="s">
        <v>143</v>
      </c>
      <c r="G73" s="27" t="s">
        <v>144</v>
      </c>
      <c r="H73" s="25" t="s">
        <v>153</v>
      </c>
      <c r="I73" s="27" t="s">
        <v>154</v>
      </c>
      <c r="J73" s="28">
        <v>3</v>
      </c>
      <c r="K73" s="29" t="s">
        <v>155</v>
      </c>
      <c r="L73" s="23" t="s">
        <v>10</v>
      </c>
      <c r="M73" s="24">
        <v>0</v>
      </c>
      <c r="N73" s="24">
        <v>0</v>
      </c>
      <c r="O73" s="24">
        <v>0</v>
      </c>
      <c r="P73" s="94">
        <v>0</v>
      </c>
      <c r="Q73" s="94">
        <v>0</v>
      </c>
      <c r="R73" s="94">
        <v>0</v>
      </c>
      <c r="S73" s="94">
        <f t="shared" si="25"/>
        <v>0</v>
      </c>
      <c r="T73" s="98" t="str">
        <f t="shared" si="26"/>
        <v>nebija plānots</v>
      </c>
      <c r="U73" s="94">
        <f t="shared" si="27"/>
        <v>0</v>
      </c>
      <c r="V73" s="98" t="str">
        <f t="shared" si="28"/>
        <v>nebija plānots</v>
      </c>
      <c r="W73" s="94"/>
      <c r="X73" s="94"/>
      <c r="Y73" s="94"/>
      <c r="Z73" s="94"/>
      <c r="AA73" s="94"/>
      <c r="AB73" s="94"/>
      <c r="AC73" s="94"/>
      <c r="AD73" s="94">
        <v>0</v>
      </c>
      <c r="AE73" s="94">
        <v>0</v>
      </c>
      <c r="AF73" s="94">
        <v>0</v>
      </c>
      <c r="AG73" s="94">
        <v>0</v>
      </c>
      <c r="AH73" s="94">
        <v>3304464.38</v>
      </c>
      <c r="AI73" s="94">
        <v>0</v>
      </c>
      <c r="AJ73" s="94">
        <v>0</v>
      </c>
      <c r="AK73" s="94">
        <v>0</v>
      </c>
      <c r="AL73" s="94">
        <v>0</v>
      </c>
      <c r="AM73" s="94">
        <v>0</v>
      </c>
      <c r="AN73" s="94">
        <v>3776530.72</v>
      </c>
      <c r="AO73" s="24">
        <f t="shared" si="29"/>
        <v>7080995.0999999996</v>
      </c>
    </row>
    <row r="74" spans="1:41" s="10" customFormat="1" ht="12" customHeight="1" x14ac:dyDescent="0.35">
      <c r="A74" s="9" t="s">
        <v>158</v>
      </c>
      <c r="B74" s="9" t="s">
        <v>158</v>
      </c>
      <c r="C74" s="25">
        <v>2</v>
      </c>
      <c r="D74" s="33" t="s">
        <v>159</v>
      </c>
      <c r="E74" s="27" t="s">
        <v>160</v>
      </c>
      <c r="F74" s="25" t="s">
        <v>161</v>
      </c>
      <c r="G74" s="27" t="s">
        <v>162</v>
      </c>
      <c r="H74" s="25" t="s">
        <v>163</v>
      </c>
      <c r="I74" s="27" t="s">
        <v>164</v>
      </c>
      <c r="J74" s="28">
        <v>1</v>
      </c>
      <c r="K74" s="32" t="s">
        <v>91</v>
      </c>
      <c r="L74" s="23" t="s">
        <v>10</v>
      </c>
      <c r="M74" s="24">
        <v>0</v>
      </c>
      <c r="N74" s="24">
        <v>0</v>
      </c>
      <c r="O74" s="24">
        <v>1485948.67</v>
      </c>
      <c r="P74" s="94">
        <v>497834.54</v>
      </c>
      <c r="Q74" s="94">
        <v>497834.54</v>
      </c>
      <c r="R74" s="94">
        <v>0</v>
      </c>
      <c r="S74" s="94">
        <f t="shared" si="25"/>
        <v>497834.54</v>
      </c>
      <c r="T74" s="98">
        <f t="shared" si="26"/>
        <v>1</v>
      </c>
      <c r="U74" s="94">
        <f t="shared" si="27"/>
        <v>0</v>
      </c>
      <c r="V74" s="98">
        <f t="shared" si="28"/>
        <v>0</v>
      </c>
      <c r="W74" s="94"/>
      <c r="X74" s="94"/>
      <c r="Y74" s="94"/>
      <c r="Z74" s="94"/>
      <c r="AA74" s="94"/>
      <c r="AB74" s="94"/>
      <c r="AC74" s="94"/>
      <c r="AD74" s="94">
        <v>133339.1</v>
      </c>
      <c r="AE74" s="94">
        <v>206138.16999999998</v>
      </c>
      <c r="AF74" s="94">
        <v>1050431.8900000001</v>
      </c>
      <c r="AG74" s="94">
        <v>354661.81</v>
      </c>
      <c r="AH74" s="94">
        <v>1115240.5499999998</v>
      </c>
      <c r="AI74" s="94">
        <v>423835.65</v>
      </c>
      <c r="AJ74" s="94">
        <v>1051405.1499999999</v>
      </c>
      <c r="AK74" s="94">
        <v>1540034.26</v>
      </c>
      <c r="AL74" s="94">
        <v>273231.69</v>
      </c>
      <c r="AM74" s="94">
        <v>558030.59</v>
      </c>
      <c r="AN74" s="94">
        <v>874216.65999999992</v>
      </c>
      <c r="AO74" s="24">
        <f t="shared" si="29"/>
        <v>8078400.0599999996</v>
      </c>
    </row>
    <row r="75" spans="1:41" s="10" customFormat="1" ht="12" customHeight="1" x14ac:dyDescent="0.35">
      <c r="A75" s="9" t="s">
        <v>165</v>
      </c>
      <c r="B75" s="9" t="s">
        <v>165</v>
      </c>
      <c r="C75" s="25">
        <v>2</v>
      </c>
      <c r="D75" s="33" t="s">
        <v>159</v>
      </c>
      <c r="E75" s="27" t="s">
        <v>160</v>
      </c>
      <c r="F75" s="25" t="s">
        <v>161</v>
      </c>
      <c r="G75" s="27" t="s">
        <v>162</v>
      </c>
      <c r="H75" s="25" t="s">
        <v>163</v>
      </c>
      <c r="I75" s="27" t="s">
        <v>164</v>
      </c>
      <c r="J75" s="28">
        <v>2</v>
      </c>
      <c r="K75" s="32" t="s">
        <v>91</v>
      </c>
      <c r="L75" s="23" t="s">
        <v>10</v>
      </c>
      <c r="M75" s="24">
        <v>0</v>
      </c>
      <c r="N75" s="24">
        <v>0</v>
      </c>
      <c r="O75" s="24">
        <v>1893244.66</v>
      </c>
      <c r="P75" s="94">
        <v>1101267.8999999999</v>
      </c>
      <c r="Q75" s="94">
        <v>1101267.8999999999</v>
      </c>
      <c r="R75" s="94">
        <v>0</v>
      </c>
      <c r="S75" s="94">
        <f t="shared" si="25"/>
        <v>1101267.8999999999</v>
      </c>
      <c r="T75" s="98">
        <f t="shared" si="26"/>
        <v>1</v>
      </c>
      <c r="U75" s="94">
        <f t="shared" si="27"/>
        <v>0</v>
      </c>
      <c r="V75" s="98">
        <f t="shared" si="28"/>
        <v>0</v>
      </c>
      <c r="W75" s="94"/>
      <c r="X75" s="94"/>
      <c r="Y75" s="94"/>
      <c r="Z75" s="94"/>
      <c r="AA75" s="94"/>
      <c r="AB75" s="94"/>
      <c r="AC75" s="94"/>
      <c r="AD75" s="94">
        <v>0</v>
      </c>
      <c r="AE75" s="94">
        <v>0</v>
      </c>
      <c r="AF75" s="94">
        <v>0</v>
      </c>
      <c r="AG75" s="94">
        <v>0</v>
      </c>
      <c r="AH75" s="94">
        <v>0</v>
      </c>
      <c r="AI75" s="94">
        <v>308320.73</v>
      </c>
      <c r="AJ75" s="94">
        <v>0</v>
      </c>
      <c r="AK75" s="94">
        <v>0</v>
      </c>
      <c r="AL75" s="94">
        <v>0</v>
      </c>
      <c r="AM75" s="94">
        <v>0</v>
      </c>
      <c r="AN75" s="94">
        <v>284396.61</v>
      </c>
      <c r="AO75" s="24">
        <f t="shared" si="29"/>
        <v>1693985.2399999998</v>
      </c>
    </row>
    <row r="76" spans="1:41" s="10" customFormat="1" ht="12" customHeight="1" x14ac:dyDescent="0.35">
      <c r="A76" s="9" t="s">
        <v>166</v>
      </c>
      <c r="B76" s="9" t="s">
        <v>166</v>
      </c>
      <c r="C76" s="25">
        <v>2</v>
      </c>
      <c r="D76" s="33" t="s">
        <v>159</v>
      </c>
      <c r="E76" s="27" t="s">
        <v>160</v>
      </c>
      <c r="F76" s="25" t="s">
        <v>161</v>
      </c>
      <c r="G76" s="27" t="s">
        <v>162</v>
      </c>
      <c r="H76" s="25" t="s">
        <v>163</v>
      </c>
      <c r="I76" s="27" t="s">
        <v>164</v>
      </c>
      <c r="J76" s="28">
        <v>3</v>
      </c>
      <c r="K76" s="32" t="s">
        <v>91</v>
      </c>
      <c r="L76" s="23" t="s">
        <v>10</v>
      </c>
      <c r="M76" s="24">
        <v>0</v>
      </c>
      <c r="N76" s="24">
        <v>0</v>
      </c>
      <c r="O76" s="24">
        <v>0</v>
      </c>
      <c r="P76" s="94">
        <v>0</v>
      </c>
      <c r="Q76" s="94">
        <v>0</v>
      </c>
      <c r="R76" s="94">
        <v>0</v>
      </c>
      <c r="S76" s="94">
        <f t="shared" si="25"/>
        <v>0</v>
      </c>
      <c r="T76" s="98" t="str">
        <f t="shared" si="26"/>
        <v>nebija plānots</v>
      </c>
      <c r="U76" s="94">
        <f t="shared" si="27"/>
        <v>0</v>
      </c>
      <c r="V76" s="98" t="str">
        <f t="shared" si="28"/>
        <v>nebija plānots</v>
      </c>
      <c r="W76" s="94"/>
      <c r="X76" s="94"/>
      <c r="Y76" s="94"/>
      <c r="Z76" s="94"/>
      <c r="AA76" s="94"/>
      <c r="AB76" s="94"/>
      <c r="AC76" s="94"/>
      <c r="AD76" s="94">
        <v>0</v>
      </c>
      <c r="AE76" s="94">
        <v>0</v>
      </c>
      <c r="AF76" s="94">
        <v>0</v>
      </c>
      <c r="AG76" s="94">
        <v>0</v>
      </c>
      <c r="AH76" s="94">
        <v>0</v>
      </c>
      <c r="AI76" s="94">
        <v>0</v>
      </c>
      <c r="AJ76" s="94">
        <v>0</v>
      </c>
      <c r="AK76" s="94">
        <v>2145590.6</v>
      </c>
      <c r="AL76" s="94">
        <v>0</v>
      </c>
      <c r="AM76" s="94">
        <v>0</v>
      </c>
      <c r="AN76" s="94">
        <v>0</v>
      </c>
      <c r="AO76" s="24">
        <f t="shared" si="29"/>
        <v>2145590.6</v>
      </c>
    </row>
    <row r="77" spans="1:41" s="10" customFormat="1" ht="12" customHeight="1" x14ac:dyDescent="0.35">
      <c r="A77" s="9" t="s">
        <v>167</v>
      </c>
      <c r="B77" s="9" t="s">
        <v>167</v>
      </c>
      <c r="C77" s="25">
        <v>2</v>
      </c>
      <c r="D77" s="33" t="s">
        <v>159</v>
      </c>
      <c r="E77" s="27" t="s">
        <v>160</v>
      </c>
      <c r="F77" s="25" t="s">
        <v>168</v>
      </c>
      <c r="G77" s="27" t="s">
        <v>169</v>
      </c>
      <c r="H77" s="34" t="s">
        <v>170</v>
      </c>
      <c r="I77" s="27" t="s">
        <v>171</v>
      </c>
      <c r="J77" s="28">
        <v>1</v>
      </c>
      <c r="K77" s="29" t="s">
        <v>91</v>
      </c>
      <c r="L77" s="23" t="s">
        <v>11</v>
      </c>
      <c r="M77" s="24">
        <v>0</v>
      </c>
      <c r="N77" s="24">
        <v>0</v>
      </c>
      <c r="O77" s="24">
        <v>8923838.2100000009</v>
      </c>
      <c r="P77" s="94">
        <v>1250476.99</v>
      </c>
      <c r="Q77" s="94">
        <v>809986.47</v>
      </c>
      <c r="R77" s="94">
        <v>0</v>
      </c>
      <c r="S77" s="94">
        <f t="shared" si="25"/>
        <v>809986.47</v>
      </c>
      <c r="T77" s="98">
        <f t="shared" si="26"/>
        <v>0.64774200283365468</v>
      </c>
      <c r="U77" s="94">
        <f t="shared" si="27"/>
        <v>-440490.52</v>
      </c>
      <c r="V77" s="98">
        <f t="shared" si="28"/>
        <v>-0.35225799716634532</v>
      </c>
      <c r="W77" s="94"/>
      <c r="X77" s="94"/>
      <c r="Y77" s="94"/>
      <c r="Z77" s="94"/>
      <c r="AA77" s="94"/>
      <c r="AB77" s="94"/>
      <c r="AC77" s="94"/>
      <c r="AD77" s="94">
        <v>196162.97</v>
      </c>
      <c r="AE77" s="94">
        <v>233044.5</v>
      </c>
      <c r="AF77" s="94">
        <v>497099.36</v>
      </c>
      <c r="AG77" s="94">
        <v>2409346.41</v>
      </c>
      <c r="AH77" s="94">
        <v>499001.81</v>
      </c>
      <c r="AI77" s="94">
        <v>467990.53</v>
      </c>
      <c r="AJ77" s="94">
        <v>179249.16</v>
      </c>
      <c r="AK77" s="94">
        <v>625758.80000000005</v>
      </c>
      <c r="AL77" s="94">
        <v>0</v>
      </c>
      <c r="AM77" s="94">
        <v>613810.35</v>
      </c>
      <c r="AN77" s="94">
        <v>16405.999999999989</v>
      </c>
      <c r="AO77" s="24">
        <f t="shared" si="29"/>
        <v>6988346.8799999999</v>
      </c>
    </row>
    <row r="78" spans="1:41" s="10" customFormat="1" ht="12" customHeight="1" x14ac:dyDescent="0.35">
      <c r="A78" s="9" t="s">
        <v>172</v>
      </c>
      <c r="B78" s="9" t="s">
        <v>172</v>
      </c>
      <c r="C78" s="25">
        <v>2</v>
      </c>
      <c r="D78" s="33" t="s">
        <v>159</v>
      </c>
      <c r="E78" s="27" t="s">
        <v>160</v>
      </c>
      <c r="F78" s="25" t="s">
        <v>168</v>
      </c>
      <c r="G78" s="27" t="s">
        <v>169</v>
      </c>
      <c r="H78" s="34" t="s">
        <v>170</v>
      </c>
      <c r="I78" s="27" t="s">
        <v>171</v>
      </c>
      <c r="J78" s="28">
        <v>2</v>
      </c>
      <c r="K78" s="29" t="s">
        <v>91</v>
      </c>
      <c r="L78" s="23" t="s">
        <v>11</v>
      </c>
      <c r="M78" s="24">
        <v>0</v>
      </c>
      <c r="N78" s="24">
        <v>0</v>
      </c>
      <c r="O78" s="24">
        <v>607128.82999999996</v>
      </c>
      <c r="P78" s="94">
        <v>199636.85</v>
      </c>
      <c r="Q78" s="94">
        <v>192573.5</v>
      </c>
      <c r="R78" s="94">
        <v>0</v>
      </c>
      <c r="S78" s="94">
        <f t="shared" si="25"/>
        <v>192573.5</v>
      </c>
      <c r="T78" s="98">
        <f t="shared" si="26"/>
        <v>0.96461900696189107</v>
      </c>
      <c r="U78" s="94">
        <f t="shared" si="27"/>
        <v>-7063.3500000000058</v>
      </c>
      <c r="V78" s="98">
        <f t="shared" si="28"/>
        <v>-3.5380993038108974E-2</v>
      </c>
      <c r="W78" s="94"/>
      <c r="X78" s="94"/>
      <c r="Y78" s="94"/>
      <c r="Z78" s="94"/>
      <c r="AA78" s="94"/>
      <c r="AB78" s="94"/>
      <c r="AC78" s="94"/>
      <c r="AD78" s="94">
        <v>0</v>
      </c>
      <c r="AE78" s="94">
        <v>27160.5</v>
      </c>
      <c r="AF78" s="94">
        <v>615845.4</v>
      </c>
      <c r="AG78" s="94">
        <v>904146.5</v>
      </c>
      <c r="AH78" s="94">
        <v>198387.53</v>
      </c>
      <c r="AI78" s="94">
        <v>1110130.8019999999</v>
      </c>
      <c r="AJ78" s="94">
        <v>41702.720000000001</v>
      </c>
      <c r="AK78" s="94">
        <v>72250.13</v>
      </c>
      <c r="AL78" s="94">
        <v>263122.5</v>
      </c>
      <c r="AM78" s="94">
        <v>278675.67999999993</v>
      </c>
      <c r="AN78" s="94">
        <v>808862.02</v>
      </c>
      <c r="AO78" s="24">
        <f t="shared" si="29"/>
        <v>4519920.6319999993</v>
      </c>
    </row>
    <row r="79" spans="1:41" s="10" customFormat="1" ht="12" customHeight="1" x14ac:dyDescent="0.35">
      <c r="A79" s="9" t="s">
        <v>173</v>
      </c>
      <c r="B79" s="9" t="s">
        <v>173</v>
      </c>
      <c r="C79" s="25">
        <v>2</v>
      </c>
      <c r="D79" s="33" t="s">
        <v>159</v>
      </c>
      <c r="E79" s="27" t="s">
        <v>160</v>
      </c>
      <c r="F79" s="25" t="s">
        <v>168</v>
      </c>
      <c r="G79" s="27" t="s">
        <v>169</v>
      </c>
      <c r="H79" s="34" t="s">
        <v>170</v>
      </c>
      <c r="I79" s="27" t="s">
        <v>171</v>
      </c>
      <c r="J79" s="28">
        <v>3</v>
      </c>
      <c r="K79" s="29" t="s">
        <v>91</v>
      </c>
      <c r="L79" s="23" t="s">
        <v>11</v>
      </c>
      <c r="M79" s="24">
        <v>0</v>
      </c>
      <c r="N79" s="24">
        <v>0</v>
      </c>
      <c r="O79" s="24">
        <v>0</v>
      </c>
      <c r="P79" s="94">
        <v>100000</v>
      </c>
      <c r="Q79" s="94">
        <v>16095</v>
      </c>
      <c r="R79" s="94">
        <v>0</v>
      </c>
      <c r="S79" s="94">
        <f t="shared" si="25"/>
        <v>16095</v>
      </c>
      <c r="T79" s="98">
        <f t="shared" si="26"/>
        <v>0.16095000000000001</v>
      </c>
      <c r="U79" s="94">
        <f t="shared" si="27"/>
        <v>-83905</v>
      </c>
      <c r="V79" s="98">
        <f t="shared" si="28"/>
        <v>-0.83904999999999996</v>
      </c>
      <c r="W79" s="94"/>
      <c r="X79" s="94"/>
      <c r="Y79" s="94"/>
      <c r="Z79" s="94"/>
      <c r="AA79" s="94"/>
      <c r="AB79" s="94"/>
      <c r="AC79" s="94"/>
      <c r="AD79" s="94">
        <v>0</v>
      </c>
      <c r="AE79" s="94">
        <v>225000</v>
      </c>
      <c r="AF79" s="94">
        <v>21352.67</v>
      </c>
      <c r="AG79" s="94">
        <v>840910.52600000007</v>
      </c>
      <c r="AH79" s="94">
        <v>738750</v>
      </c>
      <c r="AI79" s="94">
        <v>1188877.3500000001</v>
      </c>
      <c r="AJ79" s="94">
        <v>828750</v>
      </c>
      <c r="AK79" s="94">
        <v>675000</v>
      </c>
      <c r="AL79" s="94">
        <v>37500</v>
      </c>
      <c r="AM79" s="94">
        <v>840910.52600000007</v>
      </c>
      <c r="AN79" s="94">
        <v>35733.040000000001</v>
      </c>
      <c r="AO79" s="24">
        <f t="shared" si="29"/>
        <v>5532784.1120000007</v>
      </c>
    </row>
    <row r="80" spans="1:41" s="10" customFormat="1" ht="12" customHeight="1" x14ac:dyDescent="0.35">
      <c r="A80" s="9" t="s">
        <v>174</v>
      </c>
      <c r="B80" s="9" t="s">
        <v>174</v>
      </c>
      <c r="C80" s="25">
        <v>2</v>
      </c>
      <c r="D80" s="33" t="s">
        <v>159</v>
      </c>
      <c r="E80" s="27" t="s">
        <v>160</v>
      </c>
      <c r="F80" s="25" t="s">
        <v>168</v>
      </c>
      <c r="G80" s="27" t="s">
        <v>169</v>
      </c>
      <c r="H80" s="34" t="s">
        <v>175</v>
      </c>
      <c r="I80" s="27" t="s">
        <v>176</v>
      </c>
      <c r="J80" s="28">
        <v>1</v>
      </c>
      <c r="K80" s="29" t="s">
        <v>91</v>
      </c>
      <c r="L80" s="23" t="s">
        <v>11</v>
      </c>
      <c r="M80" s="24">
        <v>0</v>
      </c>
      <c r="N80" s="24">
        <v>0</v>
      </c>
      <c r="O80" s="24">
        <v>212076.97999999998</v>
      </c>
      <c r="P80" s="94">
        <v>352570.72</v>
      </c>
      <c r="Q80" s="94">
        <v>352570.72</v>
      </c>
      <c r="R80" s="94">
        <v>0</v>
      </c>
      <c r="S80" s="94">
        <f t="shared" si="25"/>
        <v>352570.72</v>
      </c>
      <c r="T80" s="98">
        <f t="shared" si="26"/>
        <v>1</v>
      </c>
      <c r="U80" s="94">
        <f t="shared" si="27"/>
        <v>0</v>
      </c>
      <c r="V80" s="98">
        <f t="shared" si="28"/>
        <v>0</v>
      </c>
      <c r="W80" s="94"/>
      <c r="X80" s="94"/>
      <c r="Y80" s="94"/>
      <c r="Z80" s="94"/>
      <c r="AA80" s="94"/>
      <c r="AB80" s="94"/>
      <c r="AC80" s="94"/>
      <c r="AD80" s="94">
        <v>254968.77</v>
      </c>
      <c r="AE80" s="94">
        <v>344870.35</v>
      </c>
      <c r="AF80" s="94">
        <v>433861.93</v>
      </c>
      <c r="AG80" s="94">
        <v>0</v>
      </c>
      <c r="AH80" s="94">
        <v>0</v>
      </c>
      <c r="AI80" s="94">
        <v>0</v>
      </c>
      <c r="AJ80" s="94">
        <v>0</v>
      </c>
      <c r="AK80" s="94">
        <v>0</v>
      </c>
      <c r="AL80" s="94">
        <v>0</v>
      </c>
      <c r="AM80" s="94">
        <v>0</v>
      </c>
      <c r="AN80" s="94">
        <v>0</v>
      </c>
      <c r="AO80" s="24">
        <f t="shared" si="29"/>
        <v>1386271.77</v>
      </c>
    </row>
    <row r="81" spans="1:44" s="10" customFormat="1" ht="12" customHeight="1" x14ac:dyDescent="0.35">
      <c r="A81" s="9" t="s">
        <v>177</v>
      </c>
      <c r="B81" s="9" t="s">
        <v>177</v>
      </c>
      <c r="C81" s="25">
        <v>2</v>
      </c>
      <c r="D81" s="33" t="s">
        <v>159</v>
      </c>
      <c r="E81" s="27" t="s">
        <v>160</v>
      </c>
      <c r="F81" s="25" t="s">
        <v>168</v>
      </c>
      <c r="G81" s="27" t="s">
        <v>169</v>
      </c>
      <c r="H81" s="34" t="s">
        <v>175</v>
      </c>
      <c r="I81" s="27" t="s">
        <v>176</v>
      </c>
      <c r="J81" s="28">
        <v>2</v>
      </c>
      <c r="K81" s="29" t="s">
        <v>91</v>
      </c>
      <c r="L81" s="23" t="s">
        <v>11</v>
      </c>
      <c r="M81" s="24">
        <v>0</v>
      </c>
      <c r="N81" s="24">
        <v>0</v>
      </c>
      <c r="O81" s="24">
        <v>299570.23</v>
      </c>
      <c r="P81" s="94">
        <v>117043.83</v>
      </c>
      <c r="Q81" s="94">
        <v>113993.83</v>
      </c>
      <c r="R81" s="94">
        <v>0</v>
      </c>
      <c r="S81" s="94">
        <f t="shared" si="25"/>
        <v>113993.83</v>
      </c>
      <c r="T81" s="98">
        <f t="shared" si="26"/>
        <v>0.97394138588937151</v>
      </c>
      <c r="U81" s="94">
        <f t="shared" si="27"/>
        <v>-3050</v>
      </c>
      <c r="V81" s="98">
        <f t="shared" si="28"/>
        <v>-2.6058614110628472E-2</v>
      </c>
      <c r="W81" s="94"/>
      <c r="X81" s="94"/>
      <c r="Y81" s="94"/>
      <c r="Z81" s="94"/>
      <c r="AA81" s="94"/>
      <c r="AB81" s="94"/>
      <c r="AC81" s="94"/>
      <c r="AD81" s="94">
        <v>29671.74</v>
      </c>
      <c r="AE81" s="94">
        <v>103678.52</v>
      </c>
      <c r="AF81" s="94">
        <v>104631.33000000002</v>
      </c>
      <c r="AG81" s="94">
        <v>208223.55</v>
      </c>
      <c r="AH81" s="94">
        <v>161154</v>
      </c>
      <c r="AI81" s="94">
        <v>20570.3</v>
      </c>
      <c r="AJ81" s="94">
        <v>200845.93000000002</v>
      </c>
      <c r="AK81" s="94">
        <v>108538.21</v>
      </c>
      <c r="AL81" s="94">
        <v>212003.77999999997</v>
      </c>
      <c r="AM81" s="94">
        <v>49604.359999999986</v>
      </c>
      <c r="AN81" s="94">
        <v>153630.44999999998</v>
      </c>
      <c r="AO81" s="24">
        <f t="shared" si="29"/>
        <v>1469596.0000000002</v>
      </c>
    </row>
    <row r="82" spans="1:44" s="10" customFormat="1" ht="12" customHeight="1" x14ac:dyDescent="0.35">
      <c r="A82" s="9" t="s">
        <v>178</v>
      </c>
      <c r="B82" s="9" t="s">
        <v>178</v>
      </c>
      <c r="C82" s="25">
        <v>2</v>
      </c>
      <c r="D82" s="33" t="s">
        <v>159</v>
      </c>
      <c r="E82" s="37" t="s">
        <v>160</v>
      </c>
      <c r="F82" s="25" t="s">
        <v>168</v>
      </c>
      <c r="G82" s="27" t="s">
        <v>169</v>
      </c>
      <c r="H82" s="34" t="s">
        <v>179</v>
      </c>
      <c r="I82" s="27" t="s">
        <v>180</v>
      </c>
      <c r="J82" s="28" t="s">
        <v>21</v>
      </c>
      <c r="K82" s="29" t="s">
        <v>120</v>
      </c>
      <c r="L82" s="23" t="s">
        <v>11</v>
      </c>
      <c r="M82" s="24">
        <v>0</v>
      </c>
      <c r="N82" s="24">
        <v>0</v>
      </c>
      <c r="O82" s="24">
        <v>0</v>
      </c>
      <c r="P82" s="94">
        <v>0</v>
      </c>
      <c r="Q82" s="94">
        <v>0</v>
      </c>
      <c r="R82" s="94">
        <v>0</v>
      </c>
      <c r="S82" s="94">
        <f t="shared" si="25"/>
        <v>0</v>
      </c>
      <c r="T82" s="98" t="str">
        <f t="shared" si="26"/>
        <v>nebija plānots</v>
      </c>
      <c r="U82" s="94">
        <f t="shared" si="27"/>
        <v>0</v>
      </c>
      <c r="V82" s="98" t="str">
        <f t="shared" si="28"/>
        <v>nebija plānots</v>
      </c>
      <c r="W82" s="94"/>
      <c r="X82" s="94"/>
      <c r="Y82" s="94"/>
      <c r="Z82" s="94"/>
      <c r="AA82" s="94"/>
      <c r="AB82" s="94"/>
      <c r="AC82" s="94"/>
      <c r="AD82" s="94">
        <v>0</v>
      </c>
      <c r="AE82" s="94">
        <v>0</v>
      </c>
      <c r="AF82" s="94">
        <v>0</v>
      </c>
      <c r="AG82" s="94">
        <v>0</v>
      </c>
      <c r="AH82" s="94">
        <v>0</v>
      </c>
      <c r="AI82" s="94">
        <v>0</v>
      </c>
      <c r="AJ82" s="94">
        <v>0</v>
      </c>
      <c r="AK82" s="94">
        <v>0</v>
      </c>
      <c r="AL82" s="94">
        <v>0</v>
      </c>
      <c r="AM82" s="94">
        <v>0</v>
      </c>
      <c r="AN82" s="94">
        <v>0</v>
      </c>
      <c r="AO82" s="24">
        <f t="shared" si="29"/>
        <v>0</v>
      </c>
    </row>
    <row r="83" spans="1:44" s="10" customFormat="1" ht="12" customHeight="1" x14ac:dyDescent="0.35">
      <c r="A83" s="9" t="s">
        <v>181</v>
      </c>
      <c r="B83" s="9" t="s">
        <v>181</v>
      </c>
      <c r="C83" s="25">
        <v>2</v>
      </c>
      <c r="D83" s="33" t="s">
        <v>159</v>
      </c>
      <c r="E83" s="27" t="s">
        <v>160</v>
      </c>
      <c r="F83" s="25" t="s">
        <v>182</v>
      </c>
      <c r="G83" s="27" t="s">
        <v>183</v>
      </c>
      <c r="H83" s="34" t="s">
        <v>184</v>
      </c>
      <c r="I83" s="27" t="s">
        <v>185</v>
      </c>
      <c r="J83" s="28" t="s">
        <v>21</v>
      </c>
      <c r="K83" s="32" t="s">
        <v>91</v>
      </c>
      <c r="L83" s="23" t="s">
        <v>10</v>
      </c>
      <c r="M83" s="24">
        <v>0</v>
      </c>
      <c r="N83" s="24">
        <v>0</v>
      </c>
      <c r="O83" s="24">
        <v>1440804.35</v>
      </c>
      <c r="P83" s="94">
        <v>0</v>
      </c>
      <c r="Q83" s="94">
        <v>0</v>
      </c>
      <c r="R83" s="94">
        <v>0</v>
      </c>
      <c r="S83" s="94">
        <f t="shared" si="25"/>
        <v>0</v>
      </c>
      <c r="T83" s="98" t="str">
        <f t="shared" si="26"/>
        <v>nebija plānots</v>
      </c>
      <c r="U83" s="94">
        <f t="shared" si="27"/>
        <v>0</v>
      </c>
      <c r="V83" s="98" t="str">
        <f t="shared" si="28"/>
        <v>nebija plānots</v>
      </c>
      <c r="W83" s="94"/>
      <c r="X83" s="94"/>
      <c r="Y83" s="94"/>
      <c r="Z83" s="94"/>
      <c r="AA83" s="94"/>
      <c r="AB83" s="94"/>
      <c r="AC83" s="94"/>
      <c r="AD83" s="94">
        <v>2971.25</v>
      </c>
      <c r="AE83" s="94">
        <v>0</v>
      </c>
      <c r="AF83" s="94">
        <v>0</v>
      </c>
      <c r="AG83" s="94">
        <v>0</v>
      </c>
      <c r="AH83" s="94">
        <v>1029328.33</v>
      </c>
      <c r="AI83" s="94">
        <v>0</v>
      </c>
      <c r="AJ83" s="94">
        <v>70688.740000000005</v>
      </c>
      <c r="AK83" s="94">
        <v>0</v>
      </c>
      <c r="AL83" s="94">
        <v>0</v>
      </c>
      <c r="AM83" s="94">
        <v>0</v>
      </c>
      <c r="AN83" s="94">
        <v>258394.43600000002</v>
      </c>
      <c r="AO83" s="24">
        <f t="shared" si="29"/>
        <v>1361382.7560000001</v>
      </c>
    </row>
    <row r="84" spans="1:44" s="10" customFormat="1" ht="12" customHeight="1" x14ac:dyDescent="0.35">
      <c r="A84" s="9" t="s">
        <v>186</v>
      </c>
      <c r="B84" s="9" t="s">
        <v>186</v>
      </c>
      <c r="C84" s="25">
        <v>2</v>
      </c>
      <c r="D84" s="33" t="s">
        <v>159</v>
      </c>
      <c r="E84" s="27" t="s">
        <v>160</v>
      </c>
      <c r="F84" s="25" t="s">
        <v>182</v>
      </c>
      <c r="G84" s="27" t="s">
        <v>183</v>
      </c>
      <c r="H84" s="34" t="s">
        <v>187</v>
      </c>
      <c r="I84" s="27" t="s">
        <v>188</v>
      </c>
      <c r="J84" s="28">
        <v>1</v>
      </c>
      <c r="K84" s="32" t="s">
        <v>91</v>
      </c>
      <c r="L84" s="23" t="s">
        <v>10</v>
      </c>
      <c r="M84" s="24">
        <v>0</v>
      </c>
      <c r="N84" s="24">
        <v>5476.86</v>
      </c>
      <c r="O84" s="24">
        <v>347416.89</v>
      </c>
      <c r="P84" s="94">
        <v>0</v>
      </c>
      <c r="Q84" s="94">
        <v>0</v>
      </c>
      <c r="R84" s="94">
        <v>0</v>
      </c>
      <c r="S84" s="94">
        <f t="shared" si="25"/>
        <v>0</v>
      </c>
      <c r="T84" s="98" t="str">
        <f t="shared" si="26"/>
        <v>nebija plānots</v>
      </c>
      <c r="U84" s="94">
        <f t="shared" si="27"/>
        <v>0</v>
      </c>
      <c r="V84" s="98" t="str">
        <f t="shared" si="28"/>
        <v>nebija plānots</v>
      </c>
      <c r="W84" s="94"/>
      <c r="X84" s="94"/>
      <c r="Y84" s="94"/>
      <c r="Z84" s="94"/>
      <c r="AA84" s="94"/>
      <c r="AB84" s="94"/>
      <c r="AC84" s="94"/>
      <c r="AD84" s="94">
        <v>0</v>
      </c>
      <c r="AE84" s="94">
        <v>0</v>
      </c>
      <c r="AF84" s="94">
        <v>108375</v>
      </c>
      <c r="AG84" s="94">
        <v>0</v>
      </c>
      <c r="AH84" s="94">
        <v>0</v>
      </c>
      <c r="AI84" s="94">
        <v>0</v>
      </c>
      <c r="AJ84" s="94">
        <v>0</v>
      </c>
      <c r="AK84" s="94">
        <v>0</v>
      </c>
      <c r="AL84" s="94">
        <v>270937.5</v>
      </c>
      <c r="AM84" s="94">
        <v>0</v>
      </c>
      <c r="AN84" s="94">
        <v>270937.5</v>
      </c>
      <c r="AO84" s="24">
        <f t="shared" si="29"/>
        <v>650250</v>
      </c>
    </row>
    <row r="85" spans="1:44" s="11" customFormat="1" ht="12" customHeight="1" x14ac:dyDescent="0.35">
      <c r="A85" s="9" t="s">
        <v>189</v>
      </c>
      <c r="B85" s="9" t="s">
        <v>189</v>
      </c>
      <c r="C85" s="25">
        <v>2</v>
      </c>
      <c r="D85" s="33" t="s">
        <v>159</v>
      </c>
      <c r="E85" s="27" t="s">
        <v>160</v>
      </c>
      <c r="F85" s="25" t="s">
        <v>182</v>
      </c>
      <c r="G85" s="27" t="s">
        <v>183</v>
      </c>
      <c r="H85" s="34" t="s">
        <v>187</v>
      </c>
      <c r="I85" s="27" t="s">
        <v>188</v>
      </c>
      <c r="J85" s="28">
        <v>2</v>
      </c>
      <c r="K85" s="32" t="s">
        <v>91</v>
      </c>
      <c r="L85" s="23" t="s">
        <v>10</v>
      </c>
      <c r="M85" s="24">
        <v>0</v>
      </c>
      <c r="N85" s="24">
        <v>0</v>
      </c>
      <c r="O85" s="24">
        <v>239192.47999999998</v>
      </c>
      <c r="P85" s="94">
        <v>118806.03</v>
      </c>
      <c r="Q85" s="94">
        <v>105309.22</v>
      </c>
      <c r="R85" s="94">
        <v>0</v>
      </c>
      <c r="S85" s="94">
        <f t="shared" si="25"/>
        <v>105309.22</v>
      </c>
      <c r="T85" s="98">
        <f t="shared" si="26"/>
        <v>0.88639625446620851</v>
      </c>
      <c r="U85" s="94">
        <f t="shared" si="27"/>
        <v>-13496.809999999998</v>
      </c>
      <c r="V85" s="98">
        <f t="shared" si="28"/>
        <v>-0.11360374553379149</v>
      </c>
      <c r="W85" s="94"/>
      <c r="X85" s="94"/>
      <c r="Y85" s="94"/>
      <c r="Z85" s="94"/>
      <c r="AA85" s="94"/>
      <c r="AB85" s="94"/>
      <c r="AC85" s="94"/>
      <c r="AD85" s="94">
        <v>0</v>
      </c>
      <c r="AE85" s="94">
        <v>86754.89</v>
      </c>
      <c r="AF85" s="94">
        <v>0</v>
      </c>
      <c r="AG85" s="94">
        <v>0</v>
      </c>
      <c r="AH85" s="94">
        <v>637.5</v>
      </c>
      <c r="AI85" s="94">
        <v>95239.02</v>
      </c>
      <c r="AJ85" s="94">
        <v>26754.89</v>
      </c>
      <c r="AK85" s="94">
        <v>91800</v>
      </c>
      <c r="AL85" s="94">
        <v>27250</v>
      </c>
      <c r="AM85" s="94">
        <v>0</v>
      </c>
      <c r="AN85" s="94">
        <v>61179.89</v>
      </c>
      <c r="AO85" s="24">
        <f t="shared" si="29"/>
        <v>508422.22000000003</v>
      </c>
      <c r="AQ85" s="10"/>
      <c r="AR85" s="10"/>
    </row>
    <row r="86" spans="1:44" s="12" customFormat="1" ht="12" customHeight="1" x14ac:dyDescent="0.25">
      <c r="A86" s="9" t="s">
        <v>190</v>
      </c>
      <c r="B86" s="9" t="s">
        <v>190</v>
      </c>
      <c r="C86" s="25">
        <v>2</v>
      </c>
      <c r="D86" s="33" t="s">
        <v>159</v>
      </c>
      <c r="E86" s="27" t="s">
        <v>160</v>
      </c>
      <c r="F86" s="25" t="s">
        <v>182</v>
      </c>
      <c r="G86" s="27" t="s">
        <v>183</v>
      </c>
      <c r="H86" s="34" t="s">
        <v>187</v>
      </c>
      <c r="I86" s="27" t="s">
        <v>188</v>
      </c>
      <c r="J86" s="28">
        <v>3</v>
      </c>
      <c r="K86" s="32" t="s">
        <v>91</v>
      </c>
      <c r="L86" s="23" t="s">
        <v>10</v>
      </c>
      <c r="M86" s="24">
        <v>0</v>
      </c>
      <c r="N86" s="24">
        <v>0</v>
      </c>
      <c r="O86" s="24">
        <v>21599.51</v>
      </c>
      <c r="P86" s="94">
        <v>0</v>
      </c>
      <c r="Q86" s="94">
        <v>0</v>
      </c>
      <c r="R86" s="94">
        <v>0</v>
      </c>
      <c r="S86" s="94">
        <f t="shared" si="25"/>
        <v>0</v>
      </c>
      <c r="T86" s="98" t="str">
        <f t="shared" si="26"/>
        <v>nebija plānots</v>
      </c>
      <c r="U86" s="94">
        <f t="shared" si="27"/>
        <v>0</v>
      </c>
      <c r="V86" s="98" t="str">
        <f t="shared" si="28"/>
        <v>nebija plānots</v>
      </c>
      <c r="W86" s="94"/>
      <c r="X86" s="94"/>
      <c r="Y86" s="94"/>
      <c r="Z86" s="94"/>
      <c r="AA86" s="94"/>
      <c r="AB86" s="94"/>
      <c r="AC86" s="94"/>
      <c r="AD86" s="94">
        <v>0</v>
      </c>
      <c r="AE86" s="94">
        <v>0</v>
      </c>
      <c r="AF86" s="94">
        <v>0</v>
      </c>
      <c r="AG86" s="94">
        <v>80246.210000000006</v>
      </c>
      <c r="AH86" s="94">
        <v>0</v>
      </c>
      <c r="AI86" s="94">
        <v>0</v>
      </c>
      <c r="AJ86" s="94">
        <v>0</v>
      </c>
      <c r="AK86" s="94">
        <v>0</v>
      </c>
      <c r="AL86" s="94">
        <v>172125</v>
      </c>
      <c r="AM86" s="94">
        <v>0</v>
      </c>
      <c r="AN86" s="94">
        <v>0</v>
      </c>
      <c r="AO86" s="24">
        <f t="shared" si="29"/>
        <v>252371.21000000002</v>
      </c>
      <c r="AQ86" s="10"/>
      <c r="AR86" s="10"/>
    </row>
    <row r="87" spans="1:44" s="12" customFormat="1" ht="12" customHeight="1" x14ac:dyDescent="0.25">
      <c r="A87" s="9" t="s">
        <v>191</v>
      </c>
      <c r="B87" s="9" t="s">
        <v>191</v>
      </c>
      <c r="C87" s="25">
        <v>2</v>
      </c>
      <c r="D87" s="33" t="s">
        <v>159</v>
      </c>
      <c r="E87" s="27" t="s">
        <v>160</v>
      </c>
      <c r="F87" s="25" t="s">
        <v>182</v>
      </c>
      <c r="G87" s="27" t="s">
        <v>183</v>
      </c>
      <c r="H87" s="34" t="s">
        <v>187</v>
      </c>
      <c r="I87" s="27" t="s">
        <v>188</v>
      </c>
      <c r="J87" s="28">
        <v>4</v>
      </c>
      <c r="K87" s="32" t="s">
        <v>91</v>
      </c>
      <c r="L87" s="23" t="s">
        <v>10</v>
      </c>
      <c r="M87" s="24">
        <v>0</v>
      </c>
      <c r="N87" s="24">
        <v>0</v>
      </c>
      <c r="O87" s="24">
        <v>0</v>
      </c>
      <c r="P87" s="94">
        <v>0</v>
      </c>
      <c r="Q87" s="94">
        <v>0</v>
      </c>
      <c r="R87" s="94">
        <v>0</v>
      </c>
      <c r="S87" s="94">
        <f t="shared" si="25"/>
        <v>0</v>
      </c>
      <c r="T87" s="98" t="str">
        <f t="shared" si="26"/>
        <v>nebija plānots</v>
      </c>
      <c r="U87" s="94">
        <f t="shared" si="27"/>
        <v>0</v>
      </c>
      <c r="V87" s="98" t="str">
        <f t="shared" si="28"/>
        <v>nebija plānots</v>
      </c>
      <c r="W87" s="94"/>
      <c r="X87" s="94"/>
      <c r="Y87" s="94"/>
      <c r="Z87" s="94"/>
      <c r="AA87" s="94"/>
      <c r="AB87" s="94"/>
      <c r="AC87" s="94"/>
      <c r="AD87" s="94">
        <v>0</v>
      </c>
      <c r="AE87" s="94">
        <v>0</v>
      </c>
      <c r="AF87" s="94">
        <v>454161.9</v>
      </c>
      <c r="AG87" s="94">
        <v>0</v>
      </c>
      <c r="AH87" s="94">
        <v>0</v>
      </c>
      <c r="AI87" s="94">
        <v>0</v>
      </c>
      <c r="AJ87" s="94">
        <v>0</v>
      </c>
      <c r="AK87" s="94">
        <v>0</v>
      </c>
      <c r="AL87" s="94">
        <v>454161.9</v>
      </c>
      <c r="AM87" s="94">
        <v>0</v>
      </c>
      <c r="AN87" s="94">
        <v>0</v>
      </c>
      <c r="AO87" s="24">
        <f t="shared" si="29"/>
        <v>908323.8</v>
      </c>
      <c r="AQ87" s="10"/>
      <c r="AR87" s="10"/>
    </row>
    <row r="88" spans="1:44" ht="12" customHeight="1" x14ac:dyDescent="0.25">
      <c r="A88" s="9" t="s">
        <v>192</v>
      </c>
      <c r="B88" s="9" t="s">
        <v>192</v>
      </c>
      <c r="C88" s="25">
        <v>2</v>
      </c>
      <c r="D88" s="33" t="s">
        <v>159</v>
      </c>
      <c r="E88" s="27" t="s">
        <v>160</v>
      </c>
      <c r="F88" s="25" t="s">
        <v>182</v>
      </c>
      <c r="G88" s="27" t="s">
        <v>183</v>
      </c>
      <c r="H88" s="34" t="s">
        <v>193</v>
      </c>
      <c r="I88" s="27" t="s">
        <v>194</v>
      </c>
      <c r="J88" s="28">
        <v>1</v>
      </c>
      <c r="K88" s="32" t="s">
        <v>91</v>
      </c>
      <c r="L88" s="25" t="s">
        <v>10</v>
      </c>
      <c r="M88" s="24">
        <v>0</v>
      </c>
      <c r="N88" s="24">
        <v>1038171.2400000001</v>
      </c>
      <c r="O88" s="24">
        <v>400411.46</v>
      </c>
      <c r="P88" s="94">
        <v>0</v>
      </c>
      <c r="Q88" s="94">
        <v>0</v>
      </c>
      <c r="R88" s="94">
        <v>0</v>
      </c>
      <c r="S88" s="94">
        <f t="shared" si="25"/>
        <v>0</v>
      </c>
      <c r="T88" s="98" t="str">
        <f t="shared" si="26"/>
        <v>nebija plānots</v>
      </c>
      <c r="U88" s="94">
        <f t="shared" si="27"/>
        <v>0</v>
      </c>
      <c r="V88" s="98" t="str">
        <f t="shared" si="28"/>
        <v>nebija plānots</v>
      </c>
      <c r="W88" s="94"/>
      <c r="X88" s="94"/>
      <c r="Y88" s="94"/>
      <c r="Z88" s="94"/>
      <c r="AA88" s="94"/>
      <c r="AB88" s="94"/>
      <c r="AC88" s="94"/>
      <c r="AD88" s="94">
        <v>0</v>
      </c>
      <c r="AE88" s="94">
        <v>0</v>
      </c>
      <c r="AF88" s="94">
        <v>0</v>
      </c>
      <c r="AG88" s="94">
        <v>758504.77</v>
      </c>
      <c r="AH88" s="94">
        <v>247520.35</v>
      </c>
      <c r="AI88" s="94">
        <v>0</v>
      </c>
      <c r="AJ88" s="94">
        <v>0</v>
      </c>
      <c r="AK88" s="94">
        <v>0</v>
      </c>
      <c r="AL88" s="94">
        <v>59658.6</v>
      </c>
      <c r="AM88" s="94">
        <v>0</v>
      </c>
      <c r="AN88" s="94">
        <v>59828.29</v>
      </c>
      <c r="AO88" s="24">
        <f t="shared" si="29"/>
        <v>1125512.01</v>
      </c>
      <c r="AQ88" s="10"/>
      <c r="AR88" s="10"/>
    </row>
    <row r="89" spans="1:44" ht="12" customHeight="1" x14ac:dyDescent="0.25">
      <c r="A89" s="9" t="s">
        <v>195</v>
      </c>
      <c r="B89" s="9" t="s">
        <v>195</v>
      </c>
      <c r="C89" s="25">
        <v>2</v>
      </c>
      <c r="D89" s="33" t="s">
        <v>159</v>
      </c>
      <c r="E89" s="27" t="s">
        <v>160</v>
      </c>
      <c r="F89" s="25" t="s">
        <v>182</v>
      </c>
      <c r="G89" s="27" t="s">
        <v>183</v>
      </c>
      <c r="H89" s="25" t="s">
        <v>196</v>
      </c>
      <c r="I89" s="27" t="s">
        <v>197</v>
      </c>
      <c r="J89" s="28">
        <v>1</v>
      </c>
      <c r="K89" s="29" t="s">
        <v>91</v>
      </c>
      <c r="L89" s="25" t="s">
        <v>10</v>
      </c>
      <c r="M89" s="24">
        <v>0</v>
      </c>
      <c r="N89" s="24">
        <v>1015058.72</v>
      </c>
      <c r="O89" s="24">
        <v>1080467.77</v>
      </c>
      <c r="P89" s="94">
        <v>0</v>
      </c>
      <c r="Q89" s="94">
        <v>0</v>
      </c>
      <c r="R89" s="94">
        <v>0</v>
      </c>
      <c r="S89" s="94">
        <f t="shared" si="25"/>
        <v>0</v>
      </c>
      <c r="T89" s="98" t="str">
        <f t="shared" si="26"/>
        <v>nebija plānots</v>
      </c>
      <c r="U89" s="94">
        <f t="shared" si="27"/>
        <v>0</v>
      </c>
      <c r="V89" s="98" t="str">
        <f t="shared" si="28"/>
        <v>nebija plānots</v>
      </c>
      <c r="W89" s="94"/>
      <c r="X89" s="94"/>
      <c r="Y89" s="94"/>
      <c r="Z89" s="94"/>
      <c r="AA89" s="94"/>
      <c r="AB89" s="94"/>
      <c r="AC89" s="94"/>
      <c r="AD89" s="94">
        <v>36000</v>
      </c>
      <c r="AE89" s="94">
        <v>0</v>
      </c>
      <c r="AF89" s="94">
        <v>30600</v>
      </c>
      <c r="AG89" s="94">
        <v>207944.14</v>
      </c>
      <c r="AH89" s="94">
        <v>0</v>
      </c>
      <c r="AI89" s="94">
        <v>0</v>
      </c>
      <c r="AJ89" s="94">
        <v>255000</v>
      </c>
      <c r="AK89" s="94">
        <v>290239.02000000019</v>
      </c>
      <c r="AL89" s="94">
        <v>220925.1</v>
      </c>
      <c r="AM89" s="94">
        <v>0</v>
      </c>
      <c r="AN89" s="94">
        <v>0</v>
      </c>
      <c r="AO89" s="24">
        <f t="shared" si="29"/>
        <v>1040708.2600000001</v>
      </c>
      <c r="AQ89" s="10"/>
      <c r="AR89" s="10"/>
    </row>
    <row r="90" spans="1:44" ht="12" customHeight="1" x14ac:dyDescent="0.25">
      <c r="A90" s="9" t="s">
        <v>198</v>
      </c>
      <c r="B90" s="9" t="s">
        <v>198</v>
      </c>
      <c r="C90" s="25">
        <v>2</v>
      </c>
      <c r="D90" s="33" t="s">
        <v>159</v>
      </c>
      <c r="E90" s="27" t="s">
        <v>160</v>
      </c>
      <c r="F90" s="25" t="s">
        <v>182</v>
      </c>
      <c r="G90" s="27" t="s">
        <v>183</v>
      </c>
      <c r="H90" s="25" t="s">
        <v>196</v>
      </c>
      <c r="I90" s="27" t="s">
        <v>197</v>
      </c>
      <c r="J90" s="28">
        <v>2</v>
      </c>
      <c r="K90" s="29" t="s">
        <v>91</v>
      </c>
      <c r="L90" s="25" t="s">
        <v>10</v>
      </c>
      <c r="M90" s="24">
        <v>0</v>
      </c>
      <c r="N90" s="24">
        <v>0</v>
      </c>
      <c r="O90" s="24">
        <v>0</v>
      </c>
      <c r="P90" s="94">
        <v>0</v>
      </c>
      <c r="Q90" s="94">
        <v>0</v>
      </c>
      <c r="R90" s="94">
        <v>0</v>
      </c>
      <c r="S90" s="94">
        <f t="shared" si="25"/>
        <v>0</v>
      </c>
      <c r="T90" s="98" t="str">
        <f t="shared" si="26"/>
        <v>nebija plānots</v>
      </c>
      <c r="U90" s="94">
        <f t="shared" si="27"/>
        <v>0</v>
      </c>
      <c r="V90" s="98" t="str">
        <f t="shared" si="28"/>
        <v>nebija plānots</v>
      </c>
      <c r="W90" s="94"/>
      <c r="X90" s="94"/>
      <c r="Y90" s="94"/>
      <c r="Z90" s="94"/>
      <c r="AA90" s="94"/>
      <c r="AB90" s="94"/>
      <c r="AC90" s="94"/>
      <c r="AD90" s="94">
        <v>0</v>
      </c>
      <c r="AE90" s="94">
        <v>0</v>
      </c>
      <c r="AF90" s="94">
        <v>0</v>
      </c>
      <c r="AG90" s="94">
        <v>0</v>
      </c>
      <c r="AH90" s="94">
        <v>0</v>
      </c>
      <c r="AI90" s="94">
        <v>0</v>
      </c>
      <c r="AJ90" s="94">
        <v>0</v>
      </c>
      <c r="AK90" s="94">
        <v>0</v>
      </c>
      <c r="AL90" s="94">
        <v>105000</v>
      </c>
      <c r="AM90" s="94">
        <v>0</v>
      </c>
      <c r="AN90" s="94">
        <v>0</v>
      </c>
      <c r="AO90" s="24">
        <f t="shared" si="29"/>
        <v>105000</v>
      </c>
      <c r="AQ90" s="10"/>
      <c r="AR90" s="10"/>
    </row>
    <row r="91" spans="1:44" ht="12" customHeight="1" x14ac:dyDescent="0.25">
      <c r="A91" s="9" t="s">
        <v>199</v>
      </c>
      <c r="B91" s="9" t="s">
        <v>199</v>
      </c>
      <c r="C91" s="25">
        <v>2</v>
      </c>
      <c r="D91" s="33" t="s">
        <v>159</v>
      </c>
      <c r="E91" s="27" t="s">
        <v>160</v>
      </c>
      <c r="F91" s="25" t="s">
        <v>182</v>
      </c>
      <c r="G91" s="27" t="s">
        <v>183</v>
      </c>
      <c r="H91" s="34" t="s">
        <v>200</v>
      </c>
      <c r="I91" s="27" t="s">
        <v>201</v>
      </c>
      <c r="J91" s="28">
        <v>1</v>
      </c>
      <c r="K91" s="29" t="s">
        <v>91</v>
      </c>
      <c r="L91" s="25" t="s">
        <v>10</v>
      </c>
      <c r="M91" s="24">
        <v>0</v>
      </c>
      <c r="N91" s="24">
        <v>0</v>
      </c>
      <c r="O91" s="24">
        <v>15029</v>
      </c>
      <c r="P91" s="94">
        <v>37143</v>
      </c>
      <c r="Q91" s="94">
        <v>37143</v>
      </c>
      <c r="R91" s="94">
        <v>0</v>
      </c>
      <c r="S91" s="94">
        <f t="shared" si="25"/>
        <v>37143</v>
      </c>
      <c r="T91" s="98">
        <f t="shared" si="26"/>
        <v>1</v>
      </c>
      <c r="U91" s="94">
        <f t="shared" si="27"/>
        <v>0</v>
      </c>
      <c r="V91" s="98">
        <f t="shared" si="28"/>
        <v>0</v>
      </c>
      <c r="W91" s="94"/>
      <c r="X91" s="94"/>
      <c r="Y91" s="94"/>
      <c r="Z91" s="94"/>
      <c r="AA91" s="94"/>
      <c r="AB91" s="94"/>
      <c r="AC91" s="94"/>
      <c r="AD91" s="94">
        <v>8700.1</v>
      </c>
      <c r="AE91" s="94">
        <v>0</v>
      </c>
      <c r="AF91" s="94">
        <v>0</v>
      </c>
      <c r="AG91" s="94">
        <v>0</v>
      </c>
      <c r="AH91" s="94">
        <v>0</v>
      </c>
      <c r="AI91" s="94">
        <v>0</v>
      </c>
      <c r="AJ91" s="94">
        <v>0</v>
      </c>
      <c r="AK91" s="94">
        <v>0</v>
      </c>
      <c r="AL91" s="94">
        <v>0</v>
      </c>
      <c r="AM91" s="94">
        <v>0</v>
      </c>
      <c r="AN91" s="94">
        <v>13939.35</v>
      </c>
      <c r="AO91" s="24">
        <f t="shared" si="29"/>
        <v>59782.45</v>
      </c>
      <c r="AQ91" s="10"/>
      <c r="AR91" s="10"/>
    </row>
    <row r="92" spans="1:44" ht="12" customHeight="1" x14ac:dyDescent="0.25">
      <c r="A92" s="9" t="s">
        <v>202</v>
      </c>
      <c r="B92" s="9" t="s">
        <v>202</v>
      </c>
      <c r="C92" s="25">
        <v>2</v>
      </c>
      <c r="D92" s="33" t="s">
        <v>159</v>
      </c>
      <c r="E92" s="27" t="s">
        <v>160</v>
      </c>
      <c r="F92" s="25" t="s">
        <v>182</v>
      </c>
      <c r="G92" s="27" t="s">
        <v>183</v>
      </c>
      <c r="H92" s="34" t="s">
        <v>200</v>
      </c>
      <c r="I92" s="27" t="s">
        <v>201</v>
      </c>
      <c r="J92" s="28">
        <v>2</v>
      </c>
      <c r="K92" s="29" t="s">
        <v>91</v>
      </c>
      <c r="L92" s="25" t="s">
        <v>10</v>
      </c>
      <c r="M92" s="24">
        <v>0</v>
      </c>
      <c r="N92" s="24">
        <v>1167177.9200000002</v>
      </c>
      <c r="O92" s="24">
        <v>491875.35</v>
      </c>
      <c r="P92" s="94">
        <v>31470.03</v>
      </c>
      <c r="Q92" s="94">
        <v>31470.03</v>
      </c>
      <c r="R92" s="94">
        <v>0</v>
      </c>
      <c r="S92" s="94">
        <f t="shared" si="25"/>
        <v>31470.03</v>
      </c>
      <c r="T92" s="98">
        <f t="shared" si="26"/>
        <v>1</v>
      </c>
      <c r="U92" s="94">
        <f t="shared" si="27"/>
        <v>0</v>
      </c>
      <c r="V92" s="98">
        <f t="shared" si="28"/>
        <v>0</v>
      </c>
      <c r="W92" s="94"/>
      <c r="X92" s="94"/>
      <c r="Y92" s="94"/>
      <c r="Z92" s="94"/>
      <c r="AA92" s="94"/>
      <c r="AB92" s="94"/>
      <c r="AC92" s="94"/>
      <c r="AD92" s="94">
        <v>13200</v>
      </c>
      <c r="AE92" s="94">
        <v>48171.57</v>
      </c>
      <c r="AF92" s="94">
        <v>14091.7</v>
      </c>
      <c r="AG92" s="94">
        <v>0</v>
      </c>
      <c r="AH92" s="94">
        <v>0</v>
      </c>
      <c r="AI92" s="94">
        <v>0</v>
      </c>
      <c r="AJ92" s="94">
        <v>0</v>
      </c>
      <c r="AK92" s="94">
        <v>0</v>
      </c>
      <c r="AL92" s="94">
        <v>0</v>
      </c>
      <c r="AM92" s="94">
        <v>0</v>
      </c>
      <c r="AN92" s="94">
        <v>2830.85</v>
      </c>
      <c r="AO92" s="24">
        <f t="shared" si="29"/>
        <v>109764.15000000001</v>
      </c>
      <c r="AQ92" s="10"/>
      <c r="AR92" s="10"/>
    </row>
    <row r="93" spans="1:44" ht="12" customHeight="1" x14ac:dyDescent="0.25">
      <c r="A93" s="9" t="s">
        <v>203</v>
      </c>
      <c r="B93" s="9" t="s">
        <v>203</v>
      </c>
      <c r="C93" s="25">
        <v>2</v>
      </c>
      <c r="D93" s="33" t="s">
        <v>159</v>
      </c>
      <c r="E93" s="27" t="s">
        <v>160</v>
      </c>
      <c r="F93" s="25" t="s">
        <v>182</v>
      </c>
      <c r="G93" s="27" t="s">
        <v>183</v>
      </c>
      <c r="H93" s="34" t="s">
        <v>200</v>
      </c>
      <c r="I93" s="27" t="s">
        <v>201</v>
      </c>
      <c r="J93" s="28">
        <v>3</v>
      </c>
      <c r="K93" s="29" t="s">
        <v>91</v>
      </c>
      <c r="L93" s="25" t="s">
        <v>10</v>
      </c>
      <c r="M93" s="24">
        <v>0</v>
      </c>
      <c r="N93" s="24">
        <v>279153.59999999998</v>
      </c>
      <c r="O93" s="24">
        <v>105605.5</v>
      </c>
      <c r="P93" s="94">
        <v>7008.4</v>
      </c>
      <c r="Q93" s="94">
        <v>7008.4</v>
      </c>
      <c r="R93" s="94">
        <v>0</v>
      </c>
      <c r="S93" s="94">
        <f t="shared" ref="S93:S156" si="30">Q93-R93</f>
        <v>7008.4</v>
      </c>
      <c r="T93" s="98">
        <f t="shared" ref="T93:T156" si="31">IFERROR(S93/P93,"nebija plānots")</f>
        <v>1</v>
      </c>
      <c r="U93" s="94">
        <f t="shared" ref="U93:U156" si="32">S93-P93</f>
        <v>0</v>
      </c>
      <c r="V93" s="98">
        <f t="shared" ref="V93:V156" si="33">IFERROR(U93/P93,"nebija plānots")</f>
        <v>0</v>
      </c>
      <c r="W93" s="94"/>
      <c r="X93" s="94"/>
      <c r="Y93" s="94"/>
      <c r="Z93" s="94"/>
      <c r="AA93" s="94"/>
      <c r="AB93" s="94"/>
      <c r="AC93" s="94"/>
      <c r="AD93" s="94">
        <v>0</v>
      </c>
      <c r="AE93" s="94">
        <v>8653.4</v>
      </c>
      <c r="AF93" s="94">
        <v>7766</v>
      </c>
      <c r="AG93" s="94">
        <v>0</v>
      </c>
      <c r="AH93" s="94">
        <v>0</v>
      </c>
      <c r="AI93" s="94">
        <v>0</v>
      </c>
      <c r="AJ93" s="94">
        <v>0</v>
      </c>
      <c r="AK93" s="94">
        <v>0</v>
      </c>
      <c r="AL93" s="94">
        <v>0</v>
      </c>
      <c r="AM93" s="94">
        <v>0</v>
      </c>
      <c r="AN93" s="94">
        <v>0</v>
      </c>
      <c r="AO93" s="24">
        <f t="shared" ref="AO93:AO156" si="34">P93+AD93+AE93+AF93+AG93+AH93+AI93+AJ93+AK93+AL93+AM93+AN93</f>
        <v>23427.8</v>
      </c>
      <c r="AQ93" s="10"/>
      <c r="AR93" s="10"/>
    </row>
    <row r="94" spans="1:44" ht="12" customHeight="1" x14ac:dyDescent="0.25">
      <c r="A94" s="9" t="s">
        <v>204</v>
      </c>
      <c r="B94" s="9" t="s">
        <v>204</v>
      </c>
      <c r="C94" s="25">
        <v>2</v>
      </c>
      <c r="D94" s="33" t="s">
        <v>159</v>
      </c>
      <c r="E94" s="27" t="s">
        <v>160</v>
      </c>
      <c r="F94" s="25" t="s">
        <v>182</v>
      </c>
      <c r="G94" s="27" t="s">
        <v>183</v>
      </c>
      <c r="H94" s="34" t="s">
        <v>200</v>
      </c>
      <c r="I94" s="27" t="s">
        <v>201</v>
      </c>
      <c r="J94" s="28">
        <v>4</v>
      </c>
      <c r="K94" s="29" t="s">
        <v>91</v>
      </c>
      <c r="L94" s="25" t="s">
        <v>10</v>
      </c>
      <c r="M94" s="24">
        <v>0</v>
      </c>
      <c r="N94" s="24">
        <v>306569.07</v>
      </c>
      <c r="O94" s="24">
        <v>1556669.81</v>
      </c>
      <c r="P94" s="94">
        <v>47779.8</v>
      </c>
      <c r="Q94" s="94">
        <v>55831.850000000006</v>
      </c>
      <c r="R94" s="94">
        <v>0</v>
      </c>
      <c r="S94" s="94">
        <f t="shared" si="30"/>
        <v>55831.850000000006</v>
      </c>
      <c r="T94" s="98">
        <f t="shared" si="31"/>
        <v>1.168524146187301</v>
      </c>
      <c r="U94" s="94">
        <f t="shared" si="32"/>
        <v>8052.0500000000029</v>
      </c>
      <c r="V94" s="98">
        <f t="shared" si="33"/>
        <v>0.16852414618730097</v>
      </c>
      <c r="W94" s="94"/>
      <c r="X94" s="94"/>
      <c r="Y94" s="94"/>
      <c r="Z94" s="94"/>
      <c r="AA94" s="94"/>
      <c r="AB94" s="94"/>
      <c r="AC94" s="94"/>
      <c r="AD94" s="94">
        <v>0</v>
      </c>
      <c r="AE94" s="94">
        <v>48351.65</v>
      </c>
      <c r="AF94" s="94">
        <v>61858.9</v>
      </c>
      <c r="AG94" s="94">
        <v>10019.799999999999</v>
      </c>
      <c r="AH94" s="94">
        <v>0</v>
      </c>
      <c r="AI94" s="94">
        <v>0</v>
      </c>
      <c r="AJ94" s="94">
        <v>11441</v>
      </c>
      <c r="AK94" s="94">
        <v>23845.95</v>
      </c>
      <c r="AL94" s="94">
        <v>9605</v>
      </c>
      <c r="AM94" s="94">
        <v>0</v>
      </c>
      <c r="AN94" s="94">
        <v>10191.85</v>
      </c>
      <c r="AO94" s="24">
        <f t="shared" si="34"/>
        <v>223093.95</v>
      </c>
      <c r="AQ94" s="10"/>
      <c r="AR94" s="10"/>
    </row>
    <row r="95" spans="1:44" ht="12" customHeight="1" x14ac:dyDescent="0.25">
      <c r="A95" s="9" t="s">
        <v>205</v>
      </c>
      <c r="B95" s="9" t="s">
        <v>205</v>
      </c>
      <c r="C95" s="25">
        <v>2</v>
      </c>
      <c r="D95" s="33" t="s">
        <v>159</v>
      </c>
      <c r="E95" s="27" t="s">
        <v>160</v>
      </c>
      <c r="F95" s="25" t="s">
        <v>182</v>
      </c>
      <c r="G95" s="27" t="s">
        <v>183</v>
      </c>
      <c r="H95" s="34" t="s">
        <v>200</v>
      </c>
      <c r="I95" s="27" t="s">
        <v>201</v>
      </c>
      <c r="J95" s="28">
        <v>5</v>
      </c>
      <c r="K95" s="29" t="s">
        <v>91</v>
      </c>
      <c r="L95" s="25" t="s">
        <v>10</v>
      </c>
      <c r="M95" s="24">
        <v>0</v>
      </c>
      <c r="N95" s="24">
        <v>0</v>
      </c>
      <c r="O95" s="24">
        <v>189327.4</v>
      </c>
      <c r="P95" s="94">
        <v>158929.67000000001</v>
      </c>
      <c r="Q95" s="94">
        <v>274044.37000000011</v>
      </c>
      <c r="R95" s="94">
        <v>0</v>
      </c>
      <c r="S95" s="94">
        <f t="shared" si="30"/>
        <v>274044.37000000011</v>
      </c>
      <c r="T95" s="98">
        <f t="shared" si="31"/>
        <v>1.7243122067767465</v>
      </c>
      <c r="U95" s="94">
        <f t="shared" si="32"/>
        <v>115114.7000000001</v>
      </c>
      <c r="V95" s="98">
        <f t="shared" si="33"/>
        <v>0.72431220677674657</v>
      </c>
      <c r="W95" s="94"/>
      <c r="X95" s="94"/>
      <c r="Y95" s="94"/>
      <c r="Z95" s="94"/>
      <c r="AA95" s="94"/>
      <c r="AB95" s="94"/>
      <c r="AC95" s="94"/>
      <c r="AD95" s="94">
        <v>18824.95</v>
      </c>
      <c r="AE95" s="94">
        <v>85300.4</v>
      </c>
      <c r="AF95" s="94">
        <v>3757.6</v>
      </c>
      <c r="AG95" s="94">
        <v>18558.97</v>
      </c>
      <c r="AH95" s="94">
        <v>52242.48</v>
      </c>
      <c r="AI95" s="94">
        <v>163509.79</v>
      </c>
      <c r="AJ95" s="94">
        <v>144557.75</v>
      </c>
      <c r="AK95" s="94">
        <v>1030207.3064999999</v>
      </c>
      <c r="AL95" s="94">
        <v>155835</v>
      </c>
      <c r="AM95" s="94">
        <v>122189.7</v>
      </c>
      <c r="AN95" s="94">
        <v>91307.63</v>
      </c>
      <c r="AO95" s="24">
        <f t="shared" si="34"/>
        <v>2045221.2464999999</v>
      </c>
      <c r="AQ95" s="10"/>
      <c r="AR95" s="10"/>
    </row>
    <row r="96" spans="1:44" ht="12" customHeight="1" x14ac:dyDescent="0.25">
      <c r="A96" s="9" t="s">
        <v>206</v>
      </c>
      <c r="B96" s="9" t="s">
        <v>206</v>
      </c>
      <c r="C96" s="25">
        <v>2</v>
      </c>
      <c r="D96" s="33" t="s">
        <v>159</v>
      </c>
      <c r="E96" s="27" t="s">
        <v>160</v>
      </c>
      <c r="F96" s="25" t="s">
        <v>182</v>
      </c>
      <c r="G96" s="27" t="s">
        <v>183</v>
      </c>
      <c r="H96" s="34" t="s">
        <v>207</v>
      </c>
      <c r="I96" s="27" t="s">
        <v>208</v>
      </c>
      <c r="J96" s="28" t="s">
        <v>21</v>
      </c>
      <c r="K96" s="29" t="s">
        <v>91</v>
      </c>
      <c r="L96" s="25" t="s">
        <v>10</v>
      </c>
      <c r="M96" s="24">
        <v>0</v>
      </c>
      <c r="N96" s="24">
        <v>257722.59000000003</v>
      </c>
      <c r="O96" s="24">
        <v>1544724.8800000001</v>
      </c>
      <c r="P96" s="94">
        <v>24275.7</v>
      </c>
      <c r="Q96" s="94">
        <v>24275.7</v>
      </c>
      <c r="R96" s="94">
        <v>0</v>
      </c>
      <c r="S96" s="94">
        <f t="shared" si="30"/>
        <v>24275.7</v>
      </c>
      <c r="T96" s="98">
        <f t="shared" si="31"/>
        <v>1</v>
      </c>
      <c r="U96" s="94">
        <f t="shared" si="32"/>
        <v>0</v>
      </c>
      <c r="V96" s="98">
        <f t="shared" si="33"/>
        <v>0</v>
      </c>
      <c r="W96" s="94"/>
      <c r="X96" s="94"/>
      <c r="Y96" s="94"/>
      <c r="Z96" s="94"/>
      <c r="AA96" s="94"/>
      <c r="AB96" s="94"/>
      <c r="AC96" s="94"/>
      <c r="AD96" s="94">
        <v>0</v>
      </c>
      <c r="AE96" s="94">
        <v>0</v>
      </c>
      <c r="AF96" s="94">
        <v>52568.77</v>
      </c>
      <c r="AG96" s="94">
        <v>126428.4</v>
      </c>
      <c r="AH96" s="94">
        <v>0</v>
      </c>
      <c r="AI96" s="94">
        <v>105137.53</v>
      </c>
      <c r="AJ96" s="94">
        <v>91965.600000000049</v>
      </c>
      <c r="AK96" s="94">
        <v>0</v>
      </c>
      <c r="AL96" s="94">
        <v>0</v>
      </c>
      <c r="AM96" s="94">
        <v>0</v>
      </c>
      <c r="AN96" s="94">
        <v>0</v>
      </c>
      <c r="AO96" s="24">
        <f t="shared" si="34"/>
        <v>400376.00000000006</v>
      </c>
      <c r="AQ96" s="10"/>
      <c r="AR96" s="10"/>
    </row>
    <row r="97" spans="1:44" ht="12" customHeight="1" x14ac:dyDescent="0.25">
      <c r="A97" s="9" t="s">
        <v>209</v>
      </c>
      <c r="B97" s="9" t="s">
        <v>209</v>
      </c>
      <c r="C97" s="25">
        <v>2</v>
      </c>
      <c r="D97" s="33" t="s">
        <v>210</v>
      </c>
      <c r="E97" s="27" t="s">
        <v>211</v>
      </c>
      <c r="F97" s="25" t="s">
        <v>212</v>
      </c>
      <c r="G97" s="27" t="s">
        <v>213</v>
      </c>
      <c r="H97" s="34" t="s">
        <v>214</v>
      </c>
      <c r="I97" s="27" t="s">
        <v>215</v>
      </c>
      <c r="J97" s="28">
        <v>1</v>
      </c>
      <c r="K97" s="36" t="s">
        <v>103</v>
      </c>
      <c r="L97" s="25" t="s">
        <v>10</v>
      </c>
      <c r="M97" s="24">
        <v>0</v>
      </c>
      <c r="N97" s="24">
        <v>0</v>
      </c>
      <c r="O97" s="24">
        <v>7896573.75</v>
      </c>
      <c r="P97" s="94">
        <v>901951.17</v>
      </c>
      <c r="Q97" s="94">
        <v>1189253.1400000001</v>
      </c>
      <c r="R97" s="94">
        <v>0</v>
      </c>
      <c r="S97" s="94">
        <f t="shared" si="30"/>
        <v>1189253.1400000001</v>
      </c>
      <c r="T97" s="98">
        <f t="shared" si="31"/>
        <v>1.3185338403629989</v>
      </c>
      <c r="U97" s="94">
        <f t="shared" si="32"/>
        <v>287301.97000000009</v>
      </c>
      <c r="V97" s="98">
        <f t="shared" si="33"/>
        <v>0.31853384036299887</v>
      </c>
      <c r="W97" s="94"/>
      <c r="X97" s="94"/>
      <c r="Y97" s="94"/>
      <c r="Z97" s="94"/>
      <c r="AA97" s="94"/>
      <c r="AB97" s="94"/>
      <c r="AC97" s="94"/>
      <c r="AD97" s="94">
        <v>524076.42</v>
      </c>
      <c r="AE97" s="94">
        <v>0</v>
      </c>
      <c r="AF97" s="94">
        <v>0</v>
      </c>
      <c r="AG97" s="94">
        <v>388800.64</v>
      </c>
      <c r="AH97" s="94">
        <v>0</v>
      </c>
      <c r="AI97" s="94">
        <v>0</v>
      </c>
      <c r="AJ97" s="94">
        <v>0</v>
      </c>
      <c r="AK97" s="94">
        <v>307913.54000000015</v>
      </c>
      <c r="AL97" s="94">
        <v>821459.24999999977</v>
      </c>
      <c r="AM97" s="94">
        <v>0</v>
      </c>
      <c r="AN97" s="94">
        <v>0</v>
      </c>
      <c r="AO97" s="24">
        <f t="shared" si="34"/>
        <v>2944201.0199999996</v>
      </c>
      <c r="AQ97" s="10"/>
      <c r="AR97" s="10"/>
    </row>
    <row r="98" spans="1:44" ht="12" customHeight="1" x14ac:dyDescent="0.25">
      <c r="A98" s="9" t="s">
        <v>216</v>
      </c>
      <c r="B98" s="9" t="s">
        <v>216</v>
      </c>
      <c r="C98" s="25">
        <v>2</v>
      </c>
      <c r="D98" s="33" t="s">
        <v>210</v>
      </c>
      <c r="E98" s="27" t="s">
        <v>211</v>
      </c>
      <c r="F98" s="25" t="s">
        <v>212</v>
      </c>
      <c r="G98" s="27" t="s">
        <v>213</v>
      </c>
      <c r="H98" s="34" t="s">
        <v>214</v>
      </c>
      <c r="I98" s="27" t="s">
        <v>215</v>
      </c>
      <c r="J98" s="28">
        <v>2</v>
      </c>
      <c r="K98" s="36" t="s">
        <v>103</v>
      </c>
      <c r="L98" s="25" t="s">
        <v>10</v>
      </c>
      <c r="M98" s="24">
        <v>0</v>
      </c>
      <c r="N98" s="24">
        <v>0</v>
      </c>
      <c r="O98" s="24">
        <v>0</v>
      </c>
      <c r="P98" s="94">
        <v>0</v>
      </c>
      <c r="Q98" s="94">
        <v>0</v>
      </c>
      <c r="R98" s="94">
        <v>0</v>
      </c>
      <c r="S98" s="94">
        <f t="shared" si="30"/>
        <v>0</v>
      </c>
      <c r="T98" s="98" t="str">
        <f t="shared" si="31"/>
        <v>nebija plānots</v>
      </c>
      <c r="U98" s="94">
        <f t="shared" si="32"/>
        <v>0</v>
      </c>
      <c r="V98" s="98" t="str">
        <f t="shared" si="33"/>
        <v>nebija plānots</v>
      </c>
      <c r="W98" s="94"/>
      <c r="X98" s="94"/>
      <c r="Y98" s="94"/>
      <c r="Z98" s="94"/>
      <c r="AA98" s="94"/>
      <c r="AB98" s="94"/>
      <c r="AC98" s="94"/>
      <c r="AD98" s="94">
        <v>0</v>
      </c>
      <c r="AE98" s="94">
        <v>0</v>
      </c>
      <c r="AF98" s="94">
        <v>0</v>
      </c>
      <c r="AG98" s="94">
        <v>0</v>
      </c>
      <c r="AH98" s="94">
        <v>0</v>
      </c>
      <c r="AI98" s="94">
        <v>0</v>
      </c>
      <c r="AJ98" s="94">
        <v>0</v>
      </c>
      <c r="AK98" s="94">
        <v>0</v>
      </c>
      <c r="AL98" s="94">
        <v>0</v>
      </c>
      <c r="AM98" s="94">
        <v>0</v>
      </c>
      <c r="AN98" s="94">
        <v>0</v>
      </c>
      <c r="AO98" s="24">
        <f t="shared" si="34"/>
        <v>0</v>
      </c>
      <c r="AQ98" s="10"/>
      <c r="AR98" s="10"/>
    </row>
    <row r="99" spans="1:44" ht="12" customHeight="1" x14ac:dyDescent="0.25">
      <c r="A99" s="9" t="s">
        <v>217</v>
      </c>
      <c r="B99" s="9" t="s">
        <v>217</v>
      </c>
      <c r="C99" s="25">
        <v>2</v>
      </c>
      <c r="D99" s="33" t="s">
        <v>210</v>
      </c>
      <c r="E99" s="27" t="s">
        <v>211</v>
      </c>
      <c r="F99" s="25" t="s">
        <v>212</v>
      </c>
      <c r="G99" s="27" t="s">
        <v>213</v>
      </c>
      <c r="H99" s="34" t="s">
        <v>214</v>
      </c>
      <c r="I99" s="27" t="s">
        <v>215</v>
      </c>
      <c r="J99" s="28">
        <v>3</v>
      </c>
      <c r="K99" s="36" t="s">
        <v>103</v>
      </c>
      <c r="L99" s="25" t="s">
        <v>10</v>
      </c>
      <c r="M99" s="24">
        <v>0</v>
      </c>
      <c r="N99" s="24">
        <v>0</v>
      </c>
      <c r="O99" s="24">
        <v>0</v>
      </c>
      <c r="P99" s="94">
        <v>0</v>
      </c>
      <c r="Q99" s="94">
        <v>0</v>
      </c>
      <c r="R99" s="94">
        <v>0</v>
      </c>
      <c r="S99" s="94">
        <f t="shared" si="30"/>
        <v>0</v>
      </c>
      <c r="T99" s="98" t="str">
        <f t="shared" si="31"/>
        <v>nebija plānots</v>
      </c>
      <c r="U99" s="94">
        <f t="shared" si="32"/>
        <v>0</v>
      </c>
      <c r="V99" s="98" t="str">
        <f t="shared" si="33"/>
        <v>nebija plānots</v>
      </c>
      <c r="W99" s="94"/>
      <c r="X99" s="94"/>
      <c r="Y99" s="94"/>
      <c r="Z99" s="94"/>
      <c r="AA99" s="94"/>
      <c r="AB99" s="94"/>
      <c r="AC99" s="94"/>
      <c r="AD99" s="94">
        <v>0</v>
      </c>
      <c r="AE99" s="94">
        <v>0</v>
      </c>
      <c r="AF99" s="94">
        <v>0</v>
      </c>
      <c r="AG99" s="94">
        <v>0</v>
      </c>
      <c r="AH99" s="94">
        <v>0</v>
      </c>
      <c r="AI99" s="94">
        <v>0</v>
      </c>
      <c r="AJ99" s="94">
        <v>0</v>
      </c>
      <c r="AK99" s="94">
        <v>0</v>
      </c>
      <c r="AL99" s="94">
        <v>0</v>
      </c>
      <c r="AM99" s="94">
        <v>0</v>
      </c>
      <c r="AN99" s="94">
        <v>0</v>
      </c>
      <c r="AO99" s="24">
        <f t="shared" si="34"/>
        <v>0</v>
      </c>
      <c r="AQ99" s="10"/>
      <c r="AR99" s="10"/>
    </row>
    <row r="100" spans="1:44" ht="12" customHeight="1" x14ac:dyDescent="0.25">
      <c r="A100" s="9" t="s">
        <v>218</v>
      </c>
      <c r="B100" s="9" t="s">
        <v>218</v>
      </c>
      <c r="C100" s="25">
        <v>2</v>
      </c>
      <c r="D100" s="33" t="s">
        <v>210</v>
      </c>
      <c r="E100" s="27" t="s">
        <v>211</v>
      </c>
      <c r="F100" s="25" t="s">
        <v>212</v>
      </c>
      <c r="G100" s="27" t="s">
        <v>213</v>
      </c>
      <c r="H100" s="34" t="s">
        <v>219</v>
      </c>
      <c r="I100" s="27" t="s">
        <v>220</v>
      </c>
      <c r="J100" s="28" t="s">
        <v>21</v>
      </c>
      <c r="K100" s="36" t="s">
        <v>103</v>
      </c>
      <c r="L100" s="25" t="s">
        <v>10</v>
      </c>
      <c r="M100" s="24">
        <v>0</v>
      </c>
      <c r="N100" s="24">
        <v>0</v>
      </c>
      <c r="O100" s="24">
        <v>1530732.79</v>
      </c>
      <c r="P100" s="94">
        <v>0</v>
      </c>
      <c r="Q100" s="94">
        <v>0</v>
      </c>
      <c r="R100" s="94">
        <v>0</v>
      </c>
      <c r="S100" s="94">
        <f t="shared" si="30"/>
        <v>0</v>
      </c>
      <c r="T100" s="98" t="str">
        <f t="shared" si="31"/>
        <v>nebija plānots</v>
      </c>
      <c r="U100" s="94">
        <f t="shared" si="32"/>
        <v>0</v>
      </c>
      <c r="V100" s="98" t="str">
        <f t="shared" si="33"/>
        <v>nebija plānots</v>
      </c>
      <c r="W100" s="94"/>
      <c r="X100" s="94"/>
      <c r="Y100" s="94"/>
      <c r="Z100" s="94"/>
      <c r="AA100" s="94"/>
      <c r="AB100" s="94"/>
      <c r="AC100" s="94"/>
      <c r="AD100" s="94">
        <v>0</v>
      </c>
      <c r="AE100" s="94">
        <v>0</v>
      </c>
      <c r="AF100" s="94">
        <v>0</v>
      </c>
      <c r="AG100" s="94">
        <v>0</v>
      </c>
      <c r="AH100" s="94">
        <v>1147500</v>
      </c>
      <c r="AI100" s="94">
        <v>0</v>
      </c>
      <c r="AJ100" s="94">
        <v>0</v>
      </c>
      <c r="AK100" s="94">
        <v>0</v>
      </c>
      <c r="AL100" s="94">
        <v>2758014.41</v>
      </c>
      <c r="AM100" s="94">
        <v>0</v>
      </c>
      <c r="AN100" s="94">
        <v>0</v>
      </c>
      <c r="AO100" s="24">
        <f t="shared" si="34"/>
        <v>3905514.41</v>
      </c>
      <c r="AQ100" s="10"/>
      <c r="AR100" s="10"/>
    </row>
    <row r="101" spans="1:44" ht="12" customHeight="1" x14ac:dyDescent="0.25">
      <c r="A101" s="9" t="s">
        <v>218</v>
      </c>
      <c r="B101" s="9" t="s">
        <v>665</v>
      </c>
      <c r="C101" s="25">
        <v>2</v>
      </c>
      <c r="D101" s="33" t="s">
        <v>210</v>
      </c>
      <c r="E101" s="27" t="s">
        <v>211</v>
      </c>
      <c r="F101" s="25" t="s">
        <v>212</v>
      </c>
      <c r="G101" s="27" t="s">
        <v>213</v>
      </c>
      <c r="H101" s="34" t="s">
        <v>650</v>
      </c>
      <c r="I101" s="27" t="s">
        <v>651</v>
      </c>
      <c r="J101" s="28" t="s">
        <v>21</v>
      </c>
      <c r="K101" s="36" t="s">
        <v>103</v>
      </c>
      <c r="L101" s="25" t="s">
        <v>10</v>
      </c>
      <c r="M101" s="24">
        <v>0</v>
      </c>
      <c r="N101" s="24">
        <v>0</v>
      </c>
      <c r="O101" s="24">
        <v>0</v>
      </c>
      <c r="P101" s="94">
        <v>0</v>
      </c>
      <c r="Q101" s="94">
        <v>0</v>
      </c>
      <c r="R101" s="94">
        <v>0</v>
      </c>
      <c r="S101" s="94">
        <f t="shared" si="30"/>
        <v>0</v>
      </c>
      <c r="T101" s="98" t="str">
        <f t="shared" si="31"/>
        <v>nebija plānots</v>
      </c>
      <c r="U101" s="94">
        <f t="shared" si="32"/>
        <v>0</v>
      </c>
      <c r="V101" s="98" t="str">
        <f t="shared" si="33"/>
        <v>nebija plānots</v>
      </c>
      <c r="W101" s="94"/>
      <c r="X101" s="94"/>
      <c r="Y101" s="94"/>
      <c r="Z101" s="94"/>
      <c r="AA101" s="94"/>
      <c r="AB101" s="94"/>
      <c r="AC101" s="94"/>
      <c r="AD101" s="94">
        <v>0</v>
      </c>
      <c r="AE101" s="94">
        <v>0</v>
      </c>
      <c r="AF101" s="94">
        <v>0</v>
      </c>
      <c r="AG101" s="94">
        <v>0</v>
      </c>
      <c r="AH101" s="94">
        <v>0</v>
      </c>
      <c r="AI101" s="94">
        <v>0</v>
      </c>
      <c r="AJ101" s="94">
        <v>0</v>
      </c>
      <c r="AK101" s="94">
        <v>0</v>
      </c>
      <c r="AL101" s="94">
        <v>142594</v>
      </c>
      <c r="AM101" s="94">
        <v>142594</v>
      </c>
      <c r="AN101" s="94">
        <v>142594</v>
      </c>
      <c r="AO101" s="24">
        <f t="shared" si="34"/>
        <v>427782</v>
      </c>
      <c r="AQ101" s="10"/>
      <c r="AR101" s="10"/>
    </row>
    <row r="102" spans="1:44" ht="12" customHeight="1" x14ac:dyDescent="0.25">
      <c r="A102" s="9" t="s">
        <v>221</v>
      </c>
      <c r="B102" s="9" t="s">
        <v>221</v>
      </c>
      <c r="C102" s="25">
        <v>2</v>
      </c>
      <c r="D102" s="33" t="s">
        <v>222</v>
      </c>
      <c r="E102" s="27" t="s">
        <v>223</v>
      </c>
      <c r="F102" s="25" t="s">
        <v>224</v>
      </c>
      <c r="G102" s="27" t="s">
        <v>225</v>
      </c>
      <c r="H102" s="28" t="s">
        <v>226</v>
      </c>
      <c r="I102" s="27" t="s">
        <v>227</v>
      </c>
      <c r="J102" s="28">
        <v>1</v>
      </c>
      <c r="K102" s="36" t="s">
        <v>103</v>
      </c>
      <c r="L102" s="25" t="s">
        <v>11</v>
      </c>
      <c r="M102" s="24">
        <v>0</v>
      </c>
      <c r="N102" s="24">
        <v>12539835.15</v>
      </c>
      <c r="O102" s="24">
        <v>0</v>
      </c>
      <c r="P102" s="94">
        <v>0</v>
      </c>
      <c r="Q102" s="94">
        <v>0</v>
      </c>
      <c r="R102" s="94">
        <v>0</v>
      </c>
      <c r="S102" s="94">
        <f t="shared" si="30"/>
        <v>0</v>
      </c>
      <c r="T102" s="98" t="str">
        <f t="shared" si="31"/>
        <v>nebija plānots</v>
      </c>
      <c r="U102" s="94">
        <f t="shared" si="32"/>
        <v>0</v>
      </c>
      <c r="V102" s="98" t="str">
        <f t="shared" si="33"/>
        <v>nebija plānots</v>
      </c>
      <c r="W102" s="94"/>
      <c r="X102" s="94"/>
      <c r="Y102" s="94"/>
      <c r="Z102" s="94"/>
      <c r="AA102" s="94"/>
      <c r="AB102" s="94"/>
      <c r="AC102" s="94"/>
      <c r="AD102" s="94">
        <v>0</v>
      </c>
      <c r="AE102" s="94">
        <v>0</v>
      </c>
      <c r="AF102" s="94">
        <v>0</v>
      </c>
      <c r="AG102" s="94">
        <v>0</v>
      </c>
      <c r="AH102" s="94">
        <v>0</v>
      </c>
      <c r="AI102" s="94">
        <v>0</v>
      </c>
      <c r="AJ102" s="94">
        <v>0</v>
      </c>
      <c r="AK102" s="94">
        <v>0</v>
      </c>
      <c r="AL102" s="94">
        <v>0</v>
      </c>
      <c r="AM102" s="94">
        <v>0</v>
      </c>
      <c r="AN102" s="94">
        <v>0</v>
      </c>
      <c r="AO102" s="24">
        <f t="shared" si="34"/>
        <v>0</v>
      </c>
      <c r="AQ102" s="10"/>
      <c r="AR102" s="10"/>
    </row>
    <row r="103" spans="1:44" ht="12" customHeight="1" x14ac:dyDescent="0.25">
      <c r="A103" s="9" t="s">
        <v>228</v>
      </c>
      <c r="B103" s="9" t="s">
        <v>228</v>
      </c>
      <c r="C103" s="25">
        <v>2</v>
      </c>
      <c r="D103" s="33" t="s">
        <v>222</v>
      </c>
      <c r="E103" s="27" t="s">
        <v>223</v>
      </c>
      <c r="F103" s="25" t="s">
        <v>224</v>
      </c>
      <c r="G103" s="27" t="s">
        <v>225</v>
      </c>
      <c r="H103" s="28" t="s">
        <v>226</v>
      </c>
      <c r="I103" s="27" t="s">
        <v>227</v>
      </c>
      <c r="J103" s="28">
        <v>2</v>
      </c>
      <c r="K103" s="36" t="s">
        <v>103</v>
      </c>
      <c r="L103" s="25" t="s">
        <v>11</v>
      </c>
      <c r="M103" s="24">
        <v>0</v>
      </c>
      <c r="N103" s="24">
        <v>0</v>
      </c>
      <c r="O103" s="24">
        <v>49223712.140000001</v>
      </c>
      <c r="P103" s="94">
        <v>0</v>
      </c>
      <c r="Q103" s="94">
        <v>0</v>
      </c>
      <c r="R103" s="94">
        <v>0</v>
      </c>
      <c r="S103" s="94">
        <f t="shared" si="30"/>
        <v>0</v>
      </c>
      <c r="T103" s="98" t="str">
        <f t="shared" si="31"/>
        <v>nebija plānots</v>
      </c>
      <c r="U103" s="94">
        <f t="shared" si="32"/>
        <v>0</v>
      </c>
      <c r="V103" s="98" t="str">
        <f t="shared" si="33"/>
        <v>nebija plānots</v>
      </c>
      <c r="W103" s="94"/>
      <c r="X103" s="94"/>
      <c r="Y103" s="94"/>
      <c r="Z103" s="94"/>
      <c r="AA103" s="94"/>
      <c r="AB103" s="94"/>
      <c r="AC103" s="94"/>
      <c r="AD103" s="94">
        <v>0</v>
      </c>
      <c r="AE103" s="94">
        <v>0</v>
      </c>
      <c r="AF103" s="94">
        <v>0</v>
      </c>
      <c r="AG103" s="94">
        <v>0</v>
      </c>
      <c r="AH103" s="94">
        <v>0</v>
      </c>
      <c r="AI103" s="94">
        <v>0</v>
      </c>
      <c r="AJ103" s="94">
        <v>0</v>
      </c>
      <c r="AK103" s="94">
        <v>3091561.21</v>
      </c>
      <c r="AL103" s="94">
        <v>0</v>
      </c>
      <c r="AM103" s="94">
        <v>0</v>
      </c>
      <c r="AN103" s="94">
        <v>1664686.8200000024</v>
      </c>
      <c r="AO103" s="24">
        <f t="shared" si="34"/>
        <v>4756248.0300000021</v>
      </c>
      <c r="AQ103" s="10"/>
      <c r="AR103" s="10"/>
    </row>
    <row r="104" spans="1:44" ht="12" customHeight="1" x14ac:dyDescent="0.25">
      <c r="A104" s="9" t="s">
        <v>229</v>
      </c>
      <c r="B104" s="9" t="s">
        <v>229</v>
      </c>
      <c r="C104" s="25">
        <v>2</v>
      </c>
      <c r="D104" s="33" t="s">
        <v>222</v>
      </c>
      <c r="E104" s="27" t="s">
        <v>223</v>
      </c>
      <c r="F104" s="25" t="s">
        <v>224</v>
      </c>
      <c r="G104" s="27" t="s">
        <v>225</v>
      </c>
      <c r="H104" s="28" t="s">
        <v>230</v>
      </c>
      <c r="I104" s="27" t="s">
        <v>231</v>
      </c>
      <c r="J104" s="28" t="s">
        <v>21</v>
      </c>
      <c r="K104" s="36" t="s">
        <v>103</v>
      </c>
      <c r="L104" s="25" t="s">
        <v>11</v>
      </c>
      <c r="M104" s="24">
        <v>0</v>
      </c>
      <c r="N104" s="24">
        <v>0</v>
      </c>
      <c r="O104" s="24">
        <v>0</v>
      </c>
      <c r="P104" s="94">
        <v>0</v>
      </c>
      <c r="Q104" s="94">
        <v>0</v>
      </c>
      <c r="R104" s="94">
        <v>0</v>
      </c>
      <c r="S104" s="94">
        <f t="shared" si="30"/>
        <v>0</v>
      </c>
      <c r="T104" s="98" t="str">
        <f t="shared" si="31"/>
        <v>nebija plānots</v>
      </c>
      <c r="U104" s="94">
        <f t="shared" si="32"/>
        <v>0</v>
      </c>
      <c r="V104" s="98" t="str">
        <f t="shared" si="33"/>
        <v>nebija plānots</v>
      </c>
      <c r="W104" s="94"/>
      <c r="X104" s="94"/>
      <c r="Y104" s="94"/>
      <c r="Z104" s="94"/>
      <c r="AA104" s="94"/>
      <c r="AB104" s="94"/>
      <c r="AC104" s="94"/>
      <c r="AD104" s="94">
        <v>0</v>
      </c>
      <c r="AE104" s="94">
        <v>0</v>
      </c>
      <c r="AF104" s="94">
        <v>10460856</v>
      </c>
      <c r="AG104" s="94">
        <v>0</v>
      </c>
      <c r="AH104" s="94">
        <v>0</v>
      </c>
      <c r="AI104" s="94">
        <v>0</v>
      </c>
      <c r="AJ104" s="94">
        <v>0</v>
      </c>
      <c r="AK104" s="94">
        <v>0</v>
      </c>
      <c r="AL104" s="94">
        <v>0</v>
      </c>
      <c r="AM104" s="94">
        <v>0</v>
      </c>
      <c r="AN104" s="94">
        <v>0</v>
      </c>
      <c r="AO104" s="24">
        <f t="shared" si="34"/>
        <v>10460856</v>
      </c>
      <c r="AQ104" s="10"/>
      <c r="AR104" s="10"/>
    </row>
    <row r="105" spans="1:44" ht="12" customHeight="1" x14ac:dyDescent="0.25">
      <c r="A105" s="9" t="s">
        <v>232</v>
      </c>
      <c r="B105" s="9" t="s">
        <v>232</v>
      </c>
      <c r="C105" s="25">
        <v>2</v>
      </c>
      <c r="D105" s="33" t="s">
        <v>233</v>
      </c>
      <c r="E105" s="27" t="s">
        <v>223</v>
      </c>
      <c r="F105" s="25" t="s">
        <v>234</v>
      </c>
      <c r="G105" s="27" t="s">
        <v>235</v>
      </c>
      <c r="H105" s="28" t="s">
        <v>236</v>
      </c>
      <c r="I105" s="27" t="s">
        <v>657</v>
      </c>
      <c r="J105" s="28" t="s">
        <v>21</v>
      </c>
      <c r="K105" s="36" t="s">
        <v>59</v>
      </c>
      <c r="L105" s="25" t="s">
        <v>10</v>
      </c>
      <c r="M105" s="24">
        <v>0</v>
      </c>
      <c r="N105" s="24">
        <v>0</v>
      </c>
      <c r="O105" s="24">
        <v>0</v>
      </c>
      <c r="P105" s="94">
        <v>0</v>
      </c>
      <c r="Q105" s="94">
        <v>30088.36</v>
      </c>
      <c r="R105" s="94">
        <v>0</v>
      </c>
      <c r="S105" s="94">
        <f t="shared" si="30"/>
        <v>30088.36</v>
      </c>
      <c r="T105" s="98" t="str">
        <f t="shared" si="31"/>
        <v>nebija plānots</v>
      </c>
      <c r="U105" s="94">
        <f t="shared" si="32"/>
        <v>30088.36</v>
      </c>
      <c r="V105" s="98" t="str">
        <f t="shared" si="33"/>
        <v>nebija plānots</v>
      </c>
      <c r="W105" s="94"/>
      <c r="X105" s="94"/>
      <c r="Y105" s="94"/>
      <c r="Z105" s="94"/>
      <c r="AA105" s="94"/>
      <c r="AB105" s="94"/>
      <c r="AC105" s="94"/>
      <c r="AD105" s="94">
        <v>30088.36</v>
      </c>
      <c r="AE105" s="94">
        <v>0</v>
      </c>
      <c r="AF105" s="94">
        <v>0</v>
      </c>
      <c r="AG105" s="94">
        <v>4143711.03</v>
      </c>
      <c r="AH105" s="94">
        <v>0</v>
      </c>
      <c r="AI105" s="94">
        <v>0</v>
      </c>
      <c r="AJ105" s="94">
        <v>0</v>
      </c>
      <c r="AK105" s="94">
        <v>3234672</v>
      </c>
      <c r="AL105" s="94">
        <v>0</v>
      </c>
      <c r="AM105" s="94">
        <v>0</v>
      </c>
      <c r="AN105" s="94">
        <v>0</v>
      </c>
      <c r="AO105" s="24">
        <f t="shared" si="34"/>
        <v>7408471.3899999997</v>
      </c>
      <c r="AQ105" s="10"/>
      <c r="AR105" s="10"/>
    </row>
    <row r="106" spans="1:44" ht="12" customHeight="1" x14ac:dyDescent="0.25">
      <c r="A106" s="9" t="s">
        <v>237</v>
      </c>
      <c r="B106" s="9" t="s">
        <v>237</v>
      </c>
      <c r="C106" s="25">
        <v>2</v>
      </c>
      <c r="D106" s="33" t="s">
        <v>238</v>
      </c>
      <c r="E106" s="27" t="s">
        <v>682</v>
      </c>
      <c r="F106" s="25" t="s">
        <v>239</v>
      </c>
      <c r="G106" s="27" t="s">
        <v>648</v>
      </c>
      <c r="H106" s="28" t="s">
        <v>240</v>
      </c>
      <c r="I106" s="27" t="s">
        <v>140</v>
      </c>
      <c r="J106" s="28" t="s">
        <v>21</v>
      </c>
      <c r="K106" s="36" t="s">
        <v>120</v>
      </c>
      <c r="L106" s="25" t="s">
        <v>10</v>
      </c>
      <c r="M106" s="24">
        <v>0</v>
      </c>
      <c r="N106" s="24">
        <v>0</v>
      </c>
      <c r="O106" s="24">
        <v>0</v>
      </c>
      <c r="P106" s="94">
        <v>0</v>
      </c>
      <c r="Q106" s="94">
        <v>0</v>
      </c>
      <c r="R106" s="94">
        <v>0</v>
      </c>
      <c r="S106" s="94">
        <f t="shared" si="30"/>
        <v>0</v>
      </c>
      <c r="T106" s="98" t="str">
        <f t="shared" si="31"/>
        <v>nebija plānots</v>
      </c>
      <c r="U106" s="94">
        <f t="shared" si="32"/>
        <v>0</v>
      </c>
      <c r="V106" s="98" t="str">
        <f t="shared" si="33"/>
        <v>nebija plānots</v>
      </c>
      <c r="W106" s="94"/>
      <c r="X106" s="94"/>
      <c r="Y106" s="94"/>
      <c r="Z106" s="94"/>
      <c r="AA106" s="94"/>
      <c r="AB106" s="94"/>
      <c r="AC106" s="94"/>
      <c r="AD106" s="94">
        <v>0</v>
      </c>
      <c r="AE106" s="94">
        <v>0</v>
      </c>
      <c r="AF106" s="94">
        <v>0</v>
      </c>
      <c r="AG106" s="94">
        <v>0</v>
      </c>
      <c r="AH106" s="94">
        <v>0</v>
      </c>
      <c r="AI106" s="94">
        <v>0</v>
      </c>
      <c r="AJ106" s="94">
        <v>0</v>
      </c>
      <c r="AK106" s="94">
        <v>0</v>
      </c>
      <c r="AL106" s="94">
        <v>0</v>
      </c>
      <c r="AM106" s="94">
        <v>0</v>
      </c>
      <c r="AN106" s="94">
        <v>0</v>
      </c>
      <c r="AO106" s="24">
        <f t="shared" si="34"/>
        <v>0</v>
      </c>
      <c r="AQ106" s="10"/>
      <c r="AR106" s="10"/>
    </row>
    <row r="107" spans="1:44" ht="12" customHeight="1" x14ac:dyDescent="0.25">
      <c r="A107" s="9" t="s">
        <v>241</v>
      </c>
      <c r="B107" s="9" t="s">
        <v>241</v>
      </c>
      <c r="C107" s="25">
        <v>2</v>
      </c>
      <c r="D107" s="33" t="s">
        <v>238</v>
      </c>
      <c r="E107" s="27" t="s">
        <v>682</v>
      </c>
      <c r="F107" s="25" t="s">
        <v>239</v>
      </c>
      <c r="G107" s="27" t="s">
        <v>648</v>
      </c>
      <c r="H107" s="28" t="s">
        <v>242</v>
      </c>
      <c r="I107" s="27" t="s">
        <v>243</v>
      </c>
      <c r="J107" s="28" t="s">
        <v>21</v>
      </c>
      <c r="K107" s="36" t="s">
        <v>120</v>
      </c>
      <c r="L107" s="25" t="s">
        <v>10</v>
      </c>
      <c r="M107" s="24">
        <v>0</v>
      </c>
      <c r="N107" s="24">
        <v>0</v>
      </c>
      <c r="O107" s="24">
        <v>0</v>
      </c>
      <c r="P107" s="94">
        <v>0</v>
      </c>
      <c r="Q107" s="94">
        <v>0</v>
      </c>
      <c r="R107" s="94">
        <v>0</v>
      </c>
      <c r="S107" s="94">
        <f t="shared" si="30"/>
        <v>0</v>
      </c>
      <c r="T107" s="98" t="str">
        <f t="shared" si="31"/>
        <v>nebija plānots</v>
      </c>
      <c r="U107" s="94">
        <f t="shared" si="32"/>
        <v>0</v>
      </c>
      <c r="V107" s="98" t="str">
        <f t="shared" si="33"/>
        <v>nebija plānots</v>
      </c>
      <c r="W107" s="94"/>
      <c r="X107" s="94"/>
      <c r="Y107" s="94"/>
      <c r="Z107" s="94"/>
      <c r="AA107" s="94"/>
      <c r="AB107" s="94"/>
      <c r="AC107" s="94"/>
      <c r="AD107" s="94">
        <v>0</v>
      </c>
      <c r="AE107" s="94">
        <v>0</v>
      </c>
      <c r="AF107" s="94">
        <v>0</v>
      </c>
      <c r="AG107" s="94">
        <v>0</v>
      </c>
      <c r="AH107" s="94">
        <v>0</v>
      </c>
      <c r="AI107" s="94">
        <v>0</v>
      </c>
      <c r="AJ107" s="94">
        <v>0</v>
      </c>
      <c r="AK107" s="94">
        <v>0</v>
      </c>
      <c r="AL107" s="94">
        <v>1464425</v>
      </c>
      <c r="AM107" s="94">
        <v>0</v>
      </c>
      <c r="AN107" s="94">
        <v>0</v>
      </c>
      <c r="AO107" s="24">
        <f t="shared" si="34"/>
        <v>1464425</v>
      </c>
      <c r="AQ107" s="10"/>
      <c r="AR107" s="10"/>
    </row>
    <row r="108" spans="1:44" ht="12" customHeight="1" x14ac:dyDescent="0.25">
      <c r="A108" s="9" t="s">
        <v>244</v>
      </c>
      <c r="B108" s="9" t="s">
        <v>666</v>
      </c>
      <c r="C108" s="25">
        <v>3</v>
      </c>
      <c r="D108" s="33" t="s">
        <v>245</v>
      </c>
      <c r="E108" s="27" t="s">
        <v>246</v>
      </c>
      <c r="F108" s="25" t="s">
        <v>247</v>
      </c>
      <c r="G108" s="27" t="s">
        <v>248</v>
      </c>
      <c r="H108" s="34" t="s">
        <v>249</v>
      </c>
      <c r="I108" s="27" t="s">
        <v>250</v>
      </c>
      <c r="J108" s="28" t="s">
        <v>21</v>
      </c>
      <c r="K108" s="36" t="s">
        <v>103</v>
      </c>
      <c r="L108" s="25" t="s">
        <v>11</v>
      </c>
      <c r="M108" s="24">
        <v>0</v>
      </c>
      <c r="N108" s="24">
        <v>0</v>
      </c>
      <c r="O108" s="24">
        <v>0</v>
      </c>
      <c r="P108" s="94">
        <v>0</v>
      </c>
      <c r="Q108" s="94">
        <v>0</v>
      </c>
      <c r="R108" s="94">
        <v>0</v>
      </c>
      <c r="S108" s="94">
        <f t="shared" si="30"/>
        <v>0</v>
      </c>
      <c r="T108" s="98" t="str">
        <f t="shared" si="31"/>
        <v>nebija plānots</v>
      </c>
      <c r="U108" s="94">
        <f t="shared" si="32"/>
        <v>0</v>
      </c>
      <c r="V108" s="98" t="str">
        <f t="shared" si="33"/>
        <v>nebija plānots</v>
      </c>
      <c r="W108" s="94"/>
      <c r="X108" s="94"/>
      <c r="Y108" s="94"/>
      <c r="Z108" s="94"/>
      <c r="AA108" s="94"/>
      <c r="AB108" s="94"/>
      <c r="AC108" s="94"/>
      <c r="AD108" s="94">
        <v>0</v>
      </c>
      <c r="AE108" s="94">
        <v>0</v>
      </c>
      <c r="AF108" s="94">
        <v>0</v>
      </c>
      <c r="AG108" s="94">
        <v>0</v>
      </c>
      <c r="AH108" s="94">
        <v>546120</v>
      </c>
      <c r="AI108" s="94">
        <v>0</v>
      </c>
      <c r="AJ108" s="94">
        <v>0</v>
      </c>
      <c r="AK108" s="94">
        <v>0</v>
      </c>
      <c r="AL108" s="94">
        <v>893232</v>
      </c>
      <c r="AM108" s="94">
        <v>0</v>
      </c>
      <c r="AN108" s="94">
        <v>0</v>
      </c>
      <c r="AO108" s="24">
        <f t="shared" si="34"/>
        <v>1439352</v>
      </c>
      <c r="AQ108" s="10"/>
      <c r="AR108" s="10"/>
    </row>
    <row r="109" spans="1:44" ht="12" customHeight="1" x14ac:dyDescent="0.25">
      <c r="A109" s="9" t="s">
        <v>251</v>
      </c>
      <c r="B109" s="9" t="s">
        <v>251</v>
      </c>
      <c r="C109" s="25">
        <v>3</v>
      </c>
      <c r="D109" s="33" t="s">
        <v>245</v>
      </c>
      <c r="E109" s="27" t="s">
        <v>246</v>
      </c>
      <c r="F109" s="25" t="s">
        <v>247</v>
      </c>
      <c r="G109" s="27" t="s">
        <v>248</v>
      </c>
      <c r="H109" s="35" t="s">
        <v>252</v>
      </c>
      <c r="I109" s="27" t="s">
        <v>253</v>
      </c>
      <c r="J109" s="28">
        <v>1</v>
      </c>
      <c r="K109" s="36" t="s">
        <v>103</v>
      </c>
      <c r="L109" s="25" t="s">
        <v>11</v>
      </c>
      <c r="M109" s="24">
        <v>0</v>
      </c>
      <c r="N109" s="24">
        <v>0</v>
      </c>
      <c r="O109" s="24">
        <v>692718.81</v>
      </c>
      <c r="P109" s="94">
        <v>0</v>
      </c>
      <c r="Q109" s="94">
        <v>0</v>
      </c>
      <c r="R109" s="94">
        <v>0</v>
      </c>
      <c r="S109" s="94">
        <f t="shared" si="30"/>
        <v>0</v>
      </c>
      <c r="T109" s="98" t="str">
        <f t="shared" si="31"/>
        <v>nebija plānots</v>
      </c>
      <c r="U109" s="94">
        <f t="shared" si="32"/>
        <v>0</v>
      </c>
      <c r="V109" s="98" t="str">
        <f t="shared" si="33"/>
        <v>nebija plānots</v>
      </c>
      <c r="W109" s="94"/>
      <c r="X109" s="94"/>
      <c r="Y109" s="94"/>
      <c r="Z109" s="94"/>
      <c r="AA109" s="94"/>
      <c r="AB109" s="94"/>
      <c r="AC109" s="94"/>
      <c r="AD109" s="94">
        <v>0</v>
      </c>
      <c r="AE109" s="94">
        <v>0</v>
      </c>
      <c r="AF109" s="94">
        <v>433500</v>
      </c>
      <c r="AG109" s="94">
        <v>0</v>
      </c>
      <c r="AH109" s="94">
        <v>0</v>
      </c>
      <c r="AI109" s="94">
        <v>0</v>
      </c>
      <c r="AJ109" s="94">
        <v>0</v>
      </c>
      <c r="AK109" s="94">
        <v>0</v>
      </c>
      <c r="AL109" s="94">
        <v>1083750</v>
      </c>
      <c r="AM109" s="94">
        <v>504635</v>
      </c>
      <c r="AN109" s="94">
        <v>0</v>
      </c>
      <c r="AO109" s="24">
        <f t="shared" si="34"/>
        <v>2021885</v>
      </c>
      <c r="AQ109" s="10"/>
      <c r="AR109" s="10"/>
    </row>
    <row r="110" spans="1:44" ht="12" customHeight="1" x14ac:dyDescent="0.25">
      <c r="A110" s="9" t="s">
        <v>254</v>
      </c>
      <c r="B110" s="9" t="s">
        <v>254</v>
      </c>
      <c r="C110" s="25">
        <v>3</v>
      </c>
      <c r="D110" s="33" t="s">
        <v>245</v>
      </c>
      <c r="E110" s="27" t="s">
        <v>246</v>
      </c>
      <c r="F110" s="25" t="s">
        <v>247</v>
      </c>
      <c r="G110" s="27" t="s">
        <v>248</v>
      </c>
      <c r="H110" s="35" t="s">
        <v>255</v>
      </c>
      <c r="I110" s="27" t="s">
        <v>256</v>
      </c>
      <c r="J110" s="28">
        <v>1</v>
      </c>
      <c r="K110" s="36" t="s">
        <v>103</v>
      </c>
      <c r="L110" s="25" t="s">
        <v>11</v>
      </c>
      <c r="M110" s="24">
        <v>0</v>
      </c>
      <c r="N110" s="24">
        <f>12868561.14+11570408.56</f>
        <v>24438969.700000003</v>
      </c>
      <c r="O110" s="24">
        <v>7346540.2399999993</v>
      </c>
      <c r="P110" s="94">
        <v>124678</v>
      </c>
      <c r="Q110" s="94">
        <v>124678</v>
      </c>
      <c r="R110" s="94">
        <v>0</v>
      </c>
      <c r="S110" s="94">
        <f t="shared" si="30"/>
        <v>124678</v>
      </c>
      <c r="T110" s="98">
        <f t="shared" si="31"/>
        <v>1</v>
      </c>
      <c r="U110" s="94">
        <f t="shared" si="32"/>
        <v>0</v>
      </c>
      <c r="V110" s="98">
        <f t="shared" si="33"/>
        <v>0</v>
      </c>
      <c r="W110" s="94"/>
      <c r="X110" s="94"/>
      <c r="Y110" s="94"/>
      <c r="Z110" s="94"/>
      <c r="AA110" s="94"/>
      <c r="AB110" s="94"/>
      <c r="AC110" s="94"/>
      <c r="AD110" s="94">
        <v>617854.88</v>
      </c>
      <c r="AE110" s="94">
        <v>0</v>
      </c>
      <c r="AF110" s="94">
        <v>1317500.26</v>
      </c>
      <c r="AG110" s="94">
        <v>803356.37</v>
      </c>
      <c r="AH110" s="94">
        <v>808160.96</v>
      </c>
      <c r="AI110" s="94">
        <v>0</v>
      </c>
      <c r="AJ110" s="94">
        <v>2017770.45</v>
      </c>
      <c r="AK110" s="94">
        <v>0</v>
      </c>
      <c r="AL110" s="94">
        <v>2023862.98</v>
      </c>
      <c r="AM110" s="94">
        <v>0</v>
      </c>
      <c r="AN110" s="94">
        <v>0</v>
      </c>
      <c r="AO110" s="24">
        <f t="shared" si="34"/>
        <v>7713183.9000000004</v>
      </c>
      <c r="AQ110" s="10"/>
      <c r="AR110" s="10"/>
    </row>
    <row r="111" spans="1:44" ht="12" customHeight="1" x14ac:dyDescent="0.25">
      <c r="A111" s="9" t="s">
        <v>257</v>
      </c>
      <c r="B111" s="9" t="s">
        <v>257</v>
      </c>
      <c r="C111" s="25">
        <v>3</v>
      </c>
      <c r="D111" s="33" t="s">
        <v>245</v>
      </c>
      <c r="E111" s="27" t="s">
        <v>246</v>
      </c>
      <c r="F111" s="25" t="s">
        <v>247</v>
      </c>
      <c r="G111" s="27" t="s">
        <v>248</v>
      </c>
      <c r="H111" s="35" t="s">
        <v>258</v>
      </c>
      <c r="I111" s="27" t="s">
        <v>259</v>
      </c>
      <c r="J111" s="28" t="s">
        <v>21</v>
      </c>
      <c r="K111" s="36" t="s">
        <v>103</v>
      </c>
      <c r="L111" s="25" t="s">
        <v>11</v>
      </c>
      <c r="M111" s="24">
        <v>0</v>
      </c>
      <c r="N111" s="24">
        <v>12000000</v>
      </c>
      <c r="O111" s="24">
        <v>30624395.010000002</v>
      </c>
      <c r="P111" s="94">
        <v>0</v>
      </c>
      <c r="Q111" s="94">
        <v>0</v>
      </c>
      <c r="R111" s="94">
        <v>0</v>
      </c>
      <c r="S111" s="94">
        <f t="shared" si="30"/>
        <v>0</v>
      </c>
      <c r="T111" s="98" t="str">
        <f t="shared" si="31"/>
        <v>nebija plānots</v>
      </c>
      <c r="U111" s="94">
        <f t="shared" si="32"/>
        <v>0</v>
      </c>
      <c r="V111" s="98" t="str">
        <f t="shared" si="33"/>
        <v>nebija plānots</v>
      </c>
      <c r="W111" s="94"/>
      <c r="X111" s="94"/>
      <c r="Y111" s="94"/>
      <c r="Z111" s="94"/>
      <c r="AA111" s="94"/>
      <c r="AB111" s="94"/>
      <c r="AC111" s="94"/>
      <c r="AD111" s="94">
        <v>0</v>
      </c>
      <c r="AE111" s="94">
        <v>0</v>
      </c>
      <c r="AF111" s="94">
        <v>0</v>
      </c>
      <c r="AG111" s="94">
        <v>0</v>
      </c>
      <c r="AH111" s="94">
        <v>0</v>
      </c>
      <c r="AI111" s="94">
        <v>3837739.63</v>
      </c>
      <c r="AJ111" s="94">
        <v>0</v>
      </c>
      <c r="AK111" s="94">
        <v>0</v>
      </c>
      <c r="AL111" s="94">
        <v>0</v>
      </c>
      <c r="AM111" s="94">
        <v>0</v>
      </c>
      <c r="AN111" s="94">
        <v>0</v>
      </c>
      <c r="AO111" s="24">
        <f t="shared" si="34"/>
        <v>3837739.63</v>
      </c>
      <c r="AQ111" s="10"/>
      <c r="AR111" s="10"/>
    </row>
    <row r="112" spans="1:44" ht="12" customHeight="1" x14ac:dyDescent="0.25">
      <c r="A112" s="9" t="s">
        <v>260</v>
      </c>
      <c r="B112" s="9" t="s">
        <v>260</v>
      </c>
      <c r="C112" s="25">
        <v>3</v>
      </c>
      <c r="D112" s="33" t="s">
        <v>245</v>
      </c>
      <c r="E112" s="27" t="s">
        <v>246</v>
      </c>
      <c r="F112" s="25" t="s">
        <v>247</v>
      </c>
      <c r="G112" s="27" t="s">
        <v>248</v>
      </c>
      <c r="H112" s="35" t="s">
        <v>261</v>
      </c>
      <c r="I112" s="27" t="s">
        <v>262</v>
      </c>
      <c r="J112" s="28" t="s">
        <v>21</v>
      </c>
      <c r="K112" s="36" t="s">
        <v>103</v>
      </c>
      <c r="L112" s="25" t="s">
        <v>11</v>
      </c>
      <c r="M112" s="24">
        <v>0</v>
      </c>
      <c r="N112" s="24">
        <v>0</v>
      </c>
      <c r="O112" s="24">
        <v>0</v>
      </c>
      <c r="P112" s="94">
        <v>0</v>
      </c>
      <c r="Q112" s="94">
        <v>0</v>
      </c>
      <c r="R112" s="94">
        <v>0</v>
      </c>
      <c r="S112" s="94">
        <f t="shared" si="30"/>
        <v>0</v>
      </c>
      <c r="T112" s="98" t="str">
        <f t="shared" si="31"/>
        <v>nebija plānots</v>
      </c>
      <c r="U112" s="94">
        <f t="shared" si="32"/>
        <v>0</v>
      </c>
      <c r="V112" s="98" t="str">
        <f t="shared" si="33"/>
        <v>nebija plānots</v>
      </c>
      <c r="W112" s="94"/>
      <c r="X112" s="94"/>
      <c r="Y112" s="94"/>
      <c r="Z112" s="94"/>
      <c r="AA112" s="94"/>
      <c r="AB112" s="94"/>
      <c r="AC112" s="94"/>
      <c r="AD112" s="94">
        <v>0</v>
      </c>
      <c r="AE112" s="94">
        <v>0</v>
      </c>
      <c r="AF112" s="94">
        <v>0</v>
      </c>
      <c r="AG112" s="94">
        <v>0</v>
      </c>
      <c r="AH112" s="94">
        <v>0</v>
      </c>
      <c r="AI112" s="94">
        <v>0</v>
      </c>
      <c r="AJ112" s="94">
        <v>0</v>
      </c>
      <c r="AK112" s="94">
        <v>0</v>
      </c>
      <c r="AL112" s="94">
        <v>1295250</v>
      </c>
      <c r="AM112" s="94">
        <v>0</v>
      </c>
      <c r="AN112" s="94">
        <v>0</v>
      </c>
      <c r="AO112" s="24">
        <f t="shared" si="34"/>
        <v>1295250</v>
      </c>
      <c r="AQ112" s="10"/>
      <c r="AR112" s="10"/>
    </row>
    <row r="113" spans="1:44" ht="12" customHeight="1" x14ac:dyDescent="0.25">
      <c r="A113" s="9" t="s">
        <v>263</v>
      </c>
      <c r="B113" s="9" t="s">
        <v>667</v>
      </c>
      <c r="C113" s="25">
        <v>3</v>
      </c>
      <c r="D113" s="33" t="s">
        <v>245</v>
      </c>
      <c r="E113" s="27" t="s">
        <v>246</v>
      </c>
      <c r="F113" s="25" t="s">
        <v>247</v>
      </c>
      <c r="G113" s="27" t="s">
        <v>248</v>
      </c>
      <c r="H113" s="35" t="s">
        <v>264</v>
      </c>
      <c r="I113" s="27" t="s">
        <v>265</v>
      </c>
      <c r="J113" s="28" t="s">
        <v>21</v>
      </c>
      <c r="K113" s="36" t="s">
        <v>103</v>
      </c>
      <c r="L113" s="25" t="s">
        <v>11</v>
      </c>
      <c r="M113" s="24">
        <v>0</v>
      </c>
      <c r="N113" s="24">
        <v>0</v>
      </c>
      <c r="O113" s="24">
        <v>570000</v>
      </c>
      <c r="P113" s="94">
        <v>484500</v>
      </c>
      <c r="Q113" s="94">
        <v>484500</v>
      </c>
      <c r="R113" s="94">
        <v>0</v>
      </c>
      <c r="S113" s="94">
        <f t="shared" si="30"/>
        <v>484500</v>
      </c>
      <c r="T113" s="98">
        <f t="shared" si="31"/>
        <v>1</v>
      </c>
      <c r="U113" s="94">
        <f t="shared" si="32"/>
        <v>0</v>
      </c>
      <c r="V113" s="98">
        <f t="shared" si="33"/>
        <v>0</v>
      </c>
      <c r="W113" s="94"/>
      <c r="X113" s="94"/>
      <c r="Y113" s="94"/>
      <c r="Z113" s="94"/>
      <c r="AA113" s="94"/>
      <c r="AB113" s="94"/>
      <c r="AC113" s="94"/>
      <c r="AD113" s="94">
        <v>0</v>
      </c>
      <c r="AE113" s="94">
        <v>0</v>
      </c>
      <c r="AF113" s="94">
        <v>341053.31</v>
      </c>
      <c r="AG113" s="94">
        <v>915868.99</v>
      </c>
      <c r="AH113" s="94">
        <v>609718.96</v>
      </c>
      <c r="AI113" s="94">
        <v>0</v>
      </c>
      <c r="AJ113" s="94">
        <v>159086.85</v>
      </c>
      <c r="AK113" s="94">
        <v>267750</v>
      </c>
      <c r="AL113" s="94">
        <v>0</v>
      </c>
      <c r="AM113" s="94">
        <v>0</v>
      </c>
      <c r="AN113" s="94">
        <v>416500</v>
      </c>
      <c r="AO113" s="24">
        <f t="shared" si="34"/>
        <v>3194478.11</v>
      </c>
      <c r="AQ113" s="10"/>
      <c r="AR113" s="10"/>
    </row>
    <row r="114" spans="1:44" ht="12" customHeight="1" x14ac:dyDescent="0.25">
      <c r="A114" s="9" t="s">
        <v>266</v>
      </c>
      <c r="B114" s="9" t="s">
        <v>266</v>
      </c>
      <c r="C114" s="25">
        <v>3</v>
      </c>
      <c r="D114" s="33" t="s">
        <v>245</v>
      </c>
      <c r="E114" s="27" t="s">
        <v>246</v>
      </c>
      <c r="F114" s="25" t="s">
        <v>247</v>
      </c>
      <c r="G114" s="27" t="s">
        <v>248</v>
      </c>
      <c r="H114" s="35" t="s">
        <v>267</v>
      </c>
      <c r="I114" s="27" t="s">
        <v>268</v>
      </c>
      <c r="J114" s="28" t="s">
        <v>21</v>
      </c>
      <c r="K114" s="36" t="s">
        <v>103</v>
      </c>
      <c r="L114" s="25" t="s">
        <v>11</v>
      </c>
      <c r="M114" s="24">
        <v>0</v>
      </c>
      <c r="N114" s="24">
        <v>0</v>
      </c>
      <c r="O114" s="24">
        <v>0</v>
      </c>
      <c r="P114" s="94">
        <v>0</v>
      </c>
      <c r="Q114" s="94">
        <v>0</v>
      </c>
      <c r="R114" s="94">
        <v>0</v>
      </c>
      <c r="S114" s="94">
        <f t="shared" si="30"/>
        <v>0</v>
      </c>
      <c r="T114" s="98" t="str">
        <f t="shared" si="31"/>
        <v>nebija plānots</v>
      </c>
      <c r="U114" s="94">
        <f t="shared" si="32"/>
        <v>0</v>
      </c>
      <c r="V114" s="98" t="str">
        <f t="shared" si="33"/>
        <v>nebija plānots</v>
      </c>
      <c r="W114" s="94"/>
      <c r="X114" s="94"/>
      <c r="Y114" s="94"/>
      <c r="Z114" s="94"/>
      <c r="AA114" s="94"/>
      <c r="AB114" s="94"/>
      <c r="AC114" s="94"/>
      <c r="AD114" s="94">
        <v>0</v>
      </c>
      <c r="AE114" s="94">
        <v>0</v>
      </c>
      <c r="AF114" s="94">
        <v>0</v>
      </c>
      <c r="AG114" s="94">
        <v>0</v>
      </c>
      <c r="AH114" s="94">
        <v>0</v>
      </c>
      <c r="AI114" s="94">
        <v>0</v>
      </c>
      <c r="AJ114" s="94">
        <v>0</v>
      </c>
      <c r="AK114" s="94">
        <v>0</v>
      </c>
      <c r="AL114" s="94">
        <v>0</v>
      </c>
      <c r="AM114" s="94">
        <v>0</v>
      </c>
      <c r="AN114" s="94">
        <v>0</v>
      </c>
      <c r="AO114" s="24">
        <f t="shared" si="34"/>
        <v>0</v>
      </c>
      <c r="AQ114" s="10"/>
      <c r="AR114" s="10"/>
    </row>
    <row r="115" spans="1:44" ht="12" customHeight="1" x14ac:dyDescent="0.25">
      <c r="A115" s="9" t="s">
        <v>269</v>
      </c>
      <c r="B115" s="9" t="s">
        <v>269</v>
      </c>
      <c r="C115" s="25">
        <v>3</v>
      </c>
      <c r="D115" s="33" t="s">
        <v>245</v>
      </c>
      <c r="E115" s="27" t="s">
        <v>246</v>
      </c>
      <c r="F115" s="25" t="s">
        <v>247</v>
      </c>
      <c r="G115" s="27" t="s">
        <v>248</v>
      </c>
      <c r="H115" s="35" t="s">
        <v>270</v>
      </c>
      <c r="I115" s="27" t="s">
        <v>271</v>
      </c>
      <c r="J115" s="28" t="s">
        <v>21</v>
      </c>
      <c r="K115" s="36" t="s">
        <v>272</v>
      </c>
      <c r="L115" s="25" t="s">
        <v>11</v>
      </c>
      <c r="M115" s="24">
        <v>0</v>
      </c>
      <c r="N115" s="24">
        <v>0</v>
      </c>
      <c r="O115" s="24">
        <v>1098772.3399999999</v>
      </c>
      <c r="P115" s="94">
        <v>8968.61</v>
      </c>
      <c r="Q115" s="94">
        <v>15768.61</v>
      </c>
      <c r="R115" s="94">
        <v>0</v>
      </c>
      <c r="S115" s="94">
        <f t="shared" si="30"/>
        <v>15768.61</v>
      </c>
      <c r="T115" s="98">
        <f t="shared" si="31"/>
        <v>1.7581999886270001</v>
      </c>
      <c r="U115" s="94">
        <f t="shared" si="32"/>
        <v>6800</v>
      </c>
      <c r="V115" s="98">
        <f t="shared" si="33"/>
        <v>0.75819998862700011</v>
      </c>
      <c r="W115" s="94"/>
      <c r="X115" s="94"/>
      <c r="Y115" s="94"/>
      <c r="Z115" s="94"/>
      <c r="AA115" s="94"/>
      <c r="AB115" s="94"/>
      <c r="AC115" s="94"/>
      <c r="AD115" s="94">
        <v>352216.72</v>
      </c>
      <c r="AE115" s="94">
        <v>0</v>
      </c>
      <c r="AF115" s="94">
        <v>0</v>
      </c>
      <c r="AG115" s="94">
        <v>0</v>
      </c>
      <c r="AH115" s="94">
        <v>0</v>
      </c>
      <c r="AI115" s="94">
        <v>0</v>
      </c>
      <c r="AJ115" s="94">
        <v>26987.5</v>
      </c>
      <c r="AK115" s="94">
        <v>0</v>
      </c>
      <c r="AL115" s="94">
        <v>0</v>
      </c>
      <c r="AM115" s="94">
        <v>0</v>
      </c>
      <c r="AN115" s="94">
        <v>122400</v>
      </c>
      <c r="AO115" s="24">
        <f t="shared" si="34"/>
        <v>510572.82999999996</v>
      </c>
      <c r="AQ115" s="10"/>
      <c r="AR115" s="10"/>
    </row>
    <row r="116" spans="1:44" ht="12" customHeight="1" x14ac:dyDescent="0.25">
      <c r="A116" s="9" t="s">
        <v>273</v>
      </c>
      <c r="B116" s="9" t="s">
        <v>273</v>
      </c>
      <c r="C116" s="25">
        <v>3</v>
      </c>
      <c r="D116" s="33" t="s">
        <v>245</v>
      </c>
      <c r="E116" s="27" t="s">
        <v>246</v>
      </c>
      <c r="F116" s="25" t="s">
        <v>274</v>
      </c>
      <c r="G116" s="27" t="s">
        <v>275</v>
      </c>
      <c r="H116" s="38" t="s">
        <v>276</v>
      </c>
      <c r="I116" s="27" t="s">
        <v>277</v>
      </c>
      <c r="J116" s="28" t="s">
        <v>21</v>
      </c>
      <c r="K116" s="36" t="s">
        <v>103</v>
      </c>
      <c r="L116" s="25" t="s">
        <v>10</v>
      </c>
      <c r="M116" s="24">
        <v>0</v>
      </c>
      <c r="N116" s="24">
        <v>0</v>
      </c>
      <c r="O116" s="24">
        <v>0</v>
      </c>
      <c r="P116" s="94">
        <v>0</v>
      </c>
      <c r="Q116" s="94">
        <v>0</v>
      </c>
      <c r="R116" s="94">
        <v>0</v>
      </c>
      <c r="S116" s="94">
        <f t="shared" si="30"/>
        <v>0</v>
      </c>
      <c r="T116" s="98" t="str">
        <f t="shared" si="31"/>
        <v>nebija plānots</v>
      </c>
      <c r="U116" s="94">
        <f t="shared" si="32"/>
        <v>0</v>
      </c>
      <c r="V116" s="98" t="str">
        <f t="shared" si="33"/>
        <v>nebija plānots</v>
      </c>
      <c r="W116" s="94"/>
      <c r="X116" s="94"/>
      <c r="Y116" s="94"/>
      <c r="Z116" s="94"/>
      <c r="AA116" s="94"/>
      <c r="AB116" s="94"/>
      <c r="AC116" s="94"/>
      <c r="AD116" s="94">
        <v>0</v>
      </c>
      <c r="AE116" s="94">
        <v>0</v>
      </c>
      <c r="AF116" s="94">
        <v>0</v>
      </c>
      <c r="AG116" s="94">
        <v>1250026.06</v>
      </c>
      <c r="AH116" s="94">
        <v>5851.26</v>
      </c>
      <c r="AI116" s="94">
        <v>358328.29</v>
      </c>
      <c r="AJ116" s="94">
        <v>5851.26</v>
      </c>
      <c r="AK116" s="94">
        <v>5851.26</v>
      </c>
      <c r="AL116" s="94">
        <v>5851.26</v>
      </c>
      <c r="AM116" s="94">
        <v>5851.26</v>
      </c>
      <c r="AN116" s="94">
        <v>5851.26</v>
      </c>
      <c r="AO116" s="24">
        <f t="shared" si="34"/>
        <v>1643461.9100000001</v>
      </c>
      <c r="AQ116" s="10"/>
      <c r="AR116" s="10"/>
    </row>
    <row r="117" spans="1:44" ht="12" customHeight="1" x14ac:dyDescent="0.25">
      <c r="A117" s="9" t="s">
        <v>278</v>
      </c>
      <c r="B117" s="9" t="s">
        <v>278</v>
      </c>
      <c r="C117" s="25">
        <v>3</v>
      </c>
      <c r="D117" s="33" t="s">
        <v>245</v>
      </c>
      <c r="E117" s="27" t="s">
        <v>246</v>
      </c>
      <c r="F117" s="25" t="s">
        <v>274</v>
      </c>
      <c r="G117" s="27" t="s">
        <v>275</v>
      </c>
      <c r="H117" s="38" t="s">
        <v>279</v>
      </c>
      <c r="I117" s="27" t="s">
        <v>280</v>
      </c>
      <c r="J117" s="28" t="s">
        <v>21</v>
      </c>
      <c r="K117" s="36" t="s">
        <v>103</v>
      </c>
      <c r="L117" s="25" t="s">
        <v>10</v>
      </c>
      <c r="M117" s="24">
        <v>0</v>
      </c>
      <c r="N117" s="24">
        <v>0</v>
      </c>
      <c r="O117" s="24">
        <v>0</v>
      </c>
      <c r="P117" s="94">
        <v>0</v>
      </c>
      <c r="Q117" s="94">
        <v>0</v>
      </c>
      <c r="R117" s="94">
        <v>0</v>
      </c>
      <c r="S117" s="94">
        <f t="shared" si="30"/>
        <v>0</v>
      </c>
      <c r="T117" s="98" t="str">
        <f t="shared" si="31"/>
        <v>nebija plānots</v>
      </c>
      <c r="U117" s="94">
        <f t="shared" si="32"/>
        <v>0</v>
      </c>
      <c r="V117" s="98" t="str">
        <f t="shared" si="33"/>
        <v>nebija plānots</v>
      </c>
      <c r="W117" s="94"/>
      <c r="X117" s="94"/>
      <c r="Y117" s="94"/>
      <c r="Z117" s="94"/>
      <c r="AA117" s="94"/>
      <c r="AB117" s="94"/>
      <c r="AC117" s="94"/>
      <c r="AD117" s="94">
        <v>0</v>
      </c>
      <c r="AE117" s="94">
        <v>0</v>
      </c>
      <c r="AF117" s="94">
        <v>0</v>
      </c>
      <c r="AG117" s="94">
        <v>0</v>
      </c>
      <c r="AH117" s="94">
        <v>0</v>
      </c>
      <c r="AI117" s="94">
        <v>150000</v>
      </c>
      <c r="AJ117" s="94">
        <v>0</v>
      </c>
      <c r="AK117" s="94">
        <v>0</v>
      </c>
      <c r="AL117" s="94">
        <v>0</v>
      </c>
      <c r="AM117" s="94">
        <v>0</v>
      </c>
      <c r="AN117" s="94">
        <v>0</v>
      </c>
      <c r="AO117" s="24">
        <f t="shared" si="34"/>
        <v>150000</v>
      </c>
      <c r="AQ117" s="10"/>
      <c r="AR117" s="10"/>
    </row>
    <row r="118" spans="1:44" ht="12" customHeight="1" x14ac:dyDescent="0.25">
      <c r="A118" s="9" t="s">
        <v>281</v>
      </c>
      <c r="B118" s="9" t="s">
        <v>281</v>
      </c>
      <c r="C118" s="25">
        <v>3</v>
      </c>
      <c r="D118" s="33" t="s">
        <v>245</v>
      </c>
      <c r="E118" s="27" t="s">
        <v>246</v>
      </c>
      <c r="F118" s="25" t="s">
        <v>274</v>
      </c>
      <c r="G118" s="27" t="s">
        <v>275</v>
      </c>
      <c r="H118" s="38" t="s">
        <v>282</v>
      </c>
      <c r="I118" s="27" t="s">
        <v>283</v>
      </c>
      <c r="J118" s="28" t="s">
        <v>21</v>
      </c>
      <c r="K118" s="36" t="s">
        <v>91</v>
      </c>
      <c r="L118" s="25" t="s">
        <v>10</v>
      </c>
      <c r="M118" s="24">
        <v>0</v>
      </c>
      <c r="N118" s="24">
        <v>0</v>
      </c>
      <c r="O118" s="24">
        <v>0</v>
      </c>
      <c r="P118" s="94">
        <v>0</v>
      </c>
      <c r="Q118" s="94">
        <v>0</v>
      </c>
      <c r="R118" s="94">
        <v>0</v>
      </c>
      <c r="S118" s="94">
        <f t="shared" si="30"/>
        <v>0</v>
      </c>
      <c r="T118" s="98" t="str">
        <f t="shared" si="31"/>
        <v>nebija plānots</v>
      </c>
      <c r="U118" s="94">
        <f t="shared" si="32"/>
        <v>0</v>
      </c>
      <c r="V118" s="98" t="str">
        <f t="shared" si="33"/>
        <v>nebija plānots</v>
      </c>
      <c r="W118" s="94"/>
      <c r="X118" s="94"/>
      <c r="Y118" s="94"/>
      <c r="Z118" s="94"/>
      <c r="AA118" s="94"/>
      <c r="AB118" s="94"/>
      <c r="AC118" s="94"/>
      <c r="AD118" s="94">
        <v>0</v>
      </c>
      <c r="AE118" s="94">
        <v>0</v>
      </c>
      <c r="AF118" s="94">
        <v>0</v>
      </c>
      <c r="AG118" s="94">
        <v>0</v>
      </c>
      <c r="AH118" s="94">
        <v>1311293.6499999999</v>
      </c>
      <c r="AI118" s="94">
        <v>0</v>
      </c>
      <c r="AJ118" s="94">
        <v>514675</v>
      </c>
      <c r="AK118" s="94">
        <v>0</v>
      </c>
      <c r="AL118" s="94">
        <v>381142.46666666702</v>
      </c>
      <c r="AM118" s="94">
        <v>457638</v>
      </c>
      <c r="AN118" s="94">
        <v>795428.65</v>
      </c>
      <c r="AO118" s="24">
        <f t="shared" si="34"/>
        <v>3460177.7666666671</v>
      </c>
      <c r="AQ118" s="10"/>
      <c r="AR118" s="10"/>
    </row>
    <row r="119" spans="1:44" ht="12" customHeight="1" x14ac:dyDescent="0.25">
      <c r="A119" s="9" t="s">
        <v>284</v>
      </c>
      <c r="B119" s="9" t="s">
        <v>284</v>
      </c>
      <c r="C119" s="25">
        <v>3</v>
      </c>
      <c r="D119" s="33" t="s">
        <v>245</v>
      </c>
      <c r="E119" s="27" t="s">
        <v>246</v>
      </c>
      <c r="F119" s="25" t="s">
        <v>274</v>
      </c>
      <c r="G119" s="27" t="s">
        <v>275</v>
      </c>
      <c r="H119" s="38" t="s">
        <v>285</v>
      </c>
      <c r="I119" s="27" t="s">
        <v>286</v>
      </c>
      <c r="J119" s="28" t="s">
        <v>21</v>
      </c>
      <c r="K119" s="36" t="s">
        <v>91</v>
      </c>
      <c r="L119" s="25" t="s">
        <v>10</v>
      </c>
      <c r="M119" s="24">
        <v>0</v>
      </c>
      <c r="N119" s="24">
        <v>0</v>
      </c>
      <c r="O119" s="24">
        <v>0</v>
      </c>
      <c r="P119" s="94">
        <v>0</v>
      </c>
      <c r="Q119" s="94">
        <v>0</v>
      </c>
      <c r="R119" s="94">
        <v>0</v>
      </c>
      <c r="S119" s="94">
        <f t="shared" si="30"/>
        <v>0</v>
      </c>
      <c r="T119" s="98" t="str">
        <f t="shared" si="31"/>
        <v>nebija plānots</v>
      </c>
      <c r="U119" s="94">
        <f t="shared" si="32"/>
        <v>0</v>
      </c>
      <c r="V119" s="98" t="str">
        <f t="shared" si="33"/>
        <v>nebija plānots</v>
      </c>
      <c r="W119" s="94"/>
      <c r="X119" s="94"/>
      <c r="Y119" s="94"/>
      <c r="Z119" s="94"/>
      <c r="AA119" s="94"/>
      <c r="AB119" s="94"/>
      <c r="AC119" s="94"/>
      <c r="AD119" s="94">
        <v>0</v>
      </c>
      <c r="AE119" s="94">
        <v>0</v>
      </c>
      <c r="AF119" s="94">
        <v>0</v>
      </c>
      <c r="AG119" s="94">
        <v>0</v>
      </c>
      <c r="AH119" s="94">
        <v>0</v>
      </c>
      <c r="AI119" s="94">
        <v>1593750</v>
      </c>
      <c r="AJ119" s="94">
        <v>0</v>
      </c>
      <c r="AK119" s="94">
        <v>0</v>
      </c>
      <c r="AL119" s="94">
        <v>2422500</v>
      </c>
      <c r="AM119" s="94">
        <v>0</v>
      </c>
      <c r="AN119" s="94">
        <v>0</v>
      </c>
      <c r="AO119" s="24">
        <f t="shared" si="34"/>
        <v>4016250</v>
      </c>
      <c r="AQ119" s="10"/>
      <c r="AR119" s="10"/>
    </row>
    <row r="120" spans="1:44" ht="12" customHeight="1" x14ac:dyDescent="0.25">
      <c r="A120" s="9" t="s">
        <v>287</v>
      </c>
      <c r="B120" s="9" t="s">
        <v>287</v>
      </c>
      <c r="C120" s="25">
        <v>3</v>
      </c>
      <c r="D120" s="33" t="s">
        <v>245</v>
      </c>
      <c r="E120" s="27" t="s">
        <v>246</v>
      </c>
      <c r="F120" s="25" t="s">
        <v>274</v>
      </c>
      <c r="G120" s="27" t="s">
        <v>275</v>
      </c>
      <c r="H120" s="38" t="s">
        <v>288</v>
      </c>
      <c r="I120" s="27" t="s">
        <v>289</v>
      </c>
      <c r="J120" s="28" t="s">
        <v>21</v>
      </c>
      <c r="K120" s="36" t="s">
        <v>155</v>
      </c>
      <c r="L120" s="25" t="s">
        <v>10</v>
      </c>
      <c r="M120" s="24">
        <v>0</v>
      </c>
      <c r="N120" s="24">
        <v>0</v>
      </c>
      <c r="O120" s="24">
        <v>4471825.29</v>
      </c>
      <c r="P120" s="94">
        <v>0</v>
      </c>
      <c r="Q120" s="94">
        <v>0</v>
      </c>
      <c r="R120" s="94">
        <v>0</v>
      </c>
      <c r="S120" s="94">
        <f t="shared" si="30"/>
        <v>0</v>
      </c>
      <c r="T120" s="98" t="str">
        <f t="shared" si="31"/>
        <v>nebija plānots</v>
      </c>
      <c r="U120" s="94">
        <f t="shared" si="32"/>
        <v>0</v>
      </c>
      <c r="V120" s="98" t="str">
        <f t="shared" si="33"/>
        <v>nebija plānots</v>
      </c>
      <c r="W120" s="94"/>
      <c r="X120" s="94"/>
      <c r="Y120" s="94"/>
      <c r="Z120" s="94"/>
      <c r="AA120" s="94"/>
      <c r="AB120" s="94"/>
      <c r="AC120" s="94"/>
      <c r="AD120" s="94">
        <v>0</v>
      </c>
      <c r="AE120" s="94">
        <v>0</v>
      </c>
      <c r="AF120" s="94">
        <v>818752.88</v>
      </c>
      <c r="AG120" s="94">
        <v>0</v>
      </c>
      <c r="AH120" s="94">
        <v>0</v>
      </c>
      <c r="AI120" s="94">
        <v>1952343.85</v>
      </c>
      <c r="AJ120" s="94">
        <v>0</v>
      </c>
      <c r="AK120" s="94">
        <v>0</v>
      </c>
      <c r="AL120" s="94">
        <v>2209231.21</v>
      </c>
      <c r="AM120" s="94">
        <v>0</v>
      </c>
      <c r="AN120" s="94">
        <v>1451170.11</v>
      </c>
      <c r="AO120" s="24">
        <f t="shared" si="34"/>
        <v>6431498.0499999998</v>
      </c>
      <c r="AQ120" s="10"/>
      <c r="AR120" s="10"/>
    </row>
    <row r="121" spans="1:44" ht="12" customHeight="1" x14ac:dyDescent="0.25">
      <c r="A121" s="9" t="s">
        <v>290</v>
      </c>
      <c r="B121" s="9" t="s">
        <v>668</v>
      </c>
      <c r="C121" s="25">
        <v>3</v>
      </c>
      <c r="D121" s="33" t="s">
        <v>291</v>
      </c>
      <c r="E121" s="27" t="s">
        <v>681</v>
      </c>
      <c r="F121" s="25" t="s">
        <v>292</v>
      </c>
      <c r="G121" s="27" t="s">
        <v>293</v>
      </c>
      <c r="H121" s="38" t="s">
        <v>294</v>
      </c>
      <c r="I121" s="27" t="s">
        <v>295</v>
      </c>
      <c r="J121" s="28">
        <v>1</v>
      </c>
      <c r="K121" s="36" t="s">
        <v>103</v>
      </c>
      <c r="L121" s="25" t="s">
        <v>11</v>
      </c>
      <c r="M121" s="24">
        <v>0</v>
      </c>
      <c r="N121" s="24">
        <v>0</v>
      </c>
      <c r="O121" s="24">
        <v>0</v>
      </c>
      <c r="P121" s="94">
        <v>0</v>
      </c>
      <c r="Q121" s="94">
        <v>0</v>
      </c>
      <c r="R121" s="94">
        <v>0</v>
      </c>
      <c r="S121" s="94">
        <f t="shared" si="30"/>
        <v>0</v>
      </c>
      <c r="T121" s="98" t="str">
        <f t="shared" si="31"/>
        <v>nebija plānots</v>
      </c>
      <c r="U121" s="94">
        <f t="shared" si="32"/>
        <v>0</v>
      </c>
      <c r="V121" s="98" t="str">
        <f t="shared" si="33"/>
        <v>nebija plānots</v>
      </c>
      <c r="W121" s="94"/>
      <c r="X121" s="94"/>
      <c r="Y121" s="94"/>
      <c r="Z121" s="94"/>
      <c r="AA121" s="94"/>
      <c r="AB121" s="94"/>
      <c r="AC121" s="94"/>
      <c r="AD121" s="94">
        <v>0</v>
      </c>
      <c r="AE121" s="94">
        <v>0</v>
      </c>
      <c r="AF121" s="94">
        <v>0</v>
      </c>
      <c r="AG121" s="94">
        <v>0</v>
      </c>
      <c r="AH121" s="94">
        <v>0</v>
      </c>
      <c r="AI121" s="94">
        <v>0</v>
      </c>
      <c r="AJ121" s="94">
        <v>0</v>
      </c>
      <c r="AK121" s="94">
        <v>0</v>
      </c>
      <c r="AL121" s="94">
        <v>0</v>
      </c>
      <c r="AM121" s="94">
        <v>0</v>
      </c>
      <c r="AN121" s="94">
        <v>13875000</v>
      </c>
      <c r="AO121" s="24">
        <f t="shared" si="34"/>
        <v>13875000</v>
      </c>
      <c r="AQ121" s="10"/>
      <c r="AR121" s="10"/>
    </row>
    <row r="122" spans="1:44" ht="12" customHeight="1" x14ac:dyDescent="0.25">
      <c r="A122" s="9" t="s">
        <v>296</v>
      </c>
      <c r="B122" s="9" t="s">
        <v>296</v>
      </c>
      <c r="C122" s="25">
        <v>3</v>
      </c>
      <c r="D122" s="33" t="s">
        <v>291</v>
      </c>
      <c r="E122" s="27" t="s">
        <v>681</v>
      </c>
      <c r="F122" s="25" t="s">
        <v>292</v>
      </c>
      <c r="G122" s="27" t="s">
        <v>293</v>
      </c>
      <c r="H122" s="38" t="s">
        <v>297</v>
      </c>
      <c r="I122" s="27" t="s">
        <v>298</v>
      </c>
      <c r="J122" s="28" t="s">
        <v>21</v>
      </c>
      <c r="K122" s="36" t="s">
        <v>103</v>
      </c>
      <c r="L122" s="25" t="s">
        <v>11</v>
      </c>
      <c r="M122" s="24">
        <v>0</v>
      </c>
      <c r="N122" s="24">
        <v>0</v>
      </c>
      <c r="O122" s="24">
        <v>0</v>
      </c>
      <c r="P122" s="94">
        <v>0</v>
      </c>
      <c r="Q122" s="94">
        <v>0</v>
      </c>
      <c r="R122" s="94">
        <v>0</v>
      </c>
      <c r="S122" s="94">
        <f t="shared" si="30"/>
        <v>0</v>
      </c>
      <c r="T122" s="98" t="str">
        <f t="shared" si="31"/>
        <v>nebija plānots</v>
      </c>
      <c r="U122" s="94">
        <f t="shared" si="32"/>
        <v>0</v>
      </c>
      <c r="V122" s="98" t="str">
        <f t="shared" si="33"/>
        <v>nebija plānots</v>
      </c>
      <c r="W122" s="94"/>
      <c r="X122" s="94"/>
      <c r="Y122" s="94"/>
      <c r="Z122" s="94"/>
      <c r="AA122" s="94"/>
      <c r="AB122" s="94"/>
      <c r="AC122" s="94"/>
      <c r="AD122" s="94">
        <v>0</v>
      </c>
      <c r="AE122" s="94">
        <v>0</v>
      </c>
      <c r="AF122" s="94">
        <v>0</v>
      </c>
      <c r="AG122" s="94">
        <v>0</v>
      </c>
      <c r="AH122" s="94">
        <v>0</v>
      </c>
      <c r="AI122" s="94">
        <v>0</v>
      </c>
      <c r="AJ122" s="94">
        <v>0</v>
      </c>
      <c r="AK122" s="94">
        <v>2132509</v>
      </c>
      <c r="AL122" s="94">
        <v>0</v>
      </c>
      <c r="AM122" s="94">
        <v>0</v>
      </c>
      <c r="AN122" s="94">
        <v>0</v>
      </c>
      <c r="AO122" s="24">
        <f t="shared" si="34"/>
        <v>2132509</v>
      </c>
      <c r="AQ122" s="10"/>
      <c r="AR122" s="10"/>
    </row>
    <row r="123" spans="1:44" ht="12" customHeight="1" x14ac:dyDescent="0.25">
      <c r="A123" s="9" t="s">
        <v>299</v>
      </c>
      <c r="B123" s="9" t="s">
        <v>299</v>
      </c>
      <c r="C123" s="25">
        <v>4</v>
      </c>
      <c r="D123" s="33" t="s">
        <v>300</v>
      </c>
      <c r="E123" s="27" t="s">
        <v>301</v>
      </c>
      <c r="F123" s="25" t="s">
        <v>302</v>
      </c>
      <c r="G123" s="27" t="s">
        <v>303</v>
      </c>
      <c r="H123" s="25" t="s">
        <v>304</v>
      </c>
      <c r="I123" s="27" t="s">
        <v>305</v>
      </c>
      <c r="J123" s="28">
        <v>1</v>
      </c>
      <c r="K123" s="29" t="s">
        <v>306</v>
      </c>
      <c r="L123" s="25" t="s">
        <v>10</v>
      </c>
      <c r="M123" s="24">
        <v>0</v>
      </c>
      <c r="N123" s="24">
        <v>5340526.8199999994</v>
      </c>
      <c r="O123" s="24">
        <v>23234003.77</v>
      </c>
      <c r="P123" s="94">
        <v>52156.26</v>
      </c>
      <c r="Q123" s="94">
        <v>52156.26</v>
      </c>
      <c r="R123" s="94">
        <v>0</v>
      </c>
      <c r="S123" s="94">
        <f t="shared" si="30"/>
        <v>52156.26</v>
      </c>
      <c r="T123" s="98">
        <f t="shared" si="31"/>
        <v>1</v>
      </c>
      <c r="U123" s="94">
        <f t="shared" si="32"/>
        <v>0</v>
      </c>
      <c r="V123" s="98">
        <f t="shared" si="33"/>
        <v>0</v>
      </c>
      <c r="W123" s="94"/>
      <c r="X123" s="94"/>
      <c r="Y123" s="94"/>
      <c r="Z123" s="94"/>
      <c r="AA123" s="94"/>
      <c r="AB123" s="94"/>
      <c r="AC123" s="94"/>
      <c r="AD123" s="94">
        <v>74499.399999999994</v>
      </c>
      <c r="AE123" s="94">
        <v>0</v>
      </c>
      <c r="AF123" s="94">
        <v>622989.83000000007</v>
      </c>
      <c r="AG123" s="94">
        <v>4638419.2200000007</v>
      </c>
      <c r="AH123" s="94">
        <v>233153.9</v>
      </c>
      <c r="AI123" s="94">
        <v>154107.98000000001</v>
      </c>
      <c r="AJ123" s="94">
        <v>1971135.99</v>
      </c>
      <c r="AK123" s="94">
        <v>466457.92000000004</v>
      </c>
      <c r="AL123" s="94">
        <v>4419986.04</v>
      </c>
      <c r="AM123" s="94">
        <v>0</v>
      </c>
      <c r="AN123" s="94">
        <v>3213988.47</v>
      </c>
      <c r="AO123" s="24">
        <f t="shared" si="34"/>
        <v>15846895.010000004</v>
      </c>
      <c r="AQ123" s="10"/>
      <c r="AR123" s="10"/>
    </row>
    <row r="124" spans="1:44" ht="12" customHeight="1" x14ac:dyDescent="0.25">
      <c r="A124" s="9" t="s">
        <v>307</v>
      </c>
      <c r="B124" s="9" t="s">
        <v>307</v>
      </c>
      <c r="C124" s="25">
        <v>4</v>
      </c>
      <c r="D124" s="33" t="s">
        <v>300</v>
      </c>
      <c r="E124" s="27" t="s">
        <v>301</v>
      </c>
      <c r="F124" s="25" t="s">
        <v>302</v>
      </c>
      <c r="G124" s="27" t="s">
        <v>303</v>
      </c>
      <c r="H124" s="25" t="s">
        <v>304</v>
      </c>
      <c r="I124" s="27" t="s">
        <v>305</v>
      </c>
      <c r="J124" s="28">
        <v>2</v>
      </c>
      <c r="K124" s="29" t="s">
        <v>306</v>
      </c>
      <c r="L124" s="25" t="s">
        <v>10</v>
      </c>
      <c r="M124" s="24">
        <v>0</v>
      </c>
      <c r="N124" s="24">
        <v>0</v>
      </c>
      <c r="O124" s="24">
        <v>4969890.1000000006</v>
      </c>
      <c r="P124" s="94">
        <v>456816.79000000004</v>
      </c>
      <c r="Q124" s="94">
        <v>989653.03</v>
      </c>
      <c r="R124" s="94">
        <v>0</v>
      </c>
      <c r="S124" s="94">
        <f t="shared" si="30"/>
        <v>989653.03</v>
      </c>
      <c r="T124" s="98">
        <f t="shared" si="31"/>
        <v>2.1664112433345544</v>
      </c>
      <c r="U124" s="94">
        <f t="shared" si="32"/>
        <v>532836.24</v>
      </c>
      <c r="V124" s="98">
        <f t="shared" si="33"/>
        <v>1.1664112433345541</v>
      </c>
      <c r="W124" s="94"/>
      <c r="X124" s="94"/>
      <c r="Y124" s="94"/>
      <c r="Z124" s="94"/>
      <c r="AA124" s="94"/>
      <c r="AB124" s="94"/>
      <c r="AC124" s="94"/>
      <c r="AD124" s="94">
        <v>454553.1599999998</v>
      </c>
      <c r="AE124" s="94">
        <v>169936.63</v>
      </c>
      <c r="AF124" s="94">
        <v>189203.94</v>
      </c>
      <c r="AG124" s="94">
        <v>34726.550000000003</v>
      </c>
      <c r="AH124" s="94">
        <v>175961.77</v>
      </c>
      <c r="AI124" s="94">
        <v>199876.87000000002</v>
      </c>
      <c r="AJ124" s="94">
        <v>264969.40999999997</v>
      </c>
      <c r="AK124" s="94">
        <v>197881.7</v>
      </c>
      <c r="AL124" s="94">
        <v>344278.65</v>
      </c>
      <c r="AM124" s="94">
        <v>79477.66</v>
      </c>
      <c r="AN124" s="94">
        <v>119076.16</v>
      </c>
      <c r="AO124" s="24">
        <f t="shared" si="34"/>
        <v>2686759.29</v>
      </c>
      <c r="AQ124" s="10"/>
      <c r="AR124" s="10"/>
    </row>
    <row r="125" spans="1:44" ht="12" customHeight="1" x14ac:dyDescent="0.25">
      <c r="A125" s="9" t="s">
        <v>308</v>
      </c>
      <c r="B125" s="9" t="s">
        <v>308</v>
      </c>
      <c r="C125" s="25">
        <v>4</v>
      </c>
      <c r="D125" s="33" t="s">
        <v>300</v>
      </c>
      <c r="E125" s="27" t="s">
        <v>301</v>
      </c>
      <c r="F125" s="25" t="s">
        <v>302</v>
      </c>
      <c r="G125" s="27" t="s">
        <v>303</v>
      </c>
      <c r="H125" s="25" t="s">
        <v>304</v>
      </c>
      <c r="I125" s="27" t="s">
        <v>305</v>
      </c>
      <c r="J125" s="28">
        <v>3</v>
      </c>
      <c r="K125" s="29" t="s">
        <v>306</v>
      </c>
      <c r="L125" s="25" t="s">
        <v>10</v>
      </c>
      <c r="M125" s="24">
        <v>0</v>
      </c>
      <c r="N125" s="24">
        <v>0</v>
      </c>
      <c r="O125" s="24">
        <v>724828.66</v>
      </c>
      <c r="P125" s="94">
        <v>242200.93</v>
      </c>
      <c r="Q125" s="94">
        <v>242200.93</v>
      </c>
      <c r="R125" s="94">
        <v>0</v>
      </c>
      <c r="S125" s="94">
        <f t="shared" si="30"/>
        <v>242200.93</v>
      </c>
      <c r="T125" s="98">
        <f t="shared" si="31"/>
        <v>1</v>
      </c>
      <c r="U125" s="94">
        <f t="shared" si="32"/>
        <v>0</v>
      </c>
      <c r="V125" s="98">
        <f t="shared" si="33"/>
        <v>0</v>
      </c>
      <c r="W125" s="94"/>
      <c r="X125" s="94"/>
      <c r="Y125" s="94"/>
      <c r="Z125" s="94"/>
      <c r="AA125" s="94"/>
      <c r="AB125" s="94"/>
      <c r="AC125" s="94"/>
      <c r="AD125" s="94">
        <v>102030.61</v>
      </c>
      <c r="AE125" s="94">
        <v>104390.88</v>
      </c>
      <c r="AF125" s="94">
        <v>0</v>
      </c>
      <c r="AG125" s="94">
        <v>313744.13</v>
      </c>
      <c r="AH125" s="94">
        <v>204000</v>
      </c>
      <c r="AI125" s="94">
        <v>0</v>
      </c>
      <c r="AJ125" s="94">
        <v>633249.22</v>
      </c>
      <c r="AK125" s="94">
        <v>136040.82</v>
      </c>
      <c r="AL125" s="94">
        <v>0</v>
      </c>
      <c r="AM125" s="94">
        <v>786686.4</v>
      </c>
      <c r="AN125" s="94">
        <v>0</v>
      </c>
      <c r="AO125" s="24">
        <f t="shared" si="34"/>
        <v>2522342.9900000002</v>
      </c>
      <c r="AQ125" s="10"/>
      <c r="AR125" s="10"/>
    </row>
    <row r="126" spans="1:44" ht="12" customHeight="1" x14ac:dyDescent="0.25">
      <c r="A126" s="9" t="s">
        <v>309</v>
      </c>
      <c r="B126" s="9" t="s">
        <v>309</v>
      </c>
      <c r="C126" s="25">
        <v>4</v>
      </c>
      <c r="D126" s="33" t="s">
        <v>300</v>
      </c>
      <c r="E126" s="27" t="s">
        <v>301</v>
      </c>
      <c r="F126" s="25" t="s">
        <v>302</v>
      </c>
      <c r="G126" s="27" t="s">
        <v>303</v>
      </c>
      <c r="H126" s="25" t="s">
        <v>304</v>
      </c>
      <c r="I126" s="27" t="s">
        <v>305</v>
      </c>
      <c r="J126" s="28">
        <v>4</v>
      </c>
      <c r="K126" s="29" t="s">
        <v>306</v>
      </c>
      <c r="L126" s="25" t="s">
        <v>10</v>
      </c>
      <c r="M126" s="24">
        <v>0</v>
      </c>
      <c r="N126" s="24">
        <v>0</v>
      </c>
      <c r="O126" s="24">
        <v>634942.03</v>
      </c>
      <c r="P126" s="94">
        <v>43030.1</v>
      </c>
      <c r="Q126" s="94">
        <v>43030.1</v>
      </c>
      <c r="R126" s="94">
        <v>0</v>
      </c>
      <c r="S126" s="94">
        <f t="shared" si="30"/>
        <v>43030.1</v>
      </c>
      <c r="T126" s="98">
        <f t="shared" si="31"/>
        <v>1</v>
      </c>
      <c r="U126" s="94">
        <f t="shared" si="32"/>
        <v>0</v>
      </c>
      <c r="V126" s="98">
        <f t="shared" si="33"/>
        <v>0</v>
      </c>
      <c r="W126" s="94"/>
      <c r="X126" s="94"/>
      <c r="Y126" s="94"/>
      <c r="Z126" s="94"/>
      <c r="AA126" s="94"/>
      <c r="AB126" s="94"/>
      <c r="AC126" s="94"/>
      <c r="AD126" s="94">
        <v>54008.17</v>
      </c>
      <c r="AE126" s="94">
        <v>110685.69</v>
      </c>
      <c r="AF126" s="94">
        <v>350221.03</v>
      </c>
      <c r="AG126" s="94">
        <v>97946.16</v>
      </c>
      <c r="AH126" s="94">
        <v>279618.30000000005</v>
      </c>
      <c r="AI126" s="94">
        <v>371915.37</v>
      </c>
      <c r="AJ126" s="94">
        <v>104708.37</v>
      </c>
      <c r="AK126" s="94">
        <v>94602.760000000009</v>
      </c>
      <c r="AL126" s="94">
        <v>133634.59</v>
      </c>
      <c r="AM126" s="94">
        <v>0</v>
      </c>
      <c r="AN126" s="94">
        <v>251971.29</v>
      </c>
      <c r="AO126" s="24">
        <f t="shared" si="34"/>
        <v>1892341.83</v>
      </c>
      <c r="AQ126" s="10"/>
      <c r="AR126" s="10"/>
    </row>
    <row r="127" spans="1:44" ht="12" customHeight="1" x14ac:dyDescent="0.25">
      <c r="A127" s="9" t="s">
        <v>310</v>
      </c>
      <c r="B127" s="9" t="s">
        <v>310</v>
      </c>
      <c r="C127" s="25">
        <v>4</v>
      </c>
      <c r="D127" s="33" t="s">
        <v>300</v>
      </c>
      <c r="E127" s="27" t="s">
        <v>301</v>
      </c>
      <c r="F127" s="25" t="s">
        <v>302</v>
      </c>
      <c r="G127" s="27" t="s">
        <v>303</v>
      </c>
      <c r="H127" s="25" t="s">
        <v>304</v>
      </c>
      <c r="I127" s="27" t="s">
        <v>305</v>
      </c>
      <c r="J127" s="28">
        <v>5</v>
      </c>
      <c r="K127" s="29" t="s">
        <v>306</v>
      </c>
      <c r="L127" s="25" t="s">
        <v>10</v>
      </c>
      <c r="M127" s="24">
        <v>0</v>
      </c>
      <c r="N127" s="24">
        <v>8456830.4299999997</v>
      </c>
      <c r="O127" s="24">
        <f>8000047.68+12349454.18</f>
        <v>20349501.859999999</v>
      </c>
      <c r="P127" s="94">
        <v>636553.68999999994</v>
      </c>
      <c r="Q127" s="94">
        <v>636553.68999999994</v>
      </c>
      <c r="R127" s="94">
        <v>0</v>
      </c>
      <c r="S127" s="94">
        <f t="shared" si="30"/>
        <v>636553.68999999994</v>
      </c>
      <c r="T127" s="98">
        <f t="shared" si="31"/>
        <v>1</v>
      </c>
      <c r="U127" s="94">
        <f t="shared" si="32"/>
        <v>0</v>
      </c>
      <c r="V127" s="98">
        <f t="shared" si="33"/>
        <v>0</v>
      </c>
      <c r="W127" s="94"/>
      <c r="X127" s="94"/>
      <c r="Y127" s="94"/>
      <c r="Z127" s="94"/>
      <c r="AA127" s="94"/>
      <c r="AB127" s="94"/>
      <c r="AC127" s="94"/>
      <c r="AD127" s="94">
        <v>0</v>
      </c>
      <c r="AE127" s="94">
        <v>0</v>
      </c>
      <c r="AF127" s="94">
        <v>0</v>
      </c>
      <c r="AG127" s="94">
        <v>0</v>
      </c>
      <c r="AH127" s="94">
        <v>0</v>
      </c>
      <c r="AI127" s="94">
        <v>0</v>
      </c>
      <c r="AJ127" s="94">
        <v>75152.92</v>
      </c>
      <c r="AK127" s="94">
        <v>0</v>
      </c>
      <c r="AL127" s="94">
        <v>0</v>
      </c>
      <c r="AM127" s="94">
        <v>0</v>
      </c>
      <c r="AN127" s="94">
        <v>0</v>
      </c>
      <c r="AO127" s="24">
        <f t="shared" si="34"/>
        <v>711706.61</v>
      </c>
      <c r="AQ127" s="10"/>
      <c r="AR127" s="10"/>
    </row>
    <row r="128" spans="1:44" ht="12" customHeight="1" x14ac:dyDescent="0.25">
      <c r="A128" s="9" t="s">
        <v>311</v>
      </c>
      <c r="B128" s="9" t="s">
        <v>311</v>
      </c>
      <c r="C128" s="25">
        <v>4</v>
      </c>
      <c r="D128" s="33" t="s">
        <v>300</v>
      </c>
      <c r="E128" s="27" t="s">
        <v>301</v>
      </c>
      <c r="F128" s="25" t="s">
        <v>302</v>
      </c>
      <c r="G128" s="27" t="s">
        <v>303</v>
      </c>
      <c r="H128" s="25" t="s">
        <v>312</v>
      </c>
      <c r="I128" s="27" t="s">
        <v>313</v>
      </c>
      <c r="J128" s="28">
        <v>1</v>
      </c>
      <c r="K128" s="29" t="s">
        <v>306</v>
      </c>
      <c r="L128" s="25" t="s">
        <v>10</v>
      </c>
      <c r="M128" s="24">
        <v>0</v>
      </c>
      <c r="N128" s="24">
        <v>0</v>
      </c>
      <c r="O128" s="24">
        <v>9392.26</v>
      </c>
      <c r="P128" s="94">
        <v>0</v>
      </c>
      <c r="Q128" s="94">
        <v>0</v>
      </c>
      <c r="R128" s="94">
        <v>0</v>
      </c>
      <c r="S128" s="94">
        <f t="shared" si="30"/>
        <v>0</v>
      </c>
      <c r="T128" s="98" t="str">
        <f t="shared" si="31"/>
        <v>nebija plānots</v>
      </c>
      <c r="U128" s="94">
        <f t="shared" si="32"/>
        <v>0</v>
      </c>
      <c r="V128" s="98" t="str">
        <f t="shared" si="33"/>
        <v>nebija plānots</v>
      </c>
      <c r="W128" s="94"/>
      <c r="X128" s="94"/>
      <c r="Y128" s="94"/>
      <c r="Z128" s="94"/>
      <c r="AA128" s="94"/>
      <c r="AB128" s="94"/>
      <c r="AC128" s="94"/>
      <c r="AD128" s="94">
        <v>0</v>
      </c>
      <c r="AE128" s="94">
        <v>0</v>
      </c>
      <c r="AF128" s="94">
        <v>0</v>
      </c>
      <c r="AG128" s="94">
        <v>0</v>
      </c>
      <c r="AH128" s="94">
        <v>35392.65</v>
      </c>
      <c r="AI128" s="94">
        <v>0</v>
      </c>
      <c r="AJ128" s="94">
        <v>229500</v>
      </c>
      <c r="AK128" s="94">
        <v>0</v>
      </c>
      <c r="AL128" s="94">
        <v>0</v>
      </c>
      <c r="AM128" s="94">
        <v>0</v>
      </c>
      <c r="AN128" s="94">
        <v>294391.25</v>
      </c>
      <c r="AO128" s="24">
        <f t="shared" si="34"/>
        <v>559283.9</v>
      </c>
      <c r="AQ128" s="10"/>
      <c r="AR128" s="10"/>
    </row>
    <row r="129" spans="1:44" ht="12" customHeight="1" x14ac:dyDescent="0.25">
      <c r="A129" s="9" t="s">
        <v>314</v>
      </c>
      <c r="B129" s="9" t="s">
        <v>314</v>
      </c>
      <c r="C129" s="25">
        <v>4</v>
      </c>
      <c r="D129" s="33" t="s">
        <v>300</v>
      </c>
      <c r="E129" s="27" t="s">
        <v>301</v>
      </c>
      <c r="F129" s="25" t="s">
        <v>302</v>
      </c>
      <c r="G129" s="27" t="s">
        <v>303</v>
      </c>
      <c r="H129" s="25" t="s">
        <v>312</v>
      </c>
      <c r="I129" s="27" t="s">
        <v>313</v>
      </c>
      <c r="J129" s="28">
        <v>2</v>
      </c>
      <c r="K129" s="29" t="s">
        <v>306</v>
      </c>
      <c r="L129" s="25" t="s">
        <v>10</v>
      </c>
      <c r="M129" s="24">
        <v>0</v>
      </c>
      <c r="N129" s="24">
        <v>0</v>
      </c>
      <c r="O129" s="24">
        <v>294515.34999999998</v>
      </c>
      <c r="P129" s="94">
        <v>68663.569999999992</v>
      </c>
      <c r="Q129" s="94">
        <v>143773.65</v>
      </c>
      <c r="R129" s="94">
        <v>0</v>
      </c>
      <c r="S129" s="94">
        <f t="shared" si="30"/>
        <v>143773.65</v>
      </c>
      <c r="T129" s="98">
        <f t="shared" si="31"/>
        <v>2.0938854475524651</v>
      </c>
      <c r="U129" s="94">
        <f t="shared" si="32"/>
        <v>75110.080000000002</v>
      </c>
      <c r="V129" s="98">
        <f t="shared" si="33"/>
        <v>1.0938854475524651</v>
      </c>
      <c r="W129" s="94"/>
      <c r="X129" s="94"/>
      <c r="Y129" s="94"/>
      <c r="Z129" s="94"/>
      <c r="AA129" s="94"/>
      <c r="AB129" s="94"/>
      <c r="AC129" s="94"/>
      <c r="AD129" s="94">
        <v>101996.44999999998</v>
      </c>
      <c r="AE129" s="94">
        <v>205994.18000000002</v>
      </c>
      <c r="AF129" s="94">
        <v>58481.799999999996</v>
      </c>
      <c r="AG129" s="94">
        <v>132863.64000000001</v>
      </c>
      <c r="AH129" s="94">
        <v>197898.78000000003</v>
      </c>
      <c r="AI129" s="94">
        <v>133743.68999999997</v>
      </c>
      <c r="AJ129" s="94">
        <v>81975.11</v>
      </c>
      <c r="AK129" s="94">
        <v>269261.95</v>
      </c>
      <c r="AL129" s="94">
        <v>143905.26</v>
      </c>
      <c r="AM129" s="94">
        <v>117052.96999999999</v>
      </c>
      <c r="AN129" s="94">
        <v>112224.26000000001</v>
      </c>
      <c r="AO129" s="24">
        <f t="shared" si="34"/>
        <v>1624061.66</v>
      </c>
      <c r="AQ129" s="10"/>
      <c r="AR129" s="10"/>
    </row>
    <row r="130" spans="1:44" ht="12" customHeight="1" x14ac:dyDescent="0.25">
      <c r="A130" s="9" t="s">
        <v>315</v>
      </c>
      <c r="B130" s="9" t="s">
        <v>315</v>
      </c>
      <c r="C130" s="25">
        <v>4</v>
      </c>
      <c r="D130" s="33" t="s">
        <v>300</v>
      </c>
      <c r="E130" s="27" t="s">
        <v>301</v>
      </c>
      <c r="F130" s="25" t="s">
        <v>302</v>
      </c>
      <c r="G130" s="27" t="s">
        <v>303</v>
      </c>
      <c r="H130" s="25" t="s">
        <v>316</v>
      </c>
      <c r="I130" s="27" t="s">
        <v>317</v>
      </c>
      <c r="J130" s="28">
        <v>1</v>
      </c>
      <c r="K130" s="29" t="s">
        <v>306</v>
      </c>
      <c r="L130" s="25" t="s">
        <v>10</v>
      </c>
      <c r="M130" s="24">
        <v>0</v>
      </c>
      <c r="N130" s="24">
        <v>0</v>
      </c>
      <c r="O130" s="24">
        <v>37.950000000000003</v>
      </c>
      <c r="P130" s="94">
        <v>0</v>
      </c>
      <c r="Q130" s="94">
        <v>0</v>
      </c>
      <c r="R130" s="94">
        <v>0</v>
      </c>
      <c r="S130" s="94">
        <f t="shared" si="30"/>
        <v>0</v>
      </c>
      <c r="T130" s="98" t="str">
        <f t="shared" si="31"/>
        <v>nebija plānots</v>
      </c>
      <c r="U130" s="94">
        <f t="shared" si="32"/>
        <v>0</v>
      </c>
      <c r="V130" s="98" t="str">
        <f t="shared" si="33"/>
        <v>nebija plānots</v>
      </c>
      <c r="W130" s="94"/>
      <c r="X130" s="94"/>
      <c r="Y130" s="94"/>
      <c r="Z130" s="94"/>
      <c r="AA130" s="94"/>
      <c r="AB130" s="94"/>
      <c r="AC130" s="94"/>
      <c r="AD130" s="94">
        <v>0</v>
      </c>
      <c r="AE130" s="94">
        <v>0</v>
      </c>
      <c r="AF130" s="94">
        <v>0</v>
      </c>
      <c r="AG130" s="94">
        <v>0</v>
      </c>
      <c r="AH130" s="94">
        <v>0</v>
      </c>
      <c r="AI130" s="94">
        <v>0</v>
      </c>
      <c r="AJ130" s="94">
        <v>3570</v>
      </c>
      <c r="AK130" s="94">
        <v>0</v>
      </c>
      <c r="AL130" s="94">
        <v>0</v>
      </c>
      <c r="AM130" s="94">
        <v>0</v>
      </c>
      <c r="AN130" s="94">
        <v>0</v>
      </c>
      <c r="AO130" s="24">
        <f t="shared" si="34"/>
        <v>3570</v>
      </c>
      <c r="AQ130" s="10"/>
      <c r="AR130" s="10"/>
    </row>
    <row r="131" spans="1:44" ht="12" customHeight="1" x14ac:dyDescent="0.25">
      <c r="A131" s="9" t="s">
        <v>318</v>
      </c>
      <c r="B131" s="9" t="s">
        <v>318</v>
      </c>
      <c r="C131" s="25">
        <v>4</v>
      </c>
      <c r="D131" s="33" t="s">
        <v>300</v>
      </c>
      <c r="E131" s="27" t="s">
        <v>301</v>
      </c>
      <c r="F131" s="25" t="s">
        <v>302</v>
      </c>
      <c r="G131" s="27" t="s">
        <v>303</v>
      </c>
      <c r="H131" s="25" t="s">
        <v>316</v>
      </c>
      <c r="I131" s="27" t="s">
        <v>317</v>
      </c>
      <c r="J131" s="28">
        <v>2</v>
      </c>
      <c r="K131" s="29" t="s">
        <v>306</v>
      </c>
      <c r="L131" s="25" t="s">
        <v>10</v>
      </c>
      <c r="M131" s="24">
        <v>0</v>
      </c>
      <c r="N131" s="24">
        <v>0</v>
      </c>
      <c r="O131" s="24">
        <v>6232.71</v>
      </c>
      <c r="P131" s="94">
        <v>0</v>
      </c>
      <c r="Q131" s="94">
        <v>0</v>
      </c>
      <c r="R131" s="94">
        <v>0</v>
      </c>
      <c r="S131" s="94">
        <f t="shared" si="30"/>
        <v>0</v>
      </c>
      <c r="T131" s="98" t="str">
        <f t="shared" si="31"/>
        <v>nebija plānots</v>
      </c>
      <c r="U131" s="94">
        <f t="shared" si="32"/>
        <v>0</v>
      </c>
      <c r="V131" s="98" t="str">
        <f t="shared" si="33"/>
        <v>nebija plānots</v>
      </c>
      <c r="W131" s="94"/>
      <c r="X131" s="94"/>
      <c r="Y131" s="94"/>
      <c r="Z131" s="94"/>
      <c r="AA131" s="94"/>
      <c r="AB131" s="94"/>
      <c r="AC131" s="94"/>
      <c r="AD131" s="94">
        <v>0</v>
      </c>
      <c r="AE131" s="94">
        <v>0</v>
      </c>
      <c r="AF131" s="94">
        <v>56100</v>
      </c>
      <c r="AG131" s="94">
        <v>0</v>
      </c>
      <c r="AH131" s="94">
        <v>0</v>
      </c>
      <c r="AI131" s="94">
        <v>56100</v>
      </c>
      <c r="AJ131" s="94">
        <v>0</v>
      </c>
      <c r="AK131" s="94">
        <v>0</v>
      </c>
      <c r="AL131" s="94">
        <v>0</v>
      </c>
      <c r="AM131" s="94">
        <v>63750</v>
      </c>
      <c r="AN131" s="94">
        <v>0</v>
      </c>
      <c r="AO131" s="24">
        <f t="shared" si="34"/>
        <v>175950</v>
      </c>
      <c r="AQ131" s="10"/>
      <c r="AR131" s="10"/>
    </row>
    <row r="132" spans="1:44" ht="12" customHeight="1" x14ac:dyDescent="0.25">
      <c r="A132" s="9" t="s">
        <v>319</v>
      </c>
      <c r="B132" s="9" t="s">
        <v>319</v>
      </c>
      <c r="C132" s="25">
        <v>4</v>
      </c>
      <c r="D132" s="33" t="s">
        <v>300</v>
      </c>
      <c r="E132" s="27" t="s">
        <v>301</v>
      </c>
      <c r="F132" s="33" t="s">
        <v>302</v>
      </c>
      <c r="G132" s="27" t="s">
        <v>303</v>
      </c>
      <c r="H132" s="25" t="s">
        <v>320</v>
      </c>
      <c r="I132" s="27" t="s">
        <v>321</v>
      </c>
      <c r="J132" s="28" t="s">
        <v>21</v>
      </c>
      <c r="K132" s="29" t="s">
        <v>306</v>
      </c>
      <c r="L132" s="25" t="s">
        <v>10</v>
      </c>
      <c r="M132" s="24">
        <v>0</v>
      </c>
      <c r="N132" s="24">
        <v>10996.42</v>
      </c>
      <c r="O132" s="24">
        <v>71681.2</v>
      </c>
      <c r="P132" s="94">
        <v>134678.28</v>
      </c>
      <c r="Q132" s="94">
        <v>134678.28</v>
      </c>
      <c r="R132" s="94">
        <v>0</v>
      </c>
      <c r="S132" s="94">
        <f t="shared" si="30"/>
        <v>134678.28</v>
      </c>
      <c r="T132" s="98">
        <f t="shared" si="31"/>
        <v>1</v>
      </c>
      <c r="U132" s="94">
        <f t="shared" si="32"/>
        <v>0</v>
      </c>
      <c r="V132" s="98">
        <f t="shared" si="33"/>
        <v>0</v>
      </c>
      <c r="W132" s="94"/>
      <c r="X132" s="94"/>
      <c r="Y132" s="94"/>
      <c r="Z132" s="94"/>
      <c r="AA132" s="94"/>
      <c r="AB132" s="94"/>
      <c r="AC132" s="94"/>
      <c r="AD132" s="94">
        <v>0</v>
      </c>
      <c r="AE132" s="94">
        <v>0</v>
      </c>
      <c r="AF132" s="94">
        <v>0</v>
      </c>
      <c r="AG132" s="94">
        <v>0</v>
      </c>
      <c r="AH132" s="94">
        <v>26036.73</v>
      </c>
      <c r="AI132" s="94">
        <v>0</v>
      </c>
      <c r="AJ132" s="94">
        <v>0</v>
      </c>
      <c r="AK132" s="94">
        <v>0</v>
      </c>
      <c r="AL132" s="94">
        <v>0</v>
      </c>
      <c r="AM132" s="94">
        <v>0</v>
      </c>
      <c r="AN132" s="94">
        <v>525948.21</v>
      </c>
      <c r="AO132" s="24">
        <f t="shared" si="34"/>
        <v>686663.22</v>
      </c>
      <c r="AQ132" s="10"/>
      <c r="AR132" s="10"/>
    </row>
    <row r="133" spans="1:44" ht="12" customHeight="1" x14ac:dyDescent="0.25">
      <c r="A133" s="9" t="s">
        <v>322</v>
      </c>
      <c r="B133" s="9" t="s">
        <v>322</v>
      </c>
      <c r="C133" s="25">
        <v>4</v>
      </c>
      <c r="D133" s="33" t="s">
        <v>300</v>
      </c>
      <c r="E133" s="27" t="s">
        <v>301</v>
      </c>
      <c r="F133" s="33" t="s">
        <v>323</v>
      </c>
      <c r="G133" s="27" t="s">
        <v>324</v>
      </c>
      <c r="H133" s="25" t="s">
        <v>325</v>
      </c>
      <c r="I133" s="27" t="s">
        <v>326</v>
      </c>
      <c r="J133" s="28" t="s">
        <v>21</v>
      </c>
      <c r="K133" s="29" t="s">
        <v>306</v>
      </c>
      <c r="L133" s="25" t="s">
        <v>9</v>
      </c>
      <c r="M133" s="24">
        <v>0</v>
      </c>
      <c r="N133" s="24">
        <v>221705.43</v>
      </c>
      <c r="O133" s="24">
        <v>198712.08000000002</v>
      </c>
      <c r="P133" s="94">
        <v>0</v>
      </c>
      <c r="Q133" s="94">
        <v>0</v>
      </c>
      <c r="R133" s="94">
        <v>0</v>
      </c>
      <c r="S133" s="94">
        <f t="shared" si="30"/>
        <v>0</v>
      </c>
      <c r="T133" s="98" t="str">
        <f t="shared" si="31"/>
        <v>nebija plānots</v>
      </c>
      <c r="U133" s="94">
        <f t="shared" si="32"/>
        <v>0</v>
      </c>
      <c r="V133" s="98" t="str">
        <f t="shared" si="33"/>
        <v>nebija plānots</v>
      </c>
      <c r="W133" s="94"/>
      <c r="X133" s="94"/>
      <c r="Y133" s="94"/>
      <c r="Z133" s="94"/>
      <c r="AA133" s="94"/>
      <c r="AB133" s="94"/>
      <c r="AC133" s="94"/>
      <c r="AD133" s="94">
        <v>0</v>
      </c>
      <c r="AE133" s="94">
        <v>0</v>
      </c>
      <c r="AF133" s="94">
        <v>186300.08</v>
      </c>
      <c r="AG133" s="94">
        <v>0</v>
      </c>
      <c r="AH133" s="94">
        <v>44625</v>
      </c>
      <c r="AI133" s="94">
        <v>0</v>
      </c>
      <c r="AJ133" s="94">
        <v>0</v>
      </c>
      <c r="AK133" s="94">
        <v>0</v>
      </c>
      <c r="AL133" s="94">
        <v>126112.44</v>
      </c>
      <c r="AM133" s="94">
        <v>0</v>
      </c>
      <c r="AN133" s="94">
        <v>86062.5</v>
      </c>
      <c r="AO133" s="24">
        <f t="shared" si="34"/>
        <v>443100.02</v>
      </c>
      <c r="AQ133" s="10"/>
      <c r="AR133" s="10"/>
    </row>
    <row r="134" spans="1:44" ht="12" customHeight="1" x14ac:dyDescent="0.25">
      <c r="A134" s="9" t="s">
        <v>327</v>
      </c>
      <c r="B134" s="9" t="s">
        <v>327</v>
      </c>
      <c r="C134" s="25">
        <v>4</v>
      </c>
      <c r="D134" s="33" t="s">
        <v>300</v>
      </c>
      <c r="E134" s="27" t="s">
        <v>301</v>
      </c>
      <c r="F134" s="33" t="s">
        <v>323</v>
      </c>
      <c r="G134" s="27" t="s">
        <v>324</v>
      </c>
      <c r="H134" s="25" t="s">
        <v>328</v>
      </c>
      <c r="I134" s="27" t="s">
        <v>329</v>
      </c>
      <c r="J134" s="28" t="s">
        <v>21</v>
      </c>
      <c r="K134" s="29" t="s">
        <v>306</v>
      </c>
      <c r="L134" s="25" t="s">
        <v>9</v>
      </c>
      <c r="M134" s="24">
        <v>0</v>
      </c>
      <c r="N134" s="24">
        <v>0</v>
      </c>
      <c r="O134" s="24">
        <v>1788401.7199999997</v>
      </c>
      <c r="P134" s="94">
        <v>191426.11</v>
      </c>
      <c r="Q134" s="94">
        <v>196232.38999999996</v>
      </c>
      <c r="R134" s="94">
        <v>0</v>
      </c>
      <c r="S134" s="94">
        <f t="shared" si="30"/>
        <v>196232.38999999996</v>
      </c>
      <c r="T134" s="98">
        <f t="shared" si="31"/>
        <v>1.0251077556765895</v>
      </c>
      <c r="U134" s="94">
        <f t="shared" si="32"/>
        <v>4806.2799999999697</v>
      </c>
      <c r="V134" s="98">
        <f t="shared" si="33"/>
        <v>2.5107755676589627E-2</v>
      </c>
      <c r="W134" s="94"/>
      <c r="X134" s="94"/>
      <c r="Y134" s="94"/>
      <c r="Z134" s="94"/>
      <c r="AA134" s="94"/>
      <c r="AB134" s="94"/>
      <c r="AC134" s="94"/>
      <c r="AD134" s="94">
        <v>132687.4</v>
      </c>
      <c r="AE134" s="94">
        <v>151865.79999999999</v>
      </c>
      <c r="AF134" s="94">
        <v>330369.06999999995</v>
      </c>
      <c r="AG134" s="94">
        <v>102655.40000000001</v>
      </c>
      <c r="AH134" s="94">
        <v>162089.14000000001</v>
      </c>
      <c r="AI134" s="94">
        <v>234515.59</v>
      </c>
      <c r="AJ134" s="94">
        <v>157005.88</v>
      </c>
      <c r="AK134" s="94">
        <v>85694.09</v>
      </c>
      <c r="AL134" s="94">
        <v>468399.64</v>
      </c>
      <c r="AM134" s="94">
        <v>127898.89</v>
      </c>
      <c r="AN134" s="94">
        <v>64089.770000000004</v>
      </c>
      <c r="AO134" s="24">
        <f t="shared" si="34"/>
        <v>2208696.7800000003</v>
      </c>
      <c r="AQ134" s="10"/>
      <c r="AR134" s="10"/>
    </row>
    <row r="135" spans="1:44" ht="12" customHeight="1" x14ac:dyDescent="0.25">
      <c r="A135" s="9" t="s">
        <v>330</v>
      </c>
      <c r="B135" s="9" t="s">
        <v>330</v>
      </c>
      <c r="C135" s="25">
        <v>4</v>
      </c>
      <c r="D135" s="33" t="s">
        <v>300</v>
      </c>
      <c r="E135" s="27" t="s">
        <v>301</v>
      </c>
      <c r="F135" s="33" t="s">
        <v>323</v>
      </c>
      <c r="G135" s="27" t="s">
        <v>324</v>
      </c>
      <c r="H135" s="25" t="s">
        <v>331</v>
      </c>
      <c r="I135" s="27" t="s">
        <v>332</v>
      </c>
      <c r="J135" s="28" t="s">
        <v>21</v>
      </c>
      <c r="K135" s="29" t="s">
        <v>306</v>
      </c>
      <c r="L135" s="25" t="s">
        <v>9</v>
      </c>
      <c r="M135" s="24">
        <v>0</v>
      </c>
      <c r="N135" s="24">
        <v>0</v>
      </c>
      <c r="O135" s="24">
        <v>30712.53</v>
      </c>
      <c r="P135" s="94">
        <v>0</v>
      </c>
      <c r="Q135" s="94">
        <v>0</v>
      </c>
      <c r="R135" s="94">
        <v>0</v>
      </c>
      <c r="S135" s="94">
        <f t="shared" si="30"/>
        <v>0</v>
      </c>
      <c r="T135" s="98" t="str">
        <f t="shared" si="31"/>
        <v>nebija plānots</v>
      </c>
      <c r="U135" s="94">
        <f t="shared" si="32"/>
        <v>0</v>
      </c>
      <c r="V135" s="98" t="str">
        <f t="shared" si="33"/>
        <v>nebija plānots</v>
      </c>
      <c r="W135" s="94"/>
      <c r="X135" s="94"/>
      <c r="Y135" s="94"/>
      <c r="Z135" s="94"/>
      <c r="AA135" s="94"/>
      <c r="AB135" s="94"/>
      <c r="AC135" s="94"/>
      <c r="AD135" s="94">
        <v>0</v>
      </c>
      <c r="AE135" s="94">
        <v>11517.2</v>
      </c>
      <c r="AF135" s="94">
        <v>0</v>
      </c>
      <c r="AG135" s="94">
        <v>0</v>
      </c>
      <c r="AH135" s="94">
        <v>0</v>
      </c>
      <c r="AI135" s="94">
        <v>0</v>
      </c>
      <c r="AJ135" s="94">
        <v>49347.45</v>
      </c>
      <c r="AK135" s="94">
        <v>0</v>
      </c>
      <c r="AL135" s="94">
        <v>0</v>
      </c>
      <c r="AM135" s="94">
        <v>0</v>
      </c>
      <c r="AN135" s="94">
        <v>0</v>
      </c>
      <c r="AO135" s="24">
        <f t="shared" si="34"/>
        <v>60864.649999999994</v>
      </c>
      <c r="AQ135" s="10"/>
      <c r="AR135" s="10"/>
    </row>
    <row r="136" spans="1:44" ht="12" customHeight="1" x14ac:dyDescent="0.25">
      <c r="A136" s="9" t="s">
        <v>333</v>
      </c>
      <c r="B136" s="9" t="s">
        <v>333</v>
      </c>
      <c r="C136" s="25">
        <v>4</v>
      </c>
      <c r="D136" s="33" t="s">
        <v>300</v>
      </c>
      <c r="E136" s="27" t="s">
        <v>301</v>
      </c>
      <c r="F136" s="33" t="s">
        <v>323</v>
      </c>
      <c r="G136" s="27" t="s">
        <v>324</v>
      </c>
      <c r="H136" s="25" t="s">
        <v>334</v>
      </c>
      <c r="I136" s="27" t="s">
        <v>335</v>
      </c>
      <c r="J136" s="28" t="s">
        <v>21</v>
      </c>
      <c r="K136" s="29" t="s">
        <v>306</v>
      </c>
      <c r="L136" s="25" t="s">
        <v>9</v>
      </c>
      <c r="M136" s="24">
        <v>0</v>
      </c>
      <c r="N136" s="24">
        <v>0</v>
      </c>
      <c r="O136" s="24">
        <v>15225.06</v>
      </c>
      <c r="P136" s="94">
        <v>0</v>
      </c>
      <c r="Q136" s="94">
        <v>0</v>
      </c>
      <c r="R136" s="94">
        <v>0</v>
      </c>
      <c r="S136" s="94">
        <f t="shared" si="30"/>
        <v>0</v>
      </c>
      <c r="T136" s="98" t="str">
        <f t="shared" si="31"/>
        <v>nebija plānots</v>
      </c>
      <c r="U136" s="94">
        <f t="shared" si="32"/>
        <v>0</v>
      </c>
      <c r="V136" s="98" t="str">
        <f t="shared" si="33"/>
        <v>nebija plānots</v>
      </c>
      <c r="W136" s="94"/>
      <c r="X136" s="94"/>
      <c r="Y136" s="94"/>
      <c r="Z136" s="94"/>
      <c r="AA136" s="94"/>
      <c r="AB136" s="94"/>
      <c r="AC136" s="94"/>
      <c r="AD136" s="94">
        <v>0</v>
      </c>
      <c r="AE136" s="94">
        <v>0</v>
      </c>
      <c r="AF136" s="94">
        <v>37964.81</v>
      </c>
      <c r="AG136" s="94">
        <v>0</v>
      </c>
      <c r="AH136" s="94">
        <v>0</v>
      </c>
      <c r="AI136" s="94">
        <v>0</v>
      </c>
      <c r="AJ136" s="94">
        <v>0</v>
      </c>
      <c r="AK136" s="94">
        <v>0</v>
      </c>
      <c r="AL136" s="94">
        <v>31875</v>
      </c>
      <c r="AM136" s="94">
        <v>0</v>
      </c>
      <c r="AN136" s="94">
        <v>0</v>
      </c>
      <c r="AO136" s="24">
        <f t="shared" si="34"/>
        <v>69839.81</v>
      </c>
      <c r="AQ136" s="10"/>
      <c r="AR136" s="10"/>
    </row>
    <row r="137" spans="1:44" ht="12" customHeight="1" x14ac:dyDescent="0.25">
      <c r="A137" s="9" t="s">
        <v>336</v>
      </c>
      <c r="B137" s="9" t="s">
        <v>336</v>
      </c>
      <c r="C137" s="25">
        <v>4</v>
      </c>
      <c r="D137" s="33" t="s">
        <v>300</v>
      </c>
      <c r="E137" s="27" t="s">
        <v>301</v>
      </c>
      <c r="F137" s="33" t="s">
        <v>323</v>
      </c>
      <c r="G137" s="27" t="s">
        <v>324</v>
      </c>
      <c r="H137" s="25" t="s">
        <v>337</v>
      </c>
      <c r="I137" s="27" t="s">
        <v>338</v>
      </c>
      <c r="J137" s="28" t="s">
        <v>21</v>
      </c>
      <c r="K137" s="29" t="s">
        <v>306</v>
      </c>
      <c r="L137" s="25" t="s">
        <v>9</v>
      </c>
      <c r="M137" s="24">
        <v>0</v>
      </c>
      <c r="N137" s="24">
        <v>323686.40999999997</v>
      </c>
      <c r="O137" s="24">
        <v>2941844.95</v>
      </c>
      <c r="P137" s="94">
        <v>73535.64</v>
      </c>
      <c r="Q137" s="94">
        <v>57592.71</v>
      </c>
      <c r="R137" s="94">
        <v>0</v>
      </c>
      <c r="S137" s="94">
        <f t="shared" si="30"/>
        <v>57592.71</v>
      </c>
      <c r="T137" s="98">
        <f t="shared" si="31"/>
        <v>0.78319451629169201</v>
      </c>
      <c r="U137" s="94">
        <f t="shared" si="32"/>
        <v>-15942.93</v>
      </c>
      <c r="V137" s="98">
        <f t="shared" si="33"/>
        <v>-0.21680548370830799</v>
      </c>
      <c r="W137" s="94"/>
      <c r="X137" s="94"/>
      <c r="Y137" s="94"/>
      <c r="Z137" s="94"/>
      <c r="AA137" s="94"/>
      <c r="AB137" s="94"/>
      <c r="AC137" s="94"/>
      <c r="AD137" s="94">
        <v>0</v>
      </c>
      <c r="AE137" s="94">
        <v>0</v>
      </c>
      <c r="AF137" s="94">
        <v>0</v>
      </c>
      <c r="AG137" s="94">
        <v>0</v>
      </c>
      <c r="AH137" s="94">
        <v>0</v>
      </c>
      <c r="AI137" s="94">
        <v>0</v>
      </c>
      <c r="AJ137" s="94">
        <v>487464.36</v>
      </c>
      <c r="AK137" s="94">
        <v>0</v>
      </c>
      <c r="AL137" s="94">
        <v>0</v>
      </c>
      <c r="AM137" s="94">
        <v>0</v>
      </c>
      <c r="AN137" s="94">
        <v>0</v>
      </c>
      <c r="AO137" s="24">
        <f t="shared" si="34"/>
        <v>561000</v>
      </c>
      <c r="AQ137" s="10"/>
      <c r="AR137" s="10"/>
    </row>
    <row r="138" spans="1:44" ht="12" customHeight="1" x14ac:dyDescent="0.25">
      <c r="A138" s="9" t="s">
        <v>339</v>
      </c>
      <c r="B138" s="9" t="s">
        <v>339</v>
      </c>
      <c r="C138" s="25">
        <v>4</v>
      </c>
      <c r="D138" s="33" t="s">
        <v>300</v>
      </c>
      <c r="E138" s="27" t="s">
        <v>301</v>
      </c>
      <c r="F138" s="33" t="s">
        <v>323</v>
      </c>
      <c r="G138" s="27" t="s">
        <v>324</v>
      </c>
      <c r="H138" s="25" t="s">
        <v>340</v>
      </c>
      <c r="I138" s="27" t="s">
        <v>341</v>
      </c>
      <c r="J138" s="28" t="s">
        <v>21</v>
      </c>
      <c r="K138" s="29" t="s">
        <v>306</v>
      </c>
      <c r="L138" s="25" t="s">
        <v>9</v>
      </c>
      <c r="M138" s="24">
        <v>0</v>
      </c>
      <c r="N138" s="24">
        <v>230419.18</v>
      </c>
      <c r="O138" s="24">
        <v>1474416.32</v>
      </c>
      <c r="P138" s="94">
        <v>0</v>
      </c>
      <c r="Q138" s="94">
        <v>0</v>
      </c>
      <c r="R138" s="94">
        <v>0</v>
      </c>
      <c r="S138" s="94">
        <f t="shared" si="30"/>
        <v>0</v>
      </c>
      <c r="T138" s="98" t="str">
        <f t="shared" si="31"/>
        <v>nebija plānots</v>
      </c>
      <c r="U138" s="94">
        <f t="shared" si="32"/>
        <v>0</v>
      </c>
      <c r="V138" s="98" t="str">
        <f t="shared" si="33"/>
        <v>nebija plānots</v>
      </c>
      <c r="W138" s="94"/>
      <c r="X138" s="94"/>
      <c r="Y138" s="94"/>
      <c r="Z138" s="94"/>
      <c r="AA138" s="94"/>
      <c r="AB138" s="94"/>
      <c r="AC138" s="94"/>
      <c r="AD138" s="94">
        <v>289438.26</v>
      </c>
      <c r="AE138" s="94">
        <v>0</v>
      </c>
      <c r="AF138" s="94">
        <v>0</v>
      </c>
      <c r="AG138" s="94">
        <v>0</v>
      </c>
      <c r="AH138" s="94">
        <v>0</v>
      </c>
      <c r="AI138" s="94">
        <v>0</v>
      </c>
      <c r="AJ138" s="94">
        <v>383928.74</v>
      </c>
      <c r="AK138" s="94">
        <v>0</v>
      </c>
      <c r="AL138" s="94">
        <v>0</v>
      </c>
      <c r="AM138" s="94">
        <v>0</v>
      </c>
      <c r="AN138" s="94">
        <v>0</v>
      </c>
      <c r="AO138" s="24">
        <f t="shared" si="34"/>
        <v>673367</v>
      </c>
      <c r="AQ138" s="10"/>
      <c r="AR138" s="10"/>
    </row>
    <row r="139" spans="1:44" ht="12" customHeight="1" x14ac:dyDescent="0.25">
      <c r="A139" s="9" t="s">
        <v>342</v>
      </c>
      <c r="B139" s="9" t="s">
        <v>342</v>
      </c>
      <c r="C139" s="25">
        <v>4</v>
      </c>
      <c r="D139" s="33" t="s">
        <v>300</v>
      </c>
      <c r="E139" s="27" t="s">
        <v>301</v>
      </c>
      <c r="F139" s="33" t="s">
        <v>323</v>
      </c>
      <c r="G139" s="27" t="s">
        <v>324</v>
      </c>
      <c r="H139" s="25" t="s">
        <v>343</v>
      </c>
      <c r="I139" s="27" t="s">
        <v>344</v>
      </c>
      <c r="J139" s="28" t="s">
        <v>21</v>
      </c>
      <c r="K139" s="29" t="s">
        <v>306</v>
      </c>
      <c r="L139" s="25" t="s">
        <v>9</v>
      </c>
      <c r="M139" s="24">
        <v>0</v>
      </c>
      <c r="N139" s="24">
        <v>16303.03</v>
      </c>
      <c r="O139" s="24">
        <v>95804.340000000011</v>
      </c>
      <c r="P139" s="94">
        <v>0</v>
      </c>
      <c r="Q139" s="94">
        <v>0</v>
      </c>
      <c r="R139" s="94">
        <v>0</v>
      </c>
      <c r="S139" s="94">
        <f t="shared" si="30"/>
        <v>0</v>
      </c>
      <c r="T139" s="98" t="str">
        <f t="shared" si="31"/>
        <v>nebija plānots</v>
      </c>
      <c r="U139" s="94">
        <f t="shared" si="32"/>
        <v>0</v>
      </c>
      <c r="V139" s="98" t="str">
        <f t="shared" si="33"/>
        <v>nebija plānots</v>
      </c>
      <c r="W139" s="94"/>
      <c r="X139" s="94"/>
      <c r="Y139" s="94"/>
      <c r="Z139" s="94"/>
      <c r="AA139" s="94"/>
      <c r="AB139" s="94"/>
      <c r="AC139" s="94"/>
      <c r="AD139" s="94">
        <v>0</v>
      </c>
      <c r="AE139" s="94">
        <v>0</v>
      </c>
      <c r="AF139" s="94">
        <v>0</v>
      </c>
      <c r="AG139" s="94">
        <v>124507.73</v>
      </c>
      <c r="AH139" s="94">
        <v>0</v>
      </c>
      <c r="AI139" s="94">
        <v>0</v>
      </c>
      <c r="AJ139" s="94">
        <v>0</v>
      </c>
      <c r="AK139" s="94">
        <v>0</v>
      </c>
      <c r="AL139" s="94">
        <v>0</v>
      </c>
      <c r="AM139" s="94">
        <v>115394.63</v>
      </c>
      <c r="AN139" s="94">
        <v>0</v>
      </c>
      <c r="AO139" s="24">
        <f t="shared" si="34"/>
        <v>239902.36</v>
      </c>
      <c r="AQ139" s="10"/>
      <c r="AR139" s="10"/>
    </row>
    <row r="140" spans="1:44" ht="12" customHeight="1" x14ac:dyDescent="0.25">
      <c r="A140" s="9" t="s">
        <v>345</v>
      </c>
      <c r="B140" s="9" t="s">
        <v>345</v>
      </c>
      <c r="C140" s="25">
        <v>4</v>
      </c>
      <c r="D140" s="33" t="s">
        <v>300</v>
      </c>
      <c r="E140" s="27" t="s">
        <v>301</v>
      </c>
      <c r="F140" s="33" t="s">
        <v>323</v>
      </c>
      <c r="G140" s="27" t="s">
        <v>324</v>
      </c>
      <c r="H140" s="25" t="s">
        <v>346</v>
      </c>
      <c r="I140" s="27" t="s">
        <v>347</v>
      </c>
      <c r="J140" s="28" t="s">
        <v>21</v>
      </c>
      <c r="K140" s="29" t="s">
        <v>306</v>
      </c>
      <c r="L140" s="25" t="s">
        <v>9</v>
      </c>
      <c r="M140" s="24">
        <v>0</v>
      </c>
      <c r="N140" s="24">
        <v>0</v>
      </c>
      <c r="O140" s="24">
        <v>58424.38</v>
      </c>
      <c r="P140" s="94">
        <v>0</v>
      </c>
      <c r="Q140" s="94">
        <v>0</v>
      </c>
      <c r="R140" s="94">
        <v>0</v>
      </c>
      <c r="S140" s="94">
        <f t="shared" si="30"/>
        <v>0</v>
      </c>
      <c r="T140" s="98" t="str">
        <f t="shared" si="31"/>
        <v>nebija plānots</v>
      </c>
      <c r="U140" s="94">
        <f t="shared" si="32"/>
        <v>0</v>
      </c>
      <c r="V140" s="98" t="str">
        <f t="shared" si="33"/>
        <v>nebija plānots</v>
      </c>
      <c r="W140" s="94"/>
      <c r="X140" s="94"/>
      <c r="Y140" s="94"/>
      <c r="Z140" s="94"/>
      <c r="AA140" s="94"/>
      <c r="AB140" s="94"/>
      <c r="AC140" s="94"/>
      <c r="AD140" s="94">
        <v>0</v>
      </c>
      <c r="AE140" s="94">
        <v>50766.78</v>
      </c>
      <c r="AF140" s="94">
        <v>0</v>
      </c>
      <c r="AG140" s="94">
        <v>100427.5</v>
      </c>
      <c r="AH140" s="94">
        <v>0</v>
      </c>
      <c r="AI140" s="94">
        <v>0</v>
      </c>
      <c r="AJ140" s="94">
        <v>0</v>
      </c>
      <c r="AK140" s="94">
        <v>0</v>
      </c>
      <c r="AL140" s="94">
        <v>0</v>
      </c>
      <c r="AM140" s="94">
        <v>72250</v>
      </c>
      <c r="AN140" s="94">
        <v>63750</v>
      </c>
      <c r="AO140" s="24">
        <f t="shared" si="34"/>
        <v>287194.28000000003</v>
      </c>
      <c r="AQ140" s="10"/>
      <c r="AR140" s="10"/>
    </row>
    <row r="141" spans="1:44" ht="12" customHeight="1" x14ac:dyDescent="0.25">
      <c r="A141" s="9" t="s">
        <v>348</v>
      </c>
      <c r="B141" s="9" t="s">
        <v>348</v>
      </c>
      <c r="C141" s="25">
        <v>4</v>
      </c>
      <c r="D141" s="33" t="s">
        <v>349</v>
      </c>
      <c r="E141" s="27" t="s">
        <v>350</v>
      </c>
      <c r="F141" s="33" t="s">
        <v>351</v>
      </c>
      <c r="G141" s="27" t="s">
        <v>352</v>
      </c>
      <c r="H141" s="25" t="s">
        <v>353</v>
      </c>
      <c r="I141" s="27" t="s">
        <v>354</v>
      </c>
      <c r="J141" s="28" t="s">
        <v>21</v>
      </c>
      <c r="K141" s="29" t="s">
        <v>95</v>
      </c>
      <c r="L141" s="25" t="s">
        <v>10</v>
      </c>
      <c r="M141" s="24">
        <v>0</v>
      </c>
      <c r="N141" s="24">
        <v>0</v>
      </c>
      <c r="O141" s="24">
        <v>0</v>
      </c>
      <c r="P141" s="94">
        <v>0</v>
      </c>
      <c r="Q141" s="94">
        <v>0</v>
      </c>
      <c r="R141" s="94">
        <v>0</v>
      </c>
      <c r="S141" s="94">
        <f t="shared" si="30"/>
        <v>0</v>
      </c>
      <c r="T141" s="98" t="str">
        <f t="shared" si="31"/>
        <v>nebija plānots</v>
      </c>
      <c r="U141" s="94">
        <f t="shared" si="32"/>
        <v>0</v>
      </c>
      <c r="V141" s="98" t="str">
        <f t="shared" si="33"/>
        <v>nebija plānots</v>
      </c>
      <c r="W141" s="94"/>
      <c r="X141" s="94"/>
      <c r="Y141" s="94"/>
      <c r="Z141" s="94"/>
      <c r="AA141" s="94"/>
      <c r="AB141" s="94"/>
      <c r="AC141" s="94"/>
      <c r="AD141" s="94">
        <v>0</v>
      </c>
      <c r="AE141" s="94">
        <v>0</v>
      </c>
      <c r="AF141" s="94">
        <v>0</v>
      </c>
      <c r="AG141" s="94">
        <v>0</v>
      </c>
      <c r="AH141" s="94">
        <v>0</v>
      </c>
      <c r="AI141" s="94">
        <v>0</v>
      </c>
      <c r="AJ141" s="94">
        <v>0</v>
      </c>
      <c r="AK141" s="94">
        <v>0</v>
      </c>
      <c r="AL141" s="94">
        <v>0</v>
      </c>
      <c r="AM141" s="94">
        <v>0</v>
      </c>
      <c r="AN141" s="94">
        <v>0</v>
      </c>
      <c r="AO141" s="24">
        <f t="shared" si="34"/>
        <v>0</v>
      </c>
      <c r="AQ141" s="10"/>
      <c r="AR141" s="10"/>
    </row>
    <row r="142" spans="1:44" ht="12" customHeight="1" x14ac:dyDescent="0.25">
      <c r="A142" s="9" t="s">
        <v>355</v>
      </c>
      <c r="B142" s="9" t="s">
        <v>355</v>
      </c>
      <c r="C142" s="25">
        <v>4</v>
      </c>
      <c r="D142" s="33" t="s">
        <v>349</v>
      </c>
      <c r="E142" s="27" t="s">
        <v>350</v>
      </c>
      <c r="F142" s="33" t="s">
        <v>351</v>
      </c>
      <c r="G142" s="27" t="s">
        <v>352</v>
      </c>
      <c r="H142" s="25" t="s">
        <v>356</v>
      </c>
      <c r="I142" s="27" t="s">
        <v>658</v>
      </c>
      <c r="J142" s="28" t="s">
        <v>21</v>
      </c>
      <c r="K142" s="29" t="s">
        <v>22</v>
      </c>
      <c r="L142" s="25" t="s">
        <v>10</v>
      </c>
      <c r="M142" s="24">
        <v>0</v>
      </c>
      <c r="N142" s="24">
        <v>0</v>
      </c>
      <c r="O142" s="24">
        <v>0</v>
      </c>
      <c r="P142" s="94">
        <v>14201.32</v>
      </c>
      <c r="Q142" s="94">
        <v>14201.32</v>
      </c>
      <c r="R142" s="94">
        <v>0</v>
      </c>
      <c r="S142" s="94">
        <f t="shared" si="30"/>
        <v>14201.32</v>
      </c>
      <c r="T142" s="98">
        <f t="shared" si="31"/>
        <v>1</v>
      </c>
      <c r="U142" s="94">
        <f t="shared" si="32"/>
        <v>0</v>
      </c>
      <c r="V142" s="98">
        <f t="shared" si="33"/>
        <v>0</v>
      </c>
      <c r="W142" s="94"/>
      <c r="X142" s="94"/>
      <c r="Y142" s="94"/>
      <c r="Z142" s="94"/>
      <c r="AA142" s="94"/>
      <c r="AB142" s="94"/>
      <c r="AC142" s="94"/>
      <c r="AD142" s="94">
        <v>0</v>
      </c>
      <c r="AE142" s="94">
        <v>0</v>
      </c>
      <c r="AF142" s="94">
        <v>25500</v>
      </c>
      <c r="AG142" s="94">
        <v>0</v>
      </c>
      <c r="AH142" s="94">
        <v>0</v>
      </c>
      <c r="AI142" s="94">
        <v>52530</v>
      </c>
      <c r="AJ142" s="94">
        <v>0</v>
      </c>
      <c r="AK142" s="94">
        <v>0</v>
      </c>
      <c r="AL142" s="94">
        <v>231540</v>
      </c>
      <c r="AM142" s="94">
        <v>0</v>
      </c>
      <c r="AN142" s="94">
        <v>0</v>
      </c>
      <c r="AO142" s="24">
        <f t="shared" si="34"/>
        <v>323771.32</v>
      </c>
      <c r="AQ142" s="10"/>
      <c r="AR142" s="10"/>
    </row>
    <row r="143" spans="1:44" ht="12" customHeight="1" x14ac:dyDescent="0.25">
      <c r="A143" s="9" t="s">
        <v>357</v>
      </c>
      <c r="B143" s="9" t="s">
        <v>357</v>
      </c>
      <c r="C143" s="25">
        <v>4</v>
      </c>
      <c r="D143" s="33" t="s">
        <v>349</v>
      </c>
      <c r="E143" s="27" t="s">
        <v>350</v>
      </c>
      <c r="F143" s="33" t="s">
        <v>351</v>
      </c>
      <c r="G143" s="27" t="s">
        <v>358</v>
      </c>
      <c r="H143" s="25" t="s">
        <v>359</v>
      </c>
      <c r="I143" s="27" t="s">
        <v>360</v>
      </c>
      <c r="J143" s="28" t="s">
        <v>21</v>
      </c>
      <c r="K143" s="29" t="s">
        <v>22</v>
      </c>
      <c r="L143" s="25" t="s">
        <v>10</v>
      </c>
      <c r="M143" s="24">
        <v>0</v>
      </c>
      <c r="N143" s="24">
        <v>0</v>
      </c>
      <c r="O143" s="24">
        <v>1007254.52</v>
      </c>
      <c r="P143" s="94">
        <v>877793.37</v>
      </c>
      <c r="Q143" s="94">
        <v>869554.44</v>
      </c>
      <c r="R143" s="94">
        <v>0</v>
      </c>
      <c r="S143" s="94">
        <f t="shared" si="30"/>
        <v>869554.44</v>
      </c>
      <c r="T143" s="98">
        <f t="shared" si="31"/>
        <v>0.99061404394065988</v>
      </c>
      <c r="U143" s="94">
        <f t="shared" si="32"/>
        <v>-8238.9300000000512</v>
      </c>
      <c r="V143" s="98">
        <f t="shared" si="33"/>
        <v>-9.3859560593400823E-3</v>
      </c>
      <c r="W143" s="94"/>
      <c r="X143" s="94"/>
      <c r="Y143" s="94"/>
      <c r="Z143" s="94"/>
      <c r="AA143" s="94"/>
      <c r="AB143" s="94"/>
      <c r="AC143" s="94"/>
      <c r="AD143" s="94">
        <v>286572.78999999998</v>
      </c>
      <c r="AE143" s="94">
        <v>228052.5</v>
      </c>
      <c r="AF143" s="94">
        <v>252328.44</v>
      </c>
      <c r="AG143" s="94">
        <v>446028.81000000006</v>
      </c>
      <c r="AH143" s="94">
        <v>93705.110000000015</v>
      </c>
      <c r="AI143" s="94">
        <v>572642.06000000006</v>
      </c>
      <c r="AJ143" s="94">
        <v>406920.64</v>
      </c>
      <c r="AK143" s="94">
        <v>1186070.79</v>
      </c>
      <c r="AL143" s="94">
        <v>506275.79</v>
      </c>
      <c r="AM143" s="94">
        <v>182438.29</v>
      </c>
      <c r="AN143" s="94">
        <v>114356</v>
      </c>
      <c r="AO143" s="24">
        <f t="shared" si="34"/>
        <v>5153184.59</v>
      </c>
      <c r="AQ143" s="10"/>
      <c r="AR143" s="10"/>
    </row>
    <row r="144" spans="1:44" ht="12" customHeight="1" x14ac:dyDescent="0.25">
      <c r="A144" s="9" t="s">
        <v>361</v>
      </c>
      <c r="B144" s="9" t="s">
        <v>361</v>
      </c>
      <c r="C144" s="25">
        <v>4</v>
      </c>
      <c r="D144" s="33" t="s">
        <v>349</v>
      </c>
      <c r="E144" s="27" t="s">
        <v>350</v>
      </c>
      <c r="F144" s="33" t="s">
        <v>351</v>
      </c>
      <c r="G144" s="27" t="s">
        <v>352</v>
      </c>
      <c r="H144" s="25" t="s">
        <v>362</v>
      </c>
      <c r="I144" s="27" t="s">
        <v>363</v>
      </c>
      <c r="J144" s="28">
        <v>1</v>
      </c>
      <c r="K144" s="36" t="s">
        <v>22</v>
      </c>
      <c r="L144" s="25" t="s">
        <v>10</v>
      </c>
      <c r="M144" s="24">
        <v>0</v>
      </c>
      <c r="N144" s="24">
        <v>0</v>
      </c>
      <c r="O144" s="24">
        <v>21133327.09</v>
      </c>
      <c r="P144" s="94">
        <v>0</v>
      </c>
      <c r="Q144" s="94">
        <v>0</v>
      </c>
      <c r="R144" s="94">
        <v>0</v>
      </c>
      <c r="S144" s="94">
        <f t="shared" si="30"/>
        <v>0</v>
      </c>
      <c r="T144" s="98" t="str">
        <f t="shared" si="31"/>
        <v>nebija plānots</v>
      </c>
      <c r="U144" s="94">
        <f t="shared" si="32"/>
        <v>0</v>
      </c>
      <c r="V144" s="98" t="str">
        <f t="shared" si="33"/>
        <v>nebija plānots</v>
      </c>
      <c r="W144" s="94"/>
      <c r="X144" s="94"/>
      <c r="Y144" s="94"/>
      <c r="Z144" s="94"/>
      <c r="AA144" s="94"/>
      <c r="AB144" s="94"/>
      <c r="AC144" s="94"/>
      <c r="AD144" s="94">
        <v>0</v>
      </c>
      <c r="AE144" s="94">
        <v>0</v>
      </c>
      <c r="AF144" s="94">
        <v>116672.91</v>
      </c>
      <c r="AG144" s="94">
        <v>0</v>
      </c>
      <c r="AH144" s="94">
        <v>0</v>
      </c>
      <c r="AI144" s="94">
        <v>0</v>
      </c>
      <c r="AJ144" s="94">
        <v>0</v>
      </c>
      <c r="AK144" s="94">
        <v>0</v>
      </c>
      <c r="AL144" s="94">
        <v>0</v>
      </c>
      <c r="AM144" s="94">
        <v>0</v>
      </c>
      <c r="AN144" s="94">
        <v>0</v>
      </c>
      <c r="AO144" s="24">
        <f t="shared" si="34"/>
        <v>116672.91</v>
      </c>
      <c r="AQ144" s="10"/>
      <c r="AR144" s="10"/>
    </row>
    <row r="145" spans="1:44" ht="12" customHeight="1" x14ac:dyDescent="0.25">
      <c r="A145" s="9" t="s">
        <v>364</v>
      </c>
      <c r="B145" s="9" t="s">
        <v>364</v>
      </c>
      <c r="C145" s="25">
        <v>4</v>
      </c>
      <c r="D145" s="33" t="s">
        <v>349</v>
      </c>
      <c r="E145" s="27" t="s">
        <v>350</v>
      </c>
      <c r="F145" s="33" t="s">
        <v>351</v>
      </c>
      <c r="G145" s="27" t="s">
        <v>352</v>
      </c>
      <c r="H145" s="25" t="s">
        <v>362</v>
      </c>
      <c r="I145" s="27" t="s">
        <v>363</v>
      </c>
      <c r="J145" s="28">
        <v>2</v>
      </c>
      <c r="K145" s="36" t="s">
        <v>22</v>
      </c>
      <c r="L145" s="25" t="s">
        <v>10</v>
      </c>
      <c r="M145" s="24">
        <v>0</v>
      </c>
      <c r="N145" s="24">
        <v>0</v>
      </c>
      <c r="O145" s="24">
        <v>1751532.47</v>
      </c>
      <c r="P145" s="94">
        <v>1500000</v>
      </c>
      <c r="Q145" s="94">
        <v>1500000</v>
      </c>
      <c r="R145" s="94">
        <v>0</v>
      </c>
      <c r="S145" s="94">
        <f t="shared" si="30"/>
        <v>1500000</v>
      </c>
      <c r="T145" s="98">
        <f t="shared" si="31"/>
        <v>1</v>
      </c>
      <c r="U145" s="94">
        <f t="shared" si="32"/>
        <v>0</v>
      </c>
      <c r="V145" s="98">
        <f t="shared" si="33"/>
        <v>0</v>
      </c>
      <c r="W145" s="94"/>
      <c r="X145" s="94"/>
      <c r="Y145" s="94"/>
      <c r="Z145" s="94"/>
      <c r="AA145" s="94"/>
      <c r="AB145" s="94"/>
      <c r="AC145" s="94"/>
      <c r="AD145" s="94">
        <v>238517.53</v>
      </c>
      <c r="AE145" s="94">
        <v>0</v>
      </c>
      <c r="AF145" s="94">
        <v>0</v>
      </c>
      <c r="AG145" s="94">
        <v>0</v>
      </c>
      <c r="AH145" s="94">
        <v>0</v>
      </c>
      <c r="AI145" s="94">
        <v>0</v>
      </c>
      <c r="AJ145" s="94">
        <v>610929</v>
      </c>
      <c r="AK145" s="94">
        <v>11384490.199999999</v>
      </c>
      <c r="AL145" s="94">
        <v>0</v>
      </c>
      <c r="AM145" s="94">
        <v>0</v>
      </c>
      <c r="AN145" s="94">
        <v>250000</v>
      </c>
      <c r="AO145" s="24">
        <f t="shared" si="34"/>
        <v>13983936.73</v>
      </c>
      <c r="AQ145" s="10"/>
      <c r="AR145" s="10"/>
    </row>
    <row r="146" spans="1:44" ht="12" customHeight="1" x14ac:dyDescent="0.25">
      <c r="A146" s="9" t="s">
        <v>365</v>
      </c>
      <c r="B146" s="9" t="s">
        <v>365</v>
      </c>
      <c r="C146" s="25">
        <v>4</v>
      </c>
      <c r="D146" s="33" t="s">
        <v>349</v>
      </c>
      <c r="E146" s="27" t="s">
        <v>350</v>
      </c>
      <c r="F146" s="33" t="s">
        <v>351</v>
      </c>
      <c r="G146" s="27" t="s">
        <v>352</v>
      </c>
      <c r="H146" s="25" t="s">
        <v>362</v>
      </c>
      <c r="I146" s="27" t="s">
        <v>363</v>
      </c>
      <c r="J146" s="28">
        <v>3</v>
      </c>
      <c r="K146" s="36" t="s">
        <v>22</v>
      </c>
      <c r="L146" s="25" t="s">
        <v>10</v>
      </c>
      <c r="M146" s="24">
        <v>0</v>
      </c>
      <c r="N146" s="24">
        <v>0</v>
      </c>
      <c r="O146" s="24">
        <v>0</v>
      </c>
      <c r="P146" s="94">
        <v>0</v>
      </c>
      <c r="Q146" s="94">
        <v>0</v>
      </c>
      <c r="R146" s="94">
        <v>0</v>
      </c>
      <c r="S146" s="94">
        <f t="shared" si="30"/>
        <v>0</v>
      </c>
      <c r="T146" s="98" t="str">
        <f t="shared" si="31"/>
        <v>nebija plānots</v>
      </c>
      <c r="U146" s="94">
        <f t="shared" si="32"/>
        <v>0</v>
      </c>
      <c r="V146" s="98" t="str">
        <f t="shared" si="33"/>
        <v>nebija plānots</v>
      </c>
      <c r="W146" s="94"/>
      <c r="X146" s="94"/>
      <c r="Y146" s="94"/>
      <c r="Z146" s="94"/>
      <c r="AA146" s="94"/>
      <c r="AB146" s="94"/>
      <c r="AC146" s="94"/>
      <c r="AD146" s="94">
        <v>0</v>
      </c>
      <c r="AE146" s="94">
        <v>0</v>
      </c>
      <c r="AF146" s="94">
        <v>0</v>
      </c>
      <c r="AG146" s="94">
        <v>0</v>
      </c>
      <c r="AH146" s="94">
        <v>0</v>
      </c>
      <c r="AI146" s="94">
        <v>0</v>
      </c>
      <c r="AJ146" s="94">
        <v>0</v>
      </c>
      <c r="AK146" s="94">
        <v>0</v>
      </c>
      <c r="AL146" s="94">
        <v>0</v>
      </c>
      <c r="AM146" s="94">
        <v>0</v>
      </c>
      <c r="AN146" s="94">
        <v>135000</v>
      </c>
      <c r="AO146" s="24">
        <f t="shared" si="34"/>
        <v>135000</v>
      </c>
      <c r="AQ146" s="10"/>
      <c r="AR146" s="10"/>
    </row>
    <row r="147" spans="1:44" ht="12" customHeight="1" x14ac:dyDescent="0.25">
      <c r="A147" s="9" t="s">
        <v>366</v>
      </c>
      <c r="B147" s="9" t="s">
        <v>366</v>
      </c>
      <c r="C147" s="25">
        <v>4</v>
      </c>
      <c r="D147" s="33" t="s">
        <v>349</v>
      </c>
      <c r="E147" s="27" t="s">
        <v>350</v>
      </c>
      <c r="F147" s="33" t="s">
        <v>351</v>
      </c>
      <c r="G147" s="27" t="s">
        <v>352</v>
      </c>
      <c r="H147" s="25" t="s">
        <v>367</v>
      </c>
      <c r="I147" s="27" t="s">
        <v>368</v>
      </c>
      <c r="J147" s="28">
        <v>1</v>
      </c>
      <c r="K147" s="36" t="s">
        <v>22</v>
      </c>
      <c r="L147" s="25" t="s">
        <v>10</v>
      </c>
      <c r="M147" s="24">
        <v>0</v>
      </c>
      <c r="N147" s="24">
        <v>0</v>
      </c>
      <c r="O147" s="24">
        <v>2129959.87</v>
      </c>
      <c r="P147" s="94">
        <v>0</v>
      </c>
      <c r="Q147" s="94">
        <v>0</v>
      </c>
      <c r="R147" s="94">
        <v>0</v>
      </c>
      <c r="S147" s="94">
        <f t="shared" si="30"/>
        <v>0</v>
      </c>
      <c r="T147" s="98" t="str">
        <f t="shared" si="31"/>
        <v>nebija plānots</v>
      </c>
      <c r="U147" s="94">
        <f t="shared" si="32"/>
        <v>0</v>
      </c>
      <c r="V147" s="98" t="str">
        <f t="shared" si="33"/>
        <v>nebija plānots</v>
      </c>
      <c r="W147" s="94"/>
      <c r="X147" s="94"/>
      <c r="Y147" s="94"/>
      <c r="Z147" s="94"/>
      <c r="AA147" s="94"/>
      <c r="AB147" s="94"/>
      <c r="AC147" s="94"/>
      <c r="AD147" s="94">
        <v>0</v>
      </c>
      <c r="AE147" s="94">
        <v>0</v>
      </c>
      <c r="AF147" s="94">
        <v>0</v>
      </c>
      <c r="AG147" s="94">
        <v>0</v>
      </c>
      <c r="AH147" s="94">
        <v>1349207.17</v>
      </c>
      <c r="AI147" s="94">
        <v>0</v>
      </c>
      <c r="AJ147" s="94">
        <v>0</v>
      </c>
      <c r="AK147" s="94">
        <v>0</v>
      </c>
      <c r="AL147" s="94">
        <v>0</v>
      </c>
      <c r="AM147" s="94">
        <v>1802539.25</v>
      </c>
      <c r="AN147" s="94">
        <v>0</v>
      </c>
      <c r="AO147" s="24">
        <f t="shared" si="34"/>
        <v>3151746.42</v>
      </c>
      <c r="AQ147" s="10"/>
      <c r="AR147" s="10"/>
    </row>
    <row r="148" spans="1:44" ht="12" customHeight="1" x14ac:dyDescent="0.25">
      <c r="A148" s="9" t="s">
        <v>369</v>
      </c>
      <c r="B148" s="9" t="s">
        <v>369</v>
      </c>
      <c r="C148" s="25">
        <v>4</v>
      </c>
      <c r="D148" s="33" t="s">
        <v>349</v>
      </c>
      <c r="E148" s="27" t="s">
        <v>350</v>
      </c>
      <c r="F148" s="33" t="s">
        <v>351</v>
      </c>
      <c r="G148" s="27" t="s">
        <v>352</v>
      </c>
      <c r="H148" s="25" t="s">
        <v>367</v>
      </c>
      <c r="I148" s="27" t="s">
        <v>368</v>
      </c>
      <c r="J148" s="28">
        <v>2</v>
      </c>
      <c r="K148" s="36" t="s">
        <v>22</v>
      </c>
      <c r="L148" s="25" t="s">
        <v>10</v>
      </c>
      <c r="M148" s="24">
        <v>0</v>
      </c>
      <c r="N148" s="24">
        <v>0</v>
      </c>
      <c r="O148" s="24">
        <v>831486.19</v>
      </c>
      <c r="P148" s="94">
        <v>0</v>
      </c>
      <c r="Q148" s="94">
        <v>0</v>
      </c>
      <c r="R148" s="94">
        <v>0</v>
      </c>
      <c r="S148" s="94">
        <f t="shared" si="30"/>
        <v>0</v>
      </c>
      <c r="T148" s="98" t="str">
        <f t="shared" si="31"/>
        <v>nebija plānots</v>
      </c>
      <c r="U148" s="94">
        <f t="shared" si="32"/>
        <v>0</v>
      </c>
      <c r="V148" s="98" t="str">
        <f t="shared" si="33"/>
        <v>nebija plānots</v>
      </c>
      <c r="W148" s="94"/>
      <c r="X148" s="94"/>
      <c r="Y148" s="94"/>
      <c r="Z148" s="94"/>
      <c r="AA148" s="94"/>
      <c r="AB148" s="94"/>
      <c r="AC148" s="94"/>
      <c r="AD148" s="94">
        <v>0</v>
      </c>
      <c r="AE148" s="94">
        <v>22459.96</v>
      </c>
      <c r="AF148" s="94">
        <v>0</v>
      </c>
      <c r="AG148" s="94">
        <v>0</v>
      </c>
      <c r="AH148" s="94">
        <v>0</v>
      </c>
      <c r="AI148" s="94">
        <v>0</v>
      </c>
      <c r="AJ148" s="94">
        <v>0</v>
      </c>
      <c r="AK148" s="94">
        <v>278936.77</v>
      </c>
      <c r="AL148" s="94">
        <v>0</v>
      </c>
      <c r="AM148" s="94">
        <v>0</v>
      </c>
      <c r="AN148" s="94">
        <v>0</v>
      </c>
      <c r="AO148" s="24">
        <f t="shared" si="34"/>
        <v>301396.73000000004</v>
      </c>
      <c r="AQ148" s="10"/>
      <c r="AR148" s="10"/>
    </row>
    <row r="149" spans="1:44" ht="12" customHeight="1" x14ac:dyDescent="0.25">
      <c r="A149" s="9" t="s">
        <v>370</v>
      </c>
      <c r="B149" s="9" t="s">
        <v>370</v>
      </c>
      <c r="C149" s="25">
        <v>4</v>
      </c>
      <c r="D149" s="33" t="s">
        <v>349</v>
      </c>
      <c r="E149" s="27" t="s">
        <v>350</v>
      </c>
      <c r="F149" s="33" t="s">
        <v>351</v>
      </c>
      <c r="G149" s="27" t="s">
        <v>352</v>
      </c>
      <c r="H149" s="25" t="s">
        <v>367</v>
      </c>
      <c r="I149" s="27" t="s">
        <v>368</v>
      </c>
      <c r="J149" s="28">
        <v>3</v>
      </c>
      <c r="K149" s="36" t="s">
        <v>22</v>
      </c>
      <c r="L149" s="25" t="s">
        <v>10</v>
      </c>
      <c r="M149" s="24">
        <v>0</v>
      </c>
      <c r="N149" s="24">
        <v>0</v>
      </c>
      <c r="O149" s="24">
        <v>0</v>
      </c>
      <c r="P149" s="94">
        <v>0</v>
      </c>
      <c r="Q149" s="94">
        <v>0</v>
      </c>
      <c r="R149" s="94">
        <v>0</v>
      </c>
      <c r="S149" s="94">
        <f t="shared" si="30"/>
        <v>0</v>
      </c>
      <c r="T149" s="98" t="str">
        <f t="shared" si="31"/>
        <v>nebija plānots</v>
      </c>
      <c r="U149" s="94">
        <f t="shared" si="32"/>
        <v>0</v>
      </c>
      <c r="V149" s="98" t="str">
        <f t="shared" si="33"/>
        <v>nebija plānots</v>
      </c>
      <c r="W149" s="94"/>
      <c r="X149" s="94"/>
      <c r="Y149" s="94"/>
      <c r="Z149" s="94"/>
      <c r="AA149" s="94"/>
      <c r="AB149" s="94"/>
      <c r="AC149" s="94"/>
      <c r="AD149" s="94">
        <v>0</v>
      </c>
      <c r="AE149" s="94">
        <v>59223.94</v>
      </c>
      <c r="AF149" s="94">
        <v>0</v>
      </c>
      <c r="AG149" s="94">
        <v>0</v>
      </c>
      <c r="AH149" s="94">
        <v>0</v>
      </c>
      <c r="AI149" s="94">
        <v>0</v>
      </c>
      <c r="AJ149" s="94">
        <v>0</v>
      </c>
      <c r="AK149" s="94">
        <v>0</v>
      </c>
      <c r="AL149" s="94">
        <v>276647.96999999997</v>
      </c>
      <c r="AM149" s="94">
        <v>0</v>
      </c>
      <c r="AN149" s="94">
        <v>0</v>
      </c>
      <c r="AO149" s="24">
        <f t="shared" si="34"/>
        <v>335871.91</v>
      </c>
      <c r="AQ149" s="10"/>
      <c r="AR149" s="10"/>
    </row>
    <row r="150" spans="1:44" ht="12" customHeight="1" x14ac:dyDescent="0.25">
      <c r="A150" s="9" t="s">
        <v>371</v>
      </c>
      <c r="B150" s="9" t="s">
        <v>371</v>
      </c>
      <c r="C150" s="25">
        <v>4</v>
      </c>
      <c r="D150" s="33" t="s">
        <v>349</v>
      </c>
      <c r="E150" s="27" t="s">
        <v>350</v>
      </c>
      <c r="F150" s="33" t="s">
        <v>351</v>
      </c>
      <c r="G150" s="27" t="s">
        <v>352</v>
      </c>
      <c r="H150" s="25" t="s">
        <v>367</v>
      </c>
      <c r="I150" s="27" t="s">
        <v>368</v>
      </c>
      <c r="J150" s="28">
        <v>4</v>
      </c>
      <c r="K150" s="36" t="s">
        <v>22</v>
      </c>
      <c r="L150" s="25" t="s">
        <v>10</v>
      </c>
      <c r="M150" s="24">
        <v>0</v>
      </c>
      <c r="N150" s="24">
        <v>983345.53</v>
      </c>
      <c r="O150" s="24">
        <f>1581746.44+765975.8</f>
        <v>2347722.2400000002</v>
      </c>
      <c r="P150" s="94">
        <v>50535.65</v>
      </c>
      <c r="Q150" s="94">
        <v>50535.65</v>
      </c>
      <c r="R150" s="94">
        <v>0</v>
      </c>
      <c r="S150" s="94">
        <f t="shared" si="30"/>
        <v>50535.65</v>
      </c>
      <c r="T150" s="98">
        <f t="shared" si="31"/>
        <v>1</v>
      </c>
      <c r="U150" s="94">
        <f t="shared" si="32"/>
        <v>0</v>
      </c>
      <c r="V150" s="98">
        <f t="shared" si="33"/>
        <v>0</v>
      </c>
      <c r="W150" s="94"/>
      <c r="X150" s="94"/>
      <c r="Y150" s="94"/>
      <c r="Z150" s="94"/>
      <c r="AA150" s="94"/>
      <c r="AB150" s="94"/>
      <c r="AC150" s="94"/>
      <c r="AD150" s="94">
        <v>0</v>
      </c>
      <c r="AE150" s="94">
        <v>0</v>
      </c>
      <c r="AF150" s="94">
        <v>0</v>
      </c>
      <c r="AG150" s="94">
        <v>54958.570000000102</v>
      </c>
      <c r="AH150" s="94">
        <v>0</v>
      </c>
      <c r="AI150" s="94">
        <v>0</v>
      </c>
      <c r="AJ150" s="94">
        <v>0</v>
      </c>
      <c r="AK150" s="94">
        <v>0</v>
      </c>
      <c r="AL150" s="94">
        <v>0</v>
      </c>
      <c r="AM150" s="94">
        <v>0</v>
      </c>
      <c r="AN150" s="94">
        <v>0</v>
      </c>
      <c r="AO150" s="24">
        <f t="shared" si="34"/>
        <v>105494.2200000001</v>
      </c>
      <c r="AQ150" s="10"/>
      <c r="AR150" s="10"/>
    </row>
    <row r="151" spans="1:44" ht="12" customHeight="1" x14ac:dyDescent="0.25">
      <c r="A151" s="9" t="s">
        <v>372</v>
      </c>
      <c r="B151" s="9" t="s">
        <v>372</v>
      </c>
      <c r="C151" s="25">
        <v>4</v>
      </c>
      <c r="D151" s="33" t="s">
        <v>349</v>
      </c>
      <c r="E151" s="27" t="s">
        <v>350</v>
      </c>
      <c r="F151" s="33" t="s">
        <v>351</v>
      </c>
      <c r="G151" s="27" t="s">
        <v>352</v>
      </c>
      <c r="H151" s="34" t="s">
        <v>373</v>
      </c>
      <c r="I151" s="27" t="s">
        <v>374</v>
      </c>
      <c r="J151" s="28" t="s">
        <v>21</v>
      </c>
      <c r="K151" s="32" t="s">
        <v>91</v>
      </c>
      <c r="L151" s="25" t="s">
        <v>10</v>
      </c>
      <c r="M151" s="24">
        <v>0</v>
      </c>
      <c r="N151" s="24">
        <v>489734.09</v>
      </c>
      <c r="O151" s="24">
        <v>10131964.98</v>
      </c>
      <c r="P151" s="94">
        <v>2185816.31</v>
      </c>
      <c r="Q151" s="94">
        <v>2768995.53</v>
      </c>
      <c r="R151" s="94">
        <v>0</v>
      </c>
      <c r="S151" s="94">
        <f t="shared" si="30"/>
        <v>2768995.53</v>
      </c>
      <c r="T151" s="98">
        <f t="shared" si="31"/>
        <v>1.2668015685178962</v>
      </c>
      <c r="U151" s="94">
        <f t="shared" si="32"/>
        <v>583179.21999999974</v>
      </c>
      <c r="V151" s="98">
        <f t="shared" si="33"/>
        <v>0.26680156851789605</v>
      </c>
      <c r="W151" s="94"/>
      <c r="X151" s="94"/>
      <c r="Y151" s="94"/>
      <c r="Z151" s="94"/>
      <c r="AA151" s="94"/>
      <c r="AB151" s="94"/>
      <c r="AC151" s="94"/>
      <c r="AD151" s="94">
        <v>520679.22</v>
      </c>
      <c r="AE151" s="94">
        <v>2659614.67</v>
      </c>
      <c r="AF151" s="94">
        <v>1770045.3599999996</v>
      </c>
      <c r="AG151" s="94">
        <v>0</v>
      </c>
      <c r="AH151" s="94">
        <v>1620000</v>
      </c>
      <c r="AI151" s="94">
        <v>979624.35</v>
      </c>
      <c r="AJ151" s="94">
        <v>28997.33</v>
      </c>
      <c r="AK151" s="94">
        <v>1103660.45</v>
      </c>
      <c r="AL151" s="94">
        <v>2122426.21</v>
      </c>
      <c r="AM151" s="94">
        <v>485675</v>
      </c>
      <c r="AN151" s="94">
        <v>0</v>
      </c>
      <c r="AO151" s="24">
        <f t="shared" si="34"/>
        <v>13476538.899999999</v>
      </c>
      <c r="AQ151" s="10"/>
      <c r="AR151" s="10"/>
    </row>
    <row r="152" spans="1:44" ht="12" customHeight="1" x14ac:dyDescent="0.25">
      <c r="A152" s="9" t="s">
        <v>375</v>
      </c>
      <c r="B152" s="9" t="s">
        <v>375</v>
      </c>
      <c r="C152" s="25">
        <v>4</v>
      </c>
      <c r="D152" s="33" t="s">
        <v>349</v>
      </c>
      <c r="E152" s="27" t="s">
        <v>350</v>
      </c>
      <c r="F152" s="33" t="s">
        <v>351</v>
      </c>
      <c r="G152" s="27" t="s">
        <v>352</v>
      </c>
      <c r="H152" s="34" t="s">
        <v>376</v>
      </c>
      <c r="I152" s="27" t="s">
        <v>377</v>
      </c>
      <c r="J152" s="28">
        <v>1</v>
      </c>
      <c r="K152" s="36" t="s">
        <v>22</v>
      </c>
      <c r="L152" s="25" t="s">
        <v>10</v>
      </c>
      <c r="M152" s="24">
        <v>0</v>
      </c>
      <c r="N152" s="24">
        <v>0</v>
      </c>
      <c r="O152" s="24">
        <v>1460625.27</v>
      </c>
      <c r="P152" s="94">
        <v>0</v>
      </c>
      <c r="Q152" s="94">
        <v>0</v>
      </c>
      <c r="R152" s="94">
        <v>0</v>
      </c>
      <c r="S152" s="94">
        <f t="shared" si="30"/>
        <v>0</v>
      </c>
      <c r="T152" s="98" t="str">
        <f t="shared" si="31"/>
        <v>nebija plānots</v>
      </c>
      <c r="U152" s="94">
        <f t="shared" si="32"/>
        <v>0</v>
      </c>
      <c r="V152" s="98" t="str">
        <f t="shared" si="33"/>
        <v>nebija plānots</v>
      </c>
      <c r="W152" s="94"/>
      <c r="X152" s="94"/>
      <c r="Y152" s="94"/>
      <c r="Z152" s="94"/>
      <c r="AA152" s="94"/>
      <c r="AB152" s="94"/>
      <c r="AC152" s="94"/>
      <c r="AD152" s="94">
        <v>0</v>
      </c>
      <c r="AE152" s="94">
        <v>0</v>
      </c>
      <c r="AF152" s="94">
        <v>0</v>
      </c>
      <c r="AG152" s="94">
        <v>0</v>
      </c>
      <c r="AH152" s="94">
        <v>0</v>
      </c>
      <c r="AI152" s="94">
        <v>0</v>
      </c>
      <c r="AJ152" s="94">
        <v>0</v>
      </c>
      <c r="AK152" s="94">
        <v>0</v>
      </c>
      <c r="AL152" s="94">
        <v>0</v>
      </c>
      <c r="AM152" s="94">
        <v>0</v>
      </c>
      <c r="AN152" s="94">
        <v>0</v>
      </c>
      <c r="AO152" s="24">
        <f t="shared" si="34"/>
        <v>0</v>
      </c>
      <c r="AQ152" s="10"/>
      <c r="AR152" s="10"/>
    </row>
    <row r="153" spans="1:44" ht="12" customHeight="1" x14ac:dyDescent="0.25">
      <c r="A153" s="9" t="s">
        <v>378</v>
      </c>
      <c r="B153" s="9" t="s">
        <v>378</v>
      </c>
      <c r="C153" s="25">
        <v>4</v>
      </c>
      <c r="D153" s="33" t="s">
        <v>349</v>
      </c>
      <c r="E153" s="27" t="s">
        <v>350</v>
      </c>
      <c r="F153" s="33" t="s">
        <v>351</v>
      </c>
      <c r="G153" s="27" t="s">
        <v>352</v>
      </c>
      <c r="H153" s="34" t="s">
        <v>376</v>
      </c>
      <c r="I153" s="27" t="s">
        <v>377</v>
      </c>
      <c r="J153" s="28">
        <v>2</v>
      </c>
      <c r="K153" s="36" t="s">
        <v>22</v>
      </c>
      <c r="L153" s="25" t="s">
        <v>10</v>
      </c>
      <c r="M153" s="24">
        <v>0</v>
      </c>
      <c r="N153" s="24">
        <v>0</v>
      </c>
      <c r="O153" s="24">
        <v>1193433.1099999999</v>
      </c>
      <c r="P153" s="94">
        <v>10131.1</v>
      </c>
      <c r="Q153" s="94">
        <v>36949.269999999997</v>
      </c>
      <c r="R153" s="94">
        <v>0</v>
      </c>
      <c r="S153" s="94">
        <f t="shared" si="30"/>
        <v>36949.269999999997</v>
      </c>
      <c r="T153" s="98">
        <f t="shared" si="31"/>
        <v>3.647113344059381</v>
      </c>
      <c r="U153" s="94">
        <f t="shared" si="32"/>
        <v>26818.17</v>
      </c>
      <c r="V153" s="98">
        <f t="shared" si="33"/>
        <v>2.647113344059381</v>
      </c>
      <c r="W153" s="94"/>
      <c r="X153" s="94"/>
      <c r="Y153" s="94"/>
      <c r="Z153" s="94"/>
      <c r="AA153" s="94"/>
      <c r="AB153" s="94"/>
      <c r="AC153" s="94"/>
      <c r="AD153" s="94">
        <v>44353.5</v>
      </c>
      <c r="AE153" s="94">
        <v>476781.05000000005</v>
      </c>
      <c r="AF153" s="94">
        <v>92031.76999999999</v>
      </c>
      <c r="AG153" s="94">
        <v>460546.36</v>
      </c>
      <c r="AH153" s="94">
        <v>59691.62</v>
      </c>
      <c r="AI153" s="94">
        <v>117188.05</v>
      </c>
      <c r="AJ153" s="94">
        <v>838564.12</v>
      </c>
      <c r="AK153" s="94">
        <v>1596329.08</v>
      </c>
      <c r="AL153" s="94">
        <v>597606.12</v>
      </c>
      <c r="AM153" s="94">
        <v>332753.84000000003</v>
      </c>
      <c r="AN153" s="94">
        <v>0</v>
      </c>
      <c r="AO153" s="24">
        <f t="shared" si="34"/>
        <v>4625976.6100000003</v>
      </c>
      <c r="AQ153" s="10"/>
      <c r="AR153" s="10"/>
    </row>
    <row r="154" spans="1:44" ht="12" customHeight="1" x14ac:dyDescent="0.25">
      <c r="A154" s="9" t="s">
        <v>379</v>
      </c>
      <c r="B154" s="9" t="s">
        <v>379</v>
      </c>
      <c r="C154" s="25">
        <v>4</v>
      </c>
      <c r="D154" s="33" t="s">
        <v>349</v>
      </c>
      <c r="E154" s="27" t="s">
        <v>350</v>
      </c>
      <c r="F154" s="33" t="s">
        <v>351</v>
      </c>
      <c r="G154" s="27" t="s">
        <v>352</v>
      </c>
      <c r="H154" s="34" t="s">
        <v>376</v>
      </c>
      <c r="I154" s="27" t="s">
        <v>377</v>
      </c>
      <c r="J154" s="28">
        <v>3</v>
      </c>
      <c r="K154" s="36" t="s">
        <v>22</v>
      </c>
      <c r="L154" s="25" t="s">
        <v>10</v>
      </c>
      <c r="M154" s="24">
        <v>0</v>
      </c>
      <c r="N154" s="24">
        <v>0</v>
      </c>
      <c r="O154" s="24">
        <v>2269.11</v>
      </c>
      <c r="P154" s="94">
        <v>0</v>
      </c>
      <c r="Q154" s="94">
        <v>0</v>
      </c>
      <c r="R154" s="94">
        <v>0</v>
      </c>
      <c r="S154" s="94">
        <f t="shared" si="30"/>
        <v>0</v>
      </c>
      <c r="T154" s="98" t="str">
        <f t="shared" si="31"/>
        <v>nebija plānots</v>
      </c>
      <c r="U154" s="94">
        <f t="shared" si="32"/>
        <v>0</v>
      </c>
      <c r="V154" s="98" t="str">
        <f t="shared" si="33"/>
        <v>nebija plānots</v>
      </c>
      <c r="W154" s="94"/>
      <c r="X154" s="94"/>
      <c r="Y154" s="94"/>
      <c r="Z154" s="94"/>
      <c r="AA154" s="94"/>
      <c r="AB154" s="94"/>
      <c r="AC154" s="94"/>
      <c r="AD154" s="94">
        <v>0</v>
      </c>
      <c r="AE154" s="94">
        <v>217472.5</v>
      </c>
      <c r="AF154" s="94">
        <v>0</v>
      </c>
      <c r="AG154" s="94">
        <v>0</v>
      </c>
      <c r="AH154" s="94">
        <v>0</v>
      </c>
      <c r="AI154" s="94">
        <v>0</v>
      </c>
      <c r="AJ154" s="94">
        <v>0</v>
      </c>
      <c r="AK154" s="94">
        <v>0</v>
      </c>
      <c r="AL154" s="94">
        <v>244247.5</v>
      </c>
      <c r="AM154" s="94">
        <v>0</v>
      </c>
      <c r="AN154" s="94">
        <v>0</v>
      </c>
      <c r="AO154" s="24">
        <f t="shared" si="34"/>
        <v>461720</v>
      </c>
      <c r="AQ154" s="10"/>
      <c r="AR154" s="10"/>
    </row>
    <row r="155" spans="1:44" ht="12" customHeight="1" x14ac:dyDescent="0.25">
      <c r="A155" s="9" t="s">
        <v>380</v>
      </c>
      <c r="B155" s="9" t="s">
        <v>380</v>
      </c>
      <c r="C155" s="25">
        <v>4</v>
      </c>
      <c r="D155" s="33" t="s">
        <v>349</v>
      </c>
      <c r="E155" s="27" t="s">
        <v>350</v>
      </c>
      <c r="F155" s="33" t="s">
        <v>381</v>
      </c>
      <c r="G155" s="27" t="s">
        <v>382</v>
      </c>
      <c r="H155" s="25" t="s">
        <v>383</v>
      </c>
      <c r="I155" s="27" t="s">
        <v>384</v>
      </c>
      <c r="J155" s="28" t="s">
        <v>21</v>
      </c>
      <c r="K155" s="36" t="s">
        <v>22</v>
      </c>
      <c r="L155" s="25" t="s">
        <v>9</v>
      </c>
      <c r="M155" s="24">
        <v>0</v>
      </c>
      <c r="N155" s="24">
        <v>0</v>
      </c>
      <c r="O155" s="24">
        <v>50281.09</v>
      </c>
      <c r="P155" s="94">
        <v>0</v>
      </c>
      <c r="Q155" s="94">
        <v>0</v>
      </c>
      <c r="R155" s="94">
        <v>0</v>
      </c>
      <c r="S155" s="94">
        <f t="shared" si="30"/>
        <v>0</v>
      </c>
      <c r="T155" s="98" t="str">
        <f t="shared" si="31"/>
        <v>nebija plānots</v>
      </c>
      <c r="U155" s="94">
        <f t="shared" si="32"/>
        <v>0</v>
      </c>
      <c r="V155" s="98" t="str">
        <f t="shared" si="33"/>
        <v>nebija plānots</v>
      </c>
      <c r="W155" s="94"/>
      <c r="X155" s="94"/>
      <c r="Y155" s="94"/>
      <c r="Z155" s="94"/>
      <c r="AA155" s="94"/>
      <c r="AB155" s="94"/>
      <c r="AC155" s="94"/>
      <c r="AD155" s="94">
        <v>621719.32999999996</v>
      </c>
      <c r="AE155" s="94">
        <v>0</v>
      </c>
      <c r="AF155" s="94">
        <v>0</v>
      </c>
      <c r="AG155" s="94">
        <v>0</v>
      </c>
      <c r="AH155" s="94">
        <v>2910286.31</v>
      </c>
      <c r="AI155" s="94">
        <v>0</v>
      </c>
      <c r="AJ155" s="94">
        <v>0</v>
      </c>
      <c r="AK155" s="94">
        <v>0</v>
      </c>
      <c r="AL155" s="94">
        <v>654226.09</v>
      </c>
      <c r="AM155" s="94">
        <v>0</v>
      </c>
      <c r="AN155" s="94">
        <v>0</v>
      </c>
      <c r="AO155" s="24">
        <f t="shared" si="34"/>
        <v>4186231.73</v>
      </c>
      <c r="AQ155" s="10"/>
      <c r="AR155" s="10"/>
    </row>
    <row r="156" spans="1:44" ht="12" customHeight="1" x14ac:dyDescent="0.25">
      <c r="A156" s="9" t="s">
        <v>385</v>
      </c>
      <c r="B156" s="9" t="s">
        <v>385</v>
      </c>
      <c r="C156" s="25">
        <v>4</v>
      </c>
      <c r="D156" s="33" t="s">
        <v>349</v>
      </c>
      <c r="E156" s="27" t="s">
        <v>350</v>
      </c>
      <c r="F156" s="33" t="s">
        <v>381</v>
      </c>
      <c r="G156" s="27" t="s">
        <v>382</v>
      </c>
      <c r="H156" s="25" t="s">
        <v>386</v>
      </c>
      <c r="I156" s="27" t="s">
        <v>387</v>
      </c>
      <c r="J156" s="28" t="s">
        <v>21</v>
      </c>
      <c r="K156" s="36" t="s">
        <v>22</v>
      </c>
      <c r="L156" s="25" t="s">
        <v>9</v>
      </c>
      <c r="M156" s="24">
        <v>0</v>
      </c>
      <c r="N156" s="24">
        <v>0</v>
      </c>
      <c r="O156" s="24">
        <v>3972761.0200000005</v>
      </c>
      <c r="P156" s="94">
        <v>0</v>
      </c>
      <c r="Q156" s="94">
        <v>0</v>
      </c>
      <c r="R156" s="94">
        <v>0</v>
      </c>
      <c r="S156" s="94">
        <f t="shared" si="30"/>
        <v>0</v>
      </c>
      <c r="T156" s="98" t="str">
        <f t="shared" si="31"/>
        <v>nebija plānots</v>
      </c>
      <c r="U156" s="94">
        <f t="shared" si="32"/>
        <v>0</v>
      </c>
      <c r="V156" s="98" t="str">
        <f t="shared" si="33"/>
        <v>nebija plānots</v>
      </c>
      <c r="W156" s="94"/>
      <c r="X156" s="94"/>
      <c r="Y156" s="94"/>
      <c r="Z156" s="94"/>
      <c r="AA156" s="94"/>
      <c r="AB156" s="94"/>
      <c r="AC156" s="94"/>
      <c r="AD156" s="94">
        <v>0</v>
      </c>
      <c r="AE156" s="94">
        <v>334869.78000000003</v>
      </c>
      <c r="AF156" s="94">
        <v>0</v>
      </c>
      <c r="AG156" s="94">
        <v>0</v>
      </c>
      <c r="AH156" s="94">
        <v>1787637.7</v>
      </c>
      <c r="AI156" s="94">
        <v>0</v>
      </c>
      <c r="AJ156" s="94">
        <v>0</v>
      </c>
      <c r="AK156" s="94">
        <v>2466464.96</v>
      </c>
      <c r="AL156" s="94">
        <v>2421624.35</v>
      </c>
      <c r="AM156" s="94">
        <v>0</v>
      </c>
      <c r="AN156" s="94">
        <v>0</v>
      </c>
      <c r="AO156" s="24">
        <f t="shared" si="34"/>
        <v>7010596.7899999991</v>
      </c>
      <c r="AQ156" s="10"/>
      <c r="AR156" s="10"/>
    </row>
    <row r="157" spans="1:44" ht="12" customHeight="1" x14ac:dyDescent="0.25">
      <c r="A157" s="9" t="s">
        <v>388</v>
      </c>
      <c r="B157" s="9" t="s">
        <v>388</v>
      </c>
      <c r="C157" s="25">
        <v>4</v>
      </c>
      <c r="D157" s="33" t="s">
        <v>349</v>
      </c>
      <c r="E157" s="27" t="s">
        <v>350</v>
      </c>
      <c r="F157" s="33" t="s">
        <v>381</v>
      </c>
      <c r="G157" s="27" t="s">
        <v>382</v>
      </c>
      <c r="H157" s="25" t="s">
        <v>389</v>
      </c>
      <c r="I157" s="27" t="s">
        <v>390</v>
      </c>
      <c r="J157" s="28" t="s">
        <v>21</v>
      </c>
      <c r="K157" s="36" t="s">
        <v>22</v>
      </c>
      <c r="L157" s="25" t="s">
        <v>9</v>
      </c>
      <c r="M157" s="24">
        <v>0</v>
      </c>
      <c r="N157" s="24">
        <v>0</v>
      </c>
      <c r="O157" s="24">
        <v>142461.54999999999</v>
      </c>
      <c r="P157" s="94">
        <v>0</v>
      </c>
      <c r="Q157" s="94">
        <v>0</v>
      </c>
      <c r="R157" s="94">
        <v>0</v>
      </c>
      <c r="S157" s="94">
        <f t="shared" ref="S157:S220" si="35">Q157-R157</f>
        <v>0</v>
      </c>
      <c r="T157" s="98" t="str">
        <f t="shared" ref="T157:T220" si="36">IFERROR(S157/P157,"nebija plānots")</f>
        <v>nebija plānots</v>
      </c>
      <c r="U157" s="94">
        <f t="shared" ref="U157:U220" si="37">S157-P157</f>
        <v>0</v>
      </c>
      <c r="V157" s="98" t="str">
        <f t="shared" ref="V157:V220" si="38">IFERROR(U157/P157,"nebija plānots")</f>
        <v>nebija plānots</v>
      </c>
      <c r="W157" s="94"/>
      <c r="X157" s="94"/>
      <c r="Y157" s="94"/>
      <c r="Z157" s="94"/>
      <c r="AA157" s="94"/>
      <c r="AB157" s="94"/>
      <c r="AC157" s="94"/>
      <c r="AD157" s="94">
        <v>0</v>
      </c>
      <c r="AE157" s="94">
        <v>0</v>
      </c>
      <c r="AF157" s="94">
        <v>0</v>
      </c>
      <c r="AG157" s="94">
        <v>0</v>
      </c>
      <c r="AH157" s="94">
        <v>0</v>
      </c>
      <c r="AI157" s="94">
        <v>774108.46</v>
      </c>
      <c r="AJ157" s="94">
        <v>0</v>
      </c>
      <c r="AK157" s="94">
        <v>0</v>
      </c>
      <c r="AL157" s="94">
        <v>1045460.56</v>
      </c>
      <c r="AM157" s="94">
        <v>0</v>
      </c>
      <c r="AN157" s="94">
        <v>0</v>
      </c>
      <c r="AO157" s="24">
        <f t="shared" ref="AO157:AO220" si="39">P157+AD157+AE157+AF157+AG157+AH157+AI157+AJ157+AK157+AL157+AM157+AN157</f>
        <v>1819569.02</v>
      </c>
      <c r="AQ157" s="10"/>
      <c r="AR157" s="10"/>
    </row>
    <row r="158" spans="1:44" ht="12" customHeight="1" x14ac:dyDescent="0.25">
      <c r="A158" s="9" t="s">
        <v>391</v>
      </c>
      <c r="B158" s="9" t="s">
        <v>391</v>
      </c>
      <c r="C158" s="25">
        <v>4</v>
      </c>
      <c r="D158" s="33" t="s">
        <v>349</v>
      </c>
      <c r="E158" s="27" t="s">
        <v>350</v>
      </c>
      <c r="F158" s="33" t="s">
        <v>381</v>
      </c>
      <c r="G158" s="27" t="s">
        <v>382</v>
      </c>
      <c r="H158" s="25" t="s">
        <v>392</v>
      </c>
      <c r="I158" s="27" t="s">
        <v>393</v>
      </c>
      <c r="J158" s="28" t="s">
        <v>21</v>
      </c>
      <c r="K158" s="36" t="s">
        <v>22</v>
      </c>
      <c r="L158" s="25" t="s">
        <v>9</v>
      </c>
      <c r="M158" s="24">
        <v>0</v>
      </c>
      <c r="N158" s="24">
        <v>927007.32</v>
      </c>
      <c r="O158" s="24">
        <v>934262.53</v>
      </c>
      <c r="P158" s="94">
        <v>0</v>
      </c>
      <c r="Q158" s="94">
        <v>0</v>
      </c>
      <c r="R158" s="94">
        <v>0</v>
      </c>
      <c r="S158" s="94">
        <f t="shared" si="35"/>
        <v>0</v>
      </c>
      <c r="T158" s="98" t="str">
        <f t="shared" si="36"/>
        <v>nebija plānots</v>
      </c>
      <c r="U158" s="94">
        <f t="shared" si="37"/>
        <v>0</v>
      </c>
      <c r="V158" s="98" t="str">
        <f t="shared" si="38"/>
        <v>nebija plānots</v>
      </c>
      <c r="W158" s="94"/>
      <c r="X158" s="94"/>
      <c r="Y158" s="94"/>
      <c r="Z158" s="94"/>
      <c r="AA158" s="94"/>
      <c r="AB158" s="94"/>
      <c r="AC158" s="94"/>
      <c r="AD158" s="94">
        <v>0</v>
      </c>
      <c r="AE158" s="94">
        <v>341434.43</v>
      </c>
      <c r="AF158" s="94">
        <v>0</v>
      </c>
      <c r="AG158" s="94">
        <v>0</v>
      </c>
      <c r="AH158" s="94">
        <v>449561.54</v>
      </c>
      <c r="AI158" s="94">
        <v>0</v>
      </c>
      <c r="AJ158" s="94">
        <v>0</v>
      </c>
      <c r="AK158" s="94">
        <v>53927.33</v>
      </c>
      <c r="AL158" s="94">
        <v>0</v>
      </c>
      <c r="AM158" s="94">
        <v>0</v>
      </c>
      <c r="AN158" s="94">
        <v>50897.31</v>
      </c>
      <c r="AO158" s="24">
        <f t="shared" si="39"/>
        <v>895820.60999999987</v>
      </c>
      <c r="AQ158" s="10"/>
      <c r="AR158" s="10"/>
    </row>
    <row r="159" spans="1:44" ht="12" customHeight="1" x14ac:dyDescent="0.25">
      <c r="A159" s="9" t="s">
        <v>394</v>
      </c>
      <c r="B159" s="9" t="s">
        <v>394</v>
      </c>
      <c r="C159" s="25">
        <v>4</v>
      </c>
      <c r="D159" s="33" t="s">
        <v>349</v>
      </c>
      <c r="E159" s="27" t="s">
        <v>350</v>
      </c>
      <c r="F159" s="33" t="s">
        <v>381</v>
      </c>
      <c r="G159" s="27" t="s">
        <v>382</v>
      </c>
      <c r="H159" s="25" t="s">
        <v>395</v>
      </c>
      <c r="I159" s="27" t="s">
        <v>396</v>
      </c>
      <c r="J159" s="28" t="s">
        <v>21</v>
      </c>
      <c r="K159" s="36" t="s">
        <v>22</v>
      </c>
      <c r="L159" s="25" t="s">
        <v>9</v>
      </c>
      <c r="M159" s="24">
        <v>0</v>
      </c>
      <c r="N159" s="24">
        <v>0</v>
      </c>
      <c r="O159" s="24">
        <v>214102.72</v>
      </c>
      <c r="P159" s="94">
        <v>0</v>
      </c>
      <c r="Q159" s="94">
        <v>0</v>
      </c>
      <c r="R159" s="94">
        <v>0</v>
      </c>
      <c r="S159" s="94">
        <f t="shared" si="35"/>
        <v>0</v>
      </c>
      <c r="T159" s="98" t="str">
        <f t="shared" si="36"/>
        <v>nebija plānots</v>
      </c>
      <c r="U159" s="94">
        <f t="shared" si="37"/>
        <v>0</v>
      </c>
      <c r="V159" s="98" t="str">
        <f t="shared" si="38"/>
        <v>nebija plānots</v>
      </c>
      <c r="W159" s="94"/>
      <c r="X159" s="94"/>
      <c r="Y159" s="94"/>
      <c r="Z159" s="94"/>
      <c r="AA159" s="94"/>
      <c r="AB159" s="94"/>
      <c r="AC159" s="94"/>
      <c r="AD159" s="94">
        <v>0</v>
      </c>
      <c r="AE159" s="94">
        <v>0</v>
      </c>
      <c r="AF159" s="94">
        <v>0</v>
      </c>
      <c r="AG159" s="94">
        <v>122782.5</v>
      </c>
      <c r="AH159" s="94">
        <v>0</v>
      </c>
      <c r="AI159" s="94">
        <v>0</v>
      </c>
      <c r="AJ159" s="94">
        <v>0</v>
      </c>
      <c r="AK159" s="94">
        <v>0</v>
      </c>
      <c r="AL159" s="94">
        <v>0</v>
      </c>
      <c r="AM159" s="94">
        <v>68467.5</v>
      </c>
      <c r="AN159" s="94">
        <v>29899.27</v>
      </c>
      <c r="AO159" s="24">
        <f t="shared" si="39"/>
        <v>221149.27</v>
      </c>
      <c r="AQ159" s="10"/>
      <c r="AR159" s="10"/>
    </row>
    <row r="160" spans="1:44" ht="12" customHeight="1" x14ac:dyDescent="0.25">
      <c r="A160" s="9" t="s">
        <v>397</v>
      </c>
      <c r="B160" s="9" t="s">
        <v>397</v>
      </c>
      <c r="C160" s="25">
        <v>4</v>
      </c>
      <c r="D160" s="33" t="s">
        <v>349</v>
      </c>
      <c r="E160" s="27" t="s">
        <v>350</v>
      </c>
      <c r="F160" s="33" t="s">
        <v>381</v>
      </c>
      <c r="G160" s="27" t="s">
        <v>382</v>
      </c>
      <c r="H160" s="25" t="s">
        <v>398</v>
      </c>
      <c r="I160" s="27" t="s">
        <v>399</v>
      </c>
      <c r="J160" s="28" t="s">
        <v>21</v>
      </c>
      <c r="K160" s="36" t="s">
        <v>22</v>
      </c>
      <c r="L160" s="25" t="s">
        <v>9</v>
      </c>
      <c r="M160" s="24">
        <v>115102.51</v>
      </c>
      <c r="N160" s="24">
        <v>435140.48</v>
      </c>
      <c r="O160" s="24">
        <v>319948.26</v>
      </c>
      <c r="P160" s="94">
        <v>0</v>
      </c>
      <c r="Q160" s="94">
        <v>0</v>
      </c>
      <c r="R160" s="94">
        <v>0</v>
      </c>
      <c r="S160" s="94">
        <f t="shared" si="35"/>
        <v>0</v>
      </c>
      <c r="T160" s="98" t="str">
        <f t="shared" si="36"/>
        <v>nebija plānots</v>
      </c>
      <c r="U160" s="94">
        <f t="shared" si="37"/>
        <v>0</v>
      </c>
      <c r="V160" s="98" t="str">
        <f t="shared" si="38"/>
        <v>nebija plānots</v>
      </c>
      <c r="W160" s="94"/>
      <c r="X160" s="94"/>
      <c r="Y160" s="94"/>
      <c r="Z160" s="94"/>
      <c r="AA160" s="94"/>
      <c r="AB160" s="94"/>
      <c r="AC160" s="94"/>
      <c r="AD160" s="94">
        <v>0</v>
      </c>
      <c r="AE160" s="94">
        <v>25337.83</v>
      </c>
      <c r="AF160" s="94">
        <v>0</v>
      </c>
      <c r="AG160" s="94">
        <v>32555.87</v>
      </c>
      <c r="AH160" s="94">
        <v>0</v>
      </c>
      <c r="AI160" s="94">
        <v>0</v>
      </c>
      <c r="AJ160" s="94">
        <v>76291.95</v>
      </c>
      <c r="AK160" s="94">
        <v>0</v>
      </c>
      <c r="AL160" s="94">
        <v>0</v>
      </c>
      <c r="AM160" s="94">
        <v>80084.240000000005</v>
      </c>
      <c r="AN160" s="94">
        <v>0</v>
      </c>
      <c r="AO160" s="24">
        <f t="shared" si="39"/>
        <v>214269.89</v>
      </c>
      <c r="AQ160" s="10"/>
      <c r="AR160" s="10"/>
    </row>
    <row r="161" spans="1:44" ht="12" customHeight="1" x14ac:dyDescent="0.25">
      <c r="A161" s="9" t="s">
        <v>400</v>
      </c>
      <c r="B161" s="9" t="s">
        <v>400</v>
      </c>
      <c r="C161" s="25">
        <v>4</v>
      </c>
      <c r="D161" s="33" t="s">
        <v>349</v>
      </c>
      <c r="E161" s="27" t="s">
        <v>350</v>
      </c>
      <c r="F161" s="33" t="s">
        <v>381</v>
      </c>
      <c r="G161" s="27" t="s">
        <v>401</v>
      </c>
      <c r="H161" s="25" t="s">
        <v>402</v>
      </c>
      <c r="I161" s="27" t="s">
        <v>403</v>
      </c>
      <c r="J161" s="28" t="s">
        <v>21</v>
      </c>
      <c r="K161" s="36" t="s">
        <v>22</v>
      </c>
      <c r="L161" s="25" t="s">
        <v>9</v>
      </c>
      <c r="M161" s="24">
        <v>0</v>
      </c>
      <c r="N161" s="24">
        <v>105807.39</v>
      </c>
      <c r="O161" s="24">
        <v>117113.06000000001</v>
      </c>
      <c r="P161" s="94">
        <v>0</v>
      </c>
      <c r="Q161" s="94">
        <v>9003.73</v>
      </c>
      <c r="R161" s="94">
        <v>0</v>
      </c>
      <c r="S161" s="94">
        <f t="shared" si="35"/>
        <v>9003.73</v>
      </c>
      <c r="T161" s="98" t="str">
        <f t="shared" si="36"/>
        <v>nebija plānots</v>
      </c>
      <c r="U161" s="94">
        <f t="shared" si="37"/>
        <v>9003.73</v>
      </c>
      <c r="V161" s="98" t="str">
        <f t="shared" si="38"/>
        <v>nebija plānots</v>
      </c>
      <c r="W161" s="94"/>
      <c r="X161" s="94"/>
      <c r="Y161" s="94"/>
      <c r="Z161" s="94"/>
      <c r="AA161" s="94"/>
      <c r="AB161" s="94"/>
      <c r="AC161" s="94"/>
      <c r="AD161" s="94">
        <v>9003.73</v>
      </c>
      <c r="AE161" s="94">
        <v>0</v>
      </c>
      <c r="AF161" s="94">
        <v>0</v>
      </c>
      <c r="AG161" s="94">
        <v>0</v>
      </c>
      <c r="AH161" s="94">
        <v>12238.59</v>
      </c>
      <c r="AI161" s="94">
        <v>0</v>
      </c>
      <c r="AJ161" s="94">
        <v>0</v>
      </c>
      <c r="AK161" s="94">
        <v>18389.97</v>
      </c>
      <c r="AL161" s="94">
        <v>24916.75</v>
      </c>
      <c r="AM161" s="94">
        <v>0</v>
      </c>
      <c r="AN161" s="94">
        <v>0</v>
      </c>
      <c r="AO161" s="24">
        <f t="shared" si="39"/>
        <v>64549.04</v>
      </c>
      <c r="AQ161" s="10"/>
      <c r="AR161" s="10"/>
    </row>
    <row r="162" spans="1:44" ht="12" customHeight="1" x14ac:dyDescent="0.25">
      <c r="A162" s="9" t="s">
        <v>404</v>
      </c>
      <c r="B162" s="9" t="s">
        <v>404</v>
      </c>
      <c r="C162" s="25">
        <v>4</v>
      </c>
      <c r="D162" s="33" t="s">
        <v>349</v>
      </c>
      <c r="E162" s="27" t="s">
        <v>350</v>
      </c>
      <c r="F162" s="33" t="s">
        <v>381</v>
      </c>
      <c r="G162" s="27" t="s">
        <v>401</v>
      </c>
      <c r="H162" s="25" t="s">
        <v>405</v>
      </c>
      <c r="I162" s="27" t="s">
        <v>406</v>
      </c>
      <c r="J162" s="28">
        <v>1</v>
      </c>
      <c r="K162" s="36" t="s">
        <v>22</v>
      </c>
      <c r="L162" s="25" t="s">
        <v>9</v>
      </c>
      <c r="M162" s="24">
        <v>0</v>
      </c>
      <c r="N162" s="24">
        <v>317973.63</v>
      </c>
      <c r="O162" s="24">
        <v>1178608.5</v>
      </c>
      <c r="P162" s="94">
        <v>0</v>
      </c>
      <c r="Q162" s="94">
        <v>0</v>
      </c>
      <c r="R162" s="94">
        <v>0</v>
      </c>
      <c r="S162" s="94">
        <f t="shared" si="35"/>
        <v>0</v>
      </c>
      <c r="T162" s="98" t="str">
        <f t="shared" si="36"/>
        <v>nebija plānots</v>
      </c>
      <c r="U162" s="94">
        <f t="shared" si="37"/>
        <v>0</v>
      </c>
      <c r="V162" s="98" t="str">
        <f t="shared" si="38"/>
        <v>nebija plānots</v>
      </c>
      <c r="W162" s="94"/>
      <c r="X162" s="94"/>
      <c r="Y162" s="94"/>
      <c r="Z162" s="94"/>
      <c r="AA162" s="94"/>
      <c r="AB162" s="94"/>
      <c r="AC162" s="94"/>
      <c r="AD162" s="94">
        <v>0</v>
      </c>
      <c r="AE162" s="94">
        <v>340528.6</v>
      </c>
      <c r="AF162" s="94">
        <v>0</v>
      </c>
      <c r="AG162" s="94">
        <v>0</v>
      </c>
      <c r="AH162" s="94">
        <v>325808.49</v>
      </c>
      <c r="AI162" s="94">
        <v>0</v>
      </c>
      <c r="AJ162" s="94">
        <v>0</v>
      </c>
      <c r="AK162" s="94">
        <v>708342.61</v>
      </c>
      <c r="AL162" s="94">
        <v>316102.93</v>
      </c>
      <c r="AM162" s="94">
        <v>0</v>
      </c>
      <c r="AN162" s="94">
        <v>123212.63</v>
      </c>
      <c r="AO162" s="24">
        <f t="shared" si="39"/>
        <v>1813995.2599999998</v>
      </c>
      <c r="AQ162" s="10"/>
      <c r="AR162" s="10"/>
    </row>
    <row r="163" spans="1:44" ht="12" customHeight="1" x14ac:dyDescent="0.25">
      <c r="A163" s="9" t="s">
        <v>407</v>
      </c>
      <c r="B163" s="9" t="s">
        <v>407</v>
      </c>
      <c r="C163" s="25">
        <v>4</v>
      </c>
      <c r="D163" s="33" t="s">
        <v>349</v>
      </c>
      <c r="E163" s="27" t="s">
        <v>350</v>
      </c>
      <c r="F163" s="33" t="s">
        <v>381</v>
      </c>
      <c r="G163" s="27" t="s">
        <v>401</v>
      </c>
      <c r="H163" s="25" t="s">
        <v>405</v>
      </c>
      <c r="I163" s="27" t="s">
        <v>406</v>
      </c>
      <c r="J163" s="28">
        <v>2</v>
      </c>
      <c r="K163" s="36" t="s">
        <v>22</v>
      </c>
      <c r="L163" s="25" t="s">
        <v>9</v>
      </c>
      <c r="M163" s="24">
        <v>0</v>
      </c>
      <c r="N163" s="24">
        <v>680125.5</v>
      </c>
      <c r="O163" s="24">
        <v>799340.33000000007</v>
      </c>
      <c r="P163" s="94">
        <v>0</v>
      </c>
      <c r="Q163" s="94">
        <v>0</v>
      </c>
      <c r="R163" s="94">
        <v>0</v>
      </c>
      <c r="S163" s="94">
        <f t="shared" si="35"/>
        <v>0</v>
      </c>
      <c r="T163" s="98" t="str">
        <f t="shared" si="36"/>
        <v>nebija plānots</v>
      </c>
      <c r="U163" s="94">
        <f t="shared" si="37"/>
        <v>0</v>
      </c>
      <c r="V163" s="98" t="str">
        <f t="shared" si="38"/>
        <v>nebija plānots</v>
      </c>
      <c r="W163" s="94"/>
      <c r="X163" s="94"/>
      <c r="Y163" s="94"/>
      <c r="Z163" s="94"/>
      <c r="AA163" s="94"/>
      <c r="AB163" s="94"/>
      <c r="AC163" s="94"/>
      <c r="AD163" s="94">
        <v>0</v>
      </c>
      <c r="AE163" s="94">
        <v>117901.8</v>
      </c>
      <c r="AF163" s="94">
        <v>0</v>
      </c>
      <c r="AG163" s="94">
        <v>0</v>
      </c>
      <c r="AH163" s="94">
        <v>0</v>
      </c>
      <c r="AI163" s="94">
        <v>0</v>
      </c>
      <c r="AJ163" s="94">
        <v>419220</v>
      </c>
      <c r="AK163" s="94">
        <v>0</v>
      </c>
      <c r="AL163" s="94">
        <v>157284</v>
      </c>
      <c r="AM163" s="94">
        <v>0</v>
      </c>
      <c r="AN163" s="94">
        <v>0</v>
      </c>
      <c r="AO163" s="24">
        <f t="shared" si="39"/>
        <v>694405.8</v>
      </c>
      <c r="AQ163" s="10"/>
      <c r="AR163" s="10"/>
    </row>
    <row r="164" spans="1:44" ht="12" customHeight="1" x14ac:dyDescent="0.25">
      <c r="A164" s="9" t="s">
        <v>408</v>
      </c>
      <c r="B164" s="9" t="s">
        <v>408</v>
      </c>
      <c r="C164" s="25">
        <v>4</v>
      </c>
      <c r="D164" s="33" t="s">
        <v>349</v>
      </c>
      <c r="E164" s="27" t="s">
        <v>350</v>
      </c>
      <c r="F164" s="33" t="s">
        <v>381</v>
      </c>
      <c r="G164" s="27" t="s">
        <v>401</v>
      </c>
      <c r="H164" s="25" t="s">
        <v>409</v>
      </c>
      <c r="I164" s="27" t="s">
        <v>410</v>
      </c>
      <c r="J164" s="28">
        <v>1</v>
      </c>
      <c r="K164" s="36" t="s">
        <v>22</v>
      </c>
      <c r="L164" s="25" t="s">
        <v>9</v>
      </c>
      <c r="M164" s="24">
        <v>0</v>
      </c>
      <c r="N164" s="24">
        <v>0</v>
      </c>
      <c r="O164" s="24">
        <v>0</v>
      </c>
      <c r="P164" s="94">
        <v>0</v>
      </c>
      <c r="Q164" s="94">
        <v>0</v>
      </c>
      <c r="R164" s="94">
        <v>0</v>
      </c>
      <c r="S164" s="94">
        <f t="shared" si="35"/>
        <v>0</v>
      </c>
      <c r="T164" s="98" t="str">
        <f t="shared" si="36"/>
        <v>nebija plānots</v>
      </c>
      <c r="U164" s="94">
        <f t="shared" si="37"/>
        <v>0</v>
      </c>
      <c r="V164" s="98" t="str">
        <f t="shared" si="38"/>
        <v>nebija plānots</v>
      </c>
      <c r="W164" s="94"/>
      <c r="X164" s="94"/>
      <c r="Y164" s="94"/>
      <c r="Z164" s="94"/>
      <c r="AA164" s="94"/>
      <c r="AB164" s="94"/>
      <c r="AC164" s="94"/>
      <c r="AD164" s="94">
        <v>0</v>
      </c>
      <c r="AE164" s="94">
        <v>498073.68</v>
      </c>
      <c r="AF164" s="94">
        <v>0</v>
      </c>
      <c r="AG164" s="94">
        <v>0</v>
      </c>
      <c r="AH164" s="94">
        <v>298844.21000000002</v>
      </c>
      <c r="AI164" s="94">
        <v>0</v>
      </c>
      <c r="AJ164" s="94">
        <v>0</v>
      </c>
      <c r="AK164" s="94">
        <v>298844.2</v>
      </c>
      <c r="AL164" s="94">
        <v>0</v>
      </c>
      <c r="AM164" s="94">
        <v>0</v>
      </c>
      <c r="AN164" s="94">
        <v>99614.73</v>
      </c>
      <c r="AO164" s="24">
        <f t="shared" si="39"/>
        <v>1195376.82</v>
      </c>
      <c r="AQ164" s="10"/>
      <c r="AR164" s="10"/>
    </row>
    <row r="165" spans="1:44" ht="12" customHeight="1" x14ac:dyDescent="0.25">
      <c r="A165" s="9" t="s">
        <v>411</v>
      </c>
      <c r="B165" s="9" t="s">
        <v>411</v>
      </c>
      <c r="C165" s="25">
        <v>4</v>
      </c>
      <c r="D165" s="33" t="s">
        <v>349</v>
      </c>
      <c r="E165" s="27" t="s">
        <v>350</v>
      </c>
      <c r="F165" s="33" t="s">
        <v>381</v>
      </c>
      <c r="G165" s="27" t="s">
        <v>401</v>
      </c>
      <c r="H165" s="25" t="s">
        <v>409</v>
      </c>
      <c r="I165" s="27" t="s">
        <v>410</v>
      </c>
      <c r="J165" s="28">
        <v>2</v>
      </c>
      <c r="K165" s="36" t="s">
        <v>22</v>
      </c>
      <c r="L165" s="25" t="s">
        <v>9</v>
      </c>
      <c r="M165" s="24">
        <v>0</v>
      </c>
      <c r="N165" s="24">
        <v>0</v>
      </c>
      <c r="O165" s="24">
        <v>0</v>
      </c>
      <c r="P165" s="94">
        <v>0</v>
      </c>
      <c r="Q165" s="94">
        <v>0</v>
      </c>
      <c r="R165" s="94">
        <v>0</v>
      </c>
      <c r="S165" s="94">
        <f t="shared" si="35"/>
        <v>0</v>
      </c>
      <c r="T165" s="98" t="str">
        <f t="shared" si="36"/>
        <v>nebija plānots</v>
      </c>
      <c r="U165" s="94">
        <f t="shared" si="37"/>
        <v>0</v>
      </c>
      <c r="V165" s="98" t="str">
        <f t="shared" si="38"/>
        <v>nebija plānots</v>
      </c>
      <c r="W165" s="94"/>
      <c r="X165" s="94"/>
      <c r="Y165" s="94"/>
      <c r="Z165" s="94"/>
      <c r="AA165" s="94"/>
      <c r="AB165" s="94"/>
      <c r="AC165" s="94"/>
      <c r="AD165" s="94">
        <v>0</v>
      </c>
      <c r="AE165" s="94">
        <v>0</v>
      </c>
      <c r="AF165" s="94">
        <v>0</v>
      </c>
      <c r="AG165" s="94">
        <v>0</v>
      </c>
      <c r="AH165" s="94">
        <v>0</v>
      </c>
      <c r="AI165" s="94">
        <v>0</v>
      </c>
      <c r="AJ165" s="94">
        <v>0</v>
      </c>
      <c r="AK165" s="94">
        <v>0</v>
      </c>
      <c r="AL165" s="94">
        <v>0</v>
      </c>
      <c r="AM165" s="94">
        <v>0</v>
      </c>
      <c r="AN165" s="94">
        <v>0</v>
      </c>
      <c r="AO165" s="24">
        <f t="shared" si="39"/>
        <v>0</v>
      </c>
      <c r="AQ165" s="10"/>
      <c r="AR165" s="10"/>
    </row>
    <row r="166" spans="1:44" ht="12" customHeight="1" x14ac:dyDescent="0.25">
      <c r="A166" s="9" t="s">
        <v>412</v>
      </c>
      <c r="B166" s="9" t="s">
        <v>412</v>
      </c>
      <c r="C166" s="25">
        <v>4</v>
      </c>
      <c r="D166" s="33" t="s">
        <v>349</v>
      </c>
      <c r="E166" s="27" t="s">
        <v>350</v>
      </c>
      <c r="F166" s="33" t="s">
        <v>413</v>
      </c>
      <c r="G166" s="27" t="s">
        <v>414</v>
      </c>
      <c r="H166" s="25" t="s">
        <v>415</v>
      </c>
      <c r="I166" s="27" t="s">
        <v>416</v>
      </c>
      <c r="J166" s="28" t="s">
        <v>21</v>
      </c>
      <c r="K166" s="29" t="s">
        <v>22</v>
      </c>
      <c r="L166" s="25" t="s">
        <v>9</v>
      </c>
      <c r="M166" s="24">
        <v>0</v>
      </c>
      <c r="N166" s="24">
        <v>0</v>
      </c>
      <c r="O166" s="24">
        <v>932912.76</v>
      </c>
      <c r="P166" s="94">
        <v>0</v>
      </c>
      <c r="Q166" s="94">
        <v>0</v>
      </c>
      <c r="R166" s="94">
        <v>0</v>
      </c>
      <c r="S166" s="94">
        <f t="shared" si="35"/>
        <v>0</v>
      </c>
      <c r="T166" s="98" t="str">
        <f t="shared" si="36"/>
        <v>nebija plānots</v>
      </c>
      <c r="U166" s="94">
        <f t="shared" si="37"/>
        <v>0</v>
      </c>
      <c r="V166" s="98" t="str">
        <f t="shared" si="38"/>
        <v>nebija plānots</v>
      </c>
      <c r="W166" s="94"/>
      <c r="X166" s="94"/>
      <c r="Y166" s="94"/>
      <c r="Z166" s="94"/>
      <c r="AA166" s="94"/>
      <c r="AB166" s="94"/>
      <c r="AC166" s="94"/>
      <c r="AD166" s="94">
        <v>0</v>
      </c>
      <c r="AE166" s="94">
        <v>192991.21</v>
      </c>
      <c r="AF166" s="94">
        <v>0</v>
      </c>
      <c r="AG166" s="94">
        <v>0</v>
      </c>
      <c r="AH166" s="94">
        <v>532065.79</v>
      </c>
      <c r="AI166" s="94">
        <v>0</v>
      </c>
      <c r="AJ166" s="94">
        <v>0</v>
      </c>
      <c r="AK166" s="94">
        <v>581057.66</v>
      </c>
      <c r="AL166" s="94">
        <v>0</v>
      </c>
      <c r="AM166" s="94">
        <v>0</v>
      </c>
      <c r="AN166" s="94">
        <v>394335.54</v>
      </c>
      <c r="AO166" s="24">
        <f t="shared" si="39"/>
        <v>1700450.2000000002</v>
      </c>
      <c r="AQ166" s="10"/>
      <c r="AR166" s="10"/>
    </row>
    <row r="167" spans="1:44" ht="12" customHeight="1" x14ac:dyDescent="0.25">
      <c r="A167" s="9" t="s">
        <v>417</v>
      </c>
      <c r="B167" s="9" t="s">
        <v>417</v>
      </c>
      <c r="C167" s="25">
        <v>4</v>
      </c>
      <c r="D167" s="33" t="s">
        <v>349</v>
      </c>
      <c r="E167" s="27" t="s">
        <v>350</v>
      </c>
      <c r="F167" s="33" t="s">
        <v>413</v>
      </c>
      <c r="G167" s="27" t="s">
        <v>414</v>
      </c>
      <c r="H167" s="28" t="s">
        <v>418</v>
      </c>
      <c r="I167" s="27" t="s">
        <v>419</v>
      </c>
      <c r="J167" s="28" t="s">
        <v>21</v>
      </c>
      <c r="K167" s="36" t="s">
        <v>420</v>
      </c>
      <c r="L167" s="25" t="s">
        <v>9</v>
      </c>
      <c r="M167" s="24">
        <v>0</v>
      </c>
      <c r="N167" s="24">
        <v>0</v>
      </c>
      <c r="O167" s="24">
        <v>18099.11</v>
      </c>
      <c r="P167" s="94">
        <v>0</v>
      </c>
      <c r="Q167" s="94">
        <v>0</v>
      </c>
      <c r="R167" s="94">
        <v>0</v>
      </c>
      <c r="S167" s="94">
        <f t="shared" si="35"/>
        <v>0</v>
      </c>
      <c r="T167" s="98" t="str">
        <f t="shared" si="36"/>
        <v>nebija plānots</v>
      </c>
      <c r="U167" s="94">
        <f t="shared" si="37"/>
        <v>0</v>
      </c>
      <c r="V167" s="98" t="str">
        <f t="shared" si="38"/>
        <v>nebija plānots</v>
      </c>
      <c r="W167" s="94"/>
      <c r="X167" s="94"/>
      <c r="Y167" s="94"/>
      <c r="Z167" s="94"/>
      <c r="AA167" s="94"/>
      <c r="AB167" s="94"/>
      <c r="AC167" s="94"/>
      <c r="AD167" s="94">
        <v>0</v>
      </c>
      <c r="AE167" s="94">
        <v>0</v>
      </c>
      <c r="AF167" s="94">
        <v>0</v>
      </c>
      <c r="AG167" s="94">
        <v>0</v>
      </c>
      <c r="AH167" s="94">
        <v>61295.6</v>
      </c>
      <c r="AI167" s="94">
        <v>0</v>
      </c>
      <c r="AJ167" s="94">
        <v>0</v>
      </c>
      <c r="AK167" s="94">
        <v>45443.11</v>
      </c>
      <c r="AL167" s="94">
        <v>0</v>
      </c>
      <c r="AM167" s="94">
        <v>0</v>
      </c>
      <c r="AN167" s="94">
        <v>55191.12</v>
      </c>
      <c r="AO167" s="24">
        <f t="shared" si="39"/>
        <v>161929.82999999999</v>
      </c>
      <c r="AQ167" s="10"/>
      <c r="AR167" s="10"/>
    </row>
    <row r="168" spans="1:44" ht="12" customHeight="1" x14ac:dyDescent="0.25">
      <c r="A168" s="9" t="s">
        <v>421</v>
      </c>
      <c r="B168" s="9" t="s">
        <v>421</v>
      </c>
      <c r="C168" s="25">
        <v>4</v>
      </c>
      <c r="D168" s="33" t="s">
        <v>349</v>
      </c>
      <c r="E168" s="27" t="s">
        <v>350</v>
      </c>
      <c r="F168" s="33" t="s">
        <v>413</v>
      </c>
      <c r="G168" s="27" t="s">
        <v>422</v>
      </c>
      <c r="H168" s="25" t="s">
        <v>423</v>
      </c>
      <c r="I168" s="27" t="s">
        <v>424</v>
      </c>
      <c r="J168" s="28" t="s">
        <v>21</v>
      </c>
      <c r="K168" s="29" t="s">
        <v>22</v>
      </c>
      <c r="L168" s="25" t="s">
        <v>9</v>
      </c>
      <c r="M168" s="24">
        <v>0</v>
      </c>
      <c r="N168" s="24">
        <v>316811.34999999998</v>
      </c>
      <c r="O168" s="24">
        <v>733155.9</v>
      </c>
      <c r="P168" s="94">
        <v>0</v>
      </c>
      <c r="Q168" s="94">
        <v>0</v>
      </c>
      <c r="R168" s="94">
        <v>0</v>
      </c>
      <c r="S168" s="94">
        <f t="shared" si="35"/>
        <v>0</v>
      </c>
      <c r="T168" s="98" t="str">
        <f t="shared" si="36"/>
        <v>nebija plānots</v>
      </c>
      <c r="U168" s="94">
        <f t="shared" si="37"/>
        <v>0</v>
      </c>
      <c r="V168" s="98" t="str">
        <f t="shared" si="38"/>
        <v>nebija plānots</v>
      </c>
      <c r="W168" s="94"/>
      <c r="X168" s="94"/>
      <c r="Y168" s="94"/>
      <c r="Z168" s="94"/>
      <c r="AA168" s="94"/>
      <c r="AB168" s="94"/>
      <c r="AC168" s="94"/>
      <c r="AD168" s="94">
        <v>0</v>
      </c>
      <c r="AE168" s="94">
        <v>273897.89</v>
      </c>
      <c r="AF168" s="94">
        <v>0</v>
      </c>
      <c r="AG168" s="94">
        <v>0</v>
      </c>
      <c r="AH168" s="94">
        <v>252875</v>
      </c>
      <c r="AI168" s="94">
        <v>0</v>
      </c>
      <c r="AJ168" s="94">
        <v>0</v>
      </c>
      <c r="AK168" s="94">
        <v>267325</v>
      </c>
      <c r="AL168" s="94">
        <v>177012.5</v>
      </c>
      <c r="AM168" s="94">
        <v>0</v>
      </c>
      <c r="AN168" s="94">
        <v>0</v>
      </c>
      <c r="AO168" s="24">
        <f t="shared" si="39"/>
        <v>971110.39</v>
      </c>
      <c r="AQ168" s="10"/>
      <c r="AR168" s="10"/>
    </row>
    <row r="169" spans="1:44" ht="12" customHeight="1" x14ac:dyDescent="0.25">
      <c r="A169" s="9" t="s">
        <v>425</v>
      </c>
      <c r="B169" s="9" t="s">
        <v>425</v>
      </c>
      <c r="C169" s="25">
        <v>4</v>
      </c>
      <c r="D169" s="33" t="s">
        <v>349</v>
      </c>
      <c r="E169" s="27" t="s">
        <v>350</v>
      </c>
      <c r="F169" s="33" t="s">
        <v>426</v>
      </c>
      <c r="G169" s="27" t="s">
        <v>427</v>
      </c>
      <c r="H169" s="25" t="s">
        <v>428</v>
      </c>
      <c r="I169" s="27" t="s">
        <v>429</v>
      </c>
      <c r="J169" s="28">
        <v>1</v>
      </c>
      <c r="K169" s="39" t="s">
        <v>59</v>
      </c>
      <c r="L169" s="25" t="s">
        <v>9</v>
      </c>
      <c r="M169" s="24">
        <v>0</v>
      </c>
      <c r="N169" s="24">
        <v>0</v>
      </c>
      <c r="O169" s="24">
        <v>898814.27999999991</v>
      </c>
      <c r="P169" s="94">
        <v>38782.089999999997</v>
      </c>
      <c r="Q169" s="94">
        <v>87139.38</v>
      </c>
      <c r="R169" s="94">
        <v>0</v>
      </c>
      <c r="S169" s="94">
        <f t="shared" si="35"/>
        <v>87139.38</v>
      </c>
      <c r="T169" s="98">
        <f t="shared" si="36"/>
        <v>2.2468974725188873</v>
      </c>
      <c r="U169" s="94">
        <f t="shared" si="37"/>
        <v>48357.290000000008</v>
      </c>
      <c r="V169" s="98">
        <f t="shared" si="38"/>
        <v>1.2468974725188873</v>
      </c>
      <c r="W169" s="94"/>
      <c r="X169" s="94"/>
      <c r="Y169" s="94"/>
      <c r="Z169" s="94"/>
      <c r="AA169" s="94"/>
      <c r="AB169" s="94"/>
      <c r="AC169" s="94"/>
      <c r="AD169" s="94">
        <v>0</v>
      </c>
      <c r="AE169" s="94">
        <v>132558.69999999998</v>
      </c>
      <c r="AF169" s="94">
        <v>59965.23000000001</v>
      </c>
      <c r="AG169" s="94">
        <v>19413.490000000002</v>
      </c>
      <c r="AH169" s="94">
        <v>63241.319999999992</v>
      </c>
      <c r="AI169" s="94">
        <v>0</v>
      </c>
      <c r="AJ169" s="94">
        <v>19413.490000000002</v>
      </c>
      <c r="AK169" s="94">
        <v>112311.39</v>
      </c>
      <c r="AL169" s="94">
        <v>279081.59999999998</v>
      </c>
      <c r="AM169" s="94">
        <v>19413.490000000002</v>
      </c>
      <c r="AN169" s="94">
        <v>36417.24</v>
      </c>
      <c r="AO169" s="24">
        <f t="shared" si="39"/>
        <v>780598.03999999992</v>
      </c>
      <c r="AQ169" s="10"/>
      <c r="AR169" s="10"/>
    </row>
    <row r="170" spans="1:44" ht="12" customHeight="1" x14ac:dyDescent="0.25">
      <c r="A170" s="9" t="s">
        <v>430</v>
      </c>
      <c r="B170" s="9" t="s">
        <v>430</v>
      </c>
      <c r="C170" s="25">
        <v>4</v>
      </c>
      <c r="D170" s="33" t="s">
        <v>349</v>
      </c>
      <c r="E170" s="27" t="s">
        <v>350</v>
      </c>
      <c r="F170" s="33" t="s">
        <v>426</v>
      </c>
      <c r="G170" s="27" t="s">
        <v>427</v>
      </c>
      <c r="H170" s="25" t="s">
        <v>428</v>
      </c>
      <c r="I170" s="27" t="s">
        <v>429</v>
      </c>
      <c r="J170" s="28">
        <v>2</v>
      </c>
      <c r="K170" s="39" t="s">
        <v>22</v>
      </c>
      <c r="L170" s="25" t="s">
        <v>9</v>
      </c>
      <c r="M170" s="24">
        <v>0</v>
      </c>
      <c r="N170" s="24">
        <v>0</v>
      </c>
      <c r="O170" s="24">
        <v>0</v>
      </c>
      <c r="P170" s="94">
        <v>0</v>
      </c>
      <c r="Q170" s="94">
        <v>0</v>
      </c>
      <c r="R170" s="94">
        <v>0</v>
      </c>
      <c r="S170" s="94">
        <f t="shared" si="35"/>
        <v>0</v>
      </c>
      <c r="T170" s="98" t="str">
        <f t="shared" si="36"/>
        <v>nebija plānots</v>
      </c>
      <c r="U170" s="94">
        <f t="shared" si="37"/>
        <v>0</v>
      </c>
      <c r="V170" s="98" t="str">
        <f t="shared" si="38"/>
        <v>nebija plānots</v>
      </c>
      <c r="W170" s="94"/>
      <c r="X170" s="94"/>
      <c r="Y170" s="94"/>
      <c r="Z170" s="94"/>
      <c r="AA170" s="94"/>
      <c r="AB170" s="94"/>
      <c r="AC170" s="94"/>
      <c r="AD170" s="94">
        <v>0</v>
      </c>
      <c r="AE170" s="94">
        <v>0</v>
      </c>
      <c r="AF170" s="94">
        <v>0</v>
      </c>
      <c r="AG170" s="94">
        <v>0</v>
      </c>
      <c r="AH170" s="94">
        <v>0</v>
      </c>
      <c r="AI170" s="94">
        <v>0</v>
      </c>
      <c r="AJ170" s="94">
        <v>0</v>
      </c>
      <c r="AK170" s="94">
        <v>0</v>
      </c>
      <c r="AL170" s="94">
        <v>0</v>
      </c>
      <c r="AM170" s="94">
        <v>0</v>
      </c>
      <c r="AN170" s="94">
        <v>0</v>
      </c>
      <c r="AO170" s="24">
        <f t="shared" si="39"/>
        <v>0</v>
      </c>
      <c r="AQ170" s="10"/>
      <c r="AR170" s="10"/>
    </row>
    <row r="171" spans="1:44" ht="12" customHeight="1" x14ac:dyDescent="0.25">
      <c r="A171" s="9" t="s">
        <v>431</v>
      </c>
      <c r="B171" s="9" t="s">
        <v>431</v>
      </c>
      <c r="C171" s="25">
        <v>4</v>
      </c>
      <c r="D171" s="33" t="s">
        <v>349</v>
      </c>
      <c r="E171" s="27" t="s">
        <v>350</v>
      </c>
      <c r="F171" s="33" t="s">
        <v>426</v>
      </c>
      <c r="G171" s="27" t="s">
        <v>427</v>
      </c>
      <c r="H171" s="25" t="s">
        <v>432</v>
      </c>
      <c r="I171" s="27" t="s">
        <v>433</v>
      </c>
      <c r="J171" s="28" t="s">
        <v>21</v>
      </c>
      <c r="K171" s="39" t="s">
        <v>22</v>
      </c>
      <c r="L171" s="25" t="s">
        <v>9</v>
      </c>
      <c r="M171" s="24">
        <v>0</v>
      </c>
      <c r="N171" s="24">
        <v>2275.1</v>
      </c>
      <c r="O171" s="24">
        <v>1698907.12</v>
      </c>
      <c r="P171" s="94">
        <v>0</v>
      </c>
      <c r="Q171" s="94">
        <v>0</v>
      </c>
      <c r="R171" s="94">
        <v>0</v>
      </c>
      <c r="S171" s="94">
        <f t="shared" si="35"/>
        <v>0</v>
      </c>
      <c r="T171" s="98" t="str">
        <f t="shared" si="36"/>
        <v>nebija plānots</v>
      </c>
      <c r="U171" s="94">
        <f t="shared" si="37"/>
        <v>0</v>
      </c>
      <c r="V171" s="98" t="str">
        <f t="shared" si="38"/>
        <v>nebija plānots</v>
      </c>
      <c r="W171" s="94"/>
      <c r="X171" s="94"/>
      <c r="Y171" s="94"/>
      <c r="Z171" s="94"/>
      <c r="AA171" s="94"/>
      <c r="AB171" s="94"/>
      <c r="AC171" s="94"/>
      <c r="AD171" s="94">
        <v>0</v>
      </c>
      <c r="AE171" s="94">
        <v>614125</v>
      </c>
      <c r="AF171" s="94">
        <v>0</v>
      </c>
      <c r="AG171" s="94">
        <v>0</v>
      </c>
      <c r="AH171" s="94">
        <v>0</v>
      </c>
      <c r="AI171" s="94">
        <v>867000</v>
      </c>
      <c r="AJ171" s="94">
        <v>0</v>
      </c>
      <c r="AK171" s="94">
        <v>0</v>
      </c>
      <c r="AL171" s="94">
        <v>0</v>
      </c>
      <c r="AM171" s="94">
        <v>787525</v>
      </c>
      <c r="AN171" s="94">
        <v>0</v>
      </c>
      <c r="AO171" s="24">
        <f t="shared" si="39"/>
        <v>2268650</v>
      </c>
      <c r="AQ171" s="10"/>
      <c r="AR171" s="10"/>
    </row>
    <row r="172" spans="1:44" ht="12" customHeight="1" x14ac:dyDescent="0.25">
      <c r="A172" s="9" t="s">
        <v>434</v>
      </c>
      <c r="B172" s="9" t="s">
        <v>434</v>
      </c>
      <c r="C172" s="25">
        <v>4</v>
      </c>
      <c r="D172" s="33" t="s">
        <v>349</v>
      </c>
      <c r="E172" s="27" t="s">
        <v>350</v>
      </c>
      <c r="F172" s="33" t="s">
        <v>426</v>
      </c>
      <c r="G172" s="27" t="s">
        <v>427</v>
      </c>
      <c r="H172" s="34" t="s">
        <v>435</v>
      </c>
      <c r="I172" s="27" t="s">
        <v>436</v>
      </c>
      <c r="J172" s="28" t="s">
        <v>21</v>
      </c>
      <c r="K172" s="32" t="s">
        <v>91</v>
      </c>
      <c r="L172" s="25" t="s">
        <v>9</v>
      </c>
      <c r="M172" s="24">
        <v>0</v>
      </c>
      <c r="N172" s="24">
        <v>0</v>
      </c>
      <c r="O172" s="24">
        <v>0</v>
      </c>
      <c r="P172" s="94">
        <v>0</v>
      </c>
      <c r="Q172" s="94">
        <v>0</v>
      </c>
      <c r="R172" s="94">
        <v>0</v>
      </c>
      <c r="S172" s="94">
        <f t="shared" si="35"/>
        <v>0</v>
      </c>
      <c r="T172" s="98" t="str">
        <f t="shared" si="36"/>
        <v>nebija plānots</v>
      </c>
      <c r="U172" s="94">
        <f t="shared" si="37"/>
        <v>0</v>
      </c>
      <c r="V172" s="98" t="str">
        <f t="shared" si="38"/>
        <v>nebija plānots</v>
      </c>
      <c r="W172" s="94"/>
      <c r="X172" s="94"/>
      <c r="Y172" s="94"/>
      <c r="Z172" s="94"/>
      <c r="AA172" s="94"/>
      <c r="AB172" s="94"/>
      <c r="AC172" s="94"/>
      <c r="AD172" s="94">
        <v>0</v>
      </c>
      <c r="AE172" s="94">
        <v>0</v>
      </c>
      <c r="AF172" s="94">
        <v>0</v>
      </c>
      <c r="AG172" s="94">
        <v>0</v>
      </c>
      <c r="AH172" s="94">
        <v>0</v>
      </c>
      <c r="AI172" s="94">
        <v>0</v>
      </c>
      <c r="AJ172" s="94">
        <v>184251.85</v>
      </c>
      <c r="AK172" s="94">
        <v>0</v>
      </c>
      <c r="AL172" s="94">
        <v>0</v>
      </c>
      <c r="AM172" s="94">
        <v>0</v>
      </c>
      <c r="AN172" s="94">
        <v>0</v>
      </c>
      <c r="AO172" s="24">
        <f t="shared" si="39"/>
        <v>184251.85</v>
      </c>
      <c r="AQ172" s="10"/>
      <c r="AR172" s="10"/>
    </row>
    <row r="173" spans="1:44" ht="12" customHeight="1" x14ac:dyDescent="0.25">
      <c r="A173" s="9" t="s">
        <v>437</v>
      </c>
      <c r="B173" s="9" t="s">
        <v>437</v>
      </c>
      <c r="C173" s="25">
        <v>4</v>
      </c>
      <c r="D173" s="33" t="s">
        <v>438</v>
      </c>
      <c r="E173" s="27" t="s">
        <v>439</v>
      </c>
      <c r="F173" s="33" t="s">
        <v>440</v>
      </c>
      <c r="G173" s="27" t="s">
        <v>441</v>
      </c>
      <c r="H173" s="25" t="s">
        <v>442</v>
      </c>
      <c r="I173" s="27" t="s">
        <v>443</v>
      </c>
      <c r="J173" s="28" t="s">
        <v>21</v>
      </c>
      <c r="K173" s="29" t="s">
        <v>444</v>
      </c>
      <c r="L173" s="25" t="s">
        <v>10</v>
      </c>
      <c r="M173" s="24">
        <v>0</v>
      </c>
      <c r="N173" s="24">
        <v>57799.21</v>
      </c>
      <c r="O173" s="24">
        <v>1022952.79</v>
      </c>
      <c r="P173" s="94">
        <v>0</v>
      </c>
      <c r="Q173" s="94">
        <v>0</v>
      </c>
      <c r="R173" s="94">
        <v>0</v>
      </c>
      <c r="S173" s="94">
        <f t="shared" si="35"/>
        <v>0</v>
      </c>
      <c r="T173" s="98" t="str">
        <f t="shared" si="36"/>
        <v>nebija plānots</v>
      </c>
      <c r="U173" s="94">
        <f t="shared" si="37"/>
        <v>0</v>
      </c>
      <c r="V173" s="98" t="str">
        <f t="shared" si="38"/>
        <v>nebija plānots</v>
      </c>
      <c r="W173" s="94"/>
      <c r="X173" s="94"/>
      <c r="Y173" s="94"/>
      <c r="Z173" s="94"/>
      <c r="AA173" s="94"/>
      <c r="AB173" s="94"/>
      <c r="AC173" s="94"/>
      <c r="AD173" s="94">
        <v>0</v>
      </c>
      <c r="AE173" s="94">
        <v>0</v>
      </c>
      <c r="AF173" s="94">
        <v>0</v>
      </c>
      <c r="AG173" s="94">
        <v>510000</v>
      </c>
      <c r="AH173" s="94">
        <v>190612.5</v>
      </c>
      <c r="AI173" s="94">
        <v>0</v>
      </c>
      <c r="AJ173" s="94">
        <v>0</v>
      </c>
      <c r="AK173" s="94">
        <v>0</v>
      </c>
      <c r="AL173" s="94">
        <v>0</v>
      </c>
      <c r="AM173" s="94">
        <v>1160250</v>
      </c>
      <c r="AN173" s="94">
        <v>0</v>
      </c>
      <c r="AO173" s="24">
        <f t="shared" si="39"/>
        <v>1860862.5</v>
      </c>
      <c r="AQ173" s="10"/>
      <c r="AR173" s="10"/>
    </row>
    <row r="174" spans="1:44" ht="12" customHeight="1" x14ac:dyDescent="0.25">
      <c r="A174" s="9" t="s">
        <v>445</v>
      </c>
      <c r="B174" s="9" t="s">
        <v>445</v>
      </c>
      <c r="C174" s="25">
        <v>4</v>
      </c>
      <c r="D174" s="33" t="s">
        <v>438</v>
      </c>
      <c r="E174" s="27" t="s">
        <v>439</v>
      </c>
      <c r="F174" s="33" t="s">
        <v>440</v>
      </c>
      <c r="G174" s="27" t="s">
        <v>441</v>
      </c>
      <c r="H174" s="25" t="s">
        <v>446</v>
      </c>
      <c r="I174" s="27" t="s">
        <v>447</v>
      </c>
      <c r="J174" s="25">
        <v>1</v>
      </c>
      <c r="K174" s="29" t="s">
        <v>59</v>
      </c>
      <c r="L174" s="25" t="s">
        <v>10</v>
      </c>
      <c r="M174" s="24">
        <v>0</v>
      </c>
      <c r="N174" s="24">
        <v>623543.91999999993</v>
      </c>
      <c r="O174" s="24">
        <v>6218561.6299999999</v>
      </c>
      <c r="P174" s="94">
        <v>623377.16999999993</v>
      </c>
      <c r="Q174" s="94">
        <v>242564.58000000002</v>
      </c>
      <c r="R174" s="94">
        <v>30300</v>
      </c>
      <c r="S174" s="94">
        <f t="shared" si="35"/>
        <v>212264.58000000002</v>
      </c>
      <c r="T174" s="98">
        <f t="shared" si="36"/>
        <v>0.34050746516751657</v>
      </c>
      <c r="U174" s="94">
        <f t="shared" si="37"/>
        <v>-411112.58999999991</v>
      </c>
      <c r="V174" s="98">
        <f t="shared" si="38"/>
        <v>-0.65949253483248349</v>
      </c>
      <c r="W174" s="94"/>
      <c r="X174" s="94"/>
      <c r="Y174" s="94"/>
      <c r="Z174" s="94"/>
      <c r="AA174" s="94"/>
      <c r="AB174" s="94"/>
      <c r="AC174" s="94"/>
      <c r="AD174" s="94">
        <v>300238.04000000004</v>
      </c>
      <c r="AE174" s="94">
        <v>156813.03999999998</v>
      </c>
      <c r="AF174" s="94">
        <v>563929.65</v>
      </c>
      <c r="AG174" s="94">
        <v>1961642.57</v>
      </c>
      <c r="AH174" s="94">
        <v>94840.560000000012</v>
      </c>
      <c r="AI174" s="94">
        <v>676905.27</v>
      </c>
      <c r="AJ174" s="94">
        <v>243963.76</v>
      </c>
      <c r="AK174" s="94">
        <v>942847.49999999965</v>
      </c>
      <c r="AL174" s="94">
        <v>592895.09000000008</v>
      </c>
      <c r="AM174" s="94">
        <v>1433351.32</v>
      </c>
      <c r="AN174" s="94">
        <v>402932.97999999986</v>
      </c>
      <c r="AO174" s="24">
        <f t="shared" si="39"/>
        <v>7993736.9499999993</v>
      </c>
      <c r="AQ174" s="10"/>
      <c r="AR174" s="10"/>
    </row>
    <row r="175" spans="1:44" ht="12" customHeight="1" x14ac:dyDescent="0.25">
      <c r="A175" s="9" t="s">
        <v>448</v>
      </c>
      <c r="B175" s="9" t="s">
        <v>448</v>
      </c>
      <c r="C175" s="25">
        <v>4</v>
      </c>
      <c r="D175" s="33" t="s">
        <v>438</v>
      </c>
      <c r="E175" s="27" t="s">
        <v>439</v>
      </c>
      <c r="F175" s="33" t="s">
        <v>440</v>
      </c>
      <c r="G175" s="27" t="s">
        <v>441</v>
      </c>
      <c r="H175" s="25" t="s">
        <v>446</v>
      </c>
      <c r="I175" s="27" t="s">
        <v>447</v>
      </c>
      <c r="J175" s="25">
        <v>2</v>
      </c>
      <c r="K175" s="29" t="s">
        <v>59</v>
      </c>
      <c r="L175" s="25" t="s">
        <v>10</v>
      </c>
      <c r="M175" s="24">
        <v>0</v>
      </c>
      <c r="N175" s="24">
        <v>0</v>
      </c>
      <c r="O175" s="24">
        <v>0</v>
      </c>
      <c r="P175" s="94">
        <v>0</v>
      </c>
      <c r="Q175" s="94">
        <v>0</v>
      </c>
      <c r="R175" s="94">
        <v>0</v>
      </c>
      <c r="S175" s="94">
        <f t="shared" si="35"/>
        <v>0</v>
      </c>
      <c r="T175" s="98" t="str">
        <f t="shared" si="36"/>
        <v>nebija plānots</v>
      </c>
      <c r="U175" s="94">
        <f t="shared" si="37"/>
        <v>0</v>
      </c>
      <c r="V175" s="98" t="str">
        <f t="shared" si="38"/>
        <v>nebija plānots</v>
      </c>
      <c r="W175" s="94"/>
      <c r="X175" s="94"/>
      <c r="Y175" s="94"/>
      <c r="Z175" s="94"/>
      <c r="AA175" s="94"/>
      <c r="AB175" s="94"/>
      <c r="AC175" s="94"/>
      <c r="AD175" s="94">
        <v>0</v>
      </c>
      <c r="AE175" s="94">
        <v>0</v>
      </c>
      <c r="AF175" s="94">
        <v>27853.9</v>
      </c>
      <c r="AG175" s="94">
        <v>1649950.05</v>
      </c>
      <c r="AH175" s="94">
        <v>45000</v>
      </c>
      <c r="AI175" s="94">
        <v>36432.5</v>
      </c>
      <c r="AJ175" s="94">
        <v>0</v>
      </c>
      <c r="AK175" s="94">
        <v>55243.56</v>
      </c>
      <c r="AL175" s="94">
        <v>19917.63</v>
      </c>
      <c r="AM175" s="94">
        <v>1634949.7</v>
      </c>
      <c r="AN175" s="94">
        <v>48258</v>
      </c>
      <c r="AO175" s="24">
        <f t="shared" si="39"/>
        <v>3517605.34</v>
      </c>
      <c r="AQ175" s="10"/>
      <c r="AR175" s="10"/>
    </row>
    <row r="176" spans="1:44" ht="12" customHeight="1" x14ac:dyDescent="0.25">
      <c r="A176" s="9" t="s">
        <v>449</v>
      </c>
      <c r="B176" s="9" t="s">
        <v>449</v>
      </c>
      <c r="C176" s="25">
        <v>4</v>
      </c>
      <c r="D176" s="33" t="s">
        <v>438</v>
      </c>
      <c r="E176" s="27" t="s">
        <v>439</v>
      </c>
      <c r="F176" s="33" t="s">
        <v>440</v>
      </c>
      <c r="G176" s="27" t="s">
        <v>441</v>
      </c>
      <c r="H176" s="25" t="s">
        <v>450</v>
      </c>
      <c r="I176" s="27" t="s">
        <v>451</v>
      </c>
      <c r="J176" s="25" t="s">
        <v>21</v>
      </c>
      <c r="K176" s="29" t="s">
        <v>444</v>
      </c>
      <c r="L176" s="25" t="s">
        <v>10</v>
      </c>
      <c r="M176" s="24">
        <v>0</v>
      </c>
      <c r="N176" s="24">
        <v>0</v>
      </c>
      <c r="O176" s="24">
        <v>23138.28</v>
      </c>
      <c r="P176" s="94">
        <v>0</v>
      </c>
      <c r="Q176" s="94">
        <v>0</v>
      </c>
      <c r="R176" s="94">
        <v>0</v>
      </c>
      <c r="S176" s="94">
        <f t="shared" si="35"/>
        <v>0</v>
      </c>
      <c r="T176" s="98" t="str">
        <f t="shared" si="36"/>
        <v>nebija plānots</v>
      </c>
      <c r="U176" s="94">
        <f t="shared" si="37"/>
        <v>0</v>
      </c>
      <c r="V176" s="98" t="str">
        <f t="shared" si="38"/>
        <v>nebija plānots</v>
      </c>
      <c r="W176" s="94"/>
      <c r="X176" s="94"/>
      <c r="Y176" s="94"/>
      <c r="Z176" s="94"/>
      <c r="AA176" s="94"/>
      <c r="AB176" s="94"/>
      <c r="AC176" s="94"/>
      <c r="AD176" s="94">
        <v>99046.95</v>
      </c>
      <c r="AE176" s="94">
        <v>0</v>
      </c>
      <c r="AF176" s="94">
        <v>40160</v>
      </c>
      <c r="AG176" s="94">
        <v>0</v>
      </c>
      <c r="AH176" s="94">
        <v>0</v>
      </c>
      <c r="AI176" s="94">
        <v>88853</v>
      </c>
      <c r="AJ176" s="94">
        <v>0</v>
      </c>
      <c r="AK176" s="94">
        <v>398208</v>
      </c>
      <c r="AL176" s="94">
        <v>29463</v>
      </c>
      <c r="AM176" s="94">
        <v>912708.79</v>
      </c>
      <c r="AN176" s="94">
        <v>0</v>
      </c>
      <c r="AO176" s="24">
        <f t="shared" si="39"/>
        <v>1568439.74</v>
      </c>
      <c r="AQ176" s="10"/>
      <c r="AR176" s="10"/>
    </row>
    <row r="177" spans="1:44" ht="12" customHeight="1" x14ac:dyDescent="0.25">
      <c r="A177" s="9" t="s">
        <v>452</v>
      </c>
      <c r="B177" s="9" t="s">
        <v>452</v>
      </c>
      <c r="C177" s="25">
        <v>4</v>
      </c>
      <c r="D177" s="33" t="s">
        <v>438</v>
      </c>
      <c r="E177" s="27" t="s">
        <v>439</v>
      </c>
      <c r="F177" s="33" t="s">
        <v>453</v>
      </c>
      <c r="G177" s="27" t="s">
        <v>454</v>
      </c>
      <c r="H177" s="28" t="s">
        <v>455</v>
      </c>
      <c r="I177" s="27" t="s">
        <v>454</v>
      </c>
      <c r="J177" s="28" t="s">
        <v>21</v>
      </c>
      <c r="K177" s="29" t="s">
        <v>420</v>
      </c>
      <c r="L177" s="25" t="s">
        <v>10</v>
      </c>
      <c r="M177" s="24">
        <v>0</v>
      </c>
      <c r="N177" s="24">
        <v>0</v>
      </c>
      <c r="O177" s="24">
        <v>0</v>
      </c>
      <c r="P177" s="94">
        <v>0</v>
      </c>
      <c r="Q177" s="94">
        <v>0</v>
      </c>
      <c r="R177" s="94">
        <v>0</v>
      </c>
      <c r="S177" s="94">
        <f t="shared" si="35"/>
        <v>0</v>
      </c>
      <c r="T177" s="98" t="str">
        <f t="shared" si="36"/>
        <v>nebija plānots</v>
      </c>
      <c r="U177" s="94">
        <f t="shared" si="37"/>
        <v>0</v>
      </c>
      <c r="V177" s="98" t="str">
        <f t="shared" si="38"/>
        <v>nebija plānots</v>
      </c>
      <c r="W177" s="94"/>
      <c r="X177" s="94"/>
      <c r="Y177" s="94"/>
      <c r="Z177" s="94"/>
      <c r="AA177" s="94"/>
      <c r="AB177" s="94"/>
      <c r="AC177" s="94"/>
      <c r="AD177" s="94">
        <v>0</v>
      </c>
      <c r="AE177" s="94">
        <v>0</v>
      </c>
      <c r="AF177" s="94">
        <v>0</v>
      </c>
      <c r="AG177" s="94">
        <v>0</v>
      </c>
      <c r="AH177" s="94">
        <v>0</v>
      </c>
      <c r="AI177" s="94">
        <v>0</v>
      </c>
      <c r="AJ177" s="94">
        <v>0</v>
      </c>
      <c r="AK177" s="94">
        <v>857056.60000000009</v>
      </c>
      <c r="AL177" s="94">
        <v>0</v>
      </c>
      <c r="AM177" s="94">
        <v>0</v>
      </c>
      <c r="AN177" s="94">
        <v>0</v>
      </c>
      <c r="AO177" s="24">
        <f t="shared" si="39"/>
        <v>857056.60000000009</v>
      </c>
      <c r="AQ177" s="10"/>
      <c r="AR177" s="10"/>
    </row>
    <row r="178" spans="1:44" ht="12" customHeight="1" x14ac:dyDescent="0.25">
      <c r="A178" s="9" t="s">
        <v>456</v>
      </c>
      <c r="B178" s="9" t="s">
        <v>456</v>
      </c>
      <c r="C178" s="25">
        <v>4</v>
      </c>
      <c r="D178" s="33" t="s">
        <v>438</v>
      </c>
      <c r="E178" s="27" t="s">
        <v>439</v>
      </c>
      <c r="F178" s="33" t="s">
        <v>457</v>
      </c>
      <c r="G178" s="27" t="s">
        <v>458</v>
      </c>
      <c r="H178" s="25" t="s">
        <v>459</v>
      </c>
      <c r="I178" s="27" t="s">
        <v>660</v>
      </c>
      <c r="J178" s="28" t="s">
        <v>21</v>
      </c>
      <c r="K178" s="29" t="s">
        <v>444</v>
      </c>
      <c r="L178" s="25" t="s">
        <v>9</v>
      </c>
      <c r="M178" s="24">
        <v>0</v>
      </c>
      <c r="N178" s="24">
        <v>0</v>
      </c>
      <c r="O178" s="24">
        <v>0</v>
      </c>
      <c r="P178" s="94">
        <v>0</v>
      </c>
      <c r="Q178" s="94">
        <v>0</v>
      </c>
      <c r="R178" s="94">
        <v>0</v>
      </c>
      <c r="S178" s="94">
        <f t="shared" si="35"/>
        <v>0</v>
      </c>
      <c r="T178" s="98" t="str">
        <f t="shared" si="36"/>
        <v>nebija plānots</v>
      </c>
      <c r="U178" s="94">
        <f t="shared" si="37"/>
        <v>0</v>
      </c>
      <c r="V178" s="98" t="str">
        <f t="shared" si="38"/>
        <v>nebija plānots</v>
      </c>
      <c r="W178" s="94"/>
      <c r="X178" s="94"/>
      <c r="Y178" s="94"/>
      <c r="Z178" s="94"/>
      <c r="AA178" s="94"/>
      <c r="AB178" s="94"/>
      <c r="AC178" s="94"/>
      <c r="AD178" s="94">
        <v>0</v>
      </c>
      <c r="AE178" s="94">
        <v>0</v>
      </c>
      <c r="AF178" s="94">
        <v>0</v>
      </c>
      <c r="AG178" s="94">
        <v>0</v>
      </c>
      <c r="AH178" s="94">
        <v>0</v>
      </c>
      <c r="AI178" s="94">
        <v>0</v>
      </c>
      <c r="AJ178" s="94">
        <v>0</v>
      </c>
      <c r="AK178" s="94">
        <v>0</v>
      </c>
      <c r="AL178" s="94">
        <v>0</v>
      </c>
      <c r="AM178" s="94">
        <v>0</v>
      </c>
      <c r="AN178" s="94">
        <v>2777800</v>
      </c>
      <c r="AO178" s="24">
        <f t="shared" si="39"/>
        <v>2777800</v>
      </c>
      <c r="AQ178" s="10"/>
      <c r="AR178" s="10"/>
    </row>
    <row r="179" spans="1:44" ht="12" customHeight="1" x14ac:dyDescent="0.25">
      <c r="A179" s="9" t="s">
        <v>460</v>
      </c>
      <c r="B179" s="9" t="s">
        <v>460</v>
      </c>
      <c r="C179" s="25">
        <v>4</v>
      </c>
      <c r="D179" s="33" t="s">
        <v>438</v>
      </c>
      <c r="E179" s="27" t="s">
        <v>439</v>
      </c>
      <c r="F179" s="33" t="s">
        <v>457</v>
      </c>
      <c r="G179" s="27" t="s">
        <v>458</v>
      </c>
      <c r="H179" s="25" t="s">
        <v>461</v>
      </c>
      <c r="I179" s="27" t="s">
        <v>462</v>
      </c>
      <c r="J179" s="28" t="s">
        <v>21</v>
      </c>
      <c r="K179" s="29" t="s">
        <v>444</v>
      </c>
      <c r="L179" s="25" t="s">
        <v>9</v>
      </c>
      <c r="M179" s="24">
        <v>0</v>
      </c>
      <c r="N179" s="24">
        <v>2578603.9</v>
      </c>
      <c r="O179" s="24">
        <v>11223974.15</v>
      </c>
      <c r="P179" s="94">
        <v>0</v>
      </c>
      <c r="Q179" s="94">
        <v>0</v>
      </c>
      <c r="R179" s="94">
        <v>0</v>
      </c>
      <c r="S179" s="94">
        <f t="shared" si="35"/>
        <v>0</v>
      </c>
      <c r="T179" s="98" t="str">
        <f t="shared" si="36"/>
        <v>nebija plānots</v>
      </c>
      <c r="U179" s="94">
        <f t="shared" si="37"/>
        <v>0</v>
      </c>
      <c r="V179" s="98" t="str">
        <f t="shared" si="38"/>
        <v>nebija plānots</v>
      </c>
      <c r="W179" s="94"/>
      <c r="X179" s="94"/>
      <c r="Y179" s="94"/>
      <c r="Z179" s="94"/>
      <c r="AA179" s="94"/>
      <c r="AB179" s="94"/>
      <c r="AC179" s="94"/>
      <c r="AD179" s="94">
        <v>0</v>
      </c>
      <c r="AE179" s="94">
        <v>3706726.14</v>
      </c>
      <c r="AF179" s="94">
        <v>0</v>
      </c>
      <c r="AG179" s="94">
        <v>0</v>
      </c>
      <c r="AH179" s="94">
        <v>2312000</v>
      </c>
      <c r="AI179" s="94">
        <v>0</v>
      </c>
      <c r="AJ179" s="94">
        <v>0</v>
      </c>
      <c r="AK179" s="94">
        <v>2384250</v>
      </c>
      <c r="AL179" s="94">
        <v>0</v>
      </c>
      <c r="AM179" s="94">
        <v>1589500</v>
      </c>
      <c r="AN179" s="94">
        <v>0</v>
      </c>
      <c r="AO179" s="24">
        <f t="shared" si="39"/>
        <v>9992476.1400000006</v>
      </c>
      <c r="AQ179" s="10"/>
      <c r="AR179" s="10"/>
    </row>
    <row r="180" spans="1:44" ht="12" customHeight="1" x14ac:dyDescent="0.25">
      <c r="A180" s="9" t="s">
        <v>463</v>
      </c>
      <c r="B180" s="9" t="s">
        <v>463</v>
      </c>
      <c r="C180" s="25">
        <v>4</v>
      </c>
      <c r="D180" s="33" t="s">
        <v>438</v>
      </c>
      <c r="E180" s="27" t="s">
        <v>439</v>
      </c>
      <c r="F180" s="33" t="s">
        <v>457</v>
      </c>
      <c r="G180" s="27" t="s">
        <v>458</v>
      </c>
      <c r="H180" s="25" t="s">
        <v>464</v>
      </c>
      <c r="I180" s="27" t="s">
        <v>659</v>
      </c>
      <c r="J180" s="28" t="s">
        <v>21</v>
      </c>
      <c r="K180" s="29" t="s">
        <v>444</v>
      </c>
      <c r="L180" s="25" t="s">
        <v>9</v>
      </c>
      <c r="M180" s="24">
        <v>0</v>
      </c>
      <c r="N180" s="24">
        <v>521567.02</v>
      </c>
      <c r="O180" s="24">
        <v>1947859.57</v>
      </c>
      <c r="P180" s="94">
        <v>0</v>
      </c>
      <c r="Q180" s="94">
        <v>0</v>
      </c>
      <c r="R180" s="94">
        <v>0</v>
      </c>
      <c r="S180" s="94">
        <f t="shared" si="35"/>
        <v>0</v>
      </c>
      <c r="T180" s="98" t="str">
        <f t="shared" si="36"/>
        <v>nebija plānots</v>
      </c>
      <c r="U180" s="94">
        <f t="shared" si="37"/>
        <v>0</v>
      </c>
      <c r="V180" s="98" t="str">
        <f t="shared" si="38"/>
        <v>nebija plānots</v>
      </c>
      <c r="W180" s="94"/>
      <c r="X180" s="94"/>
      <c r="Y180" s="94"/>
      <c r="Z180" s="94"/>
      <c r="AA180" s="94"/>
      <c r="AB180" s="94"/>
      <c r="AC180" s="94"/>
      <c r="AD180" s="94">
        <v>0</v>
      </c>
      <c r="AE180" s="94">
        <v>0</v>
      </c>
      <c r="AF180" s="94">
        <v>0</v>
      </c>
      <c r="AG180" s="94">
        <v>0</v>
      </c>
      <c r="AH180" s="94">
        <v>1350022.05</v>
      </c>
      <c r="AI180" s="94">
        <v>0</v>
      </c>
      <c r="AJ180" s="94">
        <v>0</v>
      </c>
      <c r="AK180" s="94">
        <v>0</v>
      </c>
      <c r="AL180" s="94">
        <v>0</v>
      </c>
      <c r="AM180" s="94">
        <v>1350022.05</v>
      </c>
      <c r="AN180" s="94">
        <v>0</v>
      </c>
      <c r="AO180" s="24">
        <f t="shared" si="39"/>
        <v>2700044.1</v>
      </c>
      <c r="AQ180" s="10"/>
      <c r="AR180" s="10"/>
    </row>
    <row r="181" spans="1:44" ht="12" customHeight="1" x14ac:dyDescent="0.25">
      <c r="A181" s="9" t="s">
        <v>465</v>
      </c>
      <c r="B181" s="9" t="s">
        <v>465</v>
      </c>
      <c r="C181" s="25">
        <v>4</v>
      </c>
      <c r="D181" s="33" t="s">
        <v>438</v>
      </c>
      <c r="E181" s="27" t="s">
        <v>439</v>
      </c>
      <c r="F181" s="33" t="s">
        <v>457</v>
      </c>
      <c r="G181" s="27" t="s">
        <v>466</v>
      </c>
      <c r="H181" s="25" t="s">
        <v>467</v>
      </c>
      <c r="I181" s="27" t="s">
        <v>468</v>
      </c>
      <c r="J181" s="28" t="s">
        <v>21</v>
      </c>
      <c r="K181" s="29" t="s">
        <v>444</v>
      </c>
      <c r="L181" s="25" t="s">
        <v>9</v>
      </c>
      <c r="M181" s="24">
        <v>0</v>
      </c>
      <c r="N181" s="24">
        <v>119365.96</v>
      </c>
      <c r="O181" s="24">
        <v>164890.47</v>
      </c>
      <c r="P181" s="94">
        <v>0</v>
      </c>
      <c r="Q181" s="94">
        <v>0</v>
      </c>
      <c r="R181" s="94">
        <v>0</v>
      </c>
      <c r="S181" s="94">
        <f t="shared" si="35"/>
        <v>0</v>
      </c>
      <c r="T181" s="98" t="str">
        <f t="shared" si="36"/>
        <v>nebija plānots</v>
      </c>
      <c r="U181" s="94">
        <f t="shared" si="37"/>
        <v>0</v>
      </c>
      <c r="V181" s="98" t="str">
        <f t="shared" si="38"/>
        <v>nebija plānots</v>
      </c>
      <c r="W181" s="94"/>
      <c r="X181" s="94"/>
      <c r="Y181" s="94"/>
      <c r="Z181" s="94"/>
      <c r="AA181" s="94"/>
      <c r="AB181" s="94"/>
      <c r="AC181" s="94"/>
      <c r="AD181" s="94">
        <v>0</v>
      </c>
      <c r="AE181" s="94">
        <v>0</v>
      </c>
      <c r="AF181" s="94">
        <v>0</v>
      </c>
      <c r="AG181" s="94">
        <v>0</v>
      </c>
      <c r="AH181" s="94">
        <v>104762.5</v>
      </c>
      <c r="AI181" s="94">
        <v>0</v>
      </c>
      <c r="AJ181" s="94">
        <v>0</v>
      </c>
      <c r="AK181" s="94">
        <v>0</v>
      </c>
      <c r="AL181" s="94">
        <v>58522.5</v>
      </c>
      <c r="AM181" s="94">
        <v>0</v>
      </c>
      <c r="AN181" s="94">
        <v>0</v>
      </c>
      <c r="AO181" s="24">
        <f t="shared" si="39"/>
        <v>163285</v>
      </c>
      <c r="AQ181" s="10"/>
      <c r="AR181" s="10"/>
    </row>
    <row r="182" spans="1:44" ht="12" customHeight="1" x14ac:dyDescent="0.25">
      <c r="A182" s="9" t="s">
        <v>469</v>
      </c>
      <c r="B182" s="9" t="s">
        <v>469</v>
      </c>
      <c r="C182" s="25">
        <v>4</v>
      </c>
      <c r="D182" s="33" t="s">
        <v>438</v>
      </c>
      <c r="E182" s="27" t="s">
        <v>439</v>
      </c>
      <c r="F182" s="33" t="s">
        <v>457</v>
      </c>
      <c r="G182" s="27" t="s">
        <v>466</v>
      </c>
      <c r="H182" s="25" t="s">
        <v>470</v>
      </c>
      <c r="I182" s="27" t="s">
        <v>471</v>
      </c>
      <c r="J182" s="28" t="s">
        <v>21</v>
      </c>
      <c r="K182" s="29" t="s">
        <v>444</v>
      </c>
      <c r="L182" s="25" t="s">
        <v>9</v>
      </c>
      <c r="M182" s="24">
        <v>0</v>
      </c>
      <c r="N182" s="24">
        <v>0</v>
      </c>
      <c r="O182" s="24">
        <v>268816.27999999997</v>
      </c>
      <c r="P182" s="94">
        <v>0</v>
      </c>
      <c r="Q182" s="94">
        <v>0</v>
      </c>
      <c r="R182" s="94">
        <v>0</v>
      </c>
      <c r="S182" s="94">
        <f t="shared" si="35"/>
        <v>0</v>
      </c>
      <c r="T182" s="98" t="str">
        <f t="shared" si="36"/>
        <v>nebija plānots</v>
      </c>
      <c r="U182" s="94">
        <f t="shared" si="37"/>
        <v>0</v>
      </c>
      <c r="V182" s="98" t="str">
        <f t="shared" si="38"/>
        <v>nebija plānots</v>
      </c>
      <c r="W182" s="94"/>
      <c r="X182" s="94"/>
      <c r="Y182" s="94"/>
      <c r="Z182" s="94"/>
      <c r="AA182" s="94"/>
      <c r="AB182" s="94"/>
      <c r="AC182" s="94"/>
      <c r="AD182" s="94">
        <v>65440.4</v>
      </c>
      <c r="AE182" s="94">
        <v>0</v>
      </c>
      <c r="AF182" s="94">
        <v>0</v>
      </c>
      <c r="AG182" s="94">
        <v>60785.63</v>
      </c>
      <c r="AH182" s="94">
        <v>0</v>
      </c>
      <c r="AI182" s="94">
        <v>0</v>
      </c>
      <c r="AJ182" s="94">
        <v>108549.68</v>
      </c>
      <c r="AK182" s="94">
        <v>0</v>
      </c>
      <c r="AL182" s="94">
        <v>89396.63</v>
      </c>
      <c r="AM182" s="94">
        <v>104020.24</v>
      </c>
      <c r="AN182" s="94">
        <v>0</v>
      </c>
      <c r="AO182" s="24">
        <f t="shared" si="39"/>
        <v>428192.57999999996</v>
      </c>
      <c r="AQ182" s="10"/>
      <c r="AR182" s="10"/>
    </row>
    <row r="183" spans="1:44" ht="12" customHeight="1" x14ac:dyDescent="0.25">
      <c r="A183" s="9" t="s">
        <v>472</v>
      </c>
      <c r="B183" s="9" t="s">
        <v>472</v>
      </c>
      <c r="C183" s="25">
        <v>4</v>
      </c>
      <c r="D183" s="33" t="s">
        <v>438</v>
      </c>
      <c r="E183" s="27" t="s">
        <v>439</v>
      </c>
      <c r="F183" s="33" t="s">
        <v>457</v>
      </c>
      <c r="G183" s="27" t="s">
        <v>458</v>
      </c>
      <c r="H183" s="25" t="s">
        <v>473</v>
      </c>
      <c r="I183" s="27" t="s">
        <v>474</v>
      </c>
      <c r="J183" s="28" t="s">
        <v>21</v>
      </c>
      <c r="K183" s="29" t="s">
        <v>444</v>
      </c>
      <c r="L183" s="25" t="s">
        <v>9</v>
      </c>
      <c r="M183" s="24">
        <v>0</v>
      </c>
      <c r="N183" s="24">
        <v>256042.36000000002</v>
      </c>
      <c r="O183" s="24">
        <v>533413.57000000007</v>
      </c>
      <c r="P183" s="94">
        <v>0</v>
      </c>
      <c r="Q183" s="94">
        <v>0</v>
      </c>
      <c r="R183" s="94">
        <v>0</v>
      </c>
      <c r="S183" s="94">
        <f t="shared" si="35"/>
        <v>0</v>
      </c>
      <c r="T183" s="98" t="str">
        <f t="shared" si="36"/>
        <v>nebija plānots</v>
      </c>
      <c r="U183" s="94">
        <f t="shared" si="37"/>
        <v>0</v>
      </c>
      <c r="V183" s="98" t="str">
        <f t="shared" si="38"/>
        <v>nebija plānots</v>
      </c>
      <c r="W183" s="94"/>
      <c r="X183" s="94"/>
      <c r="Y183" s="94"/>
      <c r="Z183" s="94"/>
      <c r="AA183" s="94"/>
      <c r="AB183" s="94"/>
      <c r="AC183" s="94"/>
      <c r="AD183" s="94">
        <v>0</v>
      </c>
      <c r="AE183" s="94">
        <v>0</v>
      </c>
      <c r="AF183" s="94">
        <v>0</v>
      </c>
      <c r="AG183" s="94">
        <v>0</v>
      </c>
      <c r="AH183" s="94">
        <v>199985.83</v>
      </c>
      <c r="AI183" s="94">
        <v>0</v>
      </c>
      <c r="AJ183" s="94">
        <v>0</v>
      </c>
      <c r="AK183" s="94">
        <v>123866.85</v>
      </c>
      <c r="AL183" s="94">
        <v>0</v>
      </c>
      <c r="AM183" s="94">
        <v>0</v>
      </c>
      <c r="AN183" s="94">
        <v>210468.59</v>
      </c>
      <c r="AO183" s="24">
        <f t="shared" si="39"/>
        <v>534321.27</v>
      </c>
      <c r="AQ183" s="10"/>
      <c r="AR183" s="10"/>
    </row>
    <row r="184" spans="1:44" ht="12" customHeight="1" x14ac:dyDescent="0.25">
      <c r="A184" s="9" t="s">
        <v>475</v>
      </c>
      <c r="B184" s="9" t="s">
        <v>475</v>
      </c>
      <c r="C184" s="25">
        <v>4</v>
      </c>
      <c r="D184" s="33" t="s">
        <v>438</v>
      </c>
      <c r="E184" s="27" t="s">
        <v>439</v>
      </c>
      <c r="F184" s="33" t="s">
        <v>457</v>
      </c>
      <c r="G184" s="27" t="s">
        <v>458</v>
      </c>
      <c r="H184" s="25" t="s">
        <v>476</v>
      </c>
      <c r="I184" s="27" t="s">
        <v>477</v>
      </c>
      <c r="J184" s="28" t="s">
        <v>21</v>
      </c>
      <c r="K184" s="29" t="s">
        <v>444</v>
      </c>
      <c r="L184" s="25" t="s">
        <v>9</v>
      </c>
      <c r="M184" s="24">
        <v>0</v>
      </c>
      <c r="N184" s="24">
        <v>0</v>
      </c>
      <c r="O184" s="24">
        <v>402905.47000000003</v>
      </c>
      <c r="P184" s="94">
        <v>0</v>
      </c>
      <c r="Q184" s="94">
        <v>0</v>
      </c>
      <c r="R184" s="94">
        <v>0</v>
      </c>
      <c r="S184" s="94">
        <f t="shared" si="35"/>
        <v>0</v>
      </c>
      <c r="T184" s="98" t="str">
        <f t="shared" si="36"/>
        <v>nebija plānots</v>
      </c>
      <c r="U184" s="94">
        <f t="shared" si="37"/>
        <v>0</v>
      </c>
      <c r="V184" s="98" t="str">
        <f t="shared" si="38"/>
        <v>nebija plānots</v>
      </c>
      <c r="W184" s="94"/>
      <c r="X184" s="94"/>
      <c r="Y184" s="94"/>
      <c r="Z184" s="94"/>
      <c r="AA184" s="94"/>
      <c r="AB184" s="94"/>
      <c r="AC184" s="94"/>
      <c r="AD184" s="94">
        <v>0</v>
      </c>
      <c r="AE184" s="94">
        <v>0</v>
      </c>
      <c r="AF184" s="94">
        <v>261096.33</v>
      </c>
      <c r="AG184" s="94">
        <v>0</v>
      </c>
      <c r="AH184" s="94">
        <v>0</v>
      </c>
      <c r="AI184" s="94">
        <v>0</v>
      </c>
      <c r="AJ184" s="94">
        <v>0</v>
      </c>
      <c r="AK184" s="94">
        <v>0</v>
      </c>
      <c r="AL184" s="94">
        <v>275129.45</v>
      </c>
      <c r="AM184" s="94">
        <v>0</v>
      </c>
      <c r="AN184" s="94">
        <v>0</v>
      </c>
      <c r="AO184" s="24">
        <f t="shared" si="39"/>
        <v>536225.78</v>
      </c>
      <c r="AQ184" s="10"/>
      <c r="AR184" s="10"/>
    </row>
    <row r="185" spans="1:44" ht="12" customHeight="1" x14ac:dyDescent="0.25">
      <c r="A185" s="9" t="s">
        <v>478</v>
      </c>
      <c r="B185" s="9" t="s">
        <v>478</v>
      </c>
      <c r="C185" s="25">
        <v>4</v>
      </c>
      <c r="D185" s="33" t="s">
        <v>438</v>
      </c>
      <c r="E185" s="27" t="s">
        <v>439</v>
      </c>
      <c r="F185" s="33" t="s">
        <v>479</v>
      </c>
      <c r="G185" s="27" t="s">
        <v>480</v>
      </c>
      <c r="H185" s="25" t="s">
        <v>481</v>
      </c>
      <c r="I185" s="27" t="s">
        <v>482</v>
      </c>
      <c r="J185" s="28" t="s">
        <v>21</v>
      </c>
      <c r="K185" s="29" t="s">
        <v>444</v>
      </c>
      <c r="L185" s="25" t="s">
        <v>9</v>
      </c>
      <c r="M185" s="24">
        <v>0</v>
      </c>
      <c r="N185" s="24">
        <v>59492.020000000004</v>
      </c>
      <c r="O185" s="24">
        <v>215626.7</v>
      </c>
      <c r="P185" s="94">
        <v>0</v>
      </c>
      <c r="Q185" s="94">
        <v>0</v>
      </c>
      <c r="R185" s="94">
        <v>0</v>
      </c>
      <c r="S185" s="94">
        <f t="shared" si="35"/>
        <v>0</v>
      </c>
      <c r="T185" s="98" t="str">
        <f t="shared" si="36"/>
        <v>nebija plānots</v>
      </c>
      <c r="U185" s="94">
        <f t="shared" si="37"/>
        <v>0</v>
      </c>
      <c r="V185" s="98" t="str">
        <f t="shared" si="38"/>
        <v>nebija plānots</v>
      </c>
      <c r="W185" s="94"/>
      <c r="X185" s="94"/>
      <c r="Y185" s="94"/>
      <c r="Z185" s="94"/>
      <c r="AA185" s="94"/>
      <c r="AB185" s="94"/>
      <c r="AC185" s="94"/>
      <c r="AD185" s="94">
        <v>0</v>
      </c>
      <c r="AE185" s="94">
        <v>0</v>
      </c>
      <c r="AF185" s="94">
        <v>0</v>
      </c>
      <c r="AG185" s="94">
        <v>134023.22</v>
      </c>
      <c r="AH185" s="94">
        <v>0</v>
      </c>
      <c r="AI185" s="94">
        <v>0</v>
      </c>
      <c r="AJ185" s="94">
        <v>52837.91</v>
      </c>
      <c r="AK185" s="94">
        <v>0</v>
      </c>
      <c r="AL185" s="94">
        <v>37743.19</v>
      </c>
      <c r="AM185" s="94">
        <v>0</v>
      </c>
      <c r="AN185" s="94">
        <v>29009.439999999999</v>
      </c>
      <c r="AO185" s="24">
        <f t="shared" si="39"/>
        <v>253613.76</v>
      </c>
      <c r="AQ185" s="10"/>
      <c r="AR185" s="10"/>
    </row>
    <row r="186" spans="1:44" ht="12" customHeight="1" x14ac:dyDescent="0.25">
      <c r="A186" s="9" t="s">
        <v>483</v>
      </c>
      <c r="B186" s="9" t="s">
        <v>483</v>
      </c>
      <c r="C186" s="25">
        <v>4</v>
      </c>
      <c r="D186" s="33" t="s">
        <v>438</v>
      </c>
      <c r="E186" s="27" t="s">
        <v>439</v>
      </c>
      <c r="F186" s="33" t="s">
        <v>479</v>
      </c>
      <c r="G186" s="27" t="s">
        <v>480</v>
      </c>
      <c r="H186" s="25" t="s">
        <v>484</v>
      </c>
      <c r="I186" s="27" t="s">
        <v>485</v>
      </c>
      <c r="J186" s="28">
        <v>1</v>
      </c>
      <c r="K186" s="29" t="s">
        <v>444</v>
      </c>
      <c r="L186" s="25" t="s">
        <v>9</v>
      </c>
      <c r="M186" s="24">
        <v>0</v>
      </c>
      <c r="N186" s="24">
        <v>0</v>
      </c>
      <c r="O186" s="24">
        <v>891104.0199999999</v>
      </c>
      <c r="P186" s="94">
        <v>8693.14</v>
      </c>
      <c r="Q186" s="94">
        <v>22036.799999999999</v>
      </c>
      <c r="R186" s="94">
        <v>0</v>
      </c>
      <c r="S186" s="94">
        <f t="shared" si="35"/>
        <v>22036.799999999999</v>
      </c>
      <c r="T186" s="98">
        <f t="shared" si="36"/>
        <v>2.534964351201062</v>
      </c>
      <c r="U186" s="94">
        <f t="shared" si="37"/>
        <v>13343.66</v>
      </c>
      <c r="V186" s="98">
        <f t="shared" si="38"/>
        <v>1.534964351201062</v>
      </c>
      <c r="W186" s="94"/>
      <c r="X186" s="94"/>
      <c r="Y186" s="94"/>
      <c r="Z186" s="94"/>
      <c r="AA186" s="94"/>
      <c r="AB186" s="94"/>
      <c r="AC186" s="94"/>
      <c r="AD186" s="94">
        <v>13078.58</v>
      </c>
      <c r="AE186" s="94">
        <v>19592.38</v>
      </c>
      <c r="AF186" s="94">
        <v>61144.770000000004</v>
      </c>
      <c r="AG186" s="94">
        <v>26114.870000000003</v>
      </c>
      <c r="AH186" s="94">
        <v>3872.5200000000004</v>
      </c>
      <c r="AI186" s="94">
        <v>3809.02</v>
      </c>
      <c r="AJ186" s="94">
        <v>27059.940000000002</v>
      </c>
      <c r="AK186" s="94">
        <v>11313.17</v>
      </c>
      <c r="AL186" s="94">
        <v>12454.66</v>
      </c>
      <c r="AM186" s="94">
        <v>0</v>
      </c>
      <c r="AN186" s="94">
        <v>394.00000000000233</v>
      </c>
      <c r="AO186" s="24">
        <f t="shared" si="39"/>
        <v>187527.05000000002</v>
      </c>
      <c r="AQ186" s="10"/>
      <c r="AR186" s="10"/>
    </row>
    <row r="187" spans="1:44" ht="12" customHeight="1" x14ac:dyDescent="0.25">
      <c r="A187" s="9" t="s">
        <v>486</v>
      </c>
      <c r="B187" s="9" t="s">
        <v>486</v>
      </c>
      <c r="C187" s="25">
        <v>4</v>
      </c>
      <c r="D187" s="33" t="s">
        <v>438</v>
      </c>
      <c r="E187" s="27" t="s">
        <v>439</v>
      </c>
      <c r="F187" s="33" t="s">
        <v>479</v>
      </c>
      <c r="G187" s="27" t="s">
        <v>480</v>
      </c>
      <c r="H187" s="25" t="s">
        <v>484</v>
      </c>
      <c r="I187" s="27" t="s">
        <v>485</v>
      </c>
      <c r="J187" s="28">
        <v>2</v>
      </c>
      <c r="K187" s="29" t="s">
        <v>444</v>
      </c>
      <c r="L187" s="25" t="s">
        <v>9</v>
      </c>
      <c r="M187" s="24">
        <v>0</v>
      </c>
      <c r="N187" s="24">
        <v>0</v>
      </c>
      <c r="O187" s="24">
        <v>0</v>
      </c>
      <c r="P187" s="94">
        <v>0</v>
      </c>
      <c r="Q187" s="94">
        <v>0</v>
      </c>
      <c r="R187" s="94">
        <v>0</v>
      </c>
      <c r="S187" s="94">
        <f t="shared" si="35"/>
        <v>0</v>
      </c>
      <c r="T187" s="98" t="str">
        <f t="shared" si="36"/>
        <v>nebija plānots</v>
      </c>
      <c r="U187" s="94">
        <f t="shared" si="37"/>
        <v>0</v>
      </c>
      <c r="V187" s="98" t="str">
        <f t="shared" si="38"/>
        <v>nebija plānots</v>
      </c>
      <c r="W187" s="94"/>
      <c r="X187" s="94"/>
      <c r="Y187" s="94"/>
      <c r="Z187" s="94"/>
      <c r="AA187" s="94"/>
      <c r="AB187" s="94"/>
      <c r="AC187" s="94"/>
      <c r="AD187" s="94">
        <v>0</v>
      </c>
      <c r="AE187" s="94">
        <v>0</v>
      </c>
      <c r="AF187" s="94">
        <v>0</v>
      </c>
      <c r="AG187" s="94">
        <v>0</v>
      </c>
      <c r="AH187" s="94">
        <v>0</v>
      </c>
      <c r="AI187" s="94">
        <v>0</v>
      </c>
      <c r="AJ187" s="94">
        <v>0</v>
      </c>
      <c r="AK187" s="94">
        <v>0</v>
      </c>
      <c r="AL187" s="94">
        <v>0</v>
      </c>
      <c r="AM187" s="94">
        <v>0</v>
      </c>
      <c r="AN187" s="94">
        <v>0</v>
      </c>
      <c r="AO187" s="24">
        <f t="shared" si="39"/>
        <v>0</v>
      </c>
      <c r="AQ187" s="10"/>
      <c r="AR187" s="10"/>
    </row>
    <row r="188" spans="1:44" ht="12" customHeight="1" x14ac:dyDescent="0.25">
      <c r="A188" s="9" t="s">
        <v>487</v>
      </c>
      <c r="B188" s="9" t="s">
        <v>669</v>
      </c>
      <c r="C188" s="25">
        <v>4</v>
      </c>
      <c r="D188" s="33" t="s">
        <v>438</v>
      </c>
      <c r="E188" s="27" t="s">
        <v>439</v>
      </c>
      <c r="F188" s="33" t="s">
        <v>479</v>
      </c>
      <c r="G188" s="27" t="s">
        <v>480</v>
      </c>
      <c r="H188" s="25" t="s">
        <v>488</v>
      </c>
      <c r="I188" s="27" t="s">
        <v>489</v>
      </c>
      <c r="J188" s="28">
        <v>1</v>
      </c>
      <c r="K188" s="29" t="s">
        <v>444</v>
      </c>
      <c r="L188" s="25" t="s">
        <v>9</v>
      </c>
      <c r="M188" s="24">
        <v>0</v>
      </c>
      <c r="N188" s="24">
        <v>105406.54999999999</v>
      </c>
      <c r="O188" s="24">
        <v>382732.60000000003</v>
      </c>
      <c r="P188" s="94">
        <v>0</v>
      </c>
      <c r="Q188" s="94">
        <v>91934.92</v>
      </c>
      <c r="R188" s="94">
        <v>0</v>
      </c>
      <c r="S188" s="94">
        <f t="shared" si="35"/>
        <v>91934.92</v>
      </c>
      <c r="T188" s="98" t="str">
        <f t="shared" si="36"/>
        <v>nebija plānots</v>
      </c>
      <c r="U188" s="94">
        <f t="shared" si="37"/>
        <v>91934.92</v>
      </c>
      <c r="V188" s="98" t="str">
        <f t="shared" si="38"/>
        <v>nebija plānots</v>
      </c>
      <c r="W188" s="94"/>
      <c r="X188" s="94"/>
      <c r="Y188" s="94"/>
      <c r="Z188" s="94"/>
      <c r="AA188" s="94"/>
      <c r="AB188" s="94"/>
      <c r="AC188" s="94"/>
      <c r="AD188" s="94">
        <v>0</v>
      </c>
      <c r="AE188" s="94">
        <v>91934.92</v>
      </c>
      <c r="AF188" s="94">
        <v>0</v>
      </c>
      <c r="AG188" s="94">
        <v>0</v>
      </c>
      <c r="AH188" s="94">
        <v>96777.48</v>
      </c>
      <c r="AI188" s="94">
        <v>0</v>
      </c>
      <c r="AJ188" s="94">
        <v>0</v>
      </c>
      <c r="AK188" s="94">
        <v>0</v>
      </c>
      <c r="AL188" s="94">
        <v>125185.64</v>
      </c>
      <c r="AM188" s="94">
        <v>0</v>
      </c>
      <c r="AN188" s="94">
        <v>0</v>
      </c>
      <c r="AO188" s="24">
        <f t="shared" si="39"/>
        <v>313898.03999999998</v>
      </c>
      <c r="AQ188" s="10"/>
      <c r="AR188" s="10"/>
    </row>
    <row r="189" spans="1:44" ht="12" customHeight="1" x14ac:dyDescent="0.25">
      <c r="A189" s="9" t="s">
        <v>490</v>
      </c>
      <c r="B189" s="9" t="s">
        <v>490</v>
      </c>
      <c r="C189" s="25">
        <v>4</v>
      </c>
      <c r="D189" s="33" t="s">
        <v>438</v>
      </c>
      <c r="E189" s="27" t="s">
        <v>439</v>
      </c>
      <c r="F189" s="33" t="s">
        <v>479</v>
      </c>
      <c r="G189" s="27" t="s">
        <v>480</v>
      </c>
      <c r="H189" s="28" t="s">
        <v>491</v>
      </c>
      <c r="I189" s="27" t="s">
        <v>492</v>
      </c>
      <c r="J189" s="28" t="s">
        <v>21</v>
      </c>
      <c r="K189" s="36" t="s">
        <v>95</v>
      </c>
      <c r="L189" s="25" t="s">
        <v>9</v>
      </c>
      <c r="M189" s="24">
        <v>0</v>
      </c>
      <c r="N189" s="24">
        <v>157263.37</v>
      </c>
      <c r="O189" s="24">
        <v>365088.48</v>
      </c>
      <c r="P189" s="94">
        <v>0</v>
      </c>
      <c r="Q189" s="94">
        <v>50575.65</v>
      </c>
      <c r="R189" s="94">
        <v>0</v>
      </c>
      <c r="S189" s="94">
        <f t="shared" si="35"/>
        <v>50575.65</v>
      </c>
      <c r="T189" s="98" t="str">
        <f t="shared" si="36"/>
        <v>nebija plānots</v>
      </c>
      <c r="U189" s="94">
        <f t="shared" si="37"/>
        <v>50575.65</v>
      </c>
      <c r="V189" s="98" t="str">
        <f t="shared" si="38"/>
        <v>nebija plānots</v>
      </c>
      <c r="W189" s="94"/>
      <c r="X189" s="94"/>
      <c r="Y189" s="94"/>
      <c r="Z189" s="94"/>
      <c r="AA189" s="94"/>
      <c r="AB189" s="94"/>
      <c r="AC189" s="94"/>
      <c r="AD189" s="94">
        <v>90579.520000000004</v>
      </c>
      <c r="AE189" s="94">
        <v>0</v>
      </c>
      <c r="AF189" s="94">
        <v>0</v>
      </c>
      <c r="AG189" s="94">
        <v>88748.52</v>
      </c>
      <c r="AH189" s="94">
        <v>0</v>
      </c>
      <c r="AI189" s="94">
        <v>0</v>
      </c>
      <c r="AJ189" s="94">
        <v>94226.880000000005</v>
      </c>
      <c r="AK189" s="94">
        <v>0</v>
      </c>
      <c r="AL189" s="94">
        <v>0</v>
      </c>
      <c r="AM189" s="94">
        <v>85651.05</v>
      </c>
      <c r="AN189" s="94">
        <v>0</v>
      </c>
      <c r="AO189" s="24">
        <f t="shared" si="39"/>
        <v>359205.97000000003</v>
      </c>
      <c r="AQ189" s="10"/>
      <c r="AR189" s="10"/>
    </row>
    <row r="190" spans="1:44" ht="12" customHeight="1" x14ac:dyDescent="0.25">
      <c r="A190" s="9" t="s">
        <v>493</v>
      </c>
      <c r="B190" s="9" t="s">
        <v>493</v>
      </c>
      <c r="C190" s="25">
        <v>4</v>
      </c>
      <c r="D190" s="33" t="s">
        <v>438</v>
      </c>
      <c r="E190" s="27" t="s">
        <v>439</v>
      </c>
      <c r="F190" s="33" t="s">
        <v>479</v>
      </c>
      <c r="G190" s="27" t="s">
        <v>480</v>
      </c>
      <c r="H190" s="28" t="s">
        <v>494</v>
      </c>
      <c r="I190" s="27" t="s">
        <v>495</v>
      </c>
      <c r="J190" s="28" t="s">
        <v>21</v>
      </c>
      <c r="K190" s="36" t="s">
        <v>95</v>
      </c>
      <c r="L190" s="25" t="s">
        <v>9</v>
      </c>
      <c r="M190" s="24">
        <v>0</v>
      </c>
      <c r="N190" s="24">
        <v>4629.55</v>
      </c>
      <c r="O190" s="24">
        <v>221489.31</v>
      </c>
      <c r="P190" s="94">
        <v>0</v>
      </c>
      <c r="Q190" s="94">
        <v>0</v>
      </c>
      <c r="R190" s="94">
        <v>0</v>
      </c>
      <c r="S190" s="94">
        <f t="shared" si="35"/>
        <v>0</v>
      </c>
      <c r="T190" s="98" t="str">
        <f t="shared" si="36"/>
        <v>nebija plānots</v>
      </c>
      <c r="U190" s="94">
        <f t="shared" si="37"/>
        <v>0</v>
      </c>
      <c r="V190" s="98" t="str">
        <f t="shared" si="38"/>
        <v>nebija plānots</v>
      </c>
      <c r="W190" s="94"/>
      <c r="X190" s="94"/>
      <c r="Y190" s="94"/>
      <c r="Z190" s="94"/>
      <c r="AA190" s="94"/>
      <c r="AB190" s="94"/>
      <c r="AC190" s="94"/>
      <c r="AD190" s="94">
        <v>0</v>
      </c>
      <c r="AE190" s="94">
        <v>127534.25</v>
      </c>
      <c r="AF190" s="94">
        <v>0</v>
      </c>
      <c r="AG190" s="94">
        <v>28972.69</v>
      </c>
      <c r="AH190" s="94">
        <v>0</v>
      </c>
      <c r="AI190" s="94">
        <v>0</v>
      </c>
      <c r="AJ190" s="94">
        <v>80309.240000000005</v>
      </c>
      <c r="AK190" s="94">
        <v>0</v>
      </c>
      <c r="AL190" s="94">
        <v>0</v>
      </c>
      <c r="AM190" s="94">
        <v>34806.68</v>
      </c>
      <c r="AN190" s="94">
        <v>0</v>
      </c>
      <c r="AO190" s="24">
        <f t="shared" si="39"/>
        <v>271622.86</v>
      </c>
      <c r="AQ190" s="10"/>
      <c r="AR190" s="10"/>
    </row>
    <row r="191" spans="1:44" ht="12" customHeight="1" x14ac:dyDescent="0.25">
      <c r="A191" s="9" t="s">
        <v>496</v>
      </c>
      <c r="B191" s="9" t="s">
        <v>496</v>
      </c>
      <c r="C191" s="25">
        <v>4</v>
      </c>
      <c r="D191" s="33" t="s">
        <v>438</v>
      </c>
      <c r="E191" s="27" t="s">
        <v>439</v>
      </c>
      <c r="F191" s="33" t="s">
        <v>479</v>
      </c>
      <c r="G191" s="27" t="s">
        <v>480</v>
      </c>
      <c r="H191" s="28" t="s">
        <v>497</v>
      </c>
      <c r="I191" s="27" t="s">
        <v>498</v>
      </c>
      <c r="J191" s="28" t="s">
        <v>21</v>
      </c>
      <c r="K191" s="36" t="s">
        <v>499</v>
      </c>
      <c r="L191" s="25" t="s">
        <v>9</v>
      </c>
      <c r="M191" s="24">
        <v>0</v>
      </c>
      <c r="N191" s="24">
        <v>149087.85</v>
      </c>
      <c r="O191" s="24">
        <v>525071.77</v>
      </c>
      <c r="P191" s="94">
        <v>0</v>
      </c>
      <c r="Q191" s="94">
        <v>0</v>
      </c>
      <c r="R191" s="94">
        <v>0</v>
      </c>
      <c r="S191" s="94">
        <f t="shared" si="35"/>
        <v>0</v>
      </c>
      <c r="T191" s="98" t="str">
        <f t="shared" si="36"/>
        <v>nebija plānots</v>
      </c>
      <c r="U191" s="94">
        <f t="shared" si="37"/>
        <v>0</v>
      </c>
      <c r="V191" s="98" t="str">
        <f t="shared" si="38"/>
        <v>nebija plānots</v>
      </c>
      <c r="W191" s="94"/>
      <c r="X191" s="94"/>
      <c r="Y191" s="94"/>
      <c r="Z191" s="94"/>
      <c r="AA191" s="94"/>
      <c r="AB191" s="94"/>
      <c r="AC191" s="94"/>
      <c r="AD191" s="94">
        <v>0</v>
      </c>
      <c r="AE191" s="94">
        <v>289754</v>
      </c>
      <c r="AF191" s="94">
        <v>0</v>
      </c>
      <c r="AG191" s="94">
        <v>0</v>
      </c>
      <c r="AH191" s="94">
        <v>0</v>
      </c>
      <c r="AI191" s="94">
        <v>0</v>
      </c>
      <c r="AJ191" s="94">
        <v>234884.75</v>
      </c>
      <c r="AK191" s="94">
        <v>0</v>
      </c>
      <c r="AL191" s="94">
        <v>0</v>
      </c>
      <c r="AM191" s="94">
        <v>0</v>
      </c>
      <c r="AN191" s="94">
        <v>0</v>
      </c>
      <c r="AO191" s="24">
        <f t="shared" si="39"/>
        <v>524638.75</v>
      </c>
      <c r="AQ191" s="10"/>
      <c r="AR191" s="10"/>
    </row>
    <row r="192" spans="1:44" ht="12" customHeight="1" x14ac:dyDescent="0.25">
      <c r="A192" s="9" t="s">
        <v>500</v>
      </c>
      <c r="B192" s="9" t="s">
        <v>500</v>
      </c>
      <c r="C192" s="25">
        <v>4</v>
      </c>
      <c r="D192" s="33" t="s">
        <v>438</v>
      </c>
      <c r="E192" s="27" t="s">
        <v>439</v>
      </c>
      <c r="F192" s="33" t="s">
        <v>479</v>
      </c>
      <c r="G192" s="27" t="s">
        <v>480</v>
      </c>
      <c r="H192" s="28" t="s">
        <v>501</v>
      </c>
      <c r="I192" s="27" t="s">
        <v>502</v>
      </c>
      <c r="J192" s="28" t="s">
        <v>21</v>
      </c>
      <c r="K192" s="36" t="s">
        <v>499</v>
      </c>
      <c r="L192" s="25" t="s">
        <v>9</v>
      </c>
      <c r="M192" s="24">
        <v>0</v>
      </c>
      <c r="N192" s="24">
        <v>41072.769999999997</v>
      </c>
      <c r="O192" s="24">
        <v>439171.67</v>
      </c>
      <c r="P192" s="94">
        <v>0</v>
      </c>
      <c r="Q192" s="94">
        <v>0</v>
      </c>
      <c r="R192" s="94">
        <v>0</v>
      </c>
      <c r="S192" s="94">
        <f t="shared" si="35"/>
        <v>0</v>
      </c>
      <c r="T192" s="98" t="str">
        <f t="shared" si="36"/>
        <v>nebija plānots</v>
      </c>
      <c r="U192" s="94">
        <f t="shared" si="37"/>
        <v>0</v>
      </c>
      <c r="V192" s="98" t="str">
        <f t="shared" si="38"/>
        <v>nebija plānots</v>
      </c>
      <c r="W192" s="94"/>
      <c r="X192" s="94"/>
      <c r="Y192" s="94"/>
      <c r="Z192" s="94"/>
      <c r="AA192" s="94"/>
      <c r="AB192" s="94"/>
      <c r="AC192" s="94"/>
      <c r="AD192" s="94">
        <v>164899.69</v>
      </c>
      <c r="AE192" s="94">
        <v>0</v>
      </c>
      <c r="AF192" s="94">
        <v>0</v>
      </c>
      <c r="AG192" s="94">
        <v>0</v>
      </c>
      <c r="AH192" s="94">
        <v>0</v>
      </c>
      <c r="AI192" s="94">
        <v>0</v>
      </c>
      <c r="AJ192" s="94">
        <v>216769.51</v>
      </c>
      <c r="AK192" s="94">
        <v>0</v>
      </c>
      <c r="AL192" s="94">
        <v>0</v>
      </c>
      <c r="AM192" s="94">
        <v>0</v>
      </c>
      <c r="AN192" s="94">
        <v>0</v>
      </c>
      <c r="AO192" s="24">
        <f t="shared" si="39"/>
        <v>381669.2</v>
      </c>
      <c r="AQ192" s="10"/>
      <c r="AR192" s="10"/>
    </row>
    <row r="193" spans="1:44" ht="12" customHeight="1" x14ac:dyDescent="0.25">
      <c r="A193" s="9" t="s">
        <v>503</v>
      </c>
      <c r="B193" s="9" t="s">
        <v>503</v>
      </c>
      <c r="C193" s="25">
        <v>4</v>
      </c>
      <c r="D193" s="33" t="s">
        <v>438</v>
      </c>
      <c r="E193" s="27" t="s">
        <v>439</v>
      </c>
      <c r="F193" s="33" t="s">
        <v>479</v>
      </c>
      <c r="G193" s="27" t="s">
        <v>480</v>
      </c>
      <c r="H193" s="28" t="s">
        <v>504</v>
      </c>
      <c r="I193" s="27" t="s">
        <v>505</v>
      </c>
      <c r="J193" s="28" t="s">
        <v>21</v>
      </c>
      <c r="K193" s="29" t="s">
        <v>420</v>
      </c>
      <c r="L193" s="25" t="s">
        <v>9</v>
      </c>
      <c r="M193" s="24">
        <v>0</v>
      </c>
      <c r="N193" s="24">
        <v>164557.43000000002</v>
      </c>
      <c r="O193" s="24">
        <v>259292.08</v>
      </c>
      <c r="P193" s="94">
        <v>0</v>
      </c>
      <c r="Q193" s="94">
        <v>69882.34</v>
      </c>
      <c r="R193" s="94">
        <v>0</v>
      </c>
      <c r="S193" s="94">
        <f t="shared" si="35"/>
        <v>69882.34</v>
      </c>
      <c r="T193" s="98" t="str">
        <f t="shared" si="36"/>
        <v>nebija plānots</v>
      </c>
      <c r="U193" s="94">
        <f t="shared" si="37"/>
        <v>69882.34</v>
      </c>
      <c r="V193" s="98" t="str">
        <f t="shared" si="38"/>
        <v>nebija plānots</v>
      </c>
      <c r="W193" s="94"/>
      <c r="X193" s="94"/>
      <c r="Y193" s="94"/>
      <c r="Z193" s="94"/>
      <c r="AA193" s="94"/>
      <c r="AB193" s="94"/>
      <c r="AC193" s="94"/>
      <c r="AD193" s="94">
        <v>0</v>
      </c>
      <c r="AE193" s="94">
        <v>69882.34</v>
      </c>
      <c r="AF193" s="94">
        <v>0</v>
      </c>
      <c r="AG193" s="94">
        <v>0</v>
      </c>
      <c r="AH193" s="94">
        <v>0</v>
      </c>
      <c r="AI193" s="94">
        <v>0</v>
      </c>
      <c r="AJ193" s="94">
        <v>0</v>
      </c>
      <c r="AK193" s="94">
        <v>130050</v>
      </c>
      <c r="AL193" s="94">
        <v>0</v>
      </c>
      <c r="AM193" s="94">
        <v>0</v>
      </c>
      <c r="AN193" s="94">
        <v>0</v>
      </c>
      <c r="AO193" s="24">
        <f t="shared" si="39"/>
        <v>199932.34</v>
      </c>
      <c r="AQ193" s="10"/>
      <c r="AR193" s="10"/>
    </row>
    <row r="194" spans="1:44" ht="12" customHeight="1" x14ac:dyDescent="0.25">
      <c r="A194" s="9" t="s">
        <v>506</v>
      </c>
      <c r="B194" s="9" t="s">
        <v>506</v>
      </c>
      <c r="C194" s="25">
        <v>4</v>
      </c>
      <c r="D194" s="33" t="s">
        <v>438</v>
      </c>
      <c r="E194" s="27" t="s">
        <v>439</v>
      </c>
      <c r="F194" s="33" t="s">
        <v>479</v>
      </c>
      <c r="G194" s="27" t="s">
        <v>480</v>
      </c>
      <c r="H194" s="28" t="s">
        <v>507</v>
      </c>
      <c r="I194" s="27" t="s">
        <v>508</v>
      </c>
      <c r="J194" s="28" t="s">
        <v>21</v>
      </c>
      <c r="K194" s="36" t="s">
        <v>420</v>
      </c>
      <c r="L194" s="25" t="s">
        <v>9</v>
      </c>
      <c r="M194" s="24">
        <v>0</v>
      </c>
      <c r="N194" s="24">
        <v>0</v>
      </c>
      <c r="O194" s="24">
        <v>392066.17</v>
      </c>
      <c r="P194" s="94">
        <v>0</v>
      </c>
      <c r="Q194" s="94">
        <v>0</v>
      </c>
      <c r="R194" s="94">
        <v>0</v>
      </c>
      <c r="S194" s="94">
        <f t="shared" si="35"/>
        <v>0</v>
      </c>
      <c r="T194" s="98" t="str">
        <f t="shared" si="36"/>
        <v>nebija plānots</v>
      </c>
      <c r="U194" s="94">
        <f t="shared" si="37"/>
        <v>0</v>
      </c>
      <c r="V194" s="98" t="str">
        <f t="shared" si="38"/>
        <v>nebija plānots</v>
      </c>
      <c r="W194" s="94"/>
      <c r="X194" s="94"/>
      <c r="Y194" s="94"/>
      <c r="Z194" s="94"/>
      <c r="AA194" s="94"/>
      <c r="AB194" s="94"/>
      <c r="AC194" s="94"/>
      <c r="AD194" s="94">
        <v>0</v>
      </c>
      <c r="AE194" s="94">
        <v>0</v>
      </c>
      <c r="AF194" s="94">
        <v>123037.5</v>
      </c>
      <c r="AG194" s="94">
        <v>0</v>
      </c>
      <c r="AH194" s="94">
        <v>0</v>
      </c>
      <c r="AI194" s="94">
        <v>116662.5</v>
      </c>
      <c r="AJ194" s="94">
        <v>0</v>
      </c>
      <c r="AK194" s="94">
        <v>0</v>
      </c>
      <c r="AL194" s="94">
        <v>141525</v>
      </c>
      <c r="AM194" s="94">
        <v>0</v>
      </c>
      <c r="AN194" s="94">
        <v>0</v>
      </c>
      <c r="AO194" s="24">
        <f t="shared" si="39"/>
        <v>381225</v>
      </c>
      <c r="AQ194" s="10"/>
      <c r="AR194" s="10"/>
    </row>
    <row r="195" spans="1:44" ht="12" customHeight="1" x14ac:dyDescent="0.25">
      <c r="A195" s="9" t="s">
        <v>509</v>
      </c>
      <c r="B195" s="9" t="s">
        <v>509</v>
      </c>
      <c r="C195" s="25">
        <v>4</v>
      </c>
      <c r="D195" s="33" t="s">
        <v>438</v>
      </c>
      <c r="E195" s="27" t="s">
        <v>439</v>
      </c>
      <c r="F195" s="33" t="s">
        <v>510</v>
      </c>
      <c r="G195" s="27" t="s">
        <v>511</v>
      </c>
      <c r="H195" s="25" t="s">
        <v>512</v>
      </c>
      <c r="I195" s="27" t="s">
        <v>513</v>
      </c>
      <c r="J195" s="28">
        <v>1</v>
      </c>
      <c r="K195" s="29" t="s">
        <v>444</v>
      </c>
      <c r="L195" s="25" t="s">
        <v>9</v>
      </c>
      <c r="M195" s="24">
        <v>0</v>
      </c>
      <c r="N195" s="24">
        <v>0</v>
      </c>
      <c r="O195" s="24">
        <v>896357.51</v>
      </c>
      <c r="P195" s="94">
        <v>324415.05</v>
      </c>
      <c r="Q195" s="94">
        <v>324415.05</v>
      </c>
      <c r="R195" s="94">
        <v>0</v>
      </c>
      <c r="S195" s="94">
        <f t="shared" si="35"/>
        <v>324415.05</v>
      </c>
      <c r="T195" s="98">
        <f t="shared" si="36"/>
        <v>1</v>
      </c>
      <c r="U195" s="94">
        <f t="shared" si="37"/>
        <v>0</v>
      </c>
      <c r="V195" s="98">
        <f t="shared" si="38"/>
        <v>0</v>
      </c>
      <c r="W195" s="94"/>
      <c r="X195" s="94"/>
      <c r="Y195" s="94"/>
      <c r="Z195" s="94"/>
      <c r="AA195" s="94"/>
      <c r="AB195" s="94"/>
      <c r="AC195" s="94"/>
      <c r="AD195" s="94">
        <v>628480.12</v>
      </c>
      <c r="AE195" s="94">
        <v>266234.39</v>
      </c>
      <c r="AF195" s="94">
        <v>327636.91000000003</v>
      </c>
      <c r="AG195" s="94">
        <v>608711.57999999996</v>
      </c>
      <c r="AH195" s="94">
        <v>564611.13</v>
      </c>
      <c r="AI195" s="94">
        <v>259000.89</v>
      </c>
      <c r="AJ195" s="94">
        <v>892789.36</v>
      </c>
      <c r="AK195" s="94">
        <v>174322.66999999998</v>
      </c>
      <c r="AL195" s="94">
        <v>2253328.21</v>
      </c>
      <c r="AM195" s="94">
        <v>356555.03</v>
      </c>
      <c r="AN195" s="94">
        <v>98555.65</v>
      </c>
      <c r="AO195" s="24">
        <f t="shared" si="39"/>
        <v>6754640.9900000012</v>
      </c>
      <c r="AQ195" s="10"/>
      <c r="AR195" s="10"/>
    </row>
    <row r="196" spans="1:44" ht="12" customHeight="1" x14ac:dyDescent="0.25">
      <c r="A196" s="9" t="s">
        <v>514</v>
      </c>
      <c r="B196" s="9" t="s">
        <v>514</v>
      </c>
      <c r="C196" s="25">
        <v>4</v>
      </c>
      <c r="D196" s="33" t="s">
        <v>438</v>
      </c>
      <c r="E196" s="27" t="s">
        <v>439</v>
      </c>
      <c r="F196" s="33" t="s">
        <v>510</v>
      </c>
      <c r="G196" s="27" t="s">
        <v>511</v>
      </c>
      <c r="H196" s="25" t="s">
        <v>512</v>
      </c>
      <c r="I196" s="27" t="s">
        <v>513</v>
      </c>
      <c r="J196" s="28">
        <v>2</v>
      </c>
      <c r="K196" s="29" t="s">
        <v>444</v>
      </c>
      <c r="L196" s="25" t="s">
        <v>9</v>
      </c>
      <c r="M196" s="24">
        <v>0</v>
      </c>
      <c r="N196" s="24">
        <v>0</v>
      </c>
      <c r="O196" s="24">
        <v>527857.03</v>
      </c>
      <c r="P196" s="94">
        <v>216495.15999999997</v>
      </c>
      <c r="Q196" s="94">
        <v>216495.16000000003</v>
      </c>
      <c r="R196" s="94">
        <v>0</v>
      </c>
      <c r="S196" s="94">
        <f t="shared" si="35"/>
        <v>216495.16000000003</v>
      </c>
      <c r="T196" s="98">
        <f t="shared" si="36"/>
        <v>1.0000000000000002</v>
      </c>
      <c r="U196" s="94">
        <f t="shared" si="37"/>
        <v>0</v>
      </c>
      <c r="V196" s="98">
        <f t="shared" si="38"/>
        <v>0</v>
      </c>
      <c r="W196" s="94"/>
      <c r="X196" s="94"/>
      <c r="Y196" s="94"/>
      <c r="Z196" s="94"/>
      <c r="AA196" s="94"/>
      <c r="AB196" s="94"/>
      <c r="AC196" s="94"/>
      <c r="AD196" s="94">
        <v>83020.78</v>
      </c>
      <c r="AE196" s="94">
        <v>4039.2</v>
      </c>
      <c r="AF196" s="94">
        <v>108719.37</v>
      </c>
      <c r="AG196" s="94">
        <v>0</v>
      </c>
      <c r="AH196" s="94">
        <v>91542.54</v>
      </c>
      <c r="AI196" s="94">
        <v>192757.02</v>
      </c>
      <c r="AJ196" s="94">
        <v>147823.5</v>
      </c>
      <c r="AK196" s="94">
        <v>0</v>
      </c>
      <c r="AL196" s="94">
        <v>21003.84</v>
      </c>
      <c r="AM196" s="94">
        <v>95100.010000000009</v>
      </c>
      <c r="AN196" s="94">
        <v>66735.350000000006</v>
      </c>
      <c r="AO196" s="24">
        <f t="shared" si="39"/>
        <v>1027236.7699999999</v>
      </c>
      <c r="AQ196" s="10"/>
      <c r="AR196" s="10"/>
    </row>
    <row r="197" spans="1:44" ht="12" customHeight="1" x14ac:dyDescent="0.25">
      <c r="A197" s="9" t="s">
        <v>515</v>
      </c>
      <c r="B197" s="9" t="s">
        <v>515</v>
      </c>
      <c r="C197" s="25">
        <v>4</v>
      </c>
      <c r="D197" s="33" t="s">
        <v>438</v>
      </c>
      <c r="E197" s="27" t="s">
        <v>439</v>
      </c>
      <c r="F197" s="33" t="s">
        <v>510</v>
      </c>
      <c r="G197" s="27" t="s">
        <v>511</v>
      </c>
      <c r="H197" s="25" t="s">
        <v>512</v>
      </c>
      <c r="I197" s="27" t="s">
        <v>513</v>
      </c>
      <c r="J197" s="28">
        <v>3</v>
      </c>
      <c r="K197" s="29" t="s">
        <v>444</v>
      </c>
      <c r="L197" s="25" t="s">
        <v>9</v>
      </c>
      <c r="M197" s="24">
        <v>0</v>
      </c>
      <c r="N197" s="24">
        <v>0</v>
      </c>
      <c r="O197" s="24">
        <v>0</v>
      </c>
      <c r="P197" s="94">
        <v>0</v>
      </c>
      <c r="Q197" s="94">
        <v>0</v>
      </c>
      <c r="R197" s="94">
        <v>0</v>
      </c>
      <c r="S197" s="94">
        <f t="shared" si="35"/>
        <v>0</v>
      </c>
      <c r="T197" s="98" t="str">
        <f t="shared" si="36"/>
        <v>nebija plānots</v>
      </c>
      <c r="U197" s="94">
        <f t="shared" si="37"/>
        <v>0</v>
      </c>
      <c r="V197" s="98" t="str">
        <f t="shared" si="38"/>
        <v>nebija plānots</v>
      </c>
      <c r="W197" s="94"/>
      <c r="X197" s="94"/>
      <c r="Y197" s="94"/>
      <c r="Z197" s="94"/>
      <c r="AA197" s="94"/>
      <c r="AB197" s="94"/>
      <c r="AC197" s="94"/>
      <c r="AD197" s="94">
        <v>0</v>
      </c>
      <c r="AE197" s="94">
        <v>0</v>
      </c>
      <c r="AF197" s="94">
        <v>0</v>
      </c>
      <c r="AG197" s="94">
        <v>0</v>
      </c>
      <c r="AH197" s="94">
        <v>0</v>
      </c>
      <c r="AI197" s="94">
        <v>0</v>
      </c>
      <c r="AJ197" s="94">
        <v>0</v>
      </c>
      <c r="AK197" s="94">
        <v>0</v>
      </c>
      <c r="AL197" s="94">
        <v>0</v>
      </c>
      <c r="AM197" s="94">
        <v>0</v>
      </c>
      <c r="AN197" s="94">
        <v>0</v>
      </c>
      <c r="AO197" s="24">
        <f t="shared" si="39"/>
        <v>0</v>
      </c>
      <c r="AQ197" s="10"/>
      <c r="AR197" s="10"/>
    </row>
    <row r="198" spans="1:44" ht="12" customHeight="1" x14ac:dyDescent="0.25">
      <c r="A198" s="9" t="s">
        <v>516</v>
      </c>
      <c r="B198" s="9" t="s">
        <v>516</v>
      </c>
      <c r="C198" s="25">
        <v>4</v>
      </c>
      <c r="D198" s="33" t="s">
        <v>438</v>
      </c>
      <c r="E198" s="27" t="s">
        <v>439</v>
      </c>
      <c r="F198" s="33" t="s">
        <v>510</v>
      </c>
      <c r="G198" s="27" t="s">
        <v>511</v>
      </c>
      <c r="H198" s="25" t="s">
        <v>512</v>
      </c>
      <c r="I198" s="27" t="s">
        <v>513</v>
      </c>
      <c r="J198" s="28">
        <v>4</v>
      </c>
      <c r="K198" s="29" t="s">
        <v>444</v>
      </c>
      <c r="L198" s="25" t="s">
        <v>9</v>
      </c>
      <c r="M198" s="24">
        <v>0</v>
      </c>
      <c r="N198" s="24">
        <v>0</v>
      </c>
      <c r="O198" s="24">
        <v>837845.15999999992</v>
      </c>
      <c r="P198" s="94">
        <v>31719.5</v>
      </c>
      <c r="Q198" s="94">
        <v>31719.5</v>
      </c>
      <c r="R198" s="94">
        <v>0</v>
      </c>
      <c r="S198" s="94">
        <f t="shared" si="35"/>
        <v>31719.5</v>
      </c>
      <c r="T198" s="98">
        <f t="shared" si="36"/>
        <v>1</v>
      </c>
      <c r="U198" s="94">
        <f t="shared" si="37"/>
        <v>0</v>
      </c>
      <c r="V198" s="98">
        <f t="shared" si="38"/>
        <v>0</v>
      </c>
      <c r="W198" s="94"/>
      <c r="X198" s="94"/>
      <c r="Y198" s="94"/>
      <c r="Z198" s="94"/>
      <c r="AA198" s="94"/>
      <c r="AB198" s="94"/>
      <c r="AC198" s="94"/>
      <c r="AD198" s="94">
        <v>48804</v>
      </c>
      <c r="AE198" s="94">
        <v>239887.66000000003</v>
      </c>
      <c r="AF198" s="94">
        <v>147969.53</v>
      </c>
      <c r="AG198" s="94">
        <v>340928.86</v>
      </c>
      <c r="AH198" s="94">
        <v>242108.2</v>
      </c>
      <c r="AI198" s="94">
        <v>60552.12</v>
      </c>
      <c r="AJ198" s="94">
        <v>81198.78</v>
      </c>
      <c r="AK198" s="94">
        <v>338793.95</v>
      </c>
      <c r="AL198" s="94">
        <v>347593.8</v>
      </c>
      <c r="AM198" s="94">
        <v>253460.55</v>
      </c>
      <c r="AN198" s="94">
        <v>174671.82</v>
      </c>
      <c r="AO198" s="24">
        <f t="shared" si="39"/>
        <v>2307688.77</v>
      </c>
      <c r="AQ198" s="10"/>
      <c r="AR198" s="10"/>
    </row>
    <row r="199" spans="1:44" ht="12" customHeight="1" x14ac:dyDescent="0.25">
      <c r="A199" s="9" t="s">
        <v>517</v>
      </c>
      <c r="B199" s="9" t="s">
        <v>517</v>
      </c>
      <c r="C199" s="25">
        <v>4</v>
      </c>
      <c r="D199" s="33" t="s">
        <v>438</v>
      </c>
      <c r="E199" s="27" t="s">
        <v>439</v>
      </c>
      <c r="F199" s="33" t="s">
        <v>510</v>
      </c>
      <c r="G199" s="27" t="s">
        <v>511</v>
      </c>
      <c r="H199" s="25" t="s">
        <v>512</v>
      </c>
      <c r="I199" s="27" t="s">
        <v>513</v>
      </c>
      <c r="J199" s="28">
        <v>5</v>
      </c>
      <c r="K199" s="29" t="s">
        <v>444</v>
      </c>
      <c r="L199" s="25" t="s">
        <v>9</v>
      </c>
      <c r="M199" s="24">
        <v>0</v>
      </c>
      <c r="N199" s="24">
        <v>0</v>
      </c>
      <c r="O199" s="24">
        <v>10320.07</v>
      </c>
      <c r="P199" s="94">
        <v>0</v>
      </c>
      <c r="Q199" s="94">
        <v>4802.83</v>
      </c>
      <c r="R199" s="94">
        <v>0</v>
      </c>
      <c r="S199" s="94">
        <f t="shared" si="35"/>
        <v>4802.83</v>
      </c>
      <c r="T199" s="98" t="str">
        <f t="shared" si="36"/>
        <v>nebija plānots</v>
      </c>
      <c r="U199" s="94">
        <f t="shared" si="37"/>
        <v>4802.83</v>
      </c>
      <c r="V199" s="98" t="str">
        <f t="shared" si="38"/>
        <v>nebija plānots</v>
      </c>
      <c r="W199" s="94"/>
      <c r="X199" s="94"/>
      <c r="Y199" s="94"/>
      <c r="Z199" s="94"/>
      <c r="AA199" s="94"/>
      <c r="AB199" s="94"/>
      <c r="AC199" s="94"/>
      <c r="AD199" s="94">
        <v>14208.58</v>
      </c>
      <c r="AE199" s="94">
        <v>69750</v>
      </c>
      <c r="AF199" s="94">
        <v>0</v>
      </c>
      <c r="AG199" s="94">
        <v>67500</v>
      </c>
      <c r="AH199" s="94">
        <v>14175</v>
      </c>
      <c r="AI199" s="94">
        <v>205438.1</v>
      </c>
      <c r="AJ199" s="94">
        <v>45554.9</v>
      </c>
      <c r="AK199" s="94">
        <v>31875</v>
      </c>
      <c r="AL199" s="94">
        <v>475851.4</v>
      </c>
      <c r="AM199" s="94">
        <v>63969.94</v>
      </c>
      <c r="AN199" s="94">
        <v>106425</v>
      </c>
      <c r="AO199" s="24">
        <f t="shared" si="39"/>
        <v>1094747.9200000002</v>
      </c>
      <c r="AQ199" s="10"/>
      <c r="AR199" s="10"/>
    </row>
    <row r="200" spans="1:44" ht="12" customHeight="1" x14ac:dyDescent="0.25">
      <c r="A200" s="9" t="s">
        <v>518</v>
      </c>
      <c r="B200" s="9" t="s">
        <v>518</v>
      </c>
      <c r="C200" s="25">
        <v>4</v>
      </c>
      <c r="D200" s="33" t="s">
        <v>438</v>
      </c>
      <c r="E200" s="27" t="s">
        <v>439</v>
      </c>
      <c r="F200" s="33" t="s">
        <v>510</v>
      </c>
      <c r="G200" s="27" t="s">
        <v>511</v>
      </c>
      <c r="H200" s="25" t="s">
        <v>519</v>
      </c>
      <c r="I200" s="27" t="s">
        <v>520</v>
      </c>
      <c r="J200" s="28" t="s">
        <v>21</v>
      </c>
      <c r="K200" s="29" t="s">
        <v>444</v>
      </c>
      <c r="L200" s="25" t="s">
        <v>9</v>
      </c>
      <c r="M200" s="24">
        <v>0</v>
      </c>
      <c r="N200" s="24">
        <v>0</v>
      </c>
      <c r="O200" s="24">
        <v>0</v>
      </c>
      <c r="P200" s="94">
        <v>0</v>
      </c>
      <c r="Q200" s="94">
        <v>0</v>
      </c>
      <c r="R200" s="94">
        <v>0</v>
      </c>
      <c r="S200" s="94">
        <f t="shared" si="35"/>
        <v>0</v>
      </c>
      <c r="T200" s="98" t="str">
        <f t="shared" si="36"/>
        <v>nebija plānots</v>
      </c>
      <c r="U200" s="94">
        <f t="shared" si="37"/>
        <v>0</v>
      </c>
      <c r="V200" s="98" t="str">
        <f t="shared" si="38"/>
        <v>nebija plānots</v>
      </c>
      <c r="W200" s="94"/>
      <c r="X200" s="94"/>
      <c r="Y200" s="94"/>
      <c r="Z200" s="94"/>
      <c r="AA200" s="94"/>
      <c r="AB200" s="94"/>
      <c r="AC200" s="94"/>
      <c r="AD200" s="94">
        <v>0</v>
      </c>
      <c r="AE200" s="94">
        <v>0</v>
      </c>
      <c r="AF200" s="94">
        <v>10984.13</v>
      </c>
      <c r="AG200" s="94">
        <v>0</v>
      </c>
      <c r="AH200" s="94">
        <v>0</v>
      </c>
      <c r="AI200" s="94">
        <v>0</v>
      </c>
      <c r="AJ200" s="94">
        <v>0</v>
      </c>
      <c r="AK200" s="94">
        <v>0</v>
      </c>
      <c r="AL200" s="94">
        <v>48338.44</v>
      </c>
      <c r="AM200" s="94">
        <v>0</v>
      </c>
      <c r="AN200" s="94">
        <v>0</v>
      </c>
      <c r="AO200" s="24">
        <f t="shared" si="39"/>
        <v>59322.57</v>
      </c>
      <c r="AQ200" s="10"/>
      <c r="AR200" s="10"/>
    </row>
    <row r="201" spans="1:44" ht="12" customHeight="1" x14ac:dyDescent="0.25">
      <c r="A201" s="9" t="s">
        <v>521</v>
      </c>
      <c r="B201" s="9" t="s">
        <v>521</v>
      </c>
      <c r="C201" s="25">
        <v>4</v>
      </c>
      <c r="D201" s="33" t="s">
        <v>438</v>
      </c>
      <c r="E201" s="27" t="s">
        <v>439</v>
      </c>
      <c r="F201" s="33" t="s">
        <v>510</v>
      </c>
      <c r="G201" s="27" t="s">
        <v>511</v>
      </c>
      <c r="H201" s="25" t="s">
        <v>522</v>
      </c>
      <c r="I201" s="27" t="s">
        <v>523</v>
      </c>
      <c r="J201" s="28" t="s">
        <v>21</v>
      </c>
      <c r="K201" s="29" t="s">
        <v>444</v>
      </c>
      <c r="L201" s="25" t="s">
        <v>9</v>
      </c>
      <c r="M201" s="24">
        <v>0</v>
      </c>
      <c r="N201" s="24">
        <v>90219.72</v>
      </c>
      <c r="O201" s="24">
        <v>394125.19999999995</v>
      </c>
      <c r="P201" s="94">
        <v>0</v>
      </c>
      <c r="Q201" s="94">
        <v>0</v>
      </c>
      <c r="R201" s="94">
        <v>0</v>
      </c>
      <c r="S201" s="94">
        <f t="shared" si="35"/>
        <v>0</v>
      </c>
      <c r="T201" s="98" t="str">
        <f t="shared" si="36"/>
        <v>nebija plānots</v>
      </c>
      <c r="U201" s="94">
        <f t="shared" si="37"/>
        <v>0</v>
      </c>
      <c r="V201" s="98" t="str">
        <f t="shared" si="38"/>
        <v>nebija plānots</v>
      </c>
      <c r="W201" s="94"/>
      <c r="X201" s="94"/>
      <c r="Y201" s="94"/>
      <c r="Z201" s="94"/>
      <c r="AA201" s="94"/>
      <c r="AB201" s="94"/>
      <c r="AC201" s="94"/>
      <c r="AD201" s="94">
        <v>0</v>
      </c>
      <c r="AE201" s="94">
        <v>145053.74</v>
      </c>
      <c r="AF201" s="94">
        <v>0</v>
      </c>
      <c r="AG201" s="94">
        <v>0</v>
      </c>
      <c r="AH201" s="94">
        <v>77986.48</v>
      </c>
      <c r="AI201" s="94">
        <v>0</v>
      </c>
      <c r="AJ201" s="94">
        <v>0</v>
      </c>
      <c r="AK201" s="94">
        <v>186534.8</v>
      </c>
      <c r="AL201" s="94">
        <v>0</v>
      </c>
      <c r="AM201" s="94">
        <v>0</v>
      </c>
      <c r="AN201" s="94">
        <v>219895</v>
      </c>
      <c r="AO201" s="24">
        <f t="shared" si="39"/>
        <v>629470.02</v>
      </c>
      <c r="AQ201" s="10"/>
      <c r="AR201" s="10"/>
    </row>
    <row r="202" spans="1:44" ht="12" customHeight="1" x14ac:dyDescent="0.25">
      <c r="A202" s="9" t="s">
        <v>524</v>
      </c>
      <c r="B202" s="9" t="s">
        <v>524</v>
      </c>
      <c r="C202" s="25">
        <v>4</v>
      </c>
      <c r="D202" s="33" t="s">
        <v>438</v>
      </c>
      <c r="E202" s="27" t="s">
        <v>439</v>
      </c>
      <c r="F202" s="33" t="s">
        <v>510</v>
      </c>
      <c r="G202" s="27" t="s">
        <v>511</v>
      </c>
      <c r="H202" s="25" t="s">
        <v>525</v>
      </c>
      <c r="I202" s="40" t="s">
        <v>526</v>
      </c>
      <c r="J202" s="28" t="s">
        <v>21</v>
      </c>
      <c r="K202" s="29" t="s">
        <v>444</v>
      </c>
      <c r="L202" s="25" t="s">
        <v>9</v>
      </c>
      <c r="M202" s="24">
        <v>0</v>
      </c>
      <c r="N202" s="24">
        <v>647811.40999999992</v>
      </c>
      <c r="O202" s="24">
        <v>1673450.46</v>
      </c>
      <c r="P202" s="94">
        <v>0</v>
      </c>
      <c r="Q202" s="94">
        <v>0</v>
      </c>
      <c r="R202" s="94">
        <v>0</v>
      </c>
      <c r="S202" s="94">
        <f t="shared" si="35"/>
        <v>0</v>
      </c>
      <c r="T202" s="98" t="str">
        <f t="shared" si="36"/>
        <v>nebija plānots</v>
      </c>
      <c r="U202" s="94">
        <f t="shared" si="37"/>
        <v>0</v>
      </c>
      <c r="V202" s="98" t="str">
        <f t="shared" si="38"/>
        <v>nebija plānots</v>
      </c>
      <c r="W202" s="94"/>
      <c r="X202" s="94"/>
      <c r="Y202" s="94"/>
      <c r="Z202" s="94"/>
      <c r="AA202" s="94"/>
      <c r="AB202" s="94"/>
      <c r="AC202" s="94"/>
      <c r="AD202" s="94">
        <v>0</v>
      </c>
      <c r="AE202" s="94">
        <v>270248.87</v>
      </c>
      <c r="AF202" s="94">
        <v>0</v>
      </c>
      <c r="AG202" s="94">
        <v>0</v>
      </c>
      <c r="AH202" s="94">
        <v>304942.26</v>
      </c>
      <c r="AI202" s="94">
        <v>0</v>
      </c>
      <c r="AJ202" s="94">
        <v>0</v>
      </c>
      <c r="AK202" s="94">
        <v>356825.67</v>
      </c>
      <c r="AL202" s="94">
        <v>0</v>
      </c>
      <c r="AM202" s="94">
        <v>0</v>
      </c>
      <c r="AN202" s="94">
        <v>318419.01</v>
      </c>
      <c r="AO202" s="24">
        <f t="shared" si="39"/>
        <v>1250435.81</v>
      </c>
      <c r="AQ202" s="10"/>
      <c r="AR202" s="10"/>
    </row>
    <row r="203" spans="1:44" ht="12" customHeight="1" x14ac:dyDescent="0.25">
      <c r="A203" s="9" t="s">
        <v>527</v>
      </c>
      <c r="B203" s="9" t="s">
        <v>527</v>
      </c>
      <c r="C203" s="25">
        <v>4</v>
      </c>
      <c r="D203" s="33" t="s">
        <v>438</v>
      </c>
      <c r="E203" s="27" t="s">
        <v>439</v>
      </c>
      <c r="F203" s="33" t="s">
        <v>510</v>
      </c>
      <c r="G203" s="27" t="s">
        <v>511</v>
      </c>
      <c r="H203" s="25" t="s">
        <v>528</v>
      </c>
      <c r="I203" s="30" t="s">
        <v>529</v>
      </c>
      <c r="J203" s="28" t="s">
        <v>21</v>
      </c>
      <c r="K203" s="29" t="s">
        <v>499</v>
      </c>
      <c r="L203" s="25" t="s">
        <v>9</v>
      </c>
      <c r="M203" s="24">
        <v>0</v>
      </c>
      <c r="N203" s="24">
        <v>0</v>
      </c>
      <c r="O203" s="24">
        <v>172141.03</v>
      </c>
      <c r="P203" s="94">
        <v>0</v>
      </c>
      <c r="Q203" s="94">
        <v>0</v>
      </c>
      <c r="R203" s="94">
        <v>0</v>
      </c>
      <c r="S203" s="94">
        <f t="shared" si="35"/>
        <v>0</v>
      </c>
      <c r="T203" s="98" t="str">
        <f t="shared" si="36"/>
        <v>nebija plānots</v>
      </c>
      <c r="U203" s="94">
        <f t="shared" si="37"/>
        <v>0</v>
      </c>
      <c r="V203" s="98" t="str">
        <f t="shared" si="38"/>
        <v>nebija plānots</v>
      </c>
      <c r="W203" s="94"/>
      <c r="X203" s="94"/>
      <c r="Y203" s="94"/>
      <c r="Z203" s="94"/>
      <c r="AA203" s="94"/>
      <c r="AB203" s="94"/>
      <c r="AC203" s="94"/>
      <c r="AD203" s="94">
        <v>0</v>
      </c>
      <c r="AE203" s="94">
        <v>172596.58</v>
      </c>
      <c r="AF203" s="94">
        <v>0</v>
      </c>
      <c r="AG203" s="94">
        <v>0</v>
      </c>
      <c r="AH203" s="94">
        <v>0</v>
      </c>
      <c r="AI203" s="94">
        <v>0</v>
      </c>
      <c r="AJ203" s="94">
        <v>129141.82</v>
      </c>
      <c r="AK203" s="94">
        <v>0</v>
      </c>
      <c r="AL203" s="94">
        <v>0</v>
      </c>
      <c r="AM203" s="94">
        <v>0</v>
      </c>
      <c r="AN203" s="94">
        <v>0</v>
      </c>
      <c r="AO203" s="24">
        <f t="shared" si="39"/>
        <v>301738.40000000002</v>
      </c>
      <c r="AQ203" s="10"/>
      <c r="AR203" s="10"/>
    </row>
    <row r="204" spans="1:44" ht="12" customHeight="1" x14ac:dyDescent="0.25">
      <c r="A204" s="9" t="s">
        <v>530</v>
      </c>
      <c r="B204" s="9" t="s">
        <v>530</v>
      </c>
      <c r="C204" s="25">
        <v>4</v>
      </c>
      <c r="D204" s="33" t="s">
        <v>438</v>
      </c>
      <c r="E204" s="27" t="s">
        <v>439</v>
      </c>
      <c r="F204" s="33" t="s">
        <v>531</v>
      </c>
      <c r="G204" s="27" t="s">
        <v>532</v>
      </c>
      <c r="H204" s="25" t="s">
        <v>533</v>
      </c>
      <c r="I204" s="27" t="s">
        <v>534</v>
      </c>
      <c r="J204" s="28" t="s">
        <v>21</v>
      </c>
      <c r="K204" s="29" t="s">
        <v>444</v>
      </c>
      <c r="L204" s="25" t="s">
        <v>9</v>
      </c>
      <c r="M204" s="24">
        <v>0</v>
      </c>
      <c r="N204" s="24">
        <v>443656.4</v>
      </c>
      <c r="O204" s="24">
        <v>356550.25</v>
      </c>
      <c r="P204" s="94">
        <v>0</v>
      </c>
      <c r="Q204" s="94">
        <v>0</v>
      </c>
      <c r="R204" s="94">
        <v>0</v>
      </c>
      <c r="S204" s="94">
        <f t="shared" si="35"/>
        <v>0</v>
      </c>
      <c r="T204" s="98" t="str">
        <f>IFERROR(S204/P204,"nebija plānots")</f>
        <v>nebija plānots</v>
      </c>
      <c r="U204" s="94">
        <f t="shared" si="37"/>
        <v>0</v>
      </c>
      <c r="V204" s="98" t="str">
        <f t="shared" si="38"/>
        <v>nebija plānots</v>
      </c>
      <c r="W204" s="94"/>
      <c r="X204" s="94"/>
      <c r="Y204" s="94"/>
      <c r="Z204" s="94"/>
      <c r="AA204" s="94"/>
      <c r="AB204" s="94"/>
      <c r="AC204" s="94"/>
      <c r="AD204" s="94">
        <v>0</v>
      </c>
      <c r="AE204" s="94">
        <v>167000.56</v>
      </c>
      <c r="AF204" s="94">
        <v>0</v>
      </c>
      <c r="AG204" s="94">
        <v>0</v>
      </c>
      <c r="AH204" s="94">
        <v>121890.56</v>
      </c>
      <c r="AI204" s="94">
        <v>0</v>
      </c>
      <c r="AJ204" s="94">
        <v>0</v>
      </c>
      <c r="AK204" s="94">
        <v>277661.09000000003</v>
      </c>
      <c r="AL204" s="94">
        <v>0</v>
      </c>
      <c r="AM204" s="94">
        <v>217954.41</v>
      </c>
      <c r="AN204" s="94">
        <v>37880.68</v>
      </c>
      <c r="AO204" s="24">
        <f t="shared" si="39"/>
        <v>822387.3</v>
      </c>
      <c r="AQ204" s="10"/>
      <c r="AR204" s="10"/>
    </row>
    <row r="205" spans="1:44" ht="12" customHeight="1" x14ac:dyDescent="0.25">
      <c r="A205" s="9" t="s">
        <v>535</v>
      </c>
      <c r="B205" s="9" t="s">
        <v>535</v>
      </c>
      <c r="C205" s="25">
        <v>4</v>
      </c>
      <c r="D205" s="33" t="s">
        <v>438</v>
      </c>
      <c r="E205" s="27" t="s">
        <v>439</v>
      </c>
      <c r="F205" s="33" t="s">
        <v>531</v>
      </c>
      <c r="G205" s="27" t="s">
        <v>532</v>
      </c>
      <c r="H205" s="25" t="s">
        <v>536</v>
      </c>
      <c r="I205" s="27" t="s">
        <v>537</v>
      </c>
      <c r="J205" s="28" t="s">
        <v>21</v>
      </c>
      <c r="K205" s="29" t="s">
        <v>444</v>
      </c>
      <c r="L205" s="25" t="s">
        <v>9</v>
      </c>
      <c r="M205" s="24">
        <v>0</v>
      </c>
      <c r="N205" s="24">
        <v>328215.90999999997</v>
      </c>
      <c r="O205" s="24">
        <v>197839.72</v>
      </c>
      <c r="P205" s="94">
        <v>0</v>
      </c>
      <c r="Q205" s="94">
        <v>0</v>
      </c>
      <c r="R205" s="94">
        <v>0</v>
      </c>
      <c r="S205" s="94">
        <f t="shared" si="35"/>
        <v>0</v>
      </c>
      <c r="T205" s="98" t="str">
        <f t="shared" si="36"/>
        <v>nebija plānots</v>
      </c>
      <c r="U205" s="94">
        <f t="shared" si="37"/>
        <v>0</v>
      </c>
      <c r="V205" s="98" t="str">
        <f t="shared" si="38"/>
        <v>nebija plānots</v>
      </c>
      <c r="W205" s="94"/>
      <c r="X205" s="94"/>
      <c r="Y205" s="94"/>
      <c r="Z205" s="94"/>
      <c r="AA205" s="94"/>
      <c r="AB205" s="94"/>
      <c r="AC205" s="94"/>
      <c r="AD205" s="94">
        <v>41485.019999999997</v>
      </c>
      <c r="AE205" s="94">
        <v>0</v>
      </c>
      <c r="AF205" s="94">
        <v>0</v>
      </c>
      <c r="AG205" s="94">
        <v>0</v>
      </c>
      <c r="AH205" s="94">
        <v>54715.32</v>
      </c>
      <c r="AI205" s="94">
        <v>0</v>
      </c>
      <c r="AJ205" s="94">
        <v>0</v>
      </c>
      <c r="AK205" s="94">
        <v>63180.480000000003</v>
      </c>
      <c r="AL205" s="94">
        <v>0</v>
      </c>
      <c r="AM205" s="94">
        <v>0</v>
      </c>
      <c r="AN205" s="94">
        <v>67556.350000000006</v>
      </c>
      <c r="AO205" s="24">
        <f t="shared" si="39"/>
        <v>226937.17</v>
      </c>
      <c r="AQ205" s="10"/>
      <c r="AR205" s="10"/>
    </row>
    <row r="206" spans="1:44" ht="12" customHeight="1" x14ac:dyDescent="0.25">
      <c r="A206" s="9" t="s">
        <v>538</v>
      </c>
      <c r="B206" s="9" t="s">
        <v>538</v>
      </c>
      <c r="C206" s="25">
        <v>4</v>
      </c>
      <c r="D206" s="33" t="s">
        <v>438</v>
      </c>
      <c r="E206" s="27" t="s">
        <v>439</v>
      </c>
      <c r="F206" s="33" t="s">
        <v>531</v>
      </c>
      <c r="G206" s="27" t="s">
        <v>532</v>
      </c>
      <c r="H206" s="25" t="s">
        <v>539</v>
      </c>
      <c r="I206" s="27" t="s">
        <v>540</v>
      </c>
      <c r="J206" s="28" t="s">
        <v>21</v>
      </c>
      <c r="K206" s="29" t="s">
        <v>444</v>
      </c>
      <c r="L206" s="25" t="s">
        <v>9</v>
      </c>
      <c r="M206" s="24">
        <v>680000</v>
      </c>
      <c r="N206" s="24">
        <v>675909.3</v>
      </c>
      <c r="O206" s="24">
        <v>653334.45000000007</v>
      </c>
      <c r="P206" s="94">
        <v>0</v>
      </c>
      <c r="Q206" s="94">
        <v>0</v>
      </c>
      <c r="R206" s="94">
        <v>0</v>
      </c>
      <c r="S206" s="94">
        <f t="shared" si="35"/>
        <v>0</v>
      </c>
      <c r="T206" s="98" t="str">
        <f t="shared" si="36"/>
        <v>nebija plānots</v>
      </c>
      <c r="U206" s="94">
        <f t="shared" si="37"/>
        <v>0</v>
      </c>
      <c r="V206" s="98" t="str">
        <f t="shared" si="38"/>
        <v>nebija plānots</v>
      </c>
      <c r="W206" s="94"/>
      <c r="X206" s="94"/>
      <c r="Y206" s="94"/>
      <c r="Z206" s="94"/>
      <c r="AA206" s="94"/>
      <c r="AB206" s="94"/>
      <c r="AC206" s="94"/>
      <c r="AD206" s="94">
        <v>0</v>
      </c>
      <c r="AE206" s="94">
        <v>182971.75</v>
      </c>
      <c r="AF206" s="94">
        <v>0</v>
      </c>
      <c r="AG206" s="94">
        <v>0</v>
      </c>
      <c r="AH206" s="94">
        <v>152348.93</v>
      </c>
      <c r="AI206" s="94">
        <v>0</v>
      </c>
      <c r="AJ206" s="94">
        <v>0</v>
      </c>
      <c r="AK206" s="94">
        <v>152348.93</v>
      </c>
      <c r="AL206" s="94">
        <v>0</v>
      </c>
      <c r="AM206" s="94">
        <v>0</v>
      </c>
      <c r="AN206" s="94">
        <v>152348.93</v>
      </c>
      <c r="AO206" s="24">
        <f t="shared" si="39"/>
        <v>640018.54</v>
      </c>
      <c r="AQ206" s="10"/>
      <c r="AR206" s="10"/>
    </row>
    <row r="207" spans="1:44" ht="12" customHeight="1" x14ac:dyDescent="0.25">
      <c r="A207" s="9" t="s">
        <v>541</v>
      </c>
      <c r="B207" s="9" t="s">
        <v>541</v>
      </c>
      <c r="C207" s="25">
        <v>4</v>
      </c>
      <c r="D207" s="33" t="s">
        <v>438</v>
      </c>
      <c r="E207" s="27" t="s">
        <v>439</v>
      </c>
      <c r="F207" s="33" t="s">
        <v>531</v>
      </c>
      <c r="G207" s="27" t="s">
        <v>532</v>
      </c>
      <c r="H207" s="25" t="s">
        <v>542</v>
      </c>
      <c r="I207" s="27" t="s">
        <v>543</v>
      </c>
      <c r="J207" s="35">
        <v>1</v>
      </c>
      <c r="K207" s="29" t="s">
        <v>444</v>
      </c>
      <c r="L207" s="25" t="s">
        <v>9</v>
      </c>
      <c r="M207" s="24">
        <v>0</v>
      </c>
      <c r="N207" s="24">
        <v>91577.25</v>
      </c>
      <c r="O207" s="24">
        <v>326098.55</v>
      </c>
      <c r="P207" s="94">
        <v>0</v>
      </c>
      <c r="Q207" s="94">
        <v>0</v>
      </c>
      <c r="R207" s="94">
        <v>0</v>
      </c>
      <c r="S207" s="94">
        <f t="shared" si="35"/>
        <v>0</v>
      </c>
      <c r="T207" s="98" t="str">
        <f t="shared" si="36"/>
        <v>nebija plānots</v>
      </c>
      <c r="U207" s="94">
        <f t="shared" si="37"/>
        <v>0</v>
      </c>
      <c r="V207" s="98" t="str">
        <f t="shared" si="38"/>
        <v>nebija plānots</v>
      </c>
      <c r="W207" s="94"/>
      <c r="X207" s="94"/>
      <c r="Y207" s="94"/>
      <c r="Z207" s="94"/>
      <c r="AA207" s="94"/>
      <c r="AB207" s="94"/>
      <c r="AC207" s="94"/>
      <c r="AD207" s="94">
        <v>0</v>
      </c>
      <c r="AE207" s="94">
        <v>181900</v>
      </c>
      <c r="AF207" s="94">
        <v>0</v>
      </c>
      <c r="AG207" s="94">
        <v>0</v>
      </c>
      <c r="AH207" s="94">
        <v>68352.5</v>
      </c>
      <c r="AI207" s="94">
        <v>0</v>
      </c>
      <c r="AJ207" s="94">
        <v>0</v>
      </c>
      <c r="AK207" s="94">
        <v>138595.84</v>
      </c>
      <c r="AL207" s="94">
        <v>0</v>
      </c>
      <c r="AM207" s="94">
        <v>137852.07</v>
      </c>
      <c r="AN207" s="94">
        <v>0</v>
      </c>
      <c r="AO207" s="24">
        <f t="shared" si="39"/>
        <v>526700.40999999992</v>
      </c>
      <c r="AQ207" s="10"/>
      <c r="AR207" s="10"/>
    </row>
    <row r="208" spans="1:44" ht="12" customHeight="1" x14ac:dyDescent="0.25">
      <c r="A208" s="9" t="s">
        <v>544</v>
      </c>
      <c r="B208" s="9" t="s">
        <v>544</v>
      </c>
      <c r="C208" s="25">
        <v>4</v>
      </c>
      <c r="D208" s="33" t="s">
        <v>438</v>
      </c>
      <c r="E208" s="27" t="s">
        <v>439</v>
      </c>
      <c r="F208" s="33" t="s">
        <v>531</v>
      </c>
      <c r="G208" s="27" t="s">
        <v>532</v>
      </c>
      <c r="H208" s="25" t="s">
        <v>542</v>
      </c>
      <c r="I208" s="27" t="s">
        <v>543</v>
      </c>
      <c r="J208" s="35">
        <v>2</v>
      </c>
      <c r="K208" s="29" t="s">
        <v>444</v>
      </c>
      <c r="L208" s="25" t="s">
        <v>9</v>
      </c>
      <c r="M208" s="24">
        <v>0</v>
      </c>
      <c r="N208" s="24">
        <v>0</v>
      </c>
      <c r="O208" s="24">
        <v>356079.26</v>
      </c>
      <c r="P208" s="94">
        <v>32483.29</v>
      </c>
      <c r="Q208" s="94">
        <v>49390.060000000005</v>
      </c>
      <c r="R208" s="94">
        <v>0</v>
      </c>
      <c r="S208" s="94">
        <f t="shared" si="35"/>
        <v>49390.060000000005</v>
      </c>
      <c r="T208" s="98">
        <f t="shared" si="36"/>
        <v>1.5204759123844906</v>
      </c>
      <c r="U208" s="94">
        <f t="shared" si="37"/>
        <v>16906.770000000004</v>
      </c>
      <c r="V208" s="98">
        <f t="shared" si="38"/>
        <v>0.52047591238449076</v>
      </c>
      <c r="W208" s="94"/>
      <c r="X208" s="94"/>
      <c r="Y208" s="94"/>
      <c r="Z208" s="94"/>
      <c r="AA208" s="94"/>
      <c r="AB208" s="94"/>
      <c r="AC208" s="94"/>
      <c r="AD208" s="94">
        <v>35455.71</v>
      </c>
      <c r="AE208" s="94">
        <v>25610.239999999998</v>
      </c>
      <c r="AF208" s="94">
        <v>32385.89</v>
      </c>
      <c r="AG208" s="94">
        <v>58979.97</v>
      </c>
      <c r="AH208" s="94">
        <v>67328.959999999992</v>
      </c>
      <c r="AI208" s="94">
        <v>24430.429999999993</v>
      </c>
      <c r="AJ208" s="94">
        <v>40788.230000000003</v>
      </c>
      <c r="AK208" s="94">
        <v>59663.669999999991</v>
      </c>
      <c r="AL208" s="94">
        <v>13897.5</v>
      </c>
      <c r="AM208" s="94">
        <v>17406.310000000012</v>
      </c>
      <c r="AN208" s="94">
        <v>13914.11</v>
      </c>
      <c r="AO208" s="24">
        <f t="shared" si="39"/>
        <v>422344.30999999994</v>
      </c>
      <c r="AQ208" s="10"/>
      <c r="AR208" s="10"/>
    </row>
    <row r="209" spans="1:44" ht="12" customHeight="1" x14ac:dyDescent="0.25">
      <c r="A209" s="9" t="s">
        <v>545</v>
      </c>
      <c r="B209" s="9" t="s">
        <v>545</v>
      </c>
      <c r="C209" s="25">
        <v>4</v>
      </c>
      <c r="D209" s="33" t="s">
        <v>438</v>
      </c>
      <c r="E209" s="27" t="s">
        <v>439</v>
      </c>
      <c r="F209" s="33" t="s">
        <v>531</v>
      </c>
      <c r="G209" s="27" t="s">
        <v>532</v>
      </c>
      <c r="H209" s="25" t="s">
        <v>546</v>
      </c>
      <c r="I209" s="27" t="s">
        <v>547</v>
      </c>
      <c r="J209" s="28" t="s">
        <v>21</v>
      </c>
      <c r="K209" s="29" t="s">
        <v>444</v>
      </c>
      <c r="L209" s="25" t="s">
        <v>9</v>
      </c>
      <c r="M209" s="24">
        <v>0</v>
      </c>
      <c r="N209" s="24">
        <v>348885.01</v>
      </c>
      <c r="O209" s="24">
        <v>1060075.27</v>
      </c>
      <c r="P209" s="94">
        <v>0</v>
      </c>
      <c r="Q209" s="94">
        <v>0</v>
      </c>
      <c r="R209" s="94">
        <v>0</v>
      </c>
      <c r="S209" s="94">
        <f t="shared" si="35"/>
        <v>0</v>
      </c>
      <c r="T209" s="98" t="str">
        <f t="shared" si="36"/>
        <v>nebija plānots</v>
      </c>
      <c r="U209" s="94">
        <f t="shared" si="37"/>
        <v>0</v>
      </c>
      <c r="V209" s="98" t="str">
        <f t="shared" si="38"/>
        <v>nebija plānots</v>
      </c>
      <c r="W209" s="94"/>
      <c r="X209" s="94"/>
      <c r="Y209" s="94"/>
      <c r="Z209" s="94"/>
      <c r="AA209" s="94"/>
      <c r="AB209" s="94"/>
      <c r="AC209" s="94"/>
      <c r="AD209" s="94">
        <v>0</v>
      </c>
      <c r="AE209" s="94">
        <v>0</v>
      </c>
      <c r="AF209" s="94">
        <v>205559.96</v>
      </c>
      <c r="AG209" s="94">
        <v>0</v>
      </c>
      <c r="AH209" s="94">
        <v>0</v>
      </c>
      <c r="AI209" s="94">
        <v>357650.25</v>
      </c>
      <c r="AJ209" s="94">
        <v>0</v>
      </c>
      <c r="AK209" s="94">
        <v>0</v>
      </c>
      <c r="AL209" s="94">
        <v>310472.7</v>
      </c>
      <c r="AM209" s="94">
        <v>0</v>
      </c>
      <c r="AN209" s="94">
        <v>0</v>
      </c>
      <c r="AO209" s="24">
        <f t="shared" si="39"/>
        <v>873682.90999999992</v>
      </c>
      <c r="AQ209" s="10"/>
      <c r="AR209" s="10"/>
    </row>
    <row r="210" spans="1:44" ht="12" customHeight="1" x14ac:dyDescent="0.25">
      <c r="A210" s="9" t="s">
        <v>548</v>
      </c>
      <c r="B210" s="9" t="s">
        <v>548</v>
      </c>
      <c r="C210" s="25">
        <v>4</v>
      </c>
      <c r="D210" s="33" t="s">
        <v>438</v>
      </c>
      <c r="E210" s="27" t="s">
        <v>439</v>
      </c>
      <c r="F210" s="33" t="s">
        <v>531</v>
      </c>
      <c r="G210" s="27" t="s">
        <v>532</v>
      </c>
      <c r="H210" s="34" t="s">
        <v>549</v>
      </c>
      <c r="I210" s="27" t="s">
        <v>550</v>
      </c>
      <c r="J210" s="28" t="s">
        <v>21</v>
      </c>
      <c r="K210" s="32" t="s">
        <v>91</v>
      </c>
      <c r="L210" s="25" t="s">
        <v>9</v>
      </c>
      <c r="M210" s="24">
        <v>0</v>
      </c>
      <c r="N210" s="24">
        <v>682126.15999999992</v>
      </c>
      <c r="O210" s="24">
        <v>4154336.23</v>
      </c>
      <c r="P210" s="94">
        <v>452182.61</v>
      </c>
      <c r="Q210" s="94">
        <v>342900.51</v>
      </c>
      <c r="R210" s="94">
        <v>0</v>
      </c>
      <c r="S210" s="94">
        <f t="shared" si="35"/>
        <v>342900.51</v>
      </c>
      <c r="T210" s="98">
        <f t="shared" si="36"/>
        <v>0.75832308102251</v>
      </c>
      <c r="U210" s="94">
        <f t="shared" si="37"/>
        <v>-109282.09999999998</v>
      </c>
      <c r="V210" s="98">
        <f t="shared" si="38"/>
        <v>-0.24167691897749005</v>
      </c>
      <c r="W210" s="94"/>
      <c r="X210" s="94"/>
      <c r="Y210" s="94"/>
      <c r="Z210" s="94"/>
      <c r="AA210" s="94"/>
      <c r="AB210" s="94"/>
      <c r="AC210" s="94"/>
      <c r="AD210" s="94">
        <v>39813.360000000001</v>
      </c>
      <c r="AE210" s="94">
        <v>101849.57</v>
      </c>
      <c r="AF210" s="94">
        <v>426286.02</v>
      </c>
      <c r="AG210" s="94">
        <v>0</v>
      </c>
      <c r="AH210" s="94">
        <v>180348.85</v>
      </c>
      <c r="AI210" s="94">
        <v>449842.73</v>
      </c>
      <c r="AJ210" s="94">
        <v>0</v>
      </c>
      <c r="AK210" s="94">
        <v>218445.71</v>
      </c>
      <c r="AL210" s="94">
        <v>248092.68</v>
      </c>
      <c r="AM210" s="94">
        <v>0</v>
      </c>
      <c r="AN210" s="94">
        <v>235163</v>
      </c>
      <c r="AO210" s="24">
        <f t="shared" si="39"/>
        <v>2352024.5300000003</v>
      </c>
      <c r="AQ210" s="10"/>
      <c r="AR210" s="10"/>
    </row>
    <row r="211" spans="1:44" ht="12" customHeight="1" x14ac:dyDescent="0.25">
      <c r="A211" s="9" t="s">
        <v>551</v>
      </c>
      <c r="B211" s="9" t="s">
        <v>551</v>
      </c>
      <c r="C211" s="25">
        <v>4</v>
      </c>
      <c r="D211" s="33" t="s">
        <v>438</v>
      </c>
      <c r="E211" s="27" t="s">
        <v>439</v>
      </c>
      <c r="F211" s="33" t="s">
        <v>531</v>
      </c>
      <c r="G211" s="27" t="s">
        <v>532</v>
      </c>
      <c r="H211" s="25" t="s">
        <v>552</v>
      </c>
      <c r="I211" s="27" t="s">
        <v>553</v>
      </c>
      <c r="J211" s="28">
        <v>1</v>
      </c>
      <c r="K211" s="29" t="s">
        <v>95</v>
      </c>
      <c r="L211" s="25" t="s">
        <v>9</v>
      </c>
      <c r="M211" s="24">
        <v>0</v>
      </c>
      <c r="N211" s="24">
        <v>1268479.5899999999</v>
      </c>
      <c r="O211" s="24">
        <v>2165585.66</v>
      </c>
      <c r="P211" s="94">
        <v>0</v>
      </c>
      <c r="Q211" s="94">
        <v>0</v>
      </c>
      <c r="R211" s="94">
        <v>0</v>
      </c>
      <c r="S211" s="94">
        <f t="shared" si="35"/>
        <v>0</v>
      </c>
      <c r="T211" s="98" t="str">
        <f t="shared" si="36"/>
        <v>nebija plānots</v>
      </c>
      <c r="U211" s="94">
        <f t="shared" si="37"/>
        <v>0</v>
      </c>
      <c r="V211" s="98" t="str">
        <f t="shared" si="38"/>
        <v>nebija plānots</v>
      </c>
      <c r="W211" s="94"/>
      <c r="X211" s="94"/>
      <c r="Y211" s="94"/>
      <c r="Z211" s="94"/>
      <c r="AA211" s="94"/>
      <c r="AB211" s="94"/>
      <c r="AC211" s="94"/>
      <c r="AD211" s="94">
        <v>0</v>
      </c>
      <c r="AE211" s="94">
        <v>0</v>
      </c>
      <c r="AF211" s="94">
        <v>0</v>
      </c>
      <c r="AG211" s="94">
        <v>0</v>
      </c>
      <c r="AH211" s="94">
        <v>471614.04</v>
      </c>
      <c r="AI211" s="94">
        <v>0</v>
      </c>
      <c r="AJ211" s="94">
        <v>0</v>
      </c>
      <c r="AK211" s="94">
        <v>353543.09</v>
      </c>
      <c r="AL211" s="94">
        <v>0</v>
      </c>
      <c r="AM211" s="94">
        <v>0</v>
      </c>
      <c r="AN211" s="94">
        <v>550685.17000000004</v>
      </c>
      <c r="AO211" s="24">
        <f t="shared" si="39"/>
        <v>1375842.3</v>
      </c>
      <c r="AQ211" s="10"/>
      <c r="AR211" s="10"/>
    </row>
    <row r="212" spans="1:44" ht="12" customHeight="1" x14ac:dyDescent="0.25">
      <c r="A212" s="9" t="s">
        <v>554</v>
      </c>
      <c r="B212" s="9" t="s">
        <v>554</v>
      </c>
      <c r="C212" s="25">
        <v>4</v>
      </c>
      <c r="D212" s="33" t="s">
        <v>438</v>
      </c>
      <c r="E212" s="27" t="s">
        <v>439</v>
      </c>
      <c r="F212" s="33" t="s">
        <v>531</v>
      </c>
      <c r="G212" s="27" t="s">
        <v>532</v>
      </c>
      <c r="H212" s="25" t="s">
        <v>552</v>
      </c>
      <c r="I212" s="27" t="s">
        <v>553</v>
      </c>
      <c r="J212" s="28">
        <v>2</v>
      </c>
      <c r="K212" s="29" t="s">
        <v>95</v>
      </c>
      <c r="L212" s="25" t="s">
        <v>9</v>
      </c>
      <c r="M212" s="24">
        <v>0</v>
      </c>
      <c r="N212" s="24">
        <v>0</v>
      </c>
      <c r="O212" s="24">
        <v>0</v>
      </c>
      <c r="P212" s="94">
        <v>0</v>
      </c>
      <c r="Q212" s="94">
        <v>0</v>
      </c>
      <c r="R212" s="94">
        <v>0</v>
      </c>
      <c r="S212" s="94">
        <f t="shared" si="35"/>
        <v>0</v>
      </c>
      <c r="T212" s="98" t="str">
        <f t="shared" si="36"/>
        <v>nebija plānots</v>
      </c>
      <c r="U212" s="94">
        <f t="shared" si="37"/>
        <v>0</v>
      </c>
      <c r="V212" s="98" t="str">
        <f t="shared" si="38"/>
        <v>nebija plānots</v>
      </c>
      <c r="W212" s="94"/>
      <c r="X212" s="94"/>
      <c r="Y212" s="94"/>
      <c r="Z212" s="94"/>
      <c r="AA212" s="94"/>
      <c r="AB212" s="94"/>
      <c r="AC212" s="94"/>
      <c r="AD212" s="94">
        <v>0</v>
      </c>
      <c r="AE212" s="94">
        <v>0</v>
      </c>
      <c r="AF212" s="94">
        <v>0</v>
      </c>
      <c r="AG212" s="94">
        <v>0</v>
      </c>
      <c r="AH212" s="94">
        <v>0</v>
      </c>
      <c r="AI212" s="94">
        <v>0</v>
      </c>
      <c r="AJ212" s="94">
        <v>0</v>
      </c>
      <c r="AK212" s="94">
        <v>0</v>
      </c>
      <c r="AL212" s="94">
        <v>400000</v>
      </c>
      <c r="AM212" s="94">
        <v>0</v>
      </c>
      <c r="AN212" s="94">
        <v>0</v>
      </c>
      <c r="AO212" s="24">
        <f t="shared" si="39"/>
        <v>400000</v>
      </c>
      <c r="AQ212" s="10"/>
      <c r="AR212" s="10"/>
    </row>
    <row r="213" spans="1:44" ht="12" customHeight="1" x14ac:dyDescent="0.25">
      <c r="A213" s="9" t="s">
        <v>555</v>
      </c>
      <c r="B213" s="9" t="s">
        <v>555</v>
      </c>
      <c r="C213" s="25">
        <v>4</v>
      </c>
      <c r="D213" s="33" t="s">
        <v>438</v>
      </c>
      <c r="E213" s="27" t="s">
        <v>439</v>
      </c>
      <c r="F213" s="33" t="s">
        <v>531</v>
      </c>
      <c r="G213" s="27" t="s">
        <v>532</v>
      </c>
      <c r="H213" s="25" t="s">
        <v>556</v>
      </c>
      <c r="I213" s="27" t="s">
        <v>557</v>
      </c>
      <c r="J213" s="28" t="s">
        <v>21</v>
      </c>
      <c r="K213" s="29" t="s">
        <v>95</v>
      </c>
      <c r="L213" s="25" t="s">
        <v>9</v>
      </c>
      <c r="M213" s="24">
        <v>0</v>
      </c>
      <c r="N213" s="24">
        <v>66861.010000000009</v>
      </c>
      <c r="O213" s="24">
        <v>207708.17</v>
      </c>
      <c r="P213" s="94">
        <v>0</v>
      </c>
      <c r="Q213" s="94">
        <v>0</v>
      </c>
      <c r="R213" s="94">
        <v>0</v>
      </c>
      <c r="S213" s="94">
        <f t="shared" si="35"/>
        <v>0</v>
      </c>
      <c r="T213" s="98" t="str">
        <f t="shared" si="36"/>
        <v>nebija plānots</v>
      </c>
      <c r="U213" s="94">
        <f t="shared" si="37"/>
        <v>0</v>
      </c>
      <c r="V213" s="98" t="str">
        <f t="shared" si="38"/>
        <v>nebija plānots</v>
      </c>
      <c r="W213" s="94"/>
      <c r="X213" s="94"/>
      <c r="Y213" s="94"/>
      <c r="Z213" s="94"/>
      <c r="AA213" s="94"/>
      <c r="AB213" s="94"/>
      <c r="AC213" s="94"/>
      <c r="AD213" s="94">
        <v>0</v>
      </c>
      <c r="AE213" s="94">
        <v>0</v>
      </c>
      <c r="AF213" s="94">
        <v>0</v>
      </c>
      <c r="AG213" s="94">
        <v>82875</v>
      </c>
      <c r="AH213" s="94">
        <v>0</v>
      </c>
      <c r="AI213" s="94">
        <v>0</v>
      </c>
      <c r="AJ213" s="94">
        <v>0</v>
      </c>
      <c r="AK213" s="94">
        <v>0</v>
      </c>
      <c r="AL213" s="94">
        <v>0</v>
      </c>
      <c r="AM213" s="94">
        <v>331500</v>
      </c>
      <c r="AN213" s="94">
        <v>0</v>
      </c>
      <c r="AO213" s="24">
        <f t="shared" si="39"/>
        <v>414375</v>
      </c>
      <c r="AQ213" s="10"/>
      <c r="AR213" s="10"/>
    </row>
    <row r="214" spans="1:44" ht="12" customHeight="1" x14ac:dyDescent="0.25">
      <c r="A214" s="9" t="s">
        <v>558</v>
      </c>
      <c r="B214" s="9" t="s">
        <v>558</v>
      </c>
      <c r="C214" s="25">
        <v>4</v>
      </c>
      <c r="D214" s="33" t="s">
        <v>438</v>
      </c>
      <c r="E214" s="27" t="s">
        <v>439</v>
      </c>
      <c r="F214" s="33" t="s">
        <v>531</v>
      </c>
      <c r="G214" s="27" t="s">
        <v>532</v>
      </c>
      <c r="H214" s="25" t="s">
        <v>559</v>
      </c>
      <c r="I214" s="27" t="s">
        <v>560</v>
      </c>
      <c r="J214" s="28">
        <v>1</v>
      </c>
      <c r="K214" s="29" t="s">
        <v>95</v>
      </c>
      <c r="L214" s="25" t="s">
        <v>9</v>
      </c>
      <c r="M214" s="24">
        <v>0</v>
      </c>
      <c r="N214" s="24">
        <v>4875.7700000000004</v>
      </c>
      <c r="O214" s="24">
        <v>142662.13</v>
      </c>
      <c r="P214" s="94">
        <v>0</v>
      </c>
      <c r="Q214" s="94">
        <v>0</v>
      </c>
      <c r="R214" s="94">
        <v>0</v>
      </c>
      <c r="S214" s="94">
        <f t="shared" si="35"/>
        <v>0</v>
      </c>
      <c r="T214" s="98" t="str">
        <f t="shared" si="36"/>
        <v>nebija plānots</v>
      </c>
      <c r="U214" s="94">
        <f t="shared" si="37"/>
        <v>0</v>
      </c>
      <c r="V214" s="98" t="str">
        <f t="shared" si="38"/>
        <v>nebija plānots</v>
      </c>
      <c r="W214" s="94"/>
      <c r="X214" s="94"/>
      <c r="Y214" s="94"/>
      <c r="Z214" s="94"/>
      <c r="AA214" s="94"/>
      <c r="AB214" s="94"/>
      <c r="AC214" s="94"/>
      <c r="AD214" s="94">
        <v>485458.77</v>
      </c>
      <c r="AE214" s="94">
        <v>0</v>
      </c>
      <c r="AF214" s="94">
        <v>0</v>
      </c>
      <c r="AG214" s="94">
        <v>0</v>
      </c>
      <c r="AH214" s="94">
        <v>0</v>
      </c>
      <c r="AI214" s="94">
        <v>0</v>
      </c>
      <c r="AJ214" s="94">
        <v>69154.67</v>
      </c>
      <c r="AK214" s="94">
        <v>0</v>
      </c>
      <c r="AL214" s="94">
        <v>0</v>
      </c>
      <c r="AM214" s="94">
        <v>42954.75</v>
      </c>
      <c r="AN214" s="94">
        <v>0</v>
      </c>
      <c r="AO214" s="24">
        <f t="shared" si="39"/>
        <v>597568.19000000006</v>
      </c>
      <c r="AQ214" s="10"/>
      <c r="AR214" s="10"/>
    </row>
    <row r="215" spans="1:44" ht="12" customHeight="1" x14ac:dyDescent="0.25">
      <c r="A215" s="9" t="s">
        <v>561</v>
      </c>
      <c r="B215" s="9" t="s">
        <v>561</v>
      </c>
      <c r="C215" s="25">
        <v>4</v>
      </c>
      <c r="D215" s="33" t="s">
        <v>438</v>
      </c>
      <c r="E215" s="27" t="s">
        <v>439</v>
      </c>
      <c r="F215" s="33" t="s">
        <v>531</v>
      </c>
      <c r="G215" s="27" t="s">
        <v>532</v>
      </c>
      <c r="H215" s="25" t="s">
        <v>559</v>
      </c>
      <c r="I215" s="27" t="s">
        <v>560</v>
      </c>
      <c r="J215" s="28">
        <v>2</v>
      </c>
      <c r="K215" s="29" t="s">
        <v>95</v>
      </c>
      <c r="L215" s="25" t="s">
        <v>9</v>
      </c>
      <c r="M215" s="24">
        <v>0</v>
      </c>
      <c r="N215" s="24">
        <v>33974.980000000003</v>
      </c>
      <c r="O215" s="24">
        <v>664557.09</v>
      </c>
      <c r="P215" s="94">
        <v>0</v>
      </c>
      <c r="Q215" s="94">
        <v>0</v>
      </c>
      <c r="R215" s="94">
        <v>0</v>
      </c>
      <c r="S215" s="94">
        <f t="shared" si="35"/>
        <v>0</v>
      </c>
      <c r="T215" s="98" t="str">
        <f t="shared" si="36"/>
        <v>nebija plānots</v>
      </c>
      <c r="U215" s="94">
        <f t="shared" si="37"/>
        <v>0</v>
      </c>
      <c r="V215" s="98" t="str">
        <f t="shared" si="38"/>
        <v>nebija plānots</v>
      </c>
      <c r="W215" s="94"/>
      <c r="X215" s="94"/>
      <c r="Y215" s="94"/>
      <c r="Z215" s="94"/>
      <c r="AA215" s="94"/>
      <c r="AB215" s="94"/>
      <c r="AC215" s="94"/>
      <c r="AD215" s="94">
        <v>0</v>
      </c>
      <c r="AE215" s="94">
        <v>0</v>
      </c>
      <c r="AF215" s="94">
        <v>109097.5</v>
      </c>
      <c r="AG215" s="94">
        <v>0</v>
      </c>
      <c r="AH215" s="94">
        <v>0</v>
      </c>
      <c r="AI215" s="94">
        <v>0</v>
      </c>
      <c r="AJ215" s="94">
        <v>0</v>
      </c>
      <c r="AK215" s="94">
        <v>0</v>
      </c>
      <c r="AL215" s="94">
        <v>570775</v>
      </c>
      <c r="AM215" s="94">
        <v>0</v>
      </c>
      <c r="AN215" s="94">
        <v>0</v>
      </c>
      <c r="AO215" s="24">
        <f t="shared" si="39"/>
        <v>679872.5</v>
      </c>
      <c r="AQ215" s="10"/>
      <c r="AR215" s="10"/>
    </row>
    <row r="216" spans="1:44" ht="12" customHeight="1" x14ac:dyDescent="0.25">
      <c r="A216" s="9" t="s">
        <v>562</v>
      </c>
      <c r="B216" s="9" t="s">
        <v>562</v>
      </c>
      <c r="C216" s="25">
        <v>4</v>
      </c>
      <c r="D216" s="33" t="s">
        <v>563</v>
      </c>
      <c r="E216" s="27" t="s">
        <v>564</v>
      </c>
      <c r="F216" s="33" t="s">
        <v>565</v>
      </c>
      <c r="G216" s="27" t="s">
        <v>566</v>
      </c>
      <c r="H216" s="25" t="s">
        <v>567</v>
      </c>
      <c r="I216" s="27" t="s">
        <v>568</v>
      </c>
      <c r="J216" s="28" t="s">
        <v>21</v>
      </c>
      <c r="K216" s="29" t="s">
        <v>444</v>
      </c>
      <c r="L216" s="25" t="s">
        <v>9</v>
      </c>
      <c r="M216" s="24">
        <v>0</v>
      </c>
      <c r="N216" s="24">
        <v>123029.78</v>
      </c>
      <c r="O216" s="24">
        <v>341987.4</v>
      </c>
      <c r="P216" s="94">
        <v>0</v>
      </c>
      <c r="Q216" s="94">
        <v>0</v>
      </c>
      <c r="R216" s="94">
        <v>0</v>
      </c>
      <c r="S216" s="94">
        <f t="shared" si="35"/>
        <v>0</v>
      </c>
      <c r="T216" s="98" t="str">
        <f t="shared" si="36"/>
        <v>nebija plānots</v>
      </c>
      <c r="U216" s="94">
        <f t="shared" si="37"/>
        <v>0</v>
      </c>
      <c r="V216" s="98" t="str">
        <f t="shared" si="38"/>
        <v>nebija plānots</v>
      </c>
      <c r="W216" s="94"/>
      <c r="X216" s="94"/>
      <c r="Y216" s="94"/>
      <c r="Z216" s="94"/>
      <c r="AA216" s="94"/>
      <c r="AB216" s="94"/>
      <c r="AC216" s="94"/>
      <c r="AD216" s="94">
        <v>0</v>
      </c>
      <c r="AE216" s="94">
        <v>181443.55</v>
      </c>
      <c r="AF216" s="94">
        <v>0</v>
      </c>
      <c r="AG216" s="94">
        <v>0</v>
      </c>
      <c r="AH216" s="94">
        <v>325541.93</v>
      </c>
      <c r="AI216" s="94">
        <v>0</v>
      </c>
      <c r="AJ216" s="94">
        <v>0</v>
      </c>
      <c r="AK216" s="94">
        <v>337331.85</v>
      </c>
      <c r="AL216" s="94">
        <v>0</v>
      </c>
      <c r="AM216" s="94">
        <v>0</v>
      </c>
      <c r="AN216" s="94">
        <v>337012.46</v>
      </c>
      <c r="AO216" s="24">
        <f t="shared" si="39"/>
        <v>1181329.79</v>
      </c>
      <c r="AQ216" s="10"/>
      <c r="AR216" s="10"/>
    </row>
    <row r="217" spans="1:44" ht="12" customHeight="1" x14ac:dyDescent="0.25">
      <c r="A217" s="9" t="s">
        <v>569</v>
      </c>
      <c r="B217" s="9" t="s">
        <v>569</v>
      </c>
      <c r="C217" s="25">
        <v>5</v>
      </c>
      <c r="D217" s="33" t="s">
        <v>570</v>
      </c>
      <c r="E217" s="27" t="s">
        <v>571</v>
      </c>
      <c r="F217" s="33" t="s">
        <v>572</v>
      </c>
      <c r="G217" s="27" t="s">
        <v>573</v>
      </c>
      <c r="H217" s="34" t="s">
        <v>574</v>
      </c>
      <c r="I217" s="27" t="s">
        <v>575</v>
      </c>
      <c r="J217" s="28">
        <v>1</v>
      </c>
      <c r="K217" s="32" t="s">
        <v>91</v>
      </c>
      <c r="L217" s="25" t="s">
        <v>10</v>
      </c>
      <c r="M217" s="24">
        <v>0</v>
      </c>
      <c r="N217" s="24">
        <v>0</v>
      </c>
      <c r="O217" s="24">
        <v>11997911.939999999</v>
      </c>
      <c r="P217" s="94">
        <v>1316356.2</v>
      </c>
      <c r="Q217" s="94">
        <v>2110059.1199999996</v>
      </c>
      <c r="R217" s="94">
        <v>0</v>
      </c>
      <c r="S217" s="94">
        <f t="shared" si="35"/>
        <v>2110059.1199999996</v>
      </c>
      <c r="T217" s="98">
        <f t="shared" si="36"/>
        <v>1.602954519453017</v>
      </c>
      <c r="U217" s="94">
        <f t="shared" si="37"/>
        <v>793702.91999999969</v>
      </c>
      <c r="V217" s="98">
        <f t="shared" si="38"/>
        <v>0.60295451945301715</v>
      </c>
      <c r="W217" s="94"/>
      <c r="X217" s="94"/>
      <c r="Y217" s="94"/>
      <c r="Z217" s="94"/>
      <c r="AA217" s="94"/>
      <c r="AB217" s="94"/>
      <c r="AC217" s="94"/>
      <c r="AD217" s="94">
        <v>1612178.49</v>
      </c>
      <c r="AE217" s="94">
        <v>268293.8</v>
      </c>
      <c r="AF217" s="94">
        <v>727579.01</v>
      </c>
      <c r="AG217" s="94">
        <v>85400</v>
      </c>
      <c r="AH217" s="94">
        <v>1390516.36</v>
      </c>
      <c r="AI217" s="94">
        <v>2109589.94</v>
      </c>
      <c r="AJ217" s="94">
        <v>459654.69999999995</v>
      </c>
      <c r="AK217" s="94">
        <v>77982.320000000007</v>
      </c>
      <c r="AL217" s="94">
        <v>712490.04</v>
      </c>
      <c r="AM217" s="94">
        <v>468574.51</v>
      </c>
      <c r="AN217" s="94">
        <v>1536429.54</v>
      </c>
      <c r="AO217" s="24">
        <f t="shared" si="39"/>
        <v>10765044.91</v>
      </c>
      <c r="AQ217" s="10"/>
      <c r="AR217" s="10"/>
    </row>
    <row r="218" spans="1:44" ht="12" customHeight="1" x14ac:dyDescent="0.25">
      <c r="A218" s="9" t="s">
        <v>576</v>
      </c>
      <c r="B218" s="9" t="s">
        <v>576</v>
      </c>
      <c r="C218" s="25">
        <v>5</v>
      </c>
      <c r="D218" s="33" t="s">
        <v>570</v>
      </c>
      <c r="E218" s="27" t="s">
        <v>571</v>
      </c>
      <c r="F218" s="33" t="s">
        <v>572</v>
      </c>
      <c r="G218" s="27" t="s">
        <v>573</v>
      </c>
      <c r="H218" s="34" t="s">
        <v>574</v>
      </c>
      <c r="I218" s="27" t="s">
        <v>575</v>
      </c>
      <c r="J218" s="28">
        <v>2</v>
      </c>
      <c r="K218" s="32" t="s">
        <v>91</v>
      </c>
      <c r="L218" s="25" t="s">
        <v>10</v>
      </c>
      <c r="M218" s="24">
        <v>0</v>
      </c>
      <c r="N218" s="24">
        <v>441766.49</v>
      </c>
      <c r="O218" s="24">
        <v>12171263.77</v>
      </c>
      <c r="P218" s="94">
        <v>1715237.9900000002</v>
      </c>
      <c r="Q218" s="94">
        <v>1628957.2500000002</v>
      </c>
      <c r="R218" s="94">
        <v>0</v>
      </c>
      <c r="S218" s="94">
        <f t="shared" si="35"/>
        <v>1628957.2500000002</v>
      </c>
      <c r="T218" s="98">
        <f t="shared" si="36"/>
        <v>0.94969751107250133</v>
      </c>
      <c r="U218" s="94">
        <f t="shared" si="37"/>
        <v>-86280.739999999991</v>
      </c>
      <c r="V218" s="98">
        <f t="shared" si="38"/>
        <v>-5.0302488927498612E-2</v>
      </c>
      <c r="W218" s="94"/>
      <c r="X218" s="94"/>
      <c r="Y218" s="94"/>
      <c r="Z218" s="94"/>
      <c r="AA218" s="94"/>
      <c r="AB218" s="94"/>
      <c r="AC218" s="94"/>
      <c r="AD218" s="94">
        <v>1303255.1000000001</v>
      </c>
      <c r="AE218" s="94">
        <v>1221103.68</v>
      </c>
      <c r="AF218" s="94">
        <v>572163.14</v>
      </c>
      <c r="AG218" s="94">
        <v>2913802.95</v>
      </c>
      <c r="AH218" s="94">
        <v>1692615.32</v>
      </c>
      <c r="AI218" s="94">
        <v>2341277.5299999998</v>
      </c>
      <c r="AJ218" s="94">
        <v>1025828.88</v>
      </c>
      <c r="AK218" s="94">
        <v>710845.02</v>
      </c>
      <c r="AL218" s="94">
        <v>2647591.6700000004</v>
      </c>
      <c r="AM218" s="94">
        <v>844870.79</v>
      </c>
      <c r="AN218" s="94">
        <v>521905.70999999996</v>
      </c>
      <c r="AO218" s="24">
        <f t="shared" si="39"/>
        <v>17510497.780000001</v>
      </c>
      <c r="AQ218" s="10"/>
      <c r="AR218" s="10"/>
    </row>
    <row r="219" spans="1:44" ht="12" customHeight="1" x14ac:dyDescent="0.25">
      <c r="A219" s="9" t="s">
        <v>577</v>
      </c>
      <c r="B219" s="9" t="s">
        <v>577</v>
      </c>
      <c r="C219" s="25">
        <v>5</v>
      </c>
      <c r="D219" s="33" t="s">
        <v>570</v>
      </c>
      <c r="E219" s="27" t="s">
        <v>571</v>
      </c>
      <c r="F219" s="33" t="s">
        <v>572</v>
      </c>
      <c r="G219" s="27" t="s">
        <v>573</v>
      </c>
      <c r="H219" s="34" t="s">
        <v>574</v>
      </c>
      <c r="I219" s="27" t="s">
        <v>575</v>
      </c>
      <c r="J219" s="28">
        <v>3</v>
      </c>
      <c r="K219" s="32" t="s">
        <v>91</v>
      </c>
      <c r="L219" s="25" t="s">
        <v>10</v>
      </c>
      <c r="M219" s="24">
        <v>0</v>
      </c>
      <c r="N219" s="24">
        <v>0</v>
      </c>
      <c r="O219" s="24">
        <v>0</v>
      </c>
      <c r="P219" s="94">
        <v>0</v>
      </c>
      <c r="Q219" s="94">
        <v>0</v>
      </c>
      <c r="R219" s="94">
        <v>0</v>
      </c>
      <c r="S219" s="94">
        <f t="shared" si="35"/>
        <v>0</v>
      </c>
      <c r="T219" s="98" t="str">
        <f t="shared" si="36"/>
        <v>nebija plānots</v>
      </c>
      <c r="U219" s="94">
        <f t="shared" si="37"/>
        <v>0</v>
      </c>
      <c r="V219" s="98" t="str">
        <f t="shared" si="38"/>
        <v>nebija plānots</v>
      </c>
      <c r="W219" s="94"/>
      <c r="X219" s="94"/>
      <c r="Y219" s="94"/>
      <c r="Z219" s="94"/>
      <c r="AA219" s="94"/>
      <c r="AB219" s="94"/>
      <c r="AC219" s="94"/>
      <c r="AD219" s="94">
        <v>0</v>
      </c>
      <c r="AE219" s="94">
        <v>0</v>
      </c>
      <c r="AF219" s="94">
        <v>0</v>
      </c>
      <c r="AG219" s="94">
        <v>0</v>
      </c>
      <c r="AH219" s="94">
        <v>0</v>
      </c>
      <c r="AI219" s="94">
        <v>0</v>
      </c>
      <c r="AJ219" s="94">
        <v>0</v>
      </c>
      <c r="AK219" s="94">
        <v>0</v>
      </c>
      <c r="AL219" s="94">
        <v>0</v>
      </c>
      <c r="AM219" s="94">
        <v>0</v>
      </c>
      <c r="AN219" s="94">
        <v>0</v>
      </c>
      <c r="AO219" s="24">
        <f t="shared" si="39"/>
        <v>0</v>
      </c>
      <c r="AQ219" s="10"/>
      <c r="AR219" s="10"/>
    </row>
    <row r="220" spans="1:44" ht="12" customHeight="1" x14ac:dyDescent="0.25">
      <c r="A220" s="9" t="s">
        <v>578</v>
      </c>
      <c r="B220" s="9" t="s">
        <v>578</v>
      </c>
      <c r="C220" s="25">
        <v>5</v>
      </c>
      <c r="D220" s="33" t="s">
        <v>570</v>
      </c>
      <c r="E220" s="27" t="s">
        <v>571</v>
      </c>
      <c r="F220" s="33" t="s">
        <v>572</v>
      </c>
      <c r="G220" s="27" t="s">
        <v>573</v>
      </c>
      <c r="H220" s="34" t="s">
        <v>579</v>
      </c>
      <c r="I220" s="27" t="s">
        <v>580</v>
      </c>
      <c r="J220" s="28" t="s">
        <v>21</v>
      </c>
      <c r="K220" s="32" t="s">
        <v>91</v>
      </c>
      <c r="L220" s="25" t="s">
        <v>10</v>
      </c>
      <c r="M220" s="24">
        <v>0</v>
      </c>
      <c r="N220" s="24">
        <v>57742.369999999995</v>
      </c>
      <c r="O220" s="24">
        <v>75546.409999999989</v>
      </c>
      <c r="P220" s="94">
        <v>0</v>
      </c>
      <c r="Q220" s="94">
        <v>0</v>
      </c>
      <c r="R220" s="94">
        <v>0</v>
      </c>
      <c r="S220" s="94">
        <f t="shared" si="35"/>
        <v>0</v>
      </c>
      <c r="T220" s="98" t="str">
        <f t="shared" si="36"/>
        <v>nebija plānots</v>
      </c>
      <c r="U220" s="94">
        <f t="shared" si="37"/>
        <v>0</v>
      </c>
      <c r="V220" s="98" t="str">
        <f t="shared" si="38"/>
        <v>nebija plānots</v>
      </c>
      <c r="W220" s="94"/>
      <c r="X220" s="94"/>
      <c r="Y220" s="94"/>
      <c r="Z220" s="94"/>
      <c r="AA220" s="94"/>
      <c r="AB220" s="94"/>
      <c r="AC220" s="94"/>
      <c r="AD220" s="94">
        <v>8226.26</v>
      </c>
      <c r="AE220" s="94">
        <v>0</v>
      </c>
      <c r="AF220" s="94">
        <v>0</v>
      </c>
      <c r="AG220" s="94">
        <v>0</v>
      </c>
      <c r="AH220" s="94">
        <v>0</v>
      </c>
      <c r="AI220" s="94">
        <v>0</v>
      </c>
      <c r="AJ220" s="94">
        <v>63927.06</v>
      </c>
      <c r="AK220" s="94">
        <v>0</v>
      </c>
      <c r="AL220" s="94">
        <v>0</v>
      </c>
      <c r="AM220" s="94">
        <v>0</v>
      </c>
      <c r="AN220" s="94">
        <v>0</v>
      </c>
      <c r="AO220" s="24">
        <f t="shared" si="39"/>
        <v>72153.319999999992</v>
      </c>
      <c r="AQ220" s="10"/>
      <c r="AR220" s="10"/>
    </row>
    <row r="221" spans="1:44" ht="12" customHeight="1" x14ac:dyDescent="0.25">
      <c r="A221" s="9" t="s">
        <v>581</v>
      </c>
      <c r="B221" s="9" t="s">
        <v>581</v>
      </c>
      <c r="C221" s="25">
        <v>5</v>
      </c>
      <c r="D221" s="33" t="s">
        <v>570</v>
      </c>
      <c r="E221" s="27" t="s">
        <v>571</v>
      </c>
      <c r="F221" s="33" t="s">
        <v>572</v>
      </c>
      <c r="G221" s="27" t="s">
        <v>573</v>
      </c>
      <c r="H221" s="34" t="s">
        <v>582</v>
      </c>
      <c r="I221" s="27" t="s">
        <v>583</v>
      </c>
      <c r="J221" s="28" t="s">
        <v>21</v>
      </c>
      <c r="K221" s="32" t="s">
        <v>91</v>
      </c>
      <c r="L221" s="25" t="s">
        <v>10</v>
      </c>
      <c r="M221" s="24">
        <v>0</v>
      </c>
      <c r="N221" s="24">
        <v>3147741.9899999998</v>
      </c>
      <c r="O221" s="24">
        <v>12039275.520000001</v>
      </c>
      <c r="P221" s="94">
        <v>473945.01999999996</v>
      </c>
      <c r="Q221" s="94">
        <v>539537.79</v>
      </c>
      <c r="R221" s="94">
        <v>0</v>
      </c>
      <c r="S221" s="94">
        <f t="shared" ref="S221:S242" si="40">Q221-R221</f>
        <v>539537.79</v>
      </c>
      <c r="T221" s="98">
        <f t="shared" ref="T221:T242" si="41">IFERROR(S221/P221,"nebija plānots")</f>
        <v>1.1383974242413184</v>
      </c>
      <c r="U221" s="94">
        <f t="shared" ref="U221:U242" si="42">S221-P221</f>
        <v>65592.770000000077</v>
      </c>
      <c r="V221" s="98">
        <f t="shared" ref="V221:V242" si="43">IFERROR(U221/P221,"nebija plānots")</f>
        <v>0.13839742424131829</v>
      </c>
      <c r="W221" s="94"/>
      <c r="X221" s="94"/>
      <c r="Y221" s="94"/>
      <c r="Z221" s="94"/>
      <c r="AA221" s="94"/>
      <c r="AB221" s="94"/>
      <c r="AC221" s="94"/>
      <c r="AD221" s="94">
        <v>742811.96</v>
      </c>
      <c r="AE221" s="94">
        <v>876106.67999999993</v>
      </c>
      <c r="AF221" s="94">
        <v>755090.66999999993</v>
      </c>
      <c r="AG221" s="94">
        <v>411659.50999999989</v>
      </c>
      <c r="AH221" s="94">
        <v>528507.66</v>
      </c>
      <c r="AI221" s="94">
        <v>1721513.72</v>
      </c>
      <c r="AJ221" s="94">
        <v>513327.49</v>
      </c>
      <c r="AK221" s="94">
        <v>266300.31000000006</v>
      </c>
      <c r="AL221" s="94">
        <v>566864.19999999995</v>
      </c>
      <c r="AM221" s="94">
        <v>339975.27</v>
      </c>
      <c r="AN221" s="94">
        <v>114287</v>
      </c>
      <c r="AO221" s="24">
        <f t="shared" ref="AO221:AO242" si="44">P221+AD221+AE221+AF221+AG221+AH221+AI221+AJ221+AK221+AL221+AM221+AN221</f>
        <v>7310389.4900000002</v>
      </c>
      <c r="AQ221" s="10"/>
      <c r="AR221" s="10"/>
    </row>
    <row r="222" spans="1:44" ht="12" customHeight="1" x14ac:dyDescent="0.25">
      <c r="A222" s="9" t="s">
        <v>584</v>
      </c>
      <c r="B222" s="9" t="s">
        <v>584</v>
      </c>
      <c r="C222" s="25">
        <v>5</v>
      </c>
      <c r="D222" s="33" t="s">
        <v>570</v>
      </c>
      <c r="E222" s="27" t="s">
        <v>571</v>
      </c>
      <c r="F222" s="33" t="s">
        <v>572</v>
      </c>
      <c r="G222" s="27" t="s">
        <v>573</v>
      </c>
      <c r="H222" s="34" t="s">
        <v>585</v>
      </c>
      <c r="I222" s="27" t="s">
        <v>586</v>
      </c>
      <c r="J222" s="28" t="s">
        <v>21</v>
      </c>
      <c r="K222" s="32" t="s">
        <v>91</v>
      </c>
      <c r="L222" s="25" t="s">
        <v>10</v>
      </c>
      <c r="M222" s="24">
        <v>0</v>
      </c>
      <c r="N222" s="24">
        <v>0</v>
      </c>
      <c r="O222" s="24">
        <v>1242630.9099999999</v>
      </c>
      <c r="P222" s="94">
        <v>525200.30000000005</v>
      </c>
      <c r="Q222" s="94">
        <v>698948.42</v>
      </c>
      <c r="R222" s="94">
        <v>0</v>
      </c>
      <c r="S222" s="94">
        <f t="shared" si="40"/>
        <v>698948.42</v>
      </c>
      <c r="T222" s="98">
        <f t="shared" si="41"/>
        <v>1.3308225833077398</v>
      </c>
      <c r="U222" s="94">
        <f t="shared" si="42"/>
        <v>173748.12</v>
      </c>
      <c r="V222" s="98">
        <f t="shared" si="43"/>
        <v>0.33082258330773989</v>
      </c>
      <c r="W222" s="94"/>
      <c r="X222" s="94"/>
      <c r="Y222" s="94"/>
      <c r="Z222" s="94"/>
      <c r="AA222" s="94"/>
      <c r="AB222" s="94"/>
      <c r="AC222" s="94"/>
      <c r="AD222" s="94">
        <v>256028.97</v>
      </c>
      <c r="AE222" s="94">
        <v>473632.38</v>
      </c>
      <c r="AF222" s="94">
        <v>505574.96</v>
      </c>
      <c r="AG222" s="94">
        <v>163486.88</v>
      </c>
      <c r="AH222" s="94">
        <v>134394.47</v>
      </c>
      <c r="AI222" s="94">
        <v>899812.67999999993</v>
      </c>
      <c r="AJ222" s="94">
        <v>488947.82</v>
      </c>
      <c r="AK222" s="94">
        <v>127228.43</v>
      </c>
      <c r="AL222" s="94">
        <v>712737.58</v>
      </c>
      <c r="AM222" s="94">
        <v>462459.22</v>
      </c>
      <c r="AN222" s="94">
        <v>0</v>
      </c>
      <c r="AO222" s="24">
        <f t="shared" si="44"/>
        <v>4749503.6899999995</v>
      </c>
      <c r="AQ222" s="10"/>
      <c r="AR222" s="10"/>
    </row>
    <row r="223" spans="1:44" ht="12" customHeight="1" x14ac:dyDescent="0.25">
      <c r="A223" s="9" t="s">
        <v>587</v>
      </c>
      <c r="B223" s="9" t="s">
        <v>587</v>
      </c>
      <c r="C223" s="25">
        <v>5</v>
      </c>
      <c r="D223" s="33" t="s">
        <v>570</v>
      </c>
      <c r="E223" s="27" t="s">
        <v>571</v>
      </c>
      <c r="F223" s="33" t="s">
        <v>572</v>
      </c>
      <c r="G223" s="27" t="s">
        <v>573</v>
      </c>
      <c r="H223" s="28" t="s">
        <v>588</v>
      </c>
      <c r="I223" s="27" t="s">
        <v>589</v>
      </c>
      <c r="J223" s="28">
        <v>1</v>
      </c>
      <c r="K223" s="36" t="s">
        <v>420</v>
      </c>
      <c r="L223" s="25" t="s">
        <v>10</v>
      </c>
      <c r="M223" s="24">
        <v>0</v>
      </c>
      <c r="N223" s="24">
        <v>0</v>
      </c>
      <c r="O223" s="24">
        <v>9197488.7600000016</v>
      </c>
      <c r="P223" s="94">
        <v>31823</v>
      </c>
      <c r="Q223" s="94">
        <v>31823</v>
      </c>
      <c r="R223" s="94">
        <v>0</v>
      </c>
      <c r="S223" s="94">
        <f t="shared" si="40"/>
        <v>31823</v>
      </c>
      <c r="T223" s="98">
        <f t="shared" si="41"/>
        <v>1</v>
      </c>
      <c r="U223" s="94">
        <f t="shared" si="42"/>
        <v>0</v>
      </c>
      <c r="V223" s="98">
        <f t="shared" si="43"/>
        <v>0</v>
      </c>
      <c r="W223" s="94"/>
      <c r="X223" s="94"/>
      <c r="Y223" s="94"/>
      <c r="Z223" s="94"/>
      <c r="AA223" s="94"/>
      <c r="AB223" s="94"/>
      <c r="AC223" s="94"/>
      <c r="AD223" s="94">
        <v>0</v>
      </c>
      <c r="AE223" s="94">
        <v>1623.32</v>
      </c>
      <c r="AF223" s="94">
        <v>142931.25</v>
      </c>
      <c r="AG223" s="94">
        <v>674139.59</v>
      </c>
      <c r="AH223" s="94">
        <v>83262.309999999896</v>
      </c>
      <c r="AI223" s="94">
        <v>0</v>
      </c>
      <c r="AJ223" s="94">
        <v>1445000</v>
      </c>
      <c r="AK223" s="94">
        <v>0</v>
      </c>
      <c r="AL223" s="94">
        <v>82700.03</v>
      </c>
      <c r="AM223" s="94">
        <v>1177639.68</v>
      </c>
      <c r="AN223" s="94">
        <v>0</v>
      </c>
      <c r="AO223" s="24">
        <f t="shared" si="44"/>
        <v>3639119.1799999997</v>
      </c>
      <c r="AQ223" s="10"/>
      <c r="AR223" s="10"/>
    </row>
    <row r="224" spans="1:44" ht="12" customHeight="1" x14ac:dyDescent="0.25">
      <c r="A224" s="9" t="s">
        <v>590</v>
      </c>
      <c r="B224" s="9" t="s">
        <v>590</v>
      </c>
      <c r="C224" s="25">
        <v>5</v>
      </c>
      <c r="D224" s="33" t="s">
        <v>570</v>
      </c>
      <c r="E224" s="27" t="s">
        <v>571</v>
      </c>
      <c r="F224" s="33" t="s">
        <v>572</v>
      </c>
      <c r="G224" s="27" t="s">
        <v>573</v>
      </c>
      <c r="H224" s="28" t="s">
        <v>588</v>
      </c>
      <c r="I224" s="27" t="s">
        <v>589</v>
      </c>
      <c r="J224" s="28">
        <v>2</v>
      </c>
      <c r="K224" s="36" t="s">
        <v>420</v>
      </c>
      <c r="L224" s="25" t="s">
        <v>10</v>
      </c>
      <c r="M224" s="24">
        <v>0</v>
      </c>
      <c r="N224" s="24">
        <v>1440963.4500000002</v>
      </c>
      <c r="O224" s="24">
        <v>1476134.71</v>
      </c>
      <c r="P224" s="94">
        <v>115980.86</v>
      </c>
      <c r="Q224" s="94">
        <v>115980.86</v>
      </c>
      <c r="R224" s="94">
        <v>0</v>
      </c>
      <c r="S224" s="94">
        <f t="shared" si="40"/>
        <v>115980.86</v>
      </c>
      <c r="T224" s="98">
        <f t="shared" si="41"/>
        <v>1</v>
      </c>
      <c r="U224" s="94">
        <f t="shared" si="42"/>
        <v>0</v>
      </c>
      <c r="V224" s="98">
        <f t="shared" si="43"/>
        <v>0</v>
      </c>
      <c r="W224" s="94"/>
      <c r="X224" s="94"/>
      <c r="Y224" s="94"/>
      <c r="Z224" s="94"/>
      <c r="AA224" s="94"/>
      <c r="AB224" s="94"/>
      <c r="AC224" s="94"/>
      <c r="AD224" s="94">
        <v>0</v>
      </c>
      <c r="AE224" s="94">
        <v>0</v>
      </c>
      <c r="AF224" s="94">
        <v>0</v>
      </c>
      <c r="AG224" s="94">
        <v>0</v>
      </c>
      <c r="AH224" s="94">
        <v>722500</v>
      </c>
      <c r="AI224" s="94">
        <v>0</v>
      </c>
      <c r="AJ224" s="94">
        <v>0</v>
      </c>
      <c r="AK224" s="94">
        <v>0</v>
      </c>
      <c r="AL224" s="94">
        <v>0</v>
      </c>
      <c r="AM224" s="94">
        <v>2013764.67</v>
      </c>
      <c r="AN224" s="94">
        <v>0</v>
      </c>
      <c r="AO224" s="24">
        <f t="shared" si="44"/>
        <v>2852245.53</v>
      </c>
      <c r="AQ224" s="10"/>
      <c r="AR224" s="10"/>
    </row>
    <row r="225" spans="1:44" ht="12" customHeight="1" x14ac:dyDescent="0.25">
      <c r="A225" s="9" t="s">
        <v>591</v>
      </c>
      <c r="B225" s="9" t="s">
        <v>591</v>
      </c>
      <c r="C225" s="25">
        <v>5</v>
      </c>
      <c r="D225" s="33" t="s">
        <v>570</v>
      </c>
      <c r="E225" s="27" t="s">
        <v>571</v>
      </c>
      <c r="F225" s="33" t="s">
        <v>572</v>
      </c>
      <c r="G225" s="27" t="s">
        <v>573</v>
      </c>
      <c r="H225" s="28" t="s">
        <v>592</v>
      </c>
      <c r="I225" s="27" t="s">
        <v>593</v>
      </c>
      <c r="J225" s="28" t="s">
        <v>21</v>
      </c>
      <c r="K225" s="36" t="s">
        <v>420</v>
      </c>
      <c r="L225" s="25" t="s">
        <v>10</v>
      </c>
      <c r="M225" s="24">
        <v>0</v>
      </c>
      <c r="N225" s="24">
        <v>0</v>
      </c>
      <c r="O225" s="24">
        <v>0</v>
      </c>
      <c r="P225" s="94">
        <v>0</v>
      </c>
      <c r="Q225" s="94">
        <v>13445.52</v>
      </c>
      <c r="R225" s="94">
        <v>0</v>
      </c>
      <c r="S225" s="94">
        <f t="shared" si="40"/>
        <v>13445.52</v>
      </c>
      <c r="T225" s="98" t="str">
        <f t="shared" si="41"/>
        <v>nebija plānots</v>
      </c>
      <c r="U225" s="94">
        <f t="shared" si="42"/>
        <v>13445.52</v>
      </c>
      <c r="V225" s="98" t="str">
        <f t="shared" si="43"/>
        <v>nebija plānots</v>
      </c>
      <c r="W225" s="94"/>
      <c r="X225" s="94"/>
      <c r="Y225" s="94"/>
      <c r="Z225" s="94"/>
      <c r="AA225" s="94"/>
      <c r="AB225" s="94"/>
      <c r="AC225" s="94"/>
      <c r="AD225" s="94">
        <v>52087.96</v>
      </c>
      <c r="AE225" s="94">
        <v>429453.07</v>
      </c>
      <c r="AF225" s="94">
        <v>234088.86249999999</v>
      </c>
      <c r="AG225" s="94">
        <v>58500</v>
      </c>
      <c r="AH225" s="94">
        <v>102148.13</v>
      </c>
      <c r="AI225" s="94">
        <v>0</v>
      </c>
      <c r="AJ225" s="94">
        <v>6863.32</v>
      </c>
      <c r="AK225" s="94">
        <v>318750</v>
      </c>
      <c r="AL225" s="94">
        <v>257605.10250000001</v>
      </c>
      <c r="AM225" s="94">
        <v>60084.18</v>
      </c>
      <c r="AN225" s="94">
        <v>47778.75</v>
      </c>
      <c r="AO225" s="24">
        <f t="shared" si="44"/>
        <v>1567359.375</v>
      </c>
      <c r="AQ225" s="10"/>
      <c r="AR225" s="10"/>
    </row>
    <row r="226" spans="1:44" ht="12" customHeight="1" x14ac:dyDescent="0.25">
      <c r="A226" s="9" t="s">
        <v>594</v>
      </c>
      <c r="B226" s="9" t="s">
        <v>594</v>
      </c>
      <c r="C226" s="25">
        <v>5</v>
      </c>
      <c r="D226" s="33" t="s">
        <v>570</v>
      </c>
      <c r="E226" s="27" t="s">
        <v>571</v>
      </c>
      <c r="F226" s="33" t="s">
        <v>572</v>
      </c>
      <c r="G226" s="27" t="s">
        <v>573</v>
      </c>
      <c r="H226" s="28" t="s">
        <v>595</v>
      </c>
      <c r="I226" s="27" t="s">
        <v>596</v>
      </c>
      <c r="J226" s="28" t="s">
        <v>21</v>
      </c>
      <c r="K226" s="36" t="s">
        <v>420</v>
      </c>
      <c r="L226" s="25" t="s">
        <v>10</v>
      </c>
      <c r="M226" s="24">
        <v>0</v>
      </c>
      <c r="N226" s="24">
        <v>4249980.28</v>
      </c>
      <c r="O226" s="24">
        <v>343376.52</v>
      </c>
      <c r="P226" s="94">
        <v>0</v>
      </c>
      <c r="Q226" s="94">
        <v>0</v>
      </c>
      <c r="R226" s="94">
        <v>0</v>
      </c>
      <c r="S226" s="94">
        <f t="shared" si="40"/>
        <v>0</v>
      </c>
      <c r="T226" s="98" t="str">
        <f t="shared" si="41"/>
        <v>nebija plānots</v>
      </c>
      <c r="U226" s="94">
        <f t="shared" si="42"/>
        <v>0</v>
      </c>
      <c r="V226" s="98" t="str">
        <f t="shared" si="43"/>
        <v>nebija plānots</v>
      </c>
      <c r="W226" s="94"/>
      <c r="X226" s="94"/>
      <c r="Y226" s="94"/>
      <c r="Z226" s="94"/>
      <c r="AA226" s="94"/>
      <c r="AB226" s="94"/>
      <c r="AC226" s="94"/>
      <c r="AD226" s="94">
        <v>0</v>
      </c>
      <c r="AE226" s="94">
        <v>0</v>
      </c>
      <c r="AF226" s="94">
        <v>0</v>
      </c>
      <c r="AG226" s="94">
        <v>42865.43</v>
      </c>
      <c r="AH226" s="94">
        <v>149040</v>
      </c>
      <c r="AI226" s="94">
        <v>0</v>
      </c>
      <c r="AJ226" s="94">
        <v>0</v>
      </c>
      <c r="AK226" s="94">
        <v>2164260.9</v>
      </c>
      <c r="AL226" s="94">
        <v>538941.75</v>
      </c>
      <c r="AM226" s="94">
        <v>0</v>
      </c>
      <c r="AN226" s="94">
        <v>0</v>
      </c>
      <c r="AO226" s="24">
        <f t="shared" si="44"/>
        <v>2895108.08</v>
      </c>
      <c r="AQ226" s="10"/>
      <c r="AR226" s="10"/>
    </row>
    <row r="227" spans="1:44" ht="12" customHeight="1" x14ac:dyDescent="0.25">
      <c r="A227" s="9" t="s">
        <v>597</v>
      </c>
      <c r="B227" s="9" t="s">
        <v>597</v>
      </c>
      <c r="C227" s="25">
        <v>5</v>
      </c>
      <c r="D227" s="33" t="s">
        <v>598</v>
      </c>
      <c r="E227" s="27" t="s">
        <v>680</v>
      </c>
      <c r="F227" s="33" t="s">
        <v>599</v>
      </c>
      <c r="G227" s="27" t="s">
        <v>600</v>
      </c>
      <c r="H227" s="28" t="s">
        <v>601</v>
      </c>
      <c r="I227" s="27" t="s">
        <v>602</v>
      </c>
      <c r="J227" s="28" t="s">
        <v>21</v>
      </c>
      <c r="K227" s="36" t="s">
        <v>91</v>
      </c>
      <c r="L227" s="25" t="s">
        <v>10</v>
      </c>
      <c r="M227" s="24">
        <v>0</v>
      </c>
      <c r="N227" s="24">
        <v>0</v>
      </c>
      <c r="O227" s="24">
        <v>14000</v>
      </c>
      <c r="P227" s="94">
        <v>3239.25</v>
      </c>
      <c r="Q227" s="94">
        <v>3239.25</v>
      </c>
      <c r="R227" s="94">
        <v>0</v>
      </c>
      <c r="S227" s="94">
        <f t="shared" si="40"/>
        <v>3239.25</v>
      </c>
      <c r="T227" s="98">
        <f t="shared" si="41"/>
        <v>1</v>
      </c>
      <c r="U227" s="94">
        <f t="shared" si="42"/>
        <v>0</v>
      </c>
      <c r="V227" s="98">
        <f t="shared" si="43"/>
        <v>0</v>
      </c>
      <c r="W227" s="94"/>
      <c r="X227" s="94"/>
      <c r="Y227" s="94"/>
      <c r="Z227" s="94"/>
      <c r="AA227" s="94"/>
      <c r="AB227" s="94"/>
      <c r="AC227" s="94"/>
      <c r="AD227" s="94">
        <v>137378.93220000001</v>
      </c>
      <c r="AE227" s="94">
        <v>262990.82</v>
      </c>
      <c r="AF227" s="94">
        <v>119884.09000000001</v>
      </c>
      <c r="AG227" s="94">
        <v>328364.57</v>
      </c>
      <c r="AH227" s="94">
        <v>392999.6</v>
      </c>
      <c r="AI227" s="94">
        <v>424685.43</v>
      </c>
      <c r="AJ227" s="94">
        <v>1464606.7197999998</v>
      </c>
      <c r="AK227" s="94">
        <v>279131.56</v>
      </c>
      <c r="AL227" s="94">
        <v>91981.18</v>
      </c>
      <c r="AM227" s="94">
        <v>468330.63999999996</v>
      </c>
      <c r="AN227" s="94">
        <v>342563.6</v>
      </c>
      <c r="AO227" s="24">
        <f t="shared" si="44"/>
        <v>4316156.392</v>
      </c>
      <c r="AQ227" s="10"/>
      <c r="AR227" s="10"/>
    </row>
    <row r="228" spans="1:44" ht="12" customHeight="1" x14ac:dyDescent="0.25">
      <c r="A228" s="9" t="s">
        <v>603</v>
      </c>
      <c r="B228" s="9" t="s">
        <v>603</v>
      </c>
      <c r="C228" s="25">
        <v>6</v>
      </c>
      <c r="D228" s="33" t="s">
        <v>604</v>
      </c>
      <c r="E228" s="27" t="s">
        <v>605</v>
      </c>
      <c r="F228" s="33" t="s">
        <v>606</v>
      </c>
      <c r="G228" s="27" t="s">
        <v>607</v>
      </c>
      <c r="H228" s="28" t="s">
        <v>608</v>
      </c>
      <c r="I228" s="27" t="s">
        <v>609</v>
      </c>
      <c r="J228" s="28">
        <v>1</v>
      </c>
      <c r="K228" s="36" t="s">
        <v>91</v>
      </c>
      <c r="L228" s="25" t="s">
        <v>12</v>
      </c>
      <c r="M228" s="24">
        <v>0</v>
      </c>
      <c r="N228" s="24">
        <v>0</v>
      </c>
      <c r="O228" s="24">
        <v>89099.47</v>
      </c>
      <c r="P228" s="94">
        <v>58953.18</v>
      </c>
      <c r="Q228" s="94">
        <v>58953.18</v>
      </c>
      <c r="R228" s="94">
        <v>0</v>
      </c>
      <c r="S228" s="94">
        <f t="shared" si="40"/>
        <v>58953.18</v>
      </c>
      <c r="T228" s="98">
        <f t="shared" si="41"/>
        <v>1</v>
      </c>
      <c r="U228" s="94">
        <f t="shared" si="42"/>
        <v>0</v>
      </c>
      <c r="V228" s="98">
        <f t="shared" si="43"/>
        <v>0</v>
      </c>
      <c r="W228" s="94"/>
      <c r="X228" s="94"/>
      <c r="Y228" s="94"/>
      <c r="Z228" s="94"/>
      <c r="AA228" s="94"/>
      <c r="AB228" s="94"/>
      <c r="AC228" s="94"/>
      <c r="AD228" s="94">
        <v>0</v>
      </c>
      <c r="AE228" s="94">
        <v>0</v>
      </c>
      <c r="AF228" s="94">
        <v>0</v>
      </c>
      <c r="AG228" s="94">
        <v>0</v>
      </c>
      <c r="AH228" s="94">
        <v>46920</v>
      </c>
      <c r="AI228" s="94">
        <v>0</v>
      </c>
      <c r="AJ228" s="94">
        <v>0</v>
      </c>
      <c r="AK228" s="94">
        <v>0</v>
      </c>
      <c r="AL228" s="94">
        <v>0</v>
      </c>
      <c r="AM228" s="94">
        <v>0</v>
      </c>
      <c r="AN228" s="94">
        <v>905708.31</v>
      </c>
      <c r="AO228" s="24">
        <f t="shared" si="44"/>
        <v>1011581.49</v>
      </c>
      <c r="AQ228" s="10"/>
      <c r="AR228" s="10"/>
    </row>
    <row r="229" spans="1:44" ht="12" customHeight="1" x14ac:dyDescent="0.25">
      <c r="A229" s="9" t="s">
        <v>610</v>
      </c>
      <c r="B229" s="9" t="s">
        <v>610</v>
      </c>
      <c r="C229" s="25">
        <v>6</v>
      </c>
      <c r="D229" s="33" t="s">
        <v>604</v>
      </c>
      <c r="E229" s="27" t="s">
        <v>605</v>
      </c>
      <c r="F229" s="33" t="s">
        <v>606</v>
      </c>
      <c r="G229" s="27" t="s">
        <v>607</v>
      </c>
      <c r="H229" s="28" t="s">
        <v>608</v>
      </c>
      <c r="I229" s="27" t="s">
        <v>609</v>
      </c>
      <c r="J229" s="28">
        <v>2</v>
      </c>
      <c r="K229" s="36" t="s">
        <v>91</v>
      </c>
      <c r="L229" s="25" t="s">
        <v>12</v>
      </c>
      <c r="M229" s="24">
        <v>0</v>
      </c>
      <c r="N229" s="24">
        <v>0</v>
      </c>
      <c r="O229" s="24">
        <v>0</v>
      </c>
      <c r="P229" s="94">
        <v>0</v>
      </c>
      <c r="Q229" s="94">
        <v>0</v>
      </c>
      <c r="R229" s="94">
        <v>0</v>
      </c>
      <c r="S229" s="94">
        <f t="shared" si="40"/>
        <v>0</v>
      </c>
      <c r="T229" s="98" t="str">
        <f t="shared" si="41"/>
        <v>nebija plānots</v>
      </c>
      <c r="U229" s="94">
        <f t="shared" si="42"/>
        <v>0</v>
      </c>
      <c r="V229" s="98" t="str">
        <f t="shared" si="43"/>
        <v>nebija plānots</v>
      </c>
      <c r="W229" s="94"/>
      <c r="X229" s="94"/>
      <c r="Y229" s="94"/>
      <c r="Z229" s="94"/>
      <c r="AA229" s="94"/>
      <c r="AB229" s="94"/>
      <c r="AC229" s="94"/>
      <c r="AD229" s="94">
        <v>0</v>
      </c>
      <c r="AE229" s="94">
        <v>0</v>
      </c>
      <c r="AF229" s="94">
        <v>0</v>
      </c>
      <c r="AG229" s="94">
        <v>0</v>
      </c>
      <c r="AH229" s="94">
        <v>87132.800000000003</v>
      </c>
      <c r="AI229" s="94">
        <v>0</v>
      </c>
      <c r="AJ229" s="94">
        <v>0</v>
      </c>
      <c r="AK229" s="94">
        <v>0</v>
      </c>
      <c r="AL229" s="94">
        <v>0</v>
      </c>
      <c r="AM229" s="94">
        <v>0</v>
      </c>
      <c r="AN229" s="94">
        <v>87132.800000000003</v>
      </c>
      <c r="AO229" s="24">
        <f t="shared" si="44"/>
        <v>174265.60000000001</v>
      </c>
      <c r="AQ229" s="10"/>
      <c r="AR229" s="10"/>
    </row>
    <row r="230" spans="1:44" ht="12" customHeight="1" x14ac:dyDescent="0.25">
      <c r="A230" s="9" t="s">
        <v>611</v>
      </c>
      <c r="B230" s="9" t="s">
        <v>611</v>
      </c>
      <c r="C230" s="25">
        <v>7</v>
      </c>
      <c r="D230" s="33" t="s">
        <v>604</v>
      </c>
      <c r="E230" s="27" t="s">
        <v>605</v>
      </c>
      <c r="F230" s="33" t="s">
        <v>606</v>
      </c>
      <c r="G230" s="27" t="s">
        <v>607</v>
      </c>
      <c r="H230" s="28" t="s">
        <v>608</v>
      </c>
      <c r="I230" s="27" t="s">
        <v>609</v>
      </c>
      <c r="J230" s="28">
        <v>3</v>
      </c>
      <c r="K230" s="36" t="s">
        <v>91</v>
      </c>
      <c r="L230" s="25" t="s">
        <v>12</v>
      </c>
      <c r="M230" s="24">
        <v>0</v>
      </c>
      <c r="N230" s="24">
        <v>0</v>
      </c>
      <c r="O230" s="24">
        <v>0</v>
      </c>
      <c r="P230" s="94">
        <v>0</v>
      </c>
      <c r="Q230" s="94">
        <v>0</v>
      </c>
      <c r="R230" s="94">
        <v>0</v>
      </c>
      <c r="S230" s="94">
        <f t="shared" si="40"/>
        <v>0</v>
      </c>
      <c r="T230" s="98" t="str">
        <f t="shared" si="41"/>
        <v>nebija plānots</v>
      </c>
      <c r="U230" s="94">
        <f t="shared" si="42"/>
        <v>0</v>
      </c>
      <c r="V230" s="98" t="str">
        <f t="shared" si="43"/>
        <v>nebija plānots</v>
      </c>
      <c r="W230" s="94"/>
      <c r="X230" s="94"/>
      <c r="Y230" s="94"/>
      <c r="Z230" s="94"/>
      <c r="AA230" s="94"/>
      <c r="AB230" s="94"/>
      <c r="AC230" s="94"/>
      <c r="AD230" s="94">
        <v>0</v>
      </c>
      <c r="AE230" s="94">
        <v>0</v>
      </c>
      <c r="AF230" s="94">
        <v>0</v>
      </c>
      <c r="AG230" s="94">
        <v>0</v>
      </c>
      <c r="AH230" s="94">
        <v>750125</v>
      </c>
      <c r="AI230" s="94">
        <v>0</v>
      </c>
      <c r="AJ230" s="94">
        <v>0</v>
      </c>
      <c r="AK230" s="94">
        <v>0</v>
      </c>
      <c r="AL230" s="94">
        <v>0</v>
      </c>
      <c r="AM230" s="94">
        <v>0</v>
      </c>
      <c r="AN230" s="94">
        <v>750125</v>
      </c>
      <c r="AO230" s="24">
        <f t="shared" si="44"/>
        <v>1500250</v>
      </c>
      <c r="AQ230" s="10"/>
      <c r="AR230" s="10"/>
    </row>
    <row r="231" spans="1:44" ht="12" customHeight="1" x14ac:dyDescent="0.25">
      <c r="A231" s="9" t="s">
        <v>612</v>
      </c>
      <c r="B231" s="9" t="s">
        <v>612</v>
      </c>
      <c r="C231" s="25">
        <v>8</v>
      </c>
      <c r="D231" s="33" t="s">
        <v>604</v>
      </c>
      <c r="E231" s="27" t="s">
        <v>605</v>
      </c>
      <c r="F231" s="33" t="s">
        <v>606</v>
      </c>
      <c r="G231" s="27" t="s">
        <v>607</v>
      </c>
      <c r="H231" s="28" t="s">
        <v>608</v>
      </c>
      <c r="I231" s="27" t="s">
        <v>609</v>
      </c>
      <c r="J231" s="28">
        <v>4</v>
      </c>
      <c r="K231" s="36" t="s">
        <v>91</v>
      </c>
      <c r="L231" s="25" t="s">
        <v>12</v>
      </c>
      <c r="M231" s="24">
        <v>0</v>
      </c>
      <c r="N231" s="24">
        <v>0</v>
      </c>
      <c r="O231" s="24">
        <v>0</v>
      </c>
      <c r="P231" s="94">
        <v>0</v>
      </c>
      <c r="Q231" s="94">
        <v>0</v>
      </c>
      <c r="R231" s="94">
        <v>0</v>
      </c>
      <c r="S231" s="94">
        <f t="shared" si="40"/>
        <v>0</v>
      </c>
      <c r="T231" s="98" t="str">
        <f t="shared" si="41"/>
        <v>nebija plānots</v>
      </c>
      <c r="U231" s="94">
        <f t="shared" si="42"/>
        <v>0</v>
      </c>
      <c r="V231" s="98" t="str">
        <f t="shared" si="43"/>
        <v>nebija plānots</v>
      </c>
      <c r="W231" s="94"/>
      <c r="X231" s="94"/>
      <c r="Y231" s="94"/>
      <c r="Z231" s="94"/>
      <c r="AA231" s="94"/>
      <c r="AB231" s="94"/>
      <c r="AC231" s="94"/>
      <c r="AD231" s="94">
        <v>0</v>
      </c>
      <c r="AE231" s="94">
        <v>0</v>
      </c>
      <c r="AF231" s="94">
        <v>0</v>
      </c>
      <c r="AG231" s="94">
        <v>0</v>
      </c>
      <c r="AH231" s="94">
        <v>0</v>
      </c>
      <c r="AI231" s="94">
        <v>0</v>
      </c>
      <c r="AJ231" s="94">
        <v>0</v>
      </c>
      <c r="AK231" s="94">
        <v>0</v>
      </c>
      <c r="AL231" s="94">
        <v>0</v>
      </c>
      <c r="AM231" s="94">
        <v>0</v>
      </c>
      <c r="AN231" s="94">
        <v>0</v>
      </c>
      <c r="AO231" s="24">
        <f t="shared" si="44"/>
        <v>0</v>
      </c>
      <c r="AQ231" s="10"/>
      <c r="AR231" s="10"/>
    </row>
    <row r="232" spans="1:44" ht="12" customHeight="1" x14ac:dyDescent="0.25">
      <c r="A232" s="9" t="s">
        <v>613</v>
      </c>
      <c r="B232" s="9" t="s">
        <v>613</v>
      </c>
      <c r="C232" s="25">
        <v>9</v>
      </c>
      <c r="D232" s="33" t="s">
        <v>604</v>
      </c>
      <c r="E232" s="27" t="s">
        <v>605</v>
      </c>
      <c r="F232" s="33" t="s">
        <v>606</v>
      </c>
      <c r="G232" s="27" t="s">
        <v>607</v>
      </c>
      <c r="H232" s="28" t="s">
        <v>608</v>
      </c>
      <c r="I232" s="27" t="s">
        <v>609</v>
      </c>
      <c r="J232" s="28">
        <v>5</v>
      </c>
      <c r="K232" s="36" t="s">
        <v>91</v>
      </c>
      <c r="L232" s="25" t="s">
        <v>12</v>
      </c>
      <c r="M232" s="24">
        <v>0</v>
      </c>
      <c r="N232" s="24">
        <v>0</v>
      </c>
      <c r="O232" s="24">
        <v>0</v>
      </c>
      <c r="P232" s="94">
        <v>0</v>
      </c>
      <c r="Q232" s="94">
        <v>0</v>
      </c>
      <c r="R232" s="94">
        <v>0</v>
      </c>
      <c r="S232" s="94">
        <f t="shared" si="40"/>
        <v>0</v>
      </c>
      <c r="T232" s="98" t="str">
        <f t="shared" si="41"/>
        <v>nebija plānots</v>
      </c>
      <c r="U232" s="94">
        <f t="shared" si="42"/>
        <v>0</v>
      </c>
      <c r="V232" s="98" t="str">
        <f t="shared" si="43"/>
        <v>nebija plānots</v>
      </c>
      <c r="W232" s="94"/>
      <c r="X232" s="94"/>
      <c r="Y232" s="94"/>
      <c r="Z232" s="94"/>
      <c r="AA232" s="94"/>
      <c r="AB232" s="94"/>
      <c r="AC232" s="94"/>
      <c r="AD232" s="94">
        <v>0</v>
      </c>
      <c r="AE232" s="94">
        <v>0</v>
      </c>
      <c r="AF232" s="94">
        <v>0</v>
      </c>
      <c r="AG232" s="94">
        <v>0</v>
      </c>
      <c r="AH232" s="94">
        <v>0</v>
      </c>
      <c r="AI232" s="94">
        <v>0</v>
      </c>
      <c r="AJ232" s="94">
        <v>0</v>
      </c>
      <c r="AK232" s="94">
        <v>0</v>
      </c>
      <c r="AL232" s="94">
        <v>0</v>
      </c>
      <c r="AM232" s="94">
        <v>0</v>
      </c>
      <c r="AN232" s="94">
        <v>0</v>
      </c>
      <c r="AO232" s="24">
        <f t="shared" si="44"/>
        <v>0</v>
      </c>
      <c r="AQ232" s="10"/>
      <c r="AR232" s="10"/>
    </row>
    <row r="233" spans="1:44" ht="12" customHeight="1" x14ac:dyDescent="0.25">
      <c r="A233" s="9" t="s">
        <v>614</v>
      </c>
      <c r="B233" s="9" t="s">
        <v>614</v>
      </c>
      <c r="C233" s="25">
        <v>6</v>
      </c>
      <c r="D233" s="33" t="s">
        <v>604</v>
      </c>
      <c r="E233" s="27" t="s">
        <v>605</v>
      </c>
      <c r="F233" s="33" t="s">
        <v>606</v>
      </c>
      <c r="G233" s="27" t="s">
        <v>607</v>
      </c>
      <c r="H233" s="28" t="s">
        <v>615</v>
      </c>
      <c r="I233" s="27" t="s">
        <v>616</v>
      </c>
      <c r="J233" s="28" t="s">
        <v>21</v>
      </c>
      <c r="K233" s="36" t="s">
        <v>22</v>
      </c>
      <c r="L233" s="25" t="s">
        <v>12</v>
      </c>
      <c r="M233" s="24">
        <v>0</v>
      </c>
      <c r="N233" s="24">
        <v>0</v>
      </c>
      <c r="O233" s="24">
        <v>255000</v>
      </c>
      <c r="P233" s="94">
        <v>0</v>
      </c>
      <c r="Q233" s="94">
        <v>0</v>
      </c>
      <c r="R233" s="94">
        <v>0</v>
      </c>
      <c r="S233" s="94">
        <f t="shared" si="40"/>
        <v>0</v>
      </c>
      <c r="T233" s="98" t="str">
        <f t="shared" si="41"/>
        <v>nebija plānots</v>
      </c>
      <c r="U233" s="94">
        <f t="shared" si="42"/>
        <v>0</v>
      </c>
      <c r="V233" s="98" t="str">
        <f t="shared" si="43"/>
        <v>nebija plānots</v>
      </c>
      <c r="W233" s="94"/>
      <c r="X233" s="94"/>
      <c r="Y233" s="94"/>
      <c r="Z233" s="94"/>
      <c r="AA233" s="94"/>
      <c r="AB233" s="94"/>
      <c r="AC233" s="94"/>
      <c r="AD233" s="94">
        <v>35565.96</v>
      </c>
      <c r="AE233" s="94">
        <v>0</v>
      </c>
      <c r="AF233" s="94">
        <v>318750.01</v>
      </c>
      <c r="AG233" s="94">
        <v>95625</v>
      </c>
      <c r="AH233" s="94">
        <v>0</v>
      </c>
      <c r="AI233" s="94">
        <v>0</v>
      </c>
      <c r="AJ233" s="94">
        <v>77163.05</v>
      </c>
      <c r="AK233" s="94">
        <v>0</v>
      </c>
      <c r="AL233" s="94">
        <v>431255.37</v>
      </c>
      <c r="AM233" s="94">
        <v>146113.57999999999</v>
      </c>
      <c r="AN233" s="94">
        <v>0</v>
      </c>
      <c r="AO233" s="24">
        <f t="shared" si="44"/>
        <v>1104472.97</v>
      </c>
      <c r="AQ233" s="10"/>
      <c r="AR233" s="10"/>
    </row>
    <row r="234" spans="1:44" ht="12" customHeight="1" x14ac:dyDescent="0.25">
      <c r="A234" s="9" t="s">
        <v>617</v>
      </c>
      <c r="B234" s="9" t="s">
        <v>617</v>
      </c>
      <c r="C234" s="25">
        <v>6</v>
      </c>
      <c r="D234" s="33" t="s">
        <v>604</v>
      </c>
      <c r="E234" s="27" t="s">
        <v>605</v>
      </c>
      <c r="F234" s="33" t="s">
        <v>606</v>
      </c>
      <c r="G234" s="27" t="s">
        <v>607</v>
      </c>
      <c r="H234" s="28" t="s">
        <v>618</v>
      </c>
      <c r="I234" s="27" t="s">
        <v>619</v>
      </c>
      <c r="J234" s="28">
        <v>1</v>
      </c>
      <c r="K234" s="41" t="s">
        <v>91</v>
      </c>
      <c r="L234" s="25" t="s">
        <v>12</v>
      </c>
      <c r="M234" s="24">
        <v>0</v>
      </c>
      <c r="N234" s="24">
        <v>4822663.9000000004</v>
      </c>
      <c r="O234" s="24">
        <v>16208385.640000001</v>
      </c>
      <c r="P234" s="94">
        <v>1634579.83</v>
      </c>
      <c r="Q234" s="94">
        <v>1830546.35</v>
      </c>
      <c r="R234" s="94">
        <v>0</v>
      </c>
      <c r="S234" s="94">
        <f t="shared" si="40"/>
        <v>1830546.35</v>
      </c>
      <c r="T234" s="98">
        <f t="shared" si="41"/>
        <v>1.119888008161706</v>
      </c>
      <c r="U234" s="94">
        <f t="shared" si="42"/>
        <v>195966.52000000002</v>
      </c>
      <c r="V234" s="98">
        <f t="shared" si="43"/>
        <v>0.119888008161706</v>
      </c>
      <c r="W234" s="94"/>
      <c r="X234" s="94"/>
      <c r="Y234" s="94"/>
      <c r="Z234" s="94"/>
      <c r="AA234" s="94"/>
      <c r="AB234" s="94"/>
      <c r="AC234" s="94"/>
      <c r="AD234" s="94">
        <v>484960.31999999995</v>
      </c>
      <c r="AE234" s="94">
        <v>1076130.05</v>
      </c>
      <c r="AF234" s="94">
        <v>287158.17999999982</v>
      </c>
      <c r="AG234" s="94">
        <v>369750</v>
      </c>
      <c r="AH234" s="94">
        <v>1271480.77</v>
      </c>
      <c r="AI234" s="94">
        <v>869080.82000000007</v>
      </c>
      <c r="AJ234" s="94">
        <v>2561286.77</v>
      </c>
      <c r="AK234" s="94">
        <v>189681.45000000016</v>
      </c>
      <c r="AL234" s="94">
        <v>1715137.2</v>
      </c>
      <c r="AM234" s="94">
        <v>3386856.59</v>
      </c>
      <c r="AN234" s="94">
        <v>2438311.8999999994</v>
      </c>
      <c r="AO234" s="24">
        <f t="shared" si="44"/>
        <v>16284413.879999999</v>
      </c>
      <c r="AQ234" s="10"/>
      <c r="AR234" s="10"/>
    </row>
    <row r="235" spans="1:44" ht="12" customHeight="1" x14ac:dyDescent="0.25">
      <c r="A235" s="9" t="s">
        <v>620</v>
      </c>
      <c r="B235" s="9" t="s">
        <v>620</v>
      </c>
      <c r="C235" s="25">
        <v>6</v>
      </c>
      <c r="D235" s="33" t="s">
        <v>604</v>
      </c>
      <c r="E235" s="27" t="s">
        <v>605</v>
      </c>
      <c r="F235" s="33" t="s">
        <v>606</v>
      </c>
      <c r="G235" s="27" t="s">
        <v>607</v>
      </c>
      <c r="H235" s="28" t="s">
        <v>618</v>
      </c>
      <c r="I235" s="27" t="s">
        <v>619</v>
      </c>
      <c r="J235" s="28">
        <v>2</v>
      </c>
      <c r="K235" s="41" t="s">
        <v>91</v>
      </c>
      <c r="L235" s="25" t="s">
        <v>12</v>
      </c>
      <c r="M235" s="24">
        <v>0</v>
      </c>
      <c r="N235" s="24">
        <v>0</v>
      </c>
      <c r="O235" s="24">
        <v>0</v>
      </c>
      <c r="P235" s="94">
        <v>0</v>
      </c>
      <c r="Q235" s="94">
        <v>0</v>
      </c>
      <c r="R235" s="94">
        <v>0</v>
      </c>
      <c r="S235" s="94">
        <f t="shared" si="40"/>
        <v>0</v>
      </c>
      <c r="T235" s="98" t="str">
        <f t="shared" si="41"/>
        <v>nebija plānots</v>
      </c>
      <c r="U235" s="94">
        <f t="shared" si="42"/>
        <v>0</v>
      </c>
      <c r="V235" s="98" t="str">
        <f t="shared" si="43"/>
        <v>nebija plānots</v>
      </c>
      <c r="W235" s="94"/>
      <c r="X235" s="94"/>
      <c r="Y235" s="94"/>
      <c r="Z235" s="94"/>
      <c r="AA235" s="94"/>
      <c r="AB235" s="94"/>
      <c r="AC235" s="94"/>
      <c r="AD235" s="94">
        <v>0</v>
      </c>
      <c r="AE235" s="94">
        <v>0</v>
      </c>
      <c r="AF235" s="94">
        <v>0</v>
      </c>
      <c r="AG235" s="94">
        <v>0</v>
      </c>
      <c r="AH235" s="94">
        <v>0</v>
      </c>
      <c r="AI235" s="94">
        <v>0</v>
      </c>
      <c r="AJ235" s="94">
        <v>0</v>
      </c>
      <c r="AK235" s="94">
        <v>0</v>
      </c>
      <c r="AL235" s="94">
        <v>0</v>
      </c>
      <c r="AM235" s="94">
        <v>2160249.6</v>
      </c>
      <c r="AN235" s="94">
        <v>0</v>
      </c>
      <c r="AO235" s="24">
        <f t="shared" si="44"/>
        <v>2160249.6</v>
      </c>
      <c r="AQ235" s="10"/>
      <c r="AR235" s="10"/>
    </row>
    <row r="236" spans="1:44" ht="12" customHeight="1" x14ac:dyDescent="0.25">
      <c r="A236" s="9" t="s">
        <v>621</v>
      </c>
      <c r="B236" s="9" t="s">
        <v>621</v>
      </c>
      <c r="C236" s="25">
        <v>6</v>
      </c>
      <c r="D236" s="33" t="s">
        <v>604</v>
      </c>
      <c r="E236" s="27" t="s">
        <v>605</v>
      </c>
      <c r="F236" s="33" t="s">
        <v>606</v>
      </c>
      <c r="G236" s="27" t="s">
        <v>607</v>
      </c>
      <c r="H236" s="28" t="s">
        <v>622</v>
      </c>
      <c r="I236" s="27" t="s">
        <v>623</v>
      </c>
      <c r="J236" s="28" t="s">
        <v>21</v>
      </c>
      <c r="K236" s="36" t="s">
        <v>59</v>
      </c>
      <c r="L236" s="25" t="s">
        <v>12</v>
      </c>
      <c r="M236" s="24">
        <v>0</v>
      </c>
      <c r="N236" s="24">
        <v>0</v>
      </c>
      <c r="O236" s="24">
        <v>10589655.039999999</v>
      </c>
      <c r="P236" s="94">
        <v>0</v>
      </c>
      <c r="Q236" s="94">
        <v>0</v>
      </c>
      <c r="R236" s="94">
        <v>0</v>
      </c>
      <c r="S236" s="94">
        <f t="shared" si="40"/>
        <v>0</v>
      </c>
      <c r="T236" s="98" t="str">
        <f t="shared" si="41"/>
        <v>nebija plānots</v>
      </c>
      <c r="U236" s="94">
        <f t="shared" si="42"/>
        <v>0</v>
      </c>
      <c r="V236" s="98" t="str">
        <f t="shared" si="43"/>
        <v>nebija plānots</v>
      </c>
      <c r="W236" s="94"/>
      <c r="X236" s="94"/>
      <c r="Y236" s="94"/>
      <c r="Z236" s="94"/>
      <c r="AA236" s="94"/>
      <c r="AB236" s="94"/>
      <c r="AC236" s="94"/>
      <c r="AD236" s="94">
        <v>0</v>
      </c>
      <c r="AE236" s="94">
        <v>0</v>
      </c>
      <c r="AF236" s="94">
        <v>0</v>
      </c>
      <c r="AG236" s="94">
        <v>0</v>
      </c>
      <c r="AH236" s="94">
        <v>0</v>
      </c>
      <c r="AI236" s="94">
        <v>0</v>
      </c>
      <c r="AJ236" s="94">
        <v>0</v>
      </c>
      <c r="AK236" s="94">
        <v>0</v>
      </c>
      <c r="AL236" s="94">
        <v>0</v>
      </c>
      <c r="AM236" s="94">
        <v>1700000</v>
      </c>
      <c r="AN236" s="94">
        <v>0</v>
      </c>
      <c r="AO236" s="24">
        <f t="shared" si="44"/>
        <v>1700000</v>
      </c>
      <c r="AQ236" s="10"/>
      <c r="AR236" s="10"/>
    </row>
    <row r="237" spans="1:44" ht="12" customHeight="1" x14ac:dyDescent="0.25">
      <c r="A237" s="9" t="s">
        <v>624</v>
      </c>
      <c r="B237" s="9" t="s">
        <v>624</v>
      </c>
      <c r="C237" s="25">
        <v>6</v>
      </c>
      <c r="D237" s="33" t="s">
        <v>604</v>
      </c>
      <c r="E237" s="27" t="s">
        <v>605</v>
      </c>
      <c r="F237" s="33" t="s">
        <v>606</v>
      </c>
      <c r="G237" s="27" t="s">
        <v>607</v>
      </c>
      <c r="H237" s="28" t="s">
        <v>625</v>
      </c>
      <c r="I237" s="27" t="s">
        <v>626</v>
      </c>
      <c r="J237" s="28" t="s">
        <v>21</v>
      </c>
      <c r="K237" s="36" t="s">
        <v>22</v>
      </c>
      <c r="L237" s="25" t="s">
        <v>12</v>
      </c>
      <c r="M237" s="24">
        <v>0</v>
      </c>
      <c r="N237" s="24">
        <v>0</v>
      </c>
      <c r="O237" s="24">
        <v>0</v>
      </c>
      <c r="P237" s="94">
        <v>0</v>
      </c>
      <c r="Q237" s="94">
        <v>0</v>
      </c>
      <c r="R237" s="94">
        <v>0</v>
      </c>
      <c r="S237" s="94">
        <f t="shared" si="40"/>
        <v>0</v>
      </c>
      <c r="T237" s="98" t="str">
        <f t="shared" si="41"/>
        <v>nebija plānots</v>
      </c>
      <c r="U237" s="94">
        <f t="shared" si="42"/>
        <v>0</v>
      </c>
      <c r="V237" s="98" t="str">
        <f t="shared" si="43"/>
        <v>nebija plānots</v>
      </c>
      <c r="W237" s="94"/>
      <c r="X237" s="94"/>
      <c r="Y237" s="94"/>
      <c r="Z237" s="94"/>
      <c r="AA237" s="94"/>
      <c r="AB237" s="94"/>
      <c r="AC237" s="94"/>
      <c r="AD237" s="94">
        <v>0</v>
      </c>
      <c r="AE237" s="94">
        <v>0</v>
      </c>
      <c r="AF237" s="94">
        <v>0</v>
      </c>
      <c r="AG237" s="94">
        <v>0</v>
      </c>
      <c r="AH237" s="94">
        <v>0</v>
      </c>
      <c r="AI237" s="94">
        <v>33164.14</v>
      </c>
      <c r="AJ237" s="94">
        <v>0</v>
      </c>
      <c r="AK237" s="94">
        <v>0</v>
      </c>
      <c r="AL237" s="94">
        <v>521057.46</v>
      </c>
      <c r="AM237" s="94">
        <v>0</v>
      </c>
      <c r="AN237" s="94">
        <v>0</v>
      </c>
      <c r="AO237" s="24">
        <f t="shared" si="44"/>
        <v>554221.6</v>
      </c>
      <c r="AQ237" s="10"/>
      <c r="AR237" s="10"/>
    </row>
    <row r="238" spans="1:44" ht="12" customHeight="1" x14ac:dyDescent="0.25">
      <c r="A238" s="9" t="s">
        <v>627</v>
      </c>
      <c r="B238" s="9" t="s">
        <v>627</v>
      </c>
      <c r="C238" s="25">
        <v>6</v>
      </c>
      <c r="D238" s="33" t="s">
        <v>604</v>
      </c>
      <c r="E238" s="27" t="s">
        <v>605</v>
      </c>
      <c r="F238" s="33" t="s">
        <v>606</v>
      </c>
      <c r="G238" s="27" t="s">
        <v>607</v>
      </c>
      <c r="H238" s="28" t="s">
        <v>628</v>
      </c>
      <c r="I238" s="27" t="s">
        <v>629</v>
      </c>
      <c r="J238" s="28">
        <v>1</v>
      </c>
      <c r="K238" s="41" t="s">
        <v>91</v>
      </c>
      <c r="L238" s="25" t="s">
        <v>12</v>
      </c>
      <c r="M238" s="24">
        <v>0</v>
      </c>
      <c r="N238" s="24">
        <v>0</v>
      </c>
      <c r="O238" s="24">
        <v>2638375.7600000007</v>
      </c>
      <c r="P238" s="94">
        <v>218526.35</v>
      </c>
      <c r="Q238" s="94">
        <v>239300.24</v>
      </c>
      <c r="R238" s="94">
        <v>0</v>
      </c>
      <c r="S238" s="94">
        <f t="shared" si="40"/>
        <v>239300.24</v>
      </c>
      <c r="T238" s="98">
        <f t="shared" si="41"/>
        <v>1.0950635472564292</v>
      </c>
      <c r="U238" s="94">
        <f t="shared" si="42"/>
        <v>20773.889999999985</v>
      </c>
      <c r="V238" s="98">
        <f t="shared" si="43"/>
        <v>9.5063547256429182E-2</v>
      </c>
      <c r="W238" s="94"/>
      <c r="X238" s="94"/>
      <c r="Y238" s="94"/>
      <c r="Z238" s="94"/>
      <c r="AA238" s="94"/>
      <c r="AB238" s="94"/>
      <c r="AC238" s="94"/>
      <c r="AD238" s="94">
        <v>0</v>
      </c>
      <c r="AE238" s="94">
        <v>19470.310000000001</v>
      </c>
      <c r="AF238" s="94">
        <v>51373.89</v>
      </c>
      <c r="AG238" s="94">
        <v>153194.75</v>
      </c>
      <c r="AH238" s="94">
        <v>32180.92</v>
      </c>
      <c r="AI238" s="94">
        <v>298462.88</v>
      </c>
      <c r="AJ238" s="94">
        <v>401597.04</v>
      </c>
      <c r="AK238" s="94">
        <v>329809.09999999998</v>
      </c>
      <c r="AL238" s="94">
        <v>19149.349999999999</v>
      </c>
      <c r="AM238" s="94">
        <v>19379.18</v>
      </c>
      <c r="AN238" s="94">
        <v>985489.99000000011</v>
      </c>
      <c r="AO238" s="24">
        <f t="shared" si="44"/>
        <v>2528633.7599999998</v>
      </c>
      <c r="AQ238" s="10"/>
      <c r="AR238" s="10"/>
    </row>
    <row r="239" spans="1:44" ht="12" customHeight="1" x14ac:dyDescent="0.25">
      <c r="A239" s="9" t="s">
        <v>630</v>
      </c>
      <c r="B239" s="9" t="s">
        <v>630</v>
      </c>
      <c r="C239" s="25">
        <v>6</v>
      </c>
      <c r="D239" s="33" t="s">
        <v>604</v>
      </c>
      <c r="E239" s="27" t="s">
        <v>605</v>
      </c>
      <c r="F239" s="33" t="s">
        <v>606</v>
      </c>
      <c r="G239" s="27" t="s">
        <v>607</v>
      </c>
      <c r="H239" s="28" t="s">
        <v>631</v>
      </c>
      <c r="I239" s="27" t="s">
        <v>632</v>
      </c>
      <c r="J239" s="28" t="s">
        <v>21</v>
      </c>
      <c r="K239" s="41" t="s">
        <v>91</v>
      </c>
      <c r="L239" s="25" t="s">
        <v>12</v>
      </c>
      <c r="M239" s="24">
        <v>0</v>
      </c>
      <c r="N239" s="24">
        <v>0</v>
      </c>
      <c r="O239" s="24">
        <v>281742.39</v>
      </c>
      <c r="P239" s="94">
        <v>0</v>
      </c>
      <c r="Q239" s="94">
        <v>0</v>
      </c>
      <c r="R239" s="94">
        <v>0</v>
      </c>
      <c r="S239" s="94">
        <f t="shared" si="40"/>
        <v>0</v>
      </c>
      <c r="T239" s="98" t="str">
        <f t="shared" si="41"/>
        <v>nebija plānots</v>
      </c>
      <c r="U239" s="94">
        <f t="shared" si="42"/>
        <v>0</v>
      </c>
      <c r="V239" s="98" t="str">
        <f t="shared" si="43"/>
        <v>nebija plānots</v>
      </c>
      <c r="W239" s="94"/>
      <c r="X239" s="94"/>
      <c r="Y239" s="94"/>
      <c r="Z239" s="94"/>
      <c r="AA239" s="94"/>
      <c r="AB239" s="94"/>
      <c r="AC239" s="94"/>
      <c r="AD239" s="94">
        <v>0</v>
      </c>
      <c r="AE239" s="94">
        <v>0</v>
      </c>
      <c r="AF239" s="94">
        <v>0</v>
      </c>
      <c r="AG239" s="94">
        <v>0</v>
      </c>
      <c r="AH239" s="94">
        <v>191840.03</v>
      </c>
      <c r="AI239" s="94">
        <v>0</v>
      </c>
      <c r="AJ239" s="94">
        <v>0</v>
      </c>
      <c r="AK239" s="94">
        <v>0</v>
      </c>
      <c r="AL239" s="94">
        <v>0</v>
      </c>
      <c r="AM239" s="94">
        <v>0</v>
      </c>
      <c r="AN239" s="94">
        <v>129746.93</v>
      </c>
      <c r="AO239" s="24">
        <f t="shared" si="44"/>
        <v>321586.95999999996</v>
      </c>
      <c r="AQ239" s="10"/>
      <c r="AR239" s="10"/>
    </row>
    <row r="240" spans="1:44" ht="12" customHeight="1" x14ac:dyDescent="0.25">
      <c r="A240" s="9" t="s">
        <v>633</v>
      </c>
      <c r="B240" s="9" t="s">
        <v>633</v>
      </c>
      <c r="C240" s="25">
        <v>6</v>
      </c>
      <c r="D240" s="33" t="s">
        <v>604</v>
      </c>
      <c r="E240" s="27" t="s">
        <v>605</v>
      </c>
      <c r="F240" s="33" t="s">
        <v>606</v>
      </c>
      <c r="G240" s="27" t="s">
        <v>607</v>
      </c>
      <c r="H240" s="28" t="s">
        <v>634</v>
      </c>
      <c r="I240" s="27" t="s">
        <v>635</v>
      </c>
      <c r="J240" s="28" t="s">
        <v>21</v>
      </c>
      <c r="K240" s="41" t="s">
        <v>91</v>
      </c>
      <c r="L240" s="25" t="s">
        <v>12</v>
      </c>
      <c r="M240" s="24">
        <v>0</v>
      </c>
      <c r="N240" s="24">
        <v>0</v>
      </c>
      <c r="O240" s="24">
        <v>3361.76</v>
      </c>
      <c r="P240" s="94">
        <v>0</v>
      </c>
      <c r="Q240" s="94">
        <v>79441.89</v>
      </c>
      <c r="R240" s="94">
        <v>0</v>
      </c>
      <c r="S240" s="94">
        <f t="shared" si="40"/>
        <v>79441.89</v>
      </c>
      <c r="T240" s="98" t="str">
        <f t="shared" si="41"/>
        <v>nebija plānots</v>
      </c>
      <c r="U240" s="94">
        <f t="shared" si="42"/>
        <v>79441.89</v>
      </c>
      <c r="V240" s="98" t="str">
        <f t="shared" si="43"/>
        <v>nebija plānots</v>
      </c>
      <c r="W240" s="94"/>
      <c r="X240" s="94"/>
      <c r="Y240" s="94"/>
      <c r="Z240" s="94"/>
      <c r="AA240" s="94"/>
      <c r="AB240" s="94"/>
      <c r="AC240" s="94"/>
      <c r="AD240" s="94">
        <v>79477.45</v>
      </c>
      <c r="AE240" s="94">
        <v>0</v>
      </c>
      <c r="AF240" s="94">
        <v>0</v>
      </c>
      <c r="AG240" s="94">
        <v>0</v>
      </c>
      <c r="AH240" s="94">
        <v>0</v>
      </c>
      <c r="AI240" s="94">
        <v>0</v>
      </c>
      <c r="AJ240" s="94">
        <v>444533.65</v>
      </c>
      <c r="AK240" s="94">
        <v>0</v>
      </c>
      <c r="AL240" s="94">
        <v>0</v>
      </c>
      <c r="AM240" s="94">
        <v>0</v>
      </c>
      <c r="AN240" s="94">
        <v>0</v>
      </c>
      <c r="AO240" s="24">
        <f t="shared" si="44"/>
        <v>524011.10000000003</v>
      </c>
      <c r="AQ240" s="10"/>
      <c r="AR240" s="10"/>
    </row>
    <row r="241" spans="1:44" ht="12" customHeight="1" x14ac:dyDescent="0.25">
      <c r="A241" s="9" t="s">
        <v>636</v>
      </c>
      <c r="B241" s="9" t="s">
        <v>636</v>
      </c>
      <c r="C241" s="25" t="s">
        <v>13</v>
      </c>
      <c r="D241" s="25" t="s">
        <v>637</v>
      </c>
      <c r="E241" s="30" t="s">
        <v>638</v>
      </c>
      <c r="F241" s="25" t="s">
        <v>639</v>
      </c>
      <c r="G241" s="27" t="s">
        <v>640</v>
      </c>
      <c r="H241" s="28" t="s">
        <v>641</v>
      </c>
      <c r="I241" s="27" t="s">
        <v>642</v>
      </c>
      <c r="J241" s="28" t="s">
        <v>21</v>
      </c>
      <c r="K241" s="41" t="s">
        <v>272</v>
      </c>
      <c r="L241" s="25" t="s">
        <v>9</v>
      </c>
      <c r="M241" s="24">
        <v>0</v>
      </c>
      <c r="N241" s="24">
        <v>0</v>
      </c>
      <c r="O241" s="24">
        <v>630632.85</v>
      </c>
      <c r="P241" s="94">
        <v>0</v>
      </c>
      <c r="Q241" s="94">
        <v>0</v>
      </c>
      <c r="R241" s="94">
        <v>0</v>
      </c>
      <c r="S241" s="94">
        <f t="shared" si="40"/>
        <v>0</v>
      </c>
      <c r="T241" s="98" t="str">
        <f t="shared" si="41"/>
        <v>nebija plānots</v>
      </c>
      <c r="U241" s="94">
        <f t="shared" si="42"/>
        <v>0</v>
      </c>
      <c r="V241" s="98" t="str">
        <f t="shared" si="43"/>
        <v>nebija plānots</v>
      </c>
      <c r="W241" s="94"/>
      <c r="X241" s="94"/>
      <c r="Y241" s="94"/>
      <c r="Z241" s="94"/>
      <c r="AA241" s="94"/>
      <c r="AB241" s="94"/>
      <c r="AC241" s="94"/>
      <c r="AD241" s="94">
        <v>0</v>
      </c>
      <c r="AE241" s="94">
        <v>0</v>
      </c>
      <c r="AF241" s="94">
        <v>0</v>
      </c>
      <c r="AG241" s="94">
        <v>0</v>
      </c>
      <c r="AH241" s="94">
        <v>0</v>
      </c>
      <c r="AI241" s="94">
        <v>0</v>
      </c>
      <c r="AJ241" s="94">
        <v>0</v>
      </c>
      <c r="AK241" s="94">
        <v>0</v>
      </c>
      <c r="AL241" s="94">
        <v>0</v>
      </c>
      <c r="AM241" s="94">
        <v>0</v>
      </c>
      <c r="AN241" s="94">
        <v>0</v>
      </c>
      <c r="AO241" s="24">
        <f t="shared" si="44"/>
        <v>0</v>
      </c>
      <c r="AQ241" s="10"/>
      <c r="AR241" s="10"/>
    </row>
    <row r="242" spans="1:44" ht="12" customHeight="1" x14ac:dyDescent="0.25">
      <c r="A242" s="9" t="s">
        <v>643</v>
      </c>
      <c r="B242" s="9" t="s">
        <v>643</v>
      </c>
      <c r="C242" s="25" t="s">
        <v>13</v>
      </c>
      <c r="D242" s="25" t="s">
        <v>637</v>
      </c>
      <c r="E242" s="30" t="s">
        <v>638</v>
      </c>
      <c r="F242" s="25" t="s">
        <v>644</v>
      </c>
      <c r="G242" s="27" t="s">
        <v>645</v>
      </c>
      <c r="H242" s="28" t="s">
        <v>646</v>
      </c>
      <c r="I242" s="27" t="s">
        <v>647</v>
      </c>
      <c r="J242" s="28" t="s">
        <v>21</v>
      </c>
      <c r="K242" s="78" t="s">
        <v>272</v>
      </c>
      <c r="L242" s="25" t="s">
        <v>10</v>
      </c>
      <c r="M242" s="79">
        <v>0</v>
      </c>
      <c r="N242" s="79">
        <v>0</v>
      </c>
      <c r="O242" s="79">
        <v>1345014.5</v>
      </c>
      <c r="P242" s="95">
        <v>0</v>
      </c>
      <c r="Q242" s="94">
        <v>0</v>
      </c>
      <c r="R242" s="94">
        <v>0</v>
      </c>
      <c r="S242" s="94">
        <f t="shared" si="40"/>
        <v>0</v>
      </c>
      <c r="T242" s="98" t="str">
        <f t="shared" si="41"/>
        <v>nebija plānots</v>
      </c>
      <c r="U242" s="94">
        <f t="shared" si="42"/>
        <v>0</v>
      </c>
      <c r="V242" s="98" t="str">
        <f t="shared" si="43"/>
        <v>nebija plānots</v>
      </c>
      <c r="W242" s="95"/>
      <c r="X242" s="95"/>
      <c r="Y242" s="95"/>
      <c r="Z242" s="95"/>
      <c r="AA242" s="95"/>
      <c r="AB242" s="95"/>
      <c r="AC242" s="95"/>
      <c r="AD242" s="95">
        <v>0</v>
      </c>
      <c r="AE242" s="95">
        <v>0</v>
      </c>
      <c r="AF242" s="95">
        <v>0</v>
      </c>
      <c r="AG242" s="95">
        <v>0</v>
      </c>
      <c r="AH242" s="95">
        <v>0</v>
      </c>
      <c r="AI242" s="95">
        <v>0</v>
      </c>
      <c r="AJ242" s="95">
        <v>0</v>
      </c>
      <c r="AK242" s="95">
        <v>0</v>
      </c>
      <c r="AL242" s="95">
        <v>0</v>
      </c>
      <c r="AM242" s="95">
        <v>0</v>
      </c>
      <c r="AN242" s="95">
        <v>0</v>
      </c>
      <c r="AO242" s="79">
        <f t="shared" si="44"/>
        <v>0</v>
      </c>
      <c r="AQ242" s="10"/>
      <c r="AR242" s="10"/>
    </row>
    <row r="243" spans="1:44" ht="14" x14ac:dyDescent="0.25">
      <c r="A243" s="52"/>
      <c r="B243" s="52"/>
      <c r="C243" s="73"/>
      <c r="D243" s="73"/>
      <c r="E243" s="74"/>
      <c r="F243" s="73"/>
      <c r="G243" s="52"/>
      <c r="H243" s="75"/>
      <c r="I243" s="74"/>
      <c r="J243" s="73"/>
      <c r="K243" s="76"/>
      <c r="L243" s="52"/>
      <c r="M243" s="52"/>
      <c r="N243" s="77"/>
      <c r="O243" s="77"/>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row>
    <row r="244" spans="1:44" ht="14" x14ac:dyDescent="0.25">
      <c r="A244" s="42" t="s">
        <v>679</v>
      </c>
      <c r="B244" s="42"/>
      <c r="C244" s="43"/>
      <c r="D244" s="43"/>
      <c r="E244" s="44"/>
      <c r="F244" s="43"/>
      <c r="G244" s="42"/>
      <c r="H244" s="45"/>
      <c r="I244" s="44"/>
      <c r="J244" s="43"/>
      <c r="K244" s="46"/>
      <c r="L244" s="42"/>
      <c r="M244" s="42"/>
      <c r="N244" s="70"/>
      <c r="O244" s="70"/>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row>
    <row r="245" spans="1:44" ht="14" x14ac:dyDescent="0.25">
      <c r="A245" s="42"/>
      <c r="B245" s="42"/>
      <c r="C245" s="43"/>
      <c r="D245" s="43"/>
      <c r="E245" s="44"/>
      <c r="F245" s="43"/>
      <c r="G245" s="42"/>
      <c r="H245" s="45"/>
      <c r="I245" s="44"/>
      <c r="J245" s="43"/>
      <c r="K245" s="46"/>
      <c r="L245" s="42"/>
      <c r="M245" s="42"/>
      <c r="N245" s="70"/>
      <c r="O245" s="70"/>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row>
    <row r="246" spans="1:44" ht="15" customHeight="1" x14ac:dyDescent="0.4">
      <c r="A246" s="71"/>
      <c r="B246" s="42"/>
      <c r="C246" s="43"/>
      <c r="D246" s="43"/>
      <c r="E246" s="44"/>
      <c r="F246" s="43"/>
      <c r="G246" s="42"/>
      <c r="H246" s="45"/>
      <c r="I246" s="44"/>
      <c r="J246" s="43"/>
      <c r="K246" s="46"/>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row>
    <row r="247" spans="1:44" ht="15" customHeight="1" x14ac:dyDescent="0.25">
      <c r="A247" s="42"/>
      <c r="B247" s="42"/>
      <c r="C247" s="43"/>
      <c r="D247" s="43"/>
      <c r="E247" s="44"/>
      <c r="F247" s="43"/>
      <c r="G247" s="42"/>
      <c r="H247" s="45"/>
      <c r="I247" s="44"/>
      <c r="J247" s="43"/>
      <c r="K247" s="46"/>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row>
    <row r="248" spans="1:44" ht="15" customHeight="1" x14ac:dyDescent="0.25">
      <c r="A248" s="72"/>
      <c r="B248" s="42"/>
      <c r="C248" s="43"/>
      <c r="D248" s="43"/>
      <c r="E248" s="44"/>
      <c r="F248" s="43"/>
      <c r="G248" s="42"/>
      <c r="H248" s="45"/>
      <c r="I248" s="44"/>
      <c r="J248" s="43"/>
      <c r="K248" s="46"/>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row>
    <row r="249" spans="1:44" ht="15" customHeight="1" x14ac:dyDescent="0.25">
      <c r="A249" s="72"/>
      <c r="B249" s="42"/>
      <c r="C249" s="43"/>
      <c r="D249" s="43"/>
      <c r="E249" s="44"/>
      <c r="F249" s="43"/>
      <c r="G249" s="42"/>
      <c r="H249" s="45"/>
      <c r="I249" s="44"/>
      <c r="J249" s="43"/>
      <c r="K249" s="46"/>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row>
    <row r="254" spans="1:44" ht="14" x14ac:dyDescent="0.25">
      <c r="N254" s="17"/>
      <c r="O254" s="17"/>
    </row>
  </sheetData>
  <autoFilter ref="A27:AO27" xr:uid="{00000000-0001-0000-0000-000000000000}"/>
  <mergeCells count="18">
    <mergeCell ref="A20:A26"/>
    <mergeCell ref="B20:B26"/>
    <mergeCell ref="C20:C26"/>
    <mergeCell ref="D20:D26"/>
    <mergeCell ref="F20:F26"/>
    <mergeCell ref="E20:E26"/>
    <mergeCell ref="K5:L5"/>
    <mergeCell ref="K6:L6"/>
    <mergeCell ref="C2:AO2"/>
    <mergeCell ref="H20:H26"/>
    <mergeCell ref="G20:G26"/>
    <mergeCell ref="C3:J3"/>
    <mergeCell ref="P4:AN4"/>
    <mergeCell ref="P19:AN19"/>
    <mergeCell ref="K3:AO3"/>
    <mergeCell ref="I20:I26"/>
    <mergeCell ref="J20:J26"/>
    <mergeCell ref="K20:K26"/>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725EC-0388-47A3-9B4C-B4625FA22D9A}">
  <sheetPr filterMode="1">
    <tabColor theme="7" tint="0.59999389629810485"/>
  </sheetPr>
  <dimension ref="A1:BN254"/>
  <sheetViews>
    <sheetView topLeftCell="G1" zoomScaleNormal="110" zoomScaleSheetLayoutView="85" workbookViewId="0">
      <selection activeCell="V6" sqref="V6"/>
    </sheetView>
  </sheetViews>
  <sheetFormatPr defaultColWidth="7.453125" defaultRowHeight="15" customHeight="1" outlineLevelCol="1" x14ac:dyDescent="0.25"/>
  <cols>
    <col min="1" max="1" width="4.453125" style="4" hidden="1" customWidth="1"/>
    <col min="2" max="2" width="8.1796875" style="4" hidden="1" customWidth="1"/>
    <col min="3" max="4" width="7.54296875" style="13" bestFit="1" customWidth="1"/>
    <col min="5" max="5" width="26" style="14" customWidth="1"/>
    <col min="6" max="6" width="7.54296875" style="13" bestFit="1" customWidth="1"/>
    <col min="7" max="7" width="22.453125" style="4" customWidth="1"/>
    <col min="8" max="8" width="19.453125" style="15" customWidth="1"/>
    <col min="9" max="9" width="27.7265625" style="14" customWidth="1"/>
    <col min="10" max="10" width="7.54296875" style="13" bestFit="1" customWidth="1"/>
    <col min="11" max="11" width="7.54296875" style="16" bestFit="1" customWidth="1"/>
    <col min="12" max="12" width="7.54296875" style="4" bestFit="1" customWidth="1"/>
    <col min="13" max="14" width="10.81640625" style="4" customWidth="1"/>
    <col min="15" max="15" width="10.453125" style="4" customWidth="1"/>
    <col min="16" max="22" width="10.1796875" style="4" customWidth="1"/>
    <col min="23" max="29" width="10.1796875" style="4" hidden="1" customWidth="1" outlineLevel="1"/>
    <col min="30" max="30" width="10.1796875" style="4" customWidth="1" collapsed="1"/>
    <col min="31" max="40" width="10.1796875" style="4" customWidth="1"/>
    <col min="41" max="41" width="11.54296875" style="4" customWidth="1"/>
    <col min="42" max="42" width="7" style="4" customWidth="1"/>
    <col min="43" max="16384" width="7.453125" style="4"/>
  </cols>
  <sheetData>
    <row r="1" spans="1:66" ht="27.5" customHeight="1" x14ac:dyDescent="0.25">
      <c r="A1" s="42"/>
      <c r="B1" s="42"/>
      <c r="C1" s="43"/>
      <c r="D1" s="43"/>
      <c r="E1" s="44"/>
      <c r="F1" s="43"/>
      <c r="G1" s="42"/>
      <c r="H1" s="45"/>
      <c r="I1" s="44"/>
      <c r="J1" s="43"/>
      <c r="K1" s="46"/>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row>
    <row r="2" spans="1:66" s="3" customFormat="1" ht="43.5" customHeight="1" x14ac:dyDescent="0.4">
      <c r="A2" s="51"/>
      <c r="B2" s="51"/>
      <c r="C2" s="103" t="s">
        <v>683</v>
      </c>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row>
    <row r="3" spans="1:66" ht="15.75" customHeight="1" x14ac:dyDescent="0.3">
      <c r="A3" s="53"/>
      <c r="B3" s="89"/>
      <c r="C3" s="106" t="s">
        <v>684</v>
      </c>
      <c r="D3" s="107"/>
      <c r="E3" s="107"/>
      <c r="F3" s="107"/>
      <c r="G3" s="107"/>
      <c r="H3" s="107"/>
      <c r="I3" s="107"/>
      <c r="J3" s="108"/>
      <c r="K3" s="111"/>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3"/>
      <c r="AQ3" s="3"/>
      <c r="AR3" s="3"/>
      <c r="AS3" s="3"/>
      <c r="AT3" s="3"/>
      <c r="AU3" s="3"/>
      <c r="AV3" s="3"/>
      <c r="AW3" s="3"/>
      <c r="AX3" s="3"/>
      <c r="AY3" s="3"/>
      <c r="AZ3" s="3"/>
      <c r="BA3" s="3"/>
      <c r="BB3" s="3"/>
      <c r="BC3" s="3"/>
      <c r="BD3" s="3"/>
      <c r="BE3" s="3"/>
      <c r="BF3" s="3"/>
      <c r="BG3" s="3"/>
      <c r="BH3" s="3"/>
      <c r="BI3" s="3"/>
      <c r="BJ3" s="3"/>
      <c r="BK3" s="3"/>
      <c r="BL3" s="3"/>
      <c r="BM3" s="3"/>
      <c r="BN3" s="3"/>
    </row>
    <row r="4" spans="1:66" ht="15.75" customHeight="1" x14ac:dyDescent="0.3">
      <c r="A4" s="67"/>
      <c r="B4" s="67"/>
      <c r="C4" s="90"/>
      <c r="D4" s="90"/>
      <c r="E4" s="90"/>
      <c r="F4" s="90"/>
      <c r="G4" s="90"/>
      <c r="H4" s="90"/>
      <c r="I4" s="90"/>
      <c r="J4" s="90"/>
      <c r="K4" s="92"/>
      <c r="L4" s="92"/>
      <c r="M4" s="93"/>
      <c r="N4" s="93"/>
      <c r="O4" s="93"/>
      <c r="P4" s="109" t="s">
        <v>692</v>
      </c>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68"/>
      <c r="AP4" s="3"/>
      <c r="AQ4" s="3"/>
      <c r="AR4" s="3"/>
      <c r="AS4" s="3"/>
      <c r="AT4" s="3"/>
      <c r="AU4" s="3"/>
      <c r="AV4" s="3"/>
      <c r="AW4" s="3"/>
      <c r="AX4" s="3"/>
      <c r="AY4" s="3"/>
      <c r="AZ4" s="3"/>
      <c r="BA4" s="3"/>
      <c r="BB4" s="3"/>
      <c r="BC4" s="3"/>
      <c r="BD4" s="3"/>
      <c r="BE4" s="3"/>
      <c r="BF4" s="3"/>
      <c r="BG4" s="3"/>
      <c r="BH4" s="3"/>
      <c r="BI4" s="3"/>
      <c r="BJ4" s="3"/>
      <c r="BK4" s="3"/>
      <c r="BL4" s="3"/>
      <c r="BM4" s="3"/>
      <c r="BN4" s="3"/>
    </row>
    <row r="5" spans="1:66" ht="42" customHeight="1" x14ac:dyDescent="0.25">
      <c r="A5" s="52"/>
      <c r="B5" s="87"/>
      <c r="C5" s="47"/>
      <c r="D5" s="48"/>
      <c r="E5" s="49"/>
      <c r="F5" s="48"/>
      <c r="G5" s="50"/>
      <c r="H5" s="48"/>
      <c r="I5" s="49"/>
      <c r="J5" s="91"/>
      <c r="K5" s="101" t="s">
        <v>7</v>
      </c>
      <c r="L5" s="101"/>
      <c r="M5" s="1" t="s">
        <v>674</v>
      </c>
      <c r="N5" s="1" t="s">
        <v>675</v>
      </c>
      <c r="O5" s="1" t="s">
        <v>676</v>
      </c>
      <c r="P5" s="69" t="s">
        <v>693</v>
      </c>
      <c r="Q5" s="96" t="s">
        <v>706</v>
      </c>
      <c r="R5" s="96" t="s">
        <v>707</v>
      </c>
      <c r="S5" s="96" t="s">
        <v>708</v>
      </c>
      <c r="T5" s="96" t="s">
        <v>709</v>
      </c>
      <c r="U5" s="96" t="s">
        <v>710</v>
      </c>
      <c r="V5" s="96" t="s">
        <v>711</v>
      </c>
      <c r="W5" s="97" t="s">
        <v>685</v>
      </c>
      <c r="X5" s="97" t="s">
        <v>686</v>
      </c>
      <c r="Y5" s="97" t="s">
        <v>687</v>
      </c>
      <c r="Z5" s="97" t="s">
        <v>688</v>
      </c>
      <c r="AA5" s="97" t="s">
        <v>689</v>
      </c>
      <c r="AB5" s="97" t="s">
        <v>690</v>
      </c>
      <c r="AC5" s="97" t="s">
        <v>691</v>
      </c>
      <c r="AD5" s="69" t="s">
        <v>694</v>
      </c>
      <c r="AE5" s="69" t="s">
        <v>695</v>
      </c>
      <c r="AF5" s="69" t="s">
        <v>696</v>
      </c>
      <c r="AG5" s="69" t="s">
        <v>697</v>
      </c>
      <c r="AH5" s="69" t="s">
        <v>698</v>
      </c>
      <c r="AI5" s="69" t="s">
        <v>699</v>
      </c>
      <c r="AJ5" s="69" t="s">
        <v>700</v>
      </c>
      <c r="AK5" s="69" t="s">
        <v>701</v>
      </c>
      <c r="AL5" s="69" t="s">
        <v>702</v>
      </c>
      <c r="AM5" s="69" t="s">
        <v>703</v>
      </c>
      <c r="AN5" s="69" t="s">
        <v>704</v>
      </c>
      <c r="AO5" s="2" t="s">
        <v>8</v>
      </c>
    </row>
    <row r="6" spans="1:66" ht="22.75" customHeight="1" x14ac:dyDescent="0.25">
      <c r="A6" s="60"/>
      <c r="B6" s="88"/>
      <c r="C6" s="47"/>
      <c r="D6" s="48"/>
      <c r="E6" s="49"/>
      <c r="F6" s="48"/>
      <c r="G6" s="50"/>
      <c r="H6" s="48"/>
      <c r="I6" s="49"/>
      <c r="J6" s="91"/>
      <c r="K6" s="102" t="s">
        <v>14</v>
      </c>
      <c r="L6" s="102"/>
      <c r="M6" s="80">
        <f t="shared" ref="M6:S6" si="0">SUM(M7:M18)</f>
        <v>44054370.029999994</v>
      </c>
      <c r="N6" s="80">
        <f t="shared" si="0"/>
        <v>130511296.03999999</v>
      </c>
      <c r="O6" s="80">
        <f t="shared" si="0"/>
        <v>574212122.64000022</v>
      </c>
      <c r="P6" s="80">
        <f t="shared" si="0"/>
        <v>22535611.770000003</v>
      </c>
      <c r="Q6" s="80">
        <f t="shared" si="0"/>
        <v>41090104.370000005</v>
      </c>
      <c r="R6" s="80">
        <f t="shared" si="0"/>
        <v>30300</v>
      </c>
      <c r="S6" s="80">
        <f t="shared" si="0"/>
        <v>41059804.370000005</v>
      </c>
      <c r="T6" s="100">
        <f t="shared" ref="T6:T17" si="1">IFERROR(S6/P6,"nebija plānots")</f>
        <v>1.8219964378628448</v>
      </c>
      <c r="U6" s="80">
        <f t="shared" ref="U6:AO6" si="2">SUM(U7:U18)</f>
        <v>18524192.599999998</v>
      </c>
      <c r="V6" s="100">
        <f t="shared" si="2"/>
        <v>16.068167669703694</v>
      </c>
      <c r="W6" s="80">
        <f t="shared" si="2"/>
        <v>0</v>
      </c>
      <c r="X6" s="80">
        <f t="shared" si="2"/>
        <v>0</v>
      </c>
      <c r="Y6" s="80">
        <f t="shared" si="2"/>
        <v>0</v>
      </c>
      <c r="Z6" s="80">
        <f t="shared" si="2"/>
        <v>0</v>
      </c>
      <c r="AA6" s="80">
        <f t="shared" si="2"/>
        <v>0</v>
      </c>
      <c r="AB6" s="80">
        <f t="shared" si="2"/>
        <v>0</v>
      </c>
      <c r="AC6" s="80">
        <f t="shared" si="2"/>
        <v>0</v>
      </c>
      <c r="AD6" s="80">
        <f t="shared" si="2"/>
        <v>33210243.862199996</v>
      </c>
      <c r="AE6" s="80">
        <f t="shared" si="2"/>
        <v>26168156.370000001</v>
      </c>
      <c r="AF6" s="80">
        <f t="shared" si="2"/>
        <v>34334865.810000002</v>
      </c>
      <c r="AG6" s="80">
        <f t="shared" si="2"/>
        <v>58838413.216000006</v>
      </c>
      <c r="AH6" s="80">
        <f t="shared" si="2"/>
        <v>42478101.229999997</v>
      </c>
      <c r="AI6" s="80">
        <f t="shared" si="2"/>
        <v>36106121.682000004</v>
      </c>
      <c r="AJ6" s="80">
        <f t="shared" si="2"/>
        <v>34867259.174799994</v>
      </c>
      <c r="AK6" s="80">
        <f t="shared" si="2"/>
        <v>58463271.8565</v>
      </c>
      <c r="AL6" s="80">
        <f t="shared" si="2"/>
        <v>83980985.016666651</v>
      </c>
      <c r="AM6" s="80">
        <f t="shared" si="2"/>
        <v>44234838.705999993</v>
      </c>
      <c r="AN6" s="80">
        <f t="shared" si="2"/>
        <v>66554105.175999992</v>
      </c>
      <c r="AO6" s="80">
        <f t="shared" si="2"/>
        <v>642476415.34650195</v>
      </c>
    </row>
    <row r="7" spans="1:66" ht="15" customHeight="1" x14ac:dyDescent="0.25">
      <c r="A7" s="60"/>
      <c r="B7" s="88"/>
      <c r="C7" s="47"/>
      <c r="D7" s="48"/>
      <c r="E7" s="49"/>
      <c r="F7" s="48"/>
      <c r="G7" s="50"/>
      <c r="H7" s="48"/>
      <c r="I7" s="49"/>
      <c r="J7" s="91"/>
      <c r="K7" s="83" t="s">
        <v>59</v>
      </c>
      <c r="L7" s="84"/>
      <c r="M7" s="81">
        <f>SUMIF($K$28:$K$242,$K7,M$28:M$242)</f>
        <v>42994222.299999997</v>
      </c>
      <c r="N7" s="81">
        <f>SUMIF($K$28:$K$242,$K7,N$28:N$242)</f>
        <v>34557969.030000001</v>
      </c>
      <c r="O7" s="81">
        <f>SUMIF($K$28:$K$242,$K7,O$28:O$242)</f>
        <v>126277138.78</v>
      </c>
      <c r="P7" s="81">
        <f>SUMIF($K$28:$K$242,$K7,P$28:P$242)</f>
        <v>1127138.49</v>
      </c>
      <c r="Q7" s="81">
        <f>SUMIF($K$28:$K$242,$K7,Q$28:Q$242)</f>
        <v>16737890.250000002</v>
      </c>
      <c r="R7" s="81">
        <f t="shared" ref="R7:U18" si="3">SUMIF($K$28:$K$242,$K7,R$28:R$242)</f>
        <v>30300</v>
      </c>
      <c r="S7" s="81">
        <f t="shared" si="3"/>
        <v>16707590.250000002</v>
      </c>
      <c r="T7" s="98">
        <f t="shared" si="1"/>
        <v>14.823014561413835</v>
      </c>
      <c r="U7" s="81">
        <f t="shared" si="3"/>
        <v>15580451.76</v>
      </c>
      <c r="V7" s="98">
        <f t="shared" ref="V7:V17" si="4">IFERROR(U7/P7,"nebija plānots")</f>
        <v>13.823014561413833</v>
      </c>
      <c r="W7" s="81"/>
      <c r="X7" s="81"/>
      <c r="Y7" s="81"/>
      <c r="Z7" s="81"/>
      <c r="AA7" s="81"/>
      <c r="AB7" s="81"/>
      <c r="AC7" s="81"/>
      <c r="AD7" s="81">
        <f t="shared" ref="AD7:AN18" si="5">SUMIF($K$28:$K$242,$K7,AD$28:AD$242)</f>
        <v>19301319.489999998</v>
      </c>
      <c r="AE7" s="81">
        <f t="shared" si="5"/>
        <v>1829246.6</v>
      </c>
      <c r="AF7" s="81">
        <f t="shared" si="5"/>
        <v>2589303.6999999997</v>
      </c>
      <c r="AG7" s="81">
        <f t="shared" si="5"/>
        <v>25448070.670000002</v>
      </c>
      <c r="AH7" s="81">
        <f t="shared" si="5"/>
        <v>730033.93</v>
      </c>
      <c r="AI7" s="81">
        <f t="shared" si="5"/>
        <v>5073125.18</v>
      </c>
      <c r="AJ7" s="81">
        <f t="shared" si="5"/>
        <v>5828118.3099999996</v>
      </c>
      <c r="AK7" s="81">
        <f t="shared" si="5"/>
        <v>7739858.3199999994</v>
      </c>
      <c r="AL7" s="81">
        <f t="shared" si="5"/>
        <v>26232201.009999998</v>
      </c>
      <c r="AM7" s="81">
        <f t="shared" si="5"/>
        <v>12526657.23</v>
      </c>
      <c r="AN7" s="81">
        <f t="shared" si="5"/>
        <v>7645022.0499999998</v>
      </c>
      <c r="AO7" s="82">
        <f>SUM(P7:AN7)</f>
        <v>165126355.88602912</v>
      </c>
    </row>
    <row r="8" spans="1:66" ht="15" customHeight="1" x14ac:dyDescent="0.25">
      <c r="A8" s="60"/>
      <c r="B8" s="88"/>
      <c r="C8" s="47"/>
      <c r="D8" s="48"/>
      <c r="E8" s="49"/>
      <c r="F8" s="48"/>
      <c r="G8" s="50"/>
      <c r="H8" s="48"/>
      <c r="I8" s="49"/>
      <c r="J8" s="91"/>
      <c r="K8" s="83" t="s">
        <v>91</v>
      </c>
      <c r="L8" s="84"/>
      <c r="M8" s="81">
        <f t="shared" ref="M8:Q18" si="6">SUMIF($K$28:$K$242,$K8,M$28:M$242)</f>
        <v>265045.21999999997</v>
      </c>
      <c r="N8" s="81">
        <f t="shared" si="6"/>
        <v>24924687.619999997</v>
      </c>
      <c r="O8" s="81">
        <f t="shared" si="6"/>
        <v>99467380.399999991</v>
      </c>
      <c r="P8" s="81">
        <f t="shared" si="6"/>
        <v>13141303.130000001</v>
      </c>
      <c r="Q8" s="81">
        <f t="shared" si="6"/>
        <v>14205439.24</v>
      </c>
      <c r="R8" s="81">
        <f t="shared" si="3"/>
        <v>0</v>
      </c>
      <c r="S8" s="81">
        <f t="shared" si="3"/>
        <v>14205439.24</v>
      </c>
      <c r="T8" s="98">
        <f t="shared" si="1"/>
        <v>1.0809764525993397</v>
      </c>
      <c r="U8" s="81">
        <f t="shared" si="3"/>
        <v>1064136.1099999994</v>
      </c>
      <c r="V8" s="98">
        <f t="shared" si="4"/>
        <v>8.0976452599339693E-2</v>
      </c>
      <c r="W8" s="81"/>
      <c r="X8" s="81"/>
      <c r="Y8" s="81"/>
      <c r="Z8" s="81"/>
      <c r="AA8" s="81"/>
      <c r="AB8" s="81"/>
      <c r="AC8" s="81"/>
      <c r="AD8" s="81">
        <f t="shared" si="5"/>
        <v>6552480.0821999991</v>
      </c>
      <c r="AE8" s="81">
        <f t="shared" si="5"/>
        <v>11421033.650000004</v>
      </c>
      <c r="AF8" s="81">
        <f t="shared" si="5"/>
        <v>9558727.3375000022</v>
      </c>
      <c r="AG8" s="81">
        <f t="shared" si="5"/>
        <v>10666282.786000002</v>
      </c>
      <c r="AH8" s="81">
        <f t="shared" si="5"/>
        <v>13995125.300000001</v>
      </c>
      <c r="AI8" s="81">
        <f t="shared" si="5"/>
        <v>17936357.321999997</v>
      </c>
      <c r="AJ8" s="81">
        <f t="shared" si="5"/>
        <v>14879652.224799998</v>
      </c>
      <c r="AK8" s="81">
        <f t="shared" si="5"/>
        <v>12292332.386500001</v>
      </c>
      <c r="AL8" s="81">
        <f t="shared" si="5"/>
        <v>16903898.494166665</v>
      </c>
      <c r="AM8" s="81">
        <f t="shared" si="5"/>
        <v>11909138.655999998</v>
      </c>
      <c r="AN8" s="81">
        <f t="shared" si="5"/>
        <v>12831560.566000002</v>
      </c>
      <c r="AO8" s="82">
        <f t="shared" ref="AO8:AO18" si="7">SUM(P8:AN8)</f>
        <v>181562907.68711957</v>
      </c>
    </row>
    <row r="9" spans="1:66" ht="15" customHeight="1" x14ac:dyDescent="0.25">
      <c r="A9" s="60"/>
      <c r="B9" s="88"/>
      <c r="C9" s="47"/>
      <c r="D9" s="48"/>
      <c r="E9" s="49"/>
      <c r="F9" s="48"/>
      <c r="G9" s="50"/>
      <c r="H9" s="48"/>
      <c r="I9" s="49"/>
      <c r="J9" s="91"/>
      <c r="K9" s="83" t="s">
        <v>103</v>
      </c>
      <c r="L9" s="84"/>
      <c r="M9" s="81">
        <f t="shared" si="6"/>
        <v>0</v>
      </c>
      <c r="N9" s="81">
        <f t="shared" si="6"/>
        <v>37408396.289999999</v>
      </c>
      <c r="O9" s="81">
        <f t="shared" si="6"/>
        <v>99418992.329999998</v>
      </c>
      <c r="P9" s="81">
        <f t="shared" si="6"/>
        <v>1511129.17</v>
      </c>
      <c r="Q9" s="81">
        <f t="shared" si="6"/>
        <v>1798431.1400000001</v>
      </c>
      <c r="R9" s="81">
        <f t="shared" si="3"/>
        <v>0</v>
      </c>
      <c r="S9" s="81">
        <f t="shared" si="3"/>
        <v>1798431.1400000001</v>
      </c>
      <c r="T9" s="98">
        <f t="shared" si="1"/>
        <v>1.1901240315544965</v>
      </c>
      <c r="U9" s="81">
        <f t="shared" si="3"/>
        <v>287301.97000000009</v>
      </c>
      <c r="V9" s="98">
        <f t="shared" si="4"/>
        <v>0.1901240315544965</v>
      </c>
      <c r="W9" s="81"/>
      <c r="X9" s="81"/>
      <c r="Y9" s="81"/>
      <c r="Z9" s="81"/>
      <c r="AA9" s="81"/>
      <c r="AB9" s="81"/>
      <c r="AC9" s="81"/>
      <c r="AD9" s="81">
        <f t="shared" si="5"/>
        <v>1141931.3</v>
      </c>
      <c r="AE9" s="81">
        <f t="shared" si="5"/>
        <v>0</v>
      </c>
      <c r="AF9" s="81">
        <f t="shared" si="5"/>
        <v>12552909.57</v>
      </c>
      <c r="AG9" s="81">
        <f t="shared" si="5"/>
        <v>3358052.06</v>
      </c>
      <c r="AH9" s="81">
        <f t="shared" si="5"/>
        <v>3946101.1799999997</v>
      </c>
      <c r="AI9" s="81">
        <f t="shared" si="5"/>
        <v>4346067.92</v>
      </c>
      <c r="AJ9" s="81">
        <f t="shared" si="5"/>
        <v>2182708.5599999996</v>
      </c>
      <c r="AK9" s="81">
        <f t="shared" si="5"/>
        <v>5805585.0099999998</v>
      </c>
      <c r="AL9" s="81">
        <f t="shared" si="5"/>
        <v>9024013.9000000004</v>
      </c>
      <c r="AM9" s="81">
        <f t="shared" si="5"/>
        <v>732011.77</v>
      </c>
      <c r="AN9" s="81">
        <f t="shared" si="5"/>
        <v>16104632.080000002</v>
      </c>
      <c r="AO9" s="82">
        <f t="shared" si="7"/>
        <v>64589308.150248066</v>
      </c>
    </row>
    <row r="10" spans="1:66" ht="15" customHeight="1" x14ac:dyDescent="0.25">
      <c r="A10" s="60"/>
      <c r="B10" s="88"/>
      <c r="C10" s="47"/>
      <c r="D10" s="48"/>
      <c r="E10" s="49"/>
      <c r="F10" s="48"/>
      <c r="G10" s="50"/>
      <c r="H10" s="48"/>
      <c r="I10" s="49"/>
      <c r="J10" s="91"/>
      <c r="K10" s="83" t="s">
        <v>22</v>
      </c>
      <c r="L10" s="84"/>
      <c r="M10" s="81">
        <f t="shared" si="6"/>
        <v>115102.51</v>
      </c>
      <c r="N10" s="81">
        <f t="shared" si="6"/>
        <v>4990447.5299999993</v>
      </c>
      <c r="O10" s="81">
        <f t="shared" si="6"/>
        <v>62009179.719999991</v>
      </c>
      <c r="P10" s="81">
        <f t="shared" si="6"/>
        <v>4086401.0000000005</v>
      </c>
      <c r="Q10" s="81">
        <f t="shared" si="6"/>
        <v>4621422.5999999996</v>
      </c>
      <c r="R10" s="81">
        <f t="shared" si="3"/>
        <v>0</v>
      </c>
      <c r="S10" s="81">
        <f t="shared" si="3"/>
        <v>4621422.5999999996</v>
      </c>
      <c r="T10" s="98">
        <f t="shared" si="1"/>
        <v>1.1309273367934276</v>
      </c>
      <c r="U10" s="81">
        <f t="shared" si="3"/>
        <v>535021.59999999986</v>
      </c>
      <c r="V10" s="98">
        <f t="shared" si="4"/>
        <v>0.13092733679342772</v>
      </c>
      <c r="W10" s="81"/>
      <c r="X10" s="81"/>
      <c r="Y10" s="81"/>
      <c r="Z10" s="81"/>
      <c r="AA10" s="81"/>
      <c r="AB10" s="81"/>
      <c r="AC10" s="81"/>
      <c r="AD10" s="81">
        <f t="shared" si="5"/>
        <v>2638256.9399999995</v>
      </c>
      <c r="AE10" s="81">
        <f t="shared" si="5"/>
        <v>5469482</v>
      </c>
      <c r="AF10" s="81">
        <f t="shared" si="5"/>
        <v>5178729.76</v>
      </c>
      <c r="AG10" s="81">
        <f t="shared" si="5"/>
        <v>3812572.0100000002</v>
      </c>
      <c r="AH10" s="81">
        <f t="shared" si="5"/>
        <v>11210163.399999999</v>
      </c>
      <c r="AI10" s="81">
        <f t="shared" si="5"/>
        <v>4279774.13</v>
      </c>
      <c r="AJ10" s="81">
        <f t="shared" si="5"/>
        <v>3834832.64</v>
      </c>
      <c r="AK10" s="81">
        <f t="shared" si="5"/>
        <v>22471681.229999997</v>
      </c>
      <c r="AL10" s="81">
        <f t="shared" si="5"/>
        <v>13388470.99</v>
      </c>
      <c r="AM10" s="81">
        <f t="shared" si="5"/>
        <v>7699320.0900000008</v>
      </c>
      <c r="AN10" s="81">
        <f t="shared" si="5"/>
        <v>3349464.87</v>
      </c>
      <c r="AO10" s="82">
        <f t="shared" si="7"/>
        <v>97197017.121854678</v>
      </c>
    </row>
    <row r="11" spans="1:66" ht="15" customHeight="1" x14ac:dyDescent="0.25">
      <c r="A11" s="60"/>
      <c r="B11" s="88"/>
      <c r="C11" s="47"/>
      <c r="D11" s="48"/>
      <c r="E11" s="49"/>
      <c r="F11" s="48"/>
      <c r="G11" s="50"/>
      <c r="H11" s="48"/>
      <c r="I11" s="49"/>
      <c r="J11" s="91"/>
      <c r="K11" s="83" t="s">
        <v>306</v>
      </c>
      <c r="L11" s="84"/>
      <c r="M11" s="81">
        <f t="shared" si="6"/>
        <v>0</v>
      </c>
      <c r="N11" s="81">
        <f t="shared" si="6"/>
        <v>14600467.719999999</v>
      </c>
      <c r="O11" s="81">
        <f t="shared" si="6"/>
        <v>44549113.090000018</v>
      </c>
      <c r="P11" s="81">
        <f t="shared" si="6"/>
        <v>1899061.3699999999</v>
      </c>
      <c r="Q11" s="81">
        <f t="shared" si="6"/>
        <v>2495871.04</v>
      </c>
      <c r="R11" s="81">
        <f t="shared" si="3"/>
        <v>0</v>
      </c>
      <c r="S11" s="81">
        <f t="shared" si="3"/>
        <v>2495871.04</v>
      </c>
      <c r="T11" s="98">
        <f t="shared" si="1"/>
        <v>1.3142656048024399</v>
      </c>
      <c r="U11" s="81">
        <f t="shared" si="3"/>
        <v>596809.66999999981</v>
      </c>
      <c r="V11" s="98">
        <f t="shared" si="4"/>
        <v>0.31426560480243976</v>
      </c>
      <c r="W11" s="81"/>
      <c r="X11" s="81"/>
      <c r="Y11" s="81"/>
      <c r="Z11" s="81"/>
      <c r="AA11" s="81"/>
      <c r="AB11" s="81"/>
      <c r="AC11" s="81"/>
      <c r="AD11" s="81">
        <f t="shared" si="5"/>
        <v>1209213.4499999997</v>
      </c>
      <c r="AE11" s="81">
        <f t="shared" si="5"/>
        <v>805157.15999999992</v>
      </c>
      <c r="AF11" s="81">
        <f t="shared" si="5"/>
        <v>1831630.56</v>
      </c>
      <c r="AG11" s="81">
        <f t="shared" si="5"/>
        <v>5545290.330000001</v>
      </c>
      <c r="AH11" s="81">
        <f t="shared" si="5"/>
        <v>1358776.27</v>
      </c>
      <c r="AI11" s="81">
        <f t="shared" si="5"/>
        <v>1150259.5</v>
      </c>
      <c r="AJ11" s="81">
        <f t="shared" si="5"/>
        <v>4442007.45</v>
      </c>
      <c r="AK11" s="81">
        <f t="shared" si="5"/>
        <v>1249939.2400000002</v>
      </c>
      <c r="AL11" s="81">
        <f t="shared" si="5"/>
        <v>5668191.6200000001</v>
      </c>
      <c r="AM11" s="81">
        <f t="shared" si="5"/>
        <v>1362510.5499999998</v>
      </c>
      <c r="AN11" s="81">
        <f t="shared" si="5"/>
        <v>4731501.91</v>
      </c>
      <c r="AO11" s="82">
        <f t="shared" si="7"/>
        <v>36842092.788531214</v>
      </c>
    </row>
    <row r="12" spans="1:66" ht="15" customHeight="1" x14ac:dyDescent="0.25">
      <c r="A12" s="60"/>
      <c r="B12" s="88"/>
      <c r="C12" s="47"/>
      <c r="D12" s="48"/>
      <c r="E12" s="49"/>
      <c r="F12" s="48"/>
      <c r="G12" s="50"/>
      <c r="H12" s="48"/>
      <c r="I12" s="49"/>
      <c r="J12" s="91"/>
      <c r="K12" s="83" t="s">
        <v>120</v>
      </c>
      <c r="L12" s="84"/>
      <c r="M12" s="81">
        <f t="shared" si="6"/>
        <v>0</v>
      </c>
      <c r="N12" s="81">
        <f t="shared" si="6"/>
        <v>0</v>
      </c>
      <c r="O12" s="81">
        <f t="shared" si="6"/>
        <v>19705888.73</v>
      </c>
      <c r="P12" s="81">
        <f t="shared" si="6"/>
        <v>0</v>
      </c>
      <c r="Q12" s="81">
        <f t="shared" si="6"/>
        <v>0</v>
      </c>
      <c r="R12" s="81">
        <f t="shared" si="3"/>
        <v>0</v>
      </c>
      <c r="S12" s="81">
        <f t="shared" si="3"/>
        <v>0</v>
      </c>
      <c r="T12" s="98" t="str">
        <f t="shared" si="1"/>
        <v>nebija plānots</v>
      </c>
      <c r="U12" s="81">
        <f t="shared" si="3"/>
        <v>0</v>
      </c>
      <c r="V12" s="98" t="str">
        <f t="shared" si="4"/>
        <v>nebija plānots</v>
      </c>
      <c r="W12" s="81"/>
      <c r="X12" s="81"/>
      <c r="Y12" s="81"/>
      <c r="Z12" s="81"/>
      <c r="AA12" s="81"/>
      <c r="AB12" s="81"/>
      <c r="AC12" s="81"/>
      <c r="AD12" s="81">
        <f t="shared" si="5"/>
        <v>0</v>
      </c>
      <c r="AE12" s="81">
        <f t="shared" si="5"/>
        <v>0</v>
      </c>
      <c r="AF12" s="81">
        <f t="shared" si="5"/>
        <v>0</v>
      </c>
      <c r="AG12" s="81">
        <f t="shared" si="5"/>
        <v>0</v>
      </c>
      <c r="AH12" s="81">
        <f t="shared" si="5"/>
        <v>0</v>
      </c>
      <c r="AI12" s="81">
        <f t="shared" si="5"/>
        <v>0</v>
      </c>
      <c r="AJ12" s="81">
        <f t="shared" si="5"/>
        <v>0</v>
      </c>
      <c r="AK12" s="81">
        <f t="shared" si="5"/>
        <v>0</v>
      </c>
      <c r="AL12" s="81">
        <f t="shared" si="5"/>
        <v>4465049.95</v>
      </c>
      <c r="AM12" s="81">
        <f t="shared" si="5"/>
        <v>0</v>
      </c>
      <c r="AN12" s="81">
        <f t="shared" si="5"/>
        <v>1700000</v>
      </c>
      <c r="AO12" s="82">
        <f t="shared" si="7"/>
        <v>6165049.9500000002</v>
      </c>
    </row>
    <row r="13" spans="1:66" ht="15" customHeight="1" x14ac:dyDescent="0.25">
      <c r="A13" s="60"/>
      <c r="B13" s="88"/>
      <c r="C13" s="47"/>
      <c r="D13" s="48"/>
      <c r="E13" s="49"/>
      <c r="F13" s="48"/>
      <c r="G13" s="50"/>
      <c r="H13" s="48"/>
      <c r="I13" s="49"/>
      <c r="J13" s="91"/>
      <c r="K13" s="83" t="s">
        <v>444</v>
      </c>
      <c r="L13" s="84"/>
      <c r="M13" s="81">
        <f t="shared" si="6"/>
        <v>680000</v>
      </c>
      <c r="N13" s="81">
        <f t="shared" si="6"/>
        <v>6447581.7999999998</v>
      </c>
      <c r="O13" s="81">
        <f t="shared" si="6"/>
        <v>24709334.230000004</v>
      </c>
      <c r="P13" s="81">
        <f t="shared" si="6"/>
        <v>613806.14</v>
      </c>
      <c r="Q13" s="81">
        <f t="shared" si="6"/>
        <v>740794.32000000007</v>
      </c>
      <c r="R13" s="81">
        <f t="shared" si="3"/>
        <v>0</v>
      </c>
      <c r="S13" s="81">
        <f t="shared" si="3"/>
        <v>740794.32000000007</v>
      </c>
      <c r="T13" s="98">
        <f t="shared" si="1"/>
        <v>1.2068864609272238</v>
      </c>
      <c r="U13" s="81">
        <f t="shared" si="3"/>
        <v>126988.18000000001</v>
      </c>
      <c r="V13" s="98">
        <f t="shared" si="4"/>
        <v>0.20688646092722371</v>
      </c>
      <c r="W13" s="81"/>
      <c r="X13" s="81"/>
      <c r="Y13" s="81"/>
      <c r="Z13" s="81"/>
      <c r="AA13" s="81"/>
      <c r="AB13" s="81"/>
      <c r="AC13" s="81"/>
      <c r="AD13" s="81">
        <f t="shared" si="5"/>
        <v>1029020.14</v>
      </c>
      <c r="AE13" s="81">
        <f t="shared" si="5"/>
        <v>5552393.4000000004</v>
      </c>
      <c r="AF13" s="81">
        <f t="shared" si="5"/>
        <v>1195656.8900000001</v>
      </c>
      <c r="AG13" s="81">
        <f t="shared" si="5"/>
        <v>1807044.1299999997</v>
      </c>
      <c r="AH13" s="81">
        <f t="shared" si="5"/>
        <v>6343576.6899999995</v>
      </c>
      <c r="AI13" s="81">
        <f t="shared" si="5"/>
        <v>1192490.83</v>
      </c>
      <c r="AJ13" s="81">
        <f t="shared" si="5"/>
        <v>1396602.2999999998</v>
      </c>
      <c r="AK13" s="81">
        <f t="shared" si="5"/>
        <v>5034771.97</v>
      </c>
      <c r="AL13" s="81">
        <f t="shared" si="5"/>
        <v>4098380.9599999995</v>
      </c>
      <c r="AM13" s="81">
        <f t="shared" si="5"/>
        <v>6258799.4000000004</v>
      </c>
      <c r="AN13" s="81">
        <f t="shared" si="5"/>
        <v>4611086.3899999997</v>
      </c>
      <c r="AO13" s="82">
        <f t="shared" si="7"/>
        <v>40742207.473772921</v>
      </c>
    </row>
    <row r="14" spans="1:66" ht="15" customHeight="1" x14ac:dyDescent="0.25">
      <c r="A14" s="60"/>
      <c r="B14" s="88"/>
      <c r="C14" s="47"/>
      <c r="D14" s="48"/>
      <c r="E14" s="49"/>
      <c r="F14" s="48"/>
      <c r="G14" s="50"/>
      <c r="H14" s="48"/>
      <c r="I14" s="49"/>
      <c r="J14" s="91"/>
      <c r="K14" s="83" t="s">
        <v>420</v>
      </c>
      <c r="L14" s="84"/>
      <c r="M14" s="81">
        <f t="shared" si="6"/>
        <v>0</v>
      </c>
      <c r="N14" s="81">
        <f t="shared" si="6"/>
        <v>5855501.1600000001</v>
      </c>
      <c r="O14" s="81">
        <f t="shared" si="6"/>
        <v>11686457.350000001</v>
      </c>
      <c r="P14" s="81">
        <f t="shared" si="6"/>
        <v>147803.85999999999</v>
      </c>
      <c r="Q14" s="81">
        <f t="shared" si="6"/>
        <v>231131.72</v>
      </c>
      <c r="R14" s="81">
        <f t="shared" si="3"/>
        <v>0</v>
      </c>
      <c r="S14" s="81">
        <f t="shared" si="3"/>
        <v>231131.72</v>
      </c>
      <c r="T14" s="98">
        <f t="shared" si="1"/>
        <v>1.5637732329859317</v>
      </c>
      <c r="U14" s="81">
        <f t="shared" si="3"/>
        <v>83327.86</v>
      </c>
      <c r="V14" s="98">
        <f t="shared" si="4"/>
        <v>0.56377323298593152</v>
      </c>
      <c r="W14" s="81"/>
      <c r="X14" s="81"/>
      <c r="Y14" s="81"/>
      <c r="Z14" s="81"/>
      <c r="AA14" s="81"/>
      <c r="AB14" s="81"/>
      <c r="AC14" s="81"/>
      <c r="AD14" s="81">
        <f t="shared" si="5"/>
        <v>52087.96</v>
      </c>
      <c r="AE14" s="81">
        <f t="shared" si="5"/>
        <v>500958.73</v>
      </c>
      <c r="AF14" s="81">
        <f t="shared" si="5"/>
        <v>500057.61249999999</v>
      </c>
      <c r="AG14" s="81">
        <f t="shared" si="5"/>
        <v>775505.02</v>
      </c>
      <c r="AH14" s="81">
        <f t="shared" si="5"/>
        <v>1118246.04</v>
      </c>
      <c r="AI14" s="81">
        <f t="shared" si="5"/>
        <v>116662.5</v>
      </c>
      <c r="AJ14" s="81">
        <f t="shared" si="5"/>
        <v>1451863.32</v>
      </c>
      <c r="AK14" s="81">
        <f t="shared" si="5"/>
        <v>3515560.61</v>
      </c>
      <c r="AL14" s="81">
        <f t="shared" si="5"/>
        <v>1020771.8825000001</v>
      </c>
      <c r="AM14" s="81">
        <f t="shared" si="5"/>
        <v>3251488.53</v>
      </c>
      <c r="AN14" s="81">
        <f t="shared" si="5"/>
        <v>102969.87</v>
      </c>
      <c r="AO14" s="82">
        <f t="shared" si="7"/>
        <v>13099569.362546464</v>
      </c>
    </row>
    <row r="15" spans="1:66" ht="15" customHeight="1" x14ac:dyDescent="0.25">
      <c r="A15" s="60"/>
      <c r="B15" s="88"/>
      <c r="C15" s="47"/>
      <c r="D15" s="48"/>
      <c r="E15" s="49"/>
      <c r="F15" s="48"/>
      <c r="G15" s="50"/>
      <c r="H15" s="48"/>
      <c r="I15" s="49"/>
      <c r="J15" s="91"/>
      <c r="K15" s="83" t="s">
        <v>155</v>
      </c>
      <c r="L15" s="84"/>
      <c r="M15" s="81">
        <f t="shared" si="6"/>
        <v>0</v>
      </c>
      <c r="N15" s="81">
        <f t="shared" si="6"/>
        <v>0</v>
      </c>
      <c r="O15" s="81">
        <f t="shared" si="6"/>
        <v>78185711.140000001</v>
      </c>
      <c r="P15" s="81">
        <f t="shared" si="6"/>
        <v>0</v>
      </c>
      <c r="Q15" s="81">
        <f t="shared" si="6"/>
        <v>0</v>
      </c>
      <c r="R15" s="81">
        <f t="shared" si="3"/>
        <v>0</v>
      </c>
      <c r="S15" s="81">
        <f t="shared" si="3"/>
        <v>0</v>
      </c>
      <c r="T15" s="98" t="str">
        <f t="shared" si="1"/>
        <v>nebija plānots</v>
      </c>
      <c r="U15" s="81">
        <f t="shared" si="3"/>
        <v>0</v>
      </c>
      <c r="V15" s="98" t="str">
        <f t="shared" si="4"/>
        <v>nebija plānots</v>
      </c>
      <c r="W15" s="81"/>
      <c r="X15" s="81"/>
      <c r="Y15" s="81"/>
      <c r="Z15" s="81"/>
      <c r="AA15" s="81"/>
      <c r="AB15" s="81"/>
      <c r="AC15" s="81"/>
      <c r="AD15" s="81">
        <f t="shared" si="5"/>
        <v>0</v>
      </c>
      <c r="AE15" s="81">
        <f t="shared" si="5"/>
        <v>0</v>
      </c>
      <c r="AF15" s="81">
        <f t="shared" si="5"/>
        <v>818752.88</v>
      </c>
      <c r="AG15" s="81">
        <f t="shared" si="5"/>
        <v>7225000</v>
      </c>
      <c r="AH15" s="81">
        <f t="shared" si="5"/>
        <v>3304464.38</v>
      </c>
      <c r="AI15" s="81">
        <f t="shared" si="5"/>
        <v>1952343.85</v>
      </c>
      <c r="AJ15" s="81">
        <f t="shared" si="5"/>
        <v>0</v>
      </c>
      <c r="AK15" s="81">
        <f t="shared" si="5"/>
        <v>0</v>
      </c>
      <c r="AL15" s="81">
        <f t="shared" si="5"/>
        <v>2209231.21</v>
      </c>
      <c r="AM15" s="81">
        <f t="shared" si="5"/>
        <v>0</v>
      </c>
      <c r="AN15" s="81">
        <f t="shared" si="5"/>
        <v>14656723.979999999</v>
      </c>
      <c r="AO15" s="82">
        <f t="shared" si="7"/>
        <v>30166516.299999997</v>
      </c>
    </row>
    <row r="16" spans="1:66" ht="15" customHeight="1" x14ac:dyDescent="0.25">
      <c r="A16" s="60"/>
      <c r="B16" s="88"/>
      <c r="C16" s="47"/>
      <c r="D16" s="48"/>
      <c r="E16" s="49"/>
      <c r="F16" s="48"/>
      <c r="G16" s="50"/>
      <c r="H16" s="48"/>
      <c r="I16" s="49"/>
      <c r="J16" s="91"/>
      <c r="K16" s="83" t="s">
        <v>272</v>
      </c>
      <c r="L16" s="84"/>
      <c r="M16" s="81">
        <f t="shared" si="6"/>
        <v>0</v>
      </c>
      <c r="N16" s="81">
        <f t="shared" si="6"/>
        <v>0</v>
      </c>
      <c r="O16" s="81">
        <f t="shared" si="6"/>
        <v>3074419.69</v>
      </c>
      <c r="P16" s="81">
        <f t="shared" si="6"/>
        <v>8968.61</v>
      </c>
      <c r="Q16" s="81">
        <f t="shared" si="6"/>
        <v>15768.61</v>
      </c>
      <c r="R16" s="81">
        <f t="shared" si="3"/>
        <v>0</v>
      </c>
      <c r="S16" s="81">
        <f t="shared" si="3"/>
        <v>15768.61</v>
      </c>
      <c r="T16" s="98">
        <f t="shared" si="1"/>
        <v>1.7581999886270001</v>
      </c>
      <c r="U16" s="81">
        <f t="shared" si="3"/>
        <v>6800</v>
      </c>
      <c r="V16" s="98">
        <f t="shared" si="4"/>
        <v>0.75819998862700011</v>
      </c>
      <c r="W16" s="81"/>
      <c r="X16" s="81"/>
      <c r="Y16" s="81"/>
      <c r="Z16" s="81"/>
      <c r="AA16" s="81"/>
      <c r="AB16" s="81"/>
      <c r="AC16" s="81"/>
      <c r="AD16" s="81">
        <f t="shared" si="5"/>
        <v>352216.72</v>
      </c>
      <c r="AE16" s="81">
        <f t="shared" si="5"/>
        <v>0</v>
      </c>
      <c r="AF16" s="81">
        <f t="shared" si="5"/>
        <v>0</v>
      </c>
      <c r="AG16" s="81">
        <f t="shared" si="5"/>
        <v>0</v>
      </c>
      <c r="AH16" s="81">
        <f t="shared" si="5"/>
        <v>0</v>
      </c>
      <c r="AI16" s="81">
        <f t="shared" si="5"/>
        <v>0</v>
      </c>
      <c r="AJ16" s="81">
        <f t="shared" si="5"/>
        <v>26987.5</v>
      </c>
      <c r="AK16" s="81">
        <f t="shared" si="5"/>
        <v>0</v>
      </c>
      <c r="AL16" s="81">
        <f t="shared" si="5"/>
        <v>0</v>
      </c>
      <c r="AM16" s="81">
        <f t="shared" si="5"/>
        <v>0</v>
      </c>
      <c r="AN16" s="81">
        <f t="shared" si="5"/>
        <v>122400</v>
      </c>
      <c r="AO16" s="82">
        <f t="shared" si="7"/>
        <v>548912.56639997719</v>
      </c>
    </row>
    <row r="17" spans="1:41" ht="15" customHeight="1" x14ac:dyDescent="0.25">
      <c r="A17" s="60"/>
      <c r="B17" s="88"/>
      <c r="C17" s="47"/>
      <c r="D17" s="48"/>
      <c r="E17" s="49"/>
      <c r="F17" s="48"/>
      <c r="G17" s="50"/>
      <c r="H17" s="48"/>
      <c r="I17" s="49"/>
      <c r="J17" s="91"/>
      <c r="K17" s="83" t="s">
        <v>95</v>
      </c>
      <c r="L17" s="84"/>
      <c r="M17" s="81">
        <f t="shared" si="6"/>
        <v>0</v>
      </c>
      <c r="N17" s="81">
        <f t="shared" si="6"/>
        <v>1536084.2699999998</v>
      </c>
      <c r="O17" s="81">
        <f t="shared" si="6"/>
        <v>3992122.71</v>
      </c>
      <c r="P17" s="81">
        <f t="shared" si="6"/>
        <v>0</v>
      </c>
      <c r="Q17" s="81">
        <f t="shared" si="6"/>
        <v>243355.44999999998</v>
      </c>
      <c r="R17" s="81">
        <f t="shared" si="3"/>
        <v>0</v>
      </c>
      <c r="S17" s="81">
        <f t="shared" si="3"/>
        <v>243355.44999999998</v>
      </c>
      <c r="T17" s="98" t="str">
        <f t="shared" si="1"/>
        <v>nebija plānots</v>
      </c>
      <c r="U17" s="81">
        <f t="shared" si="3"/>
        <v>243355.44999999998</v>
      </c>
      <c r="V17" s="98" t="str">
        <f t="shared" si="4"/>
        <v>nebija plānots</v>
      </c>
      <c r="W17" s="81"/>
      <c r="X17" s="81"/>
      <c r="Y17" s="81"/>
      <c r="Z17" s="81"/>
      <c r="AA17" s="81"/>
      <c r="AB17" s="81"/>
      <c r="AC17" s="81"/>
      <c r="AD17" s="81">
        <f t="shared" si="5"/>
        <v>768818.09000000008</v>
      </c>
      <c r="AE17" s="81">
        <f t="shared" si="5"/>
        <v>127534.25</v>
      </c>
      <c r="AF17" s="81">
        <f t="shared" si="5"/>
        <v>109097.5</v>
      </c>
      <c r="AG17" s="81">
        <f t="shared" si="5"/>
        <v>200596.21000000002</v>
      </c>
      <c r="AH17" s="81">
        <f t="shared" si="5"/>
        <v>471614.04</v>
      </c>
      <c r="AI17" s="81">
        <f t="shared" si="5"/>
        <v>59040.45</v>
      </c>
      <c r="AJ17" s="81">
        <f t="shared" si="5"/>
        <v>243690.78999999998</v>
      </c>
      <c r="AK17" s="81">
        <f t="shared" si="5"/>
        <v>353543.09</v>
      </c>
      <c r="AL17" s="81">
        <f t="shared" si="5"/>
        <v>970775</v>
      </c>
      <c r="AM17" s="81">
        <f t="shared" si="5"/>
        <v>494912.48</v>
      </c>
      <c r="AN17" s="81">
        <f t="shared" si="5"/>
        <v>698743.46000000008</v>
      </c>
      <c r="AO17" s="82">
        <f t="shared" si="7"/>
        <v>5228431.71</v>
      </c>
    </row>
    <row r="18" spans="1:41" ht="15" customHeight="1" x14ac:dyDescent="0.25">
      <c r="A18" s="60"/>
      <c r="B18" s="88"/>
      <c r="C18" s="47"/>
      <c r="D18" s="48"/>
      <c r="E18" s="49"/>
      <c r="F18" s="48"/>
      <c r="G18" s="50"/>
      <c r="H18" s="48"/>
      <c r="I18" s="49"/>
      <c r="J18" s="91"/>
      <c r="K18" s="83" t="s">
        <v>499</v>
      </c>
      <c r="L18" s="84"/>
      <c r="M18" s="81">
        <f t="shared" si="6"/>
        <v>0</v>
      </c>
      <c r="N18" s="81">
        <f t="shared" si="6"/>
        <v>190160.62</v>
      </c>
      <c r="O18" s="81">
        <f t="shared" si="6"/>
        <v>1136384.47</v>
      </c>
      <c r="P18" s="81">
        <f t="shared" si="6"/>
        <v>0</v>
      </c>
      <c r="Q18" s="81">
        <f t="shared" si="6"/>
        <v>0</v>
      </c>
      <c r="R18" s="81">
        <f t="shared" si="3"/>
        <v>0</v>
      </c>
      <c r="S18" s="81">
        <f t="shared" si="3"/>
        <v>0</v>
      </c>
      <c r="T18" s="98" t="str">
        <f>IFERROR(S18/P18,"nebija plānots")</f>
        <v>nebija plānots</v>
      </c>
      <c r="U18" s="81">
        <f t="shared" si="3"/>
        <v>0</v>
      </c>
      <c r="V18" s="98" t="str">
        <f>IFERROR(U18/P18,"nebija plānots")</f>
        <v>nebija plānots</v>
      </c>
      <c r="W18" s="81"/>
      <c r="X18" s="81"/>
      <c r="Y18" s="81"/>
      <c r="Z18" s="81"/>
      <c r="AA18" s="81"/>
      <c r="AB18" s="81"/>
      <c r="AC18" s="81"/>
      <c r="AD18" s="81">
        <f t="shared" si="5"/>
        <v>164899.69</v>
      </c>
      <c r="AE18" s="81">
        <f t="shared" si="5"/>
        <v>462350.57999999996</v>
      </c>
      <c r="AF18" s="81">
        <f t="shared" si="5"/>
        <v>0</v>
      </c>
      <c r="AG18" s="81">
        <f t="shared" si="5"/>
        <v>0</v>
      </c>
      <c r="AH18" s="81">
        <f t="shared" si="5"/>
        <v>0</v>
      </c>
      <c r="AI18" s="81">
        <f t="shared" si="5"/>
        <v>0</v>
      </c>
      <c r="AJ18" s="81">
        <f t="shared" si="5"/>
        <v>580796.08000000007</v>
      </c>
      <c r="AK18" s="81">
        <f t="shared" si="5"/>
        <v>0</v>
      </c>
      <c r="AL18" s="81">
        <f t="shared" si="5"/>
        <v>0</v>
      </c>
      <c r="AM18" s="81">
        <f t="shared" si="5"/>
        <v>0</v>
      </c>
      <c r="AN18" s="81">
        <f t="shared" si="5"/>
        <v>0</v>
      </c>
      <c r="AO18" s="82">
        <f t="shared" si="7"/>
        <v>1208046.3500000001</v>
      </c>
    </row>
    <row r="19" spans="1:41" ht="22.75" customHeight="1" x14ac:dyDescent="0.25">
      <c r="A19" s="55"/>
      <c r="B19" s="55"/>
      <c r="C19" s="61"/>
      <c r="D19" s="62"/>
      <c r="E19" s="63"/>
      <c r="F19" s="62"/>
      <c r="G19" s="64"/>
      <c r="H19" s="62"/>
      <c r="I19" s="63"/>
      <c r="J19" s="62"/>
      <c r="K19" s="86"/>
      <c r="L19" s="85"/>
      <c r="M19" s="66"/>
      <c r="N19" s="65"/>
      <c r="O19" s="65"/>
      <c r="P19" s="110" t="s">
        <v>692</v>
      </c>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5"/>
    </row>
    <row r="20" spans="1:41" s="6" customFormat="1" ht="74.5" customHeight="1" x14ac:dyDescent="0.35">
      <c r="A20" s="104" t="s">
        <v>0</v>
      </c>
      <c r="B20" s="104" t="s">
        <v>1</v>
      </c>
      <c r="C20" s="104" t="s">
        <v>670</v>
      </c>
      <c r="D20" s="104" t="s">
        <v>2</v>
      </c>
      <c r="E20" s="105" t="s">
        <v>3</v>
      </c>
      <c r="F20" s="105" t="s">
        <v>671</v>
      </c>
      <c r="G20" s="105" t="s">
        <v>672</v>
      </c>
      <c r="H20" s="104" t="s">
        <v>4</v>
      </c>
      <c r="I20" s="104" t="s">
        <v>5</v>
      </c>
      <c r="J20" s="104" t="s">
        <v>6</v>
      </c>
      <c r="K20" s="104" t="s">
        <v>7</v>
      </c>
      <c r="L20" s="57" t="s">
        <v>673</v>
      </c>
      <c r="M20" s="57" t="s">
        <v>674</v>
      </c>
      <c r="N20" s="57" t="s">
        <v>675</v>
      </c>
      <c r="O20" s="57" t="s">
        <v>676</v>
      </c>
      <c r="P20" s="69" t="str">
        <f>P5</f>
        <v>Janvāris, plāns</v>
      </c>
      <c r="Q20" s="96" t="str">
        <f>Q5</f>
        <v>Janvāris, Izpilde</v>
      </c>
      <c r="R20" s="96" t="str">
        <f t="shared" ref="R20:AC20" si="8">R5</f>
        <v>Janvāris, atgūtās summas</v>
      </c>
      <c r="S20" s="96" t="str">
        <f t="shared" si="8"/>
        <v>Janvāris, Izpilde (atņemtas atgūtās summas)</v>
      </c>
      <c r="T20" s="96" t="str">
        <f t="shared" si="8"/>
        <v>Janvāris, Izpilde %</v>
      </c>
      <c r="U20" s="96" t="str">
        <f t="shared" si="8"/>
        <v>Janvāris, neizpilde vai pārpilde</v>
      </c>
      <c r="V20" s="96" t="str">
        <f t="shared" si="8"/>
        <v>Janvāris, neizpilde vai pārpilde %</v>
      </c>
      <c r="W20" s="97" t="str">
        <f t="shared" si="8"/>
        <v>Janvāris-Decembris
Plāns</v>
      </c>
      <c r="X20" s="97" t="str">
        <f t="shared" si="8"/>
        <v>Janvāris-Decembris
Izpilde</v>
      </c>
      <c r="Y20" s="97" t="str">
        <f t="shared" si="8"/>
        <v>Janvāris-Decembris
atgūtās summas</v>
      </c>
      <c r="Z20" s="97" t="str">
        <f t="shared" si="8"/>
        <v>Janvāris-Decembris, Izpilde (atņemtas atgūtās summas)</v>
      </c>
      <c r="AA20" s="97" t="str">
        <f t="shared" si="8"/>
        <v>Janvāris-Decembris
Izpilde, %</v>
      </c>
      <c r="AB20" s="97" t="str">
        <f t="shared" si="8"/>
        <v>Janvāris-Decembris
neizpilde vai pārpilde</v>
      </c>
      <c r="AC20" s="97" t="str">
        <f t="shared" si="8"/>
        <v>Janvāris-Decembris
neizpilde vai parpilde, %</v>
      </c>
      <c r="AD20" s="69" t="str">
        <f>AD5</f>
        <v>Februāris, plāns</v>
      </c>
      <c r="AE20" s="69" t="str">
        <f t="shared" ref="AE20:AN20" si="9">AE5</f>
        <v>Marts, plāns</v>
      </c>
      <c r="AF20" s="69" t="str">
        <f t="shared" si="9"/>
        <v>Aprīlis, plāns</v>
      </c>
      <c r="AG20" s="69" t="str">
        <f t="shared" si="9"/>
        <v>Maijs, plāns</v>
      </c>
      <c r="AH20" s="69" t="str">
        <f t="shared" si="9"/>
        <v>Jūnijs, plāns</v>
      </c>
      <c r="AI20" s="69" t="str">
        <f t="shared" si="9"/>
        <v>Jūlijs, plāns</v>
      </c>
      <c r="AJ20" s="69" t="str">
        <f t="shared" si="9"/>
        <v>Augusts, plāns</v>
      </c>
      <c r="AK20" s="69" t="str">
        <f t="shared" si="9"/>
        <v>Septembris, plāns</v>
      </c>
      <c r="AL20" s="69" t="str">
        <f t="shared" si="9"/>
        <v>Oktobris, plāns</v>
      </c>
      <c r="AM20" s="69" t="str">
        <f t="shared" si="9"/>
        <v>Novembris, plāns</v>
      </c>
      <c r="AN20" s="69" t="str">
        <f t="shared" si="9"/>
        <v>Decembris, plāns</v>
      </c>
      <c r="AO20" s="2" t="s">
        <v>8</v>
      </c>
    </row>
    <row r="21" spans="1:41" s="6" customFormat="1" ht="10.5" customHeight="1" x14ac:dyDescent="0.35">
      <c r="A21" s="104"/>
      <c r="B21" s="104"/>
      <c r="C21" s="104"/>
      <c r="D21" s="104"/>
      <c r="E21" s="105"/>
      <c r="F21" s="105"/>
      <c r="G21" s="105"/>
      <c r="H21" s="104"/>
      <c r="I21" s="104"/>
      <c r="J21" s="104"/>
      <c r="K21" s="104"/>
      <c r="L21" s="58" t="s">
        <v>9</v>
      </c>
      <c r="M21" s="59">
        <f t="shared" ref="M21:S21" si="10">SUMIF($L$28:$L$242,"ESF+",M$28:M$242)</f>
        <v>795102.51</v>
      </c>
      <c r="N21" s="59">
        <f t="shared" si="10"/>
        <v>12539965.889999999</v>
      </c>
      <c r="O21" s="59">
        <f t="shared" si="10"/>
        <v>52617355.410000019</v>
      </c>
      <c r="P21" s="54">
        <f t="shared" si="10"/>
        <v>1369732.5899999999</v>
      </c>
      <c r="Q21" s="54">
        <f t="shared" si="10"/>
        <v>1554121.03</v>
      </c>
      <c r="R21" s="54">
        <f t="shared" si="10"/>
        <v>0</v>
      </c>
      <c r="S21" s="54">
        <f t="shared" si="10"/>
        <v>1554121.03</v>
      </c>
      <c r="T21" s="99">
        <f>IFERROR(S21/P21,"nebija plānots")</f>
        <v>1.1346163779311116</v>
      </c>
      <c r="U21" s="54">
        <f>SUMIF($L$28:$L$242,"ESF+",U$28:U$242)</f>
        <v>184388.44</v>
      </c>
      <c r="V21" s="7" t="s">
        <v>705</v>
      </c>
      <c r="W21" s="54">
        <f t="shared" ref="W21:AO21" si="11">SUMIF($L$28:$L$242,"ESF+",W$28:W$242)</f>
        <v>0</v>
      </c>
      <c r="X21" s="54">
        <f t="shared" si="11"/>
        <v>0</v>
      </c>
      <c r="Y21" s="54">
        <f t="shared" si="11"/>
        <v>0</v>
      </c>
      <c r="Z21" s="54">
        <f t="shared" si="11"/>
        <v>0</v>
      </c>
      <c r="AA21" s="54">
        <f t="shared" si="11"/>
        <v>0</v>
      </c>
      <c r="AB21" s="54">
        <f t="shared" si="11"/>
        <v>0</v>
      </c>
      <c r="AC21" s="54">
        <f t="shared" si="11"/>
        <v>0</v>
      </c>
      <c r="AD21" s="7">
        <f t="shared" si="11"/>
        <v>2763573.2499999995</v>
      </c>
      <c r="AE21" s="7">
        <f t="shared" si="11"/>
        <v>9399878.8400000017</v>
      </c>
      <c r="AF21" s="7">
        <f t="shared" si="11"/>
        <v>2428517.1</v>
      </c>
      <c r="AG21" s="7">
        <f t="shared" si="11"/>
        <v>1999982.8299999998</v>
      </c>
      <c r="AH21" s="7">
        <f t="shared" si="11"/>
        <v>13705495.770000001</v>
      </c>
      <c r="AI21" s="7">
        <f t="shared" si="11"/>
        <v>3545767.1100000003</v>
      </c>
      <c r="AJ21" s="7">
        <f t="shared" si="11"/>
        <v>3998012.8899999992</v>
      </c>
      <c r="AK21" s="7">
        <f t="shared" si="11"/>
        <v>9976403.0899999999</v>
      </c>
      <c r="AL21" s="7">
        <f t="shared" si="11"/>
        <v>11131406.5</v>
      </c>
      <c r="AM21" s="7">
        <f t="shared" si="11"/>
        <v>5951786.8399999999</v>
      </c>
      <c r="AN21" s="7">
        <f t="shared" si="11"/>
        <v>6400404.669999999</v>
      </c>
      <c r="AO21" s="7">
        <f t="shared" si="11"/>
        <v>72670961.480000004</v>
      </c>
    </row>
    <row r="22" spans="1:41" s="6" customFormat="1" ht="10.5" customHeight="1" x14ac:dyDescent="0.35">
      <c r="A22" s="104"/>
      <c r="B22" s="104"/>
      <c r="C22" s="104"/>
      <c r="D22" s="104"/>
      <c r="E22" s="105"/>
      <c r="F22" s="105"/>
      <c r="G22" s="105"/>
      <c r="H22" s="104"/>
      <c r="I22" s="104"/>
      <c r="J22" s="104"/>
      <c r="K22" s="104"/>
      <c r="L22" s="58" t="s">
        <v>10</v>
      </c>
      <c r="M22" s="59">
        <f t="shared" ref="M22:S22" si="12">SUMIF($L$28:$L$242,"ERAF",M$28:M$242)</f>
        <v>43259267.519999996</v>
      </c>
      <c r="N22" s="59">
        <f t="shared" si="12"/>
        <v>75740269.960000023</v>
      </c>
      <c r="O22" s="59">
        <f t="shared" si="12"/>
        <v>386456536.32999986</v>
      </c>
      <c r="P22" s="54">
        <f t="shared" si="12"/>
        <v>16615944.82</v>
      </c>
      <c r="Q22" s="54">
        <f t="shared" si="12"/>
        <v>35217575.550000012</v>
      </c>
      <c r="R22" s="54">
        <f t="shared" si="12"/>
        <v>30300</v>
      </c>
      <c r="S22" s="54">
        <f t="shared" si="12"/>
        <v>35187275.550000012</v>
      </c>
      <c r="T22" s="99">
        <f t="shared" ref="T22:T25" si="13">IFERROR(S22/P22,"nebija plānots")</f>
        <v>2.1176812953571189</v>
      </c>
      <c r="U22" s="54">
        <f>SUMIF($L$28:$L$242,"ERAF",U$28:U$242)</f>
        <v>18571330.73</v>
      </c>
      <c r="V22" s="7" t="s">
        <v>705</v>
      </c>
      <c r="W22" s="54">
        <f t="shared" ref="W22:AO22" si="14">SUMIF($L$28:$L$242,"ERAF",W$28:W$242)</f>
        <v>0</v>
      </c>
      <c r="X22" s="54">
        <f t="shared" si="14"/>
        <v>0</v>
      </c>
      <c r="Y22" s="54">
        <f t="shared" si="14"/>
        <v>0</v>
      </c>
      <c r="Z22" s="54">
        <f t="shared" si="14"/>
        <v>0</v>
      </c>
      <c r="AA22" s="54">
        <f t="shared" si="14"/>
        <v>0</v>
      </c>
      <c r="AB22" s="54">
        <f t="shared" si="14"/>
        <v>0</v>
      </c>
      <c r="AC22" s="54">
        <f t="shared" si="14"/>
        <v>0</v>
      </c>
      <c r="AD22" s="7">
        <f t="shared" si="14"/>
        <v>28395791.802200008</v>
      </c>
      <c r="AE22" s="7">
        <f t="shared" si="14"/>
        <v>14738923.300000004</v>
      </c>
      <c r="AF22" s="7">
        <f t="shared" si="14"/>
        <v>17023366.370000001</v>
      </c>
      <c r="AG22" s="7">
        <f t="shared" si="14"/>
        <v>50138008.290000007</v>
      </c>
      <c r="AH22" s="7">
        <f t="shared" si="14"/>
        <v>22831632.68</v>
      </c>
      <c r="AI22" s="7">
        <f t="shared" si="14"/>
        <v>24734338.119999997</v>
      </c>
      <c r="AJ22" s="7">
        <f t="shared" si="14"/>
        <v>23930273.164799996</v>
      </c>
      <c r="AK22" s="7">
        <f t="shared" si="14"/>
        <v>40994010.866500013</v>
      </c>
      <c r="AL22" s="7">
        <f t="shared" si="14"/>
        <v>64354257.876666665</v>
      </c>
      <c r="AM22" s="7">
        <f t="shared" si="14"/>
        <v>28582817</v>
      </c>
      <c r="AN22" s="7">
        <f t="shared" si="14"/>
        <v>36063967.245999999</v>
      </c>
      <c r="AO22" s="7">
        <f t="shared" si="14"/>
        <v>368403331.53616673</v>
      </c>
    </row>
    <row r="23" spans="1:41" s="6" customFormat="1" ht="10.5" customHeight="1" x14ac:dyDescent="0.35">
      <c r="A23" s="104"/>
      <c r="B23" s="104"/>
      <c r="C23" s="104"/>
      <c r="D23" s="104"/>
      <c r="E23" s="105"/>
      <c r="F23" s="105"/>
      <c r="G23" s="105"/>
      <c r="H23" s="104"/>
      <c r="I23" s="104"/>
      <c r="J23" s="104"/>
      <c r="K23" s="104"/>
      <c r="L23" s="58" t="s">
        <v>11</v>
      </c>
      <c r="M23" s="59">
        <f t="shared" ref="M23:S23" si="15">SUMIF($L$28:$L$242,"KF",M$28:M$242)</f>
        <v>0</v>
      </c>
      <c r="N23" s="59">
        <f t="shared" si="15"/>
        <v>37408396.289999999</v>
      </c>
      <c r="O23" s="59">
        <f t="shared" si="15"/>
        <v>105072610.84000002</v>
      </c>
      <c r="P23" s="54">
        <f t="shared" si="15"/>
        <v>2637875</v>
      </c>
      <c r="Q23" s="54">
        <f t="shared" si="15"/>
        <v>2110166.13</v>
      </c>
      <c r="R23" s="54">
        <f t="shared" si="15"/>
        <v>0</v>
      </c>
      <c r="S23" s="54">
        <f t="shared" si="15"/>
        <v>2110166.13</v>
      </c>
      <c r="T23" s="99">
        <f t="shared" si="13"/>
        <v>0.7999492508174193</v>
      </c>
      <c r="U23" s="54">
        <f>SUMIF($L$28:$L$242,"KF",U$28:U$242)</f>
        <v>-527708.87</v>
      </c>
      <c r="V23" s="7" t="s">
        <v>705</v>
      </c>
      <c r="W23" s="54">
        <f t="shared" ref="W23:AO23" si="16">SUMIF($L$28:$L$242,"KF",W$28:W$242)</f>
        <v>0</v>
      </c>
      <c r="X23" s="54">
        <f t="shared" si="16"/>
        <v>0</v>
      </c>
      <c r="Y23" s="54">
        <f t="shared" si="16"/>
        <v>0</v>
      </c>
      <c r="Z23" s="54">
        <f t="shared" si="16"/>
        <v>0</v>
      </c>
      <c r="AA23" s="54">
        <f t="shared" si="16"/>
        <v>0</v>
      </c>
      <c r="AB23" s="54">
        <f t="shared" si="16"/>
        <v>0</v>
      </c>
      <c r="AC23" s="54">
        <f t="shared" si="16"/>
        <v>0</v>
      </c>
      <c r="AD23" s="7">
        <f t="shared" si="16"/>
        <v>1450875.0799999998</v>
      </c>
      <c r="AE23" s="7">
        <f t="shared" si="16"/>
        <v>933753.87</v>
      </c>
      <c r="AF23" s="7">
        <f t="shared" si="16"/>
        <v>14225700.26</v>
      </c>
      <c r="AG23" s="7">
        <f t="shared" si="16"/>
        <v>6081852.3460000008</v>
      </c>
      <c r="AH23" s="7">
        <f t="shared" si="16"/>
        <v>3561293.26</v>
      </c>
      <c r="AI23" s="7">
        <f t="shared" si="16"/>
        <v>6625308.6119999997</v>
      </c>
      <c r="AJ23" s="7">
        <f t="shared" si="16"/>
        <v>3454392.61</v>
      </c>
      <c r="AK23" s="7">
        <f t="shared" si="16"/>
        <v>6973367.3499999996</v>
      </c>
      <c r="AL23" s="7">
        <f t="shared" si="16"/>
        <v>5808721.2599999998</v>
      </c>
      <c r="AM23" s="7">
        <f t="shared" si="16"/>
        <v>2287635.9159999997</v>
      </c>
      <c r="AN23" s="7">
        <f t="shared" si="16"/>
        <v>18793218.330000002</v>
      </c>
      <c r="AO23" s="7">
        <f t="shared" si="16"/>
        <v>72833993.893999994</v>
      </c>
    </row>
    <row r="24" spans="1:41" s="6" customFormat="1" ht="10.5" customHeight="1" x14ac:dyDescent="0.35">
      <c r="A24" s="104"/>
      <c r="B24" s="104"/>
      <c r="C24" s="104"/>
      <c r="D24" s="104"/>
      <c r="E24" s="105"/>
      <c r="F24" s="105"/>
      <c r="G24" s="105"/>
      <c r="H24" s="104"/>
      <c r="I24" s="104"/>
      <c r="J24" s="104"/>
      <c r="K24" s="104"/>
      <c r="L24" s="58" t="s">
        <v>12</v>
      </c>
      <c r="M24" s="59">
        <f t="shared" ref="M24:S24" si="17">SUMIF($L$28:$L$242,"TPF",M$28:M$242)</f>
        <v>0</v>
      </c>
      <c r="N24" s="59">
        <f t="shared" si="17"/>
        <v>4822663.9000000004</v>
      </c>
      <c r="O24" s="59">
        <f t="shared" si="17"/>
        <v>30065620.060000002</v>
      </c>
      <c r="P24" s="54">
        <f t="shared" si="17"/>
        <v>1912059.36</v>
      </c>
      <c r="Q24" s="54">
        <f t="shared" si="17"/>
        <v>2208241.66</v>
      </c>
      <c r="R24" s="54">
        <f t="shared" si="17"/>
        <v>0</v>
      </c>
      <c r="S24" s="54">
        <f t="shared" si="17"/>
        <v>2208241.66</v>
      </c>
      <c r="T24" s="99">
        <f t="shared" si="13"/>
        <v>1.1549022515702652</v>
      </c>
      <c r="U24" s="54">
        <f>SUMIF($L$28:$L$242,"TPF",U$28:U$242)</f>
        <v>296182.3</v>
      </c>
      <c r="V24" s="7" t="s">
        <v>705</v>
      </c>
      <c r="W24" s="54">
        <f t="shared" ref="W24:AO24" si="18">SUMIF($L$28:$L$242,"TPF",W$28:W$242)</f>
        <v>0</v>
      </c>
      <c r="X24" s="54">
        <f t="shared" si="18"/>
        <v>0</v>
      </c>
      <c r="Y24" s="54">
        <f t="shared" si="18"/>
        <v>0</v>
      </c>
      <c r="Z24" s="54">
        <f t="shared" si="18"/>
        <v>0</v>
      </c>
      <c r="AA24" s="54">
        <f t="shared" si="18"/>
        <v>0</v>
      </c>
      <c r="AB24" s="54">
        <f t="shared" si="18"/>
        <v>0</v>
      </c>
      <c r="AC24" s="54">
        <f t="shared" si="18"/>
        <v>0</v>
      </c>
      <c r="AD24" s="7">
        <f t="shared" si="18"/>
        <v>600003.73</v>
      </c>
      <c r="AE24" s="7">
        <f t="shared" si="18"/>
        <v>1095600.3600000001</v>
      </c>
      <c r="AF24" s="7">
        <f t="shared" si="18"/>
        <v>657282.07999999984</v>
      </c>
      <c r="AG24" s="7">
        <f t="shared" si="18"/>
        <v>618569.75</v>
      </c>
      <c r="AH24" s="7">
        <f t="shared" si="18"/>
        <v>2379679.52</v>
      </c>
      <c r="AI24" s="7">
        <f t="shared" si="18"/>
        <v>1200707.8400000001</v>
      </c>
      <c r="AJ24" s="7">
        <f t="shared" si="18"/>
        <v>3484580.51</v>
      </c>
      <c r="AK24" s="7">
        <f t="shared" si="18"/>
        <v>519490.55000000016</v>
      </c>
      <c r="AL24" s="7">
        <f t="shared" si="18"/>
        <v>2686599.38</v>
      </c>
      <c r="AM24" s="7">
        <f t="shared" si="18"/>
        <v>7412598.9499999993</v>
      </c>
      <c r="AN24" s="7">
        <f t="shared" si="18"/>
        <v>5296514.93</v>
      </c>
      <c r="AO24" s="7">
        <f t="shared" si="18"/>
        <v>27863686.960000001</v>
      </c>
    </row>
    <row r="25" spans="1:41" s="6" customFormat="1" ht="10.5" customHeight="1" x14ac:dyDescent="0.35">
      <c r="A25" s="104"/>
      <c r="B25" s="104"/>
      <c r="C25" s="104"/>
      <c r="D25" s="104"/>
      <c r="E25" s="105"/>
      <c r="F25" s="105"/>
      <c r="G25" s="105"/>
      <c r="H25" s="104"/>
      <c r="I25" s="104"/>
      <c r="J25" s="104"/>
      <c r="K25" s="104"/>
      <c r="L25" s="58" t="s">
        <v>13</v>
      </c>
      <c r="M25" s="59">
        <f t="shared" ref="M25:S25" si="19">SUMIF($L$28:$L$242,"TP",M$28:M$242)</f>
        <v>0</v>
      </c>
      <c r="N25" s="59">
        <f t="shared" si="19"/>
        <v>0</v>
      </c>
      <c r="O25" s="59">
        <f t="shared" si="19"/>
        <v>0</v>
      </c>
      <c r="P25" s="54">
        <f t="shared" si="19"/>
        <v>0</v>
      </c>
      <c r="Q25" s="54">
        <f t="shared" si="19"/>
        <v>0</v>
      </c>
      <c r="R25" s="54">
        <f t="shared" si="19"/>
        <v>0</v>
      </c>
      <c r="S25" s="54">
        <f t="shared" si="19"/>
        <v>0</v>
      </c>
      <c r="T25" s="99" t="str">
        <f t="shared" si="13"/>
        <v>nebija plānots</v>
      </c>
      <c r="U25" s="54">
        <f>SUMIF($L$28:$L$242,"TP",U$28:U$242)</f>
        <v>0</v>
      </c>
      <c r="V25" s="7" t="s">
        <v>705</v>
      </c>
      <c r="W25" s="54">
        <f t="shared" ref="W25:AO25" si="20">SUMIF($L$28:$L$242,"TP",W$28:W$242)</f>
        <v>0</v>
      </c>
      <c r="X25" s="54">
        <f t="shared" si="20"/>
        <v>0</v>
      </c>
      <c r="Y25" s="54">
        <f t="shared" si="20"/>
        <v>0</v>
      </c>
      <c r="Z25" s="54">
        <f t="shared" si="20"/>
        <v>0</v>
      </c>
      <c r="AA25" s="54">
        <f t="shared" si="20"/>
        <v>0</v>
      </c>
      <c r="AB25" s="54">
        <f t="shared" si="20"/>
        <v>0</v>
      </c>
      <c r="AC25" s="54">
        <f t="shared" si="20"/>
        <v>0</v>
      </c>
      <c r="AD25" s="7">
        <f t="shared" si="20"/>
        <v>0</v>
      </c>
      <c r="AE25" s="7">
        <f t="shared" si="20"/>
        <v>0</v>
      </c>
      <c r="AF25" s="7">
        <f t="shared" si="20"/>
        <v>0</v>
      </c>
      <c r="AG25" s="7">
        <f t="shared" si="20"/>
        <v>0</v>
      </c>
      <c r="AH25" s="7">
        <f t="shared" si="20"/>
        <v>0</v>
      </c>
      <c r="AI25" s="7">
        <f t="shared" si="20"/>
        <v>0</v>
      </c>
      <c r="AJ25" s="7">
        <f t="shared" si="20"/>
        <v>0</v>
      </c>
      <c r="AK25" s="7">
        <f t="shared" si="20"/>
        <v>0</v>
      </c>
      <c r="AL25" s="7">
        <f t="shared" si="20"/>
        <v>0</v>
      </c>
      <c r="AM25" s="7">
        <f t="shared" si="20"/>
        <v>0</v>
      </c>
      <c r="AN25" s="7">
        <f t="shared" si="20"/>
        <v>0</v>
      </c>
      <c r="AO25" s="7">
        <f t="shared" si="20"/>
        <v>0</v>
      </c>
    </row>
    <row r="26" spans="1:41" s="6" customFormat="1" ht="10.5" customHeight="1" x14ac:dyDescent="0.35">
      <c r="A26" s="104"/>
      <c r="B26" s="104"/>
      <c r="C26" s="104"/>
      <c r="D26" s="104"/>
      <c r="E26" s="105"/>
      <c r="F26" s="105"/>
      <c r="G26" s="105"/>
      <c r="H26" s="104"/>
      <c r="I26" s="104"/>
      <c r="J26" s="104"/>
      <c r="K26" s="104"/>
      <c r="L26" s="58" t="s">
        <v>14</v>
      </c>
      <c r="M26" s="59">
        <f>M21+M22+M23+M24+M25</f>
        <v>44054370.029999994</v>
      </c>
      <c r="N26" s="59">
        <f t="shared" ref="N26:AO26" si="21">N21+N22+N23+N24+N25</f>
        <v>130511296.04000002</v>
      </c>
      <c r="O26" s="59">
        <f t="shared" si="21"/>
        <v>574212122.63999987</v>
      </c>
      <c r="P26" s="54">
        <f t="shared" si="21"/>
        <v>22535611.77</v>
      </c>
      <c r="Q26" s="54">
        <f t="shared" si="21"/>
        <v>41090104.37000002</v>
      </c>
      <c r="R26" s="54">
        <f t="shared" si="21"/>
        <v>30300</v>
      </c>
      <c r="S26" s="54">
        <f t="shared" si="21"/>
        <v>41059804.37000002</v>
      </c>
      <c r="T26" s="99">
        <f>IFERROR(S26/P26,"nebija plānots")</f>
        <v>1.8219964378628457</v>
      </c>
      <c r="U26" s="54">
        <f t="shared" si="21"/>
        <v>18524192.600000001</v>
      </c>
      <c r="V26" s="7" t="s">
        <v>705</v>
      </c>
      <c r="W26" s="54">
        <f t="shared" si="21"/>
        <v>0</v>
      </c>
      <c r="X26" s="54">
        <f t="shared" si="21"/>
        <v>0</v>
      </c>
      <c r="Y26" s="54">
        <f t="shared" si="21"/>
        <v>0</v>
      </c>
      <c r="Z26" s="54">
        <f t="shared" si="21"/>
        <v>0</v>
      </c>
      <c r="AA26" s="54">
        <f t="shared" si="21"/>
        <v>0</v>
      </c>
      <c r="AB26" s="54">
        <f t="shared" si="21"/>
        <v>0</v>
      </c>
      <c r="AC26" s="54">
        <f t="shared" si="21"/>
        <v>0</v>
      </c>
      <c r="AD26" s="7">
        <f t="shared" si="21"/>
        <v>33210243.862200007</v>
      </c>
      <c r="AE26" s="7">
        <f t="shared" si="21"/>
        <v>26168156.370000008</v>
      </c>
      <c r="AF26" s="7">
        <f t="shared" si="21"/>
        <v>34334865.810000002</v>
      </c>
      <c r="AG26" s="7">
        <f t="shared" si="21"/>
        <v>58838413.216000006</v>
      </c>
      <c r="AH26" s="7">
        <f t="shared" si="21"/>
        <v>42478101.230000004</v>
      </c>
      <c r="AI26" s="7">
        <f t="shared" si="21"/>
        <v>36106121.681999996</v>
      </c>
      <c r="AJ26" s="7">
        <f t="shared" si="21"/>
        <v>34867259.174799994</v>
      </c>
      <c r="AK26" s="7">
        <f t="shared" si="21"/>
        <v>58463271.856500007</v>
      </c>
      <c r="AL26" s="7">
        <f t="shared" si="21"/>
        <v>83980985.016666666</v>
      </c>
      <c r="AM26" s="7">
        <f t="shared" si="21"/>
        <v>44234838.706</v>
      </c>
      <c r="AN26" s="7">
        <f t="shared" si="21"/>
        <v>66554105.176000006</v>
      </c>
      <c r="AO26" s="7">
        <f t="shared" si="21"/>
        <v>541771973.87016678</v>
      </c>
    </row>
    <row r="27" spans="1:41" s="6" customFormat="1" ht="10.5" customHeight="1" x14ac:dyDescent="0.35">
      <c r="A27" s="56">
        <v>1</v>
      </c>
      <c r="B27" s="56">
        <v>2</v>
      </c>
      <c r="C27" s="56">
        <v>1</v>
      </c>
      <c r="D27" s="56">
        <v>2</v>
      </c>
      <c r="E27" s="56">
        <v>3</v>
      </c>
      <c r="F27" s="56">
        <v>4</v>
      </c>
      <c r="G27" s="56">
        <v>5</v>
      </c>
      <c r="H27" s="56">
        <v>6</v>
      </c>
      <c r="I27" s="56">
        <v>7</v>
      </c>
      <c r="J27" s="56">
        <v>8</v>
      </c>
      <c r="K27" s="56">
        <v>9</v>
      </c>
      <c r="L27" s="56">
        <v>10</v>
      </c>
      <c r="M27" s="56">
        <v>11</v>
      </c>
      <c r="N27" s="56">
        <v>12</v>
      </c>
      <c r="O27" s="56">
        <v>13</v>
      </c>
      <c r="P27" s="8">
        <v>14</v>
      </c>
      <c r="Q27" s="56">
        <v>15</v>
      </c>
      <c r="R27" s="56">
        <v>16</v>
      </c>
      <c r="S27" s="8">
        <v>17</v>
      </c>
      <c r="T27" s="56">
        <v>18</v>
      </c>
      <c r="U27" s="56">
        <v>19</v>
      </c>
      <c r="V27" s="8">
        <v>20</v>
      </c>
      <c r="W27" s="56">
        <v>21</v>
      </c>
      <c r="X27" s="56">
        <v>22</v>
      </c>
      <c r="Y27" s="8">
        <v>23</v>
      </c>
      <c r="Z27" s="56">
        <v>24</v>
      </c>
      <c r="AA27" s="56">
        <v>25</v>
      </c>
      <c r="AB27" s="8">
        <v>26</v>
      </c>
      <c r="AC27" s="56">
        <v>27</v>
      </c>
      <c r="AD27" s="56">
        <v>28</v>
      </c>
      <c r="AE27" s="8">
        <v>29</v>
      </c>
      <c r="AF27" s="56">
        <v>30</v>
      </c>
      <c r="AG27" s="56">
        <v>31</v>
      </c>
      <c r="AH27" s="8">
        <v>32</v>
      </c>
      <c r="AI27" s="56">
        <v>33</v>
      </c>
      <c r="AJ27" s="56">
        <v>34</v>
      </c>
      <c r="AK27" s="8">
        <v>35</v>
      </c>
      <c r="AL27" s="56">
        <v>36</v>
      </c>
      <c r="AM27" s="56">
        <v>37</v>
      </c>
      <c r="AN27" s="8">
        <v>38</v>
      </c>
      <c r="AO27" s="56">
        <v>39</v>
      </c>
    </row>
    <row r="28" spans="1:41" s="10" customFormat="1" ht="12" hidden="1" customHeight="1" x14ac:dyDescent="0.35">
      <c r="A28" s="9" t="s">
        <v>15</v>
      </c>
      <c r="B28" s="9" t="s">
        <v>15</v>
      </c>
      <c r="C28" s="18">
        <v>1</v>
      </c>
      <c r="D28" s="19" t="s">
        <v>16</v>
      </c>
      <c r="E28" s="20" t="s">
        <v>17</v>
      </c>
      <c r="F28" s="18" t="s">
        <v>18</v>
      </c>
      <c r="G28" s="20" t="s">
        <v>677</v>
      </c>
      <c r="H28" s="18" t="s">
        <v>19</v>
      </c>
      <c r="I28" s="20" t="s">
        <v>20</v>
      </c>
      <c r="J28" s="21" t="s">
        <v>21</v>
      </c>
      <c r="K28" s="22" t="s">
        <v>22</v>
      </c>
      <c r="L28" s="23" t="s">
        <v>10</v>
      </c>
      <c r="M28" s="24">
        <v>0</v>
      </c>
      <c r="N28" s="24">
        <v>615114.94999999995</v>
      </c>
      <c r="O28" s="24">
        <v>1122046.56</v>
      </c>
      <c r="P28" s="94">
        <v>0</v>
      </c>
      <c r="Q28" s="94">
        <v>0</v>
      </c>
      <c r="R28" s="94">
        <v>0</v>
      </c>
      <c r="S28" s="94">
        <f>Q28-R28</f>
        <v>0</v>
      </c>
      <c r="T28" s="98" t="str">
        <f>IFERROR(S28/P28,"nebija plānots")</f>
        <v>nebija plānots</v>
      </c>
      <c r="U28" s="94">
        <f>S28-P28</f>
        <v>0</v>
      </c>
      <c r="V28" s="98" t="str">
        <f>IFERROR(U28/P28,"nebija plānots")</f>
        <v>nebija plānots</v>
      </c>
      <c r="W28" s="94"/>
      <c r="X28" s="94"/>
      <c r="Y28" s="94"/>
      <c r="Z28" s="94"/>
      <c r="AA28" s="94"/>
      <c r="AB28" s="94"/>
      <c r="AC28" s="94"/>
      <c r="AD28" s="94">
        <v>0</v>
      </c>
      <c r="AE28" s="94">
        <v>0</v>
      </c>
      <c r="AF28" s="94">
        <v>0</v>
      </c>
      <c r="AG28" s="94">
        <v>0</v>
      </c>
      <c r="AH28" s="94">
        <v>449633.48</v>
      </c>
      <c r="AI28" s="94">
        <v>0</v>
      </c>
      <c r="AJ28" s="94">
        <v>0</v>
      </c>
      <c r="AK28" s="94">
        <v>0</v>
      </c>
      <c r="AL28" s="94">
        <v>0</v>
      </c>
      <c r="AM28" s="94">
        <v>0</v>
      </c>
      <c r="AN28" s="94">
        <v>471696.83</v>
      </c>
      <c r="AO28" s="24">
        <f>P28+AD28+AE28+AF28+AG28+AH28+AI28+AJ28+AK28+AL28+AM28+AN28</f>
        <v>921330.31</v>
      </c>
    </row>
    <row r="29" spans="1:41" s="10" customFormat="1" ht="12" hidden="1" customHeight="1" x14ac:dyDescent="0.35">
      <c r="A29" s="9" t="s">
        <v>23</v>
      </c>
      <c r="B29" s="9" t="s">
        <v>23</v>
      </c>
      <c r="C29" s="25">
        <v>1</v>
      </c>
      <c r="D29" s="26" t="s">
        <v>16</v>
      </c>
      <c r="E29" s="27" t="s">
        <v>17</v>
      </c>
      <c r="F29" s="25" t="s">
        <v>18</v>
      </c>
      <c r="G29" s="27" t="s">
        <v>677</v>
      </c>
      <c r="H29" s="25" t="s">
        <v>24</v>
      </c>
      <c r="I29" s="27" t="s">
        <v>25</v>
      </c>
      <c r="J29" s="28" t="s">
        <v>21</v>
      </c>
      <c r="K29" s="29" t="s">
        <v>22</v>
      </c>
      <c r="L29" s="23" t="s">
        <v>10</v>
      </c>
      <c r="M29" s="24">
        <v>0</v>
      </c>
      <c r="N29" s="24">
        <v>0</v>
      </c>
      <c r="O29" s="24">
        <v>2384791.64</v>
      </c>
      <c r="P29" s="94">
        <v>506536.25</v>
      </c>
      <c r="Q29" s="94">
        <v>511921.65</v>
      </c>
      <c r="R29" s="94">
        <v>0</v>
      </c>
      <c r="S29" s="94">
        <f t="shared" ref="S29:S66" si="22">Q29-R29</f>
        <v>511921.65</v>
      </c>
      <c r="T29" s="98">
        <f t="shared" ref="T29:T66" si="23">IFERROR(S29/P29,"nebija plānots")</f>
        <v>1.0106318155906908</v>
      </c>
      <c r="U29" s="94">
        <f t="shared" ref="U29:U66" si="24">S29-P29</f>
        <v>5385.4000000000233</v>
      </c>
      <c r="V29" s="98">
        <f t="shared" ref="V29:V66" si="25">IFERROR(U29/P29,"nebija plānots")</f>
        <v>1.0631815590690742E-2</v>
      </c>
      <c r="W29" s="94"/>
      <c r="X29" s="94"/>
      <c r="Y29" s="94"/>
      <c r="Z29" s="94"/>
      <c r="AA29" s="94"/>
      <c r="AB29" s="94"/>
      <c r="AC29" s="94"/>
      <c r="AD29" s="94">
        <v>77220.97</v>
      </c>
      <c r="AE29" s="94">
        <v>117744.54</v>
      </c>
      <c r="AF29" s="94">
        <v>3014655.23</v>
      </c>
      <c r="AG29" s="94">
        <v>873651.73</v>
      </c>
      <c r="AH29" s="94">
        <v>1321775.3499999999</v>
      </c>
      <c r="AI29" s="94">
        <v>461517.5</v>
      </c>
      <c r="AJ29" s="94">
        <v>1026.3800000000001</v>
      </c>
      <c r="AK29" s="94">
        <v>181560.75</v>
      </c>
      <c r="AL29" s="94">
        <v>3723786.94</v>
      </c>
      <c r="AM29" s="94">
        <v>503965</v>
      </c>
      <c r="AN29" s="94">
        <v>633505.72</v>
      </c>
      <c r="AO29" s="24">
        <f t="shared" ref="AO29:AO66" si="26">P29+AD29+AE29+AF29+AG29+AH29+AI29+AJ29+AK29+AL29+AM29+AN29</f>
        <v>11416946.360000001</v>
      </c>
    </row>
    <row r="30" spans="1:41" s="10" customFormat="1" ht="12" hidden="1" customHeight="1" x14ac:dyDescent="0.35">
      <c r="A30" s="9" t="s">
        <v>26</v>
      </c>
      <c r="B30" s="9" t="s">
        <v>26</v>
      </c>
      <c r="C30" s="25">
        <v>1</v>
      </c>
      <c r="D30" s="26" t="s">
        <v>16</v>
      </c>
      <c r="E30" s="27" t="s">
        <v>17</v>
      </c>
      <c r="F30" s="25" t="s">
        <v>18</v>
      </c>
      <c r="G30" s="27" t="s">
        <v>677</v>
      </c>
      <c r="H30" s="25" t="s">
        <v>27</v>
      </c>
      <c r="I30" s="27" t="s">
        <v>28</v>
      </c>
      <c r="J30" s="28">
        <v>1</v>
      </c>
      <c r="K30" s="29" t="s">
        <v>22</v>
      </c>
      <c r="L30" s="23" t="s">
        <v>10</v>
      </c>
      <c r="M30" s="24">
        <v>0</v>
      </c>
      <c r="N30" s="24">
        <v>0</v>
      </c>
      <c r="O30" s="24">
        <v>5296697.58</v>
      </c>
      <c r="P30" s="94">
        <v>619202.49000000011</v>
      </c>
      <c r="Q30" s="94">
        <v>1137360.26</v>
      </c>
      <c r="R30" s="94">
        <v>0</v>
      </c>
      <c r="S30" s="94">
        <f t="shared" si="22"/>
        <v>1137360.26</v>
      </c>
      <c r="T30" s="98">
        <f t="shared" si="23"/>
        <v>1.8368147389071381</v>
      </c>
      <c r="U30" s="94">
        <f t="shared" si="24"/>
        <v>518157.7699999999</v>
      </c>
      <c r="V30" s="98">
        <f t="shared" si="25"/>
        <v>0.83681473890713809</v>
      </c>
      <c r="W30" s="94"/>
      <c r="X30" s="94"/>
      <c r="Y30" s="94"/>
      <c r="Z30" s="94"/>
      <c r="AA30" s="94"/>
      <c r="AB30" s="94"/>
      <c r="AC30" s="94"/>
      <c r="AD30" s="94">
        <v>629497.23999999987</v>
      </c>
      <c r="AE30" s="94">
        <v>756681.36</v>
      </c>
      <c r="AF30" s="94">
        <v>688346.65</v>
      </c>
      <c r="AG30" s="94">
        <v>813004.51</v>
      </c>
      <c r="AH30" s="94">
        <v>689225.37</v>
      </c>
      <c r="AI30" s="94">
        <v>691074.46</v>
      </c>
      <c r="AJ30" s="94">
        <v>705755.61999999988</v>
      </c>
      <c r="AK30" s="94">
        <v>561769.69999999995</v>
      </c>
      <c r="AL30" s="94">
        <v>681056.51</v>
      </c>
      <c r="AM30" s="94">
        <v>961873.15</v>
      </c>
      <c r="AN30" s="94">
        <v>535460.91000000015</v>
      </c>
      <c r="AO30" s="24">
        <f t="shared" si="26"/>
        <v>8332947.9700000007</v>
      </c>
    </row>
    <row r="31" spans="1:41" s="10" customFormat="1" ht="12" hidden="1" customHeight="1" x14ac:dyDescent="0.35">
      <c r="A31" s="9" t="s">
        <v>29</v>
      </c>
      <c r="B31" s="9" t="s">
        <v>29</v>
      </c>
      <c r="C31" s="25">
        <v>1</v>
      </c>
      <c r="D31" s="26" t="s">
        <v>16</v>
      </c>
      <c r="E31" s="27" t="s">
        <v>17</v>
      </c>
      <c r="F31" s="25" t="s">
        <v>18</v>
      </c>
      <c r="G31" s="27" t="s">
        <v>677</v>
      </c>
      <c r="H31" s="25" t="s">
        <v>27</v>
      </c>
      <c r="I31" s="27" t="s">
        <v>28</v>
      </c>
      <c r="J31" s="28">
        <v>2</v>
      </c>
      <c r="K31" s="29" t="s">
        <v>22</v>
      </c>
      <c r="L31" s="23" t="s">
        <v>10</v>
      </c>
      <c r="M31" s="24">
        <v>0</v>
      </c>
      <c r="N31" s="24">
        <v>0</v>
      </c>
      <c r="O31" s="24">
        <v>0</v>
      </c>
      <c r="P31" s="94">
        <v>0</v>
      </c>
      <c r="Q31" s="94">
        <v>0</v>
      </c>
      <c r="R31" s="94">
        <v>0</v>
      </c>
      <c r="S31" s="94">
        <f t="shared" si="22"/>
        <v>0</v>
      </c>
      <c r="T31" s="98" t="str">
        <f t="shared" si="23"/>
        <v>nebija plānots</v>
      </c>
      <c r="U31" s="94">
        <f t="shared" si="24"/>
        <v>0</v>
      </c>
      <c r="V31" s="98" t="str">
        <f t="shared" si="25"/>
        <v>nebija plānots</v>
      </c>
      <c r="W31" s="94"/>
      <c r="X31" s="94"/>
      <c r="Y31" s="94"/>
      <c r="Z31" s="94"/>
      <c r="AA31" s="94"/>
      <c r="AB31" s="94"/>
      <c r="AC31" s="94"/>
      <c r="AD31" s="94">
        <v>0</v>
      </c>
      <c r="AE31" s="94">
        <v>0</v>
      </c>
      <c r="AF31" s="94">
        <v>0</v>
      </c>
      <c r="AG31" s="94">
        <v>0</v>
      </c>
      <c r="AH31" s="94">
        <v>0</v>
      </c>
      <c r="AI31" s="94">
        <v>0</v>
      </c>
      <c r="AJ31" s="94">
        <v>0</v>
      </c>
      <c r="AK31" s="94">
        <v>0</v>
      </c>
      <c r="AL31" s="94">
        <v>0</v>
      </c>
      <c r="AM31" s="94">
        <v>0</v>
      </c>
      <c r="AN31" s="94">
        <v>0</v>
      </c>
      <c r="AO31" s="24">
        <f t="shared" si="26"/>
        <v>0</v>
      </c>
    </row>
    <row r="32" spans="1:41" s="10" customFormat="1" ht="12" hidden="1" customHeight="1" x14ac:dyDescent="0.35">
      <c r="A32" s="9" t="s">
        <v>30</v>
      </c>
      <c r="B32" s="9" t="s">
        <v>30</v>
      </c>
      <c r="C32" s="25">
        <v>1</v>
      </c>
      <c r="D32" s="26" t="s">
        <v>16</v>
      </c>
      <c r="E32" s="27" t="s">
        <v>17</v>
      </c>
      <c r="F32" s="25" t="s">
        <v>18</v>
      </c>
      <c r="G32" s="27" t="s">
        <v>677</v>
      </c>
      <c r="H32" s="25" t="s">
        <v>31</v>
      </c>
      <c r="I32" s="27" t="s">
        <v>32</v>
      </c>
      <c r="J32" s="28">
        <v>1</v>
      </c>
      <c r="K32" s="29" t="s">
        <v>22</v>
      </c>
      <c r="L32" s="23" t="s">
        <v>10</v>
      </c>
      <c r="M32" s="24">
        <v>0</v>
      </c>
      <c r="N32" s="24">
        <v>355530.72</v>
      </c>
      <c r="O32" s="24">
        <v>4882709.25</v>
      </c>
      <c r="P32" s="94">
        <v>0</v>
      </c>
      <c r="Q32" s="94">
        <v>0</v>
      </c>
      <c r="R32" s="94">
        <v>0</v>
      </c>
      <c r="S32" s="94">
        <f t="shared" si="22"/>
        <v>0</v>
      </c>
      <c r="T32" s="98" t="str">
        <f t="shared" si="23"/>
        <v>nebija plānots</v>
      </c>
      <c r="U32" s="94">
        <f t="shared" si="24"/>
        <v>0</v>
      </c>
      <c r="V32" s="98" t="str">
        <f t="shared" si="25"/>
        <v>nebija plānots</v>
      </c>
      <c r="W32" s="94"/>
      <c r="X32" s="94"/>
      <c r="Y32" s="94"/>
      <c r="Z32" s="94"/>
      <c r="AA32" s="94"/>
      <c r="AB32" s="94"/>
      <c r="AC32" s="94"/>
      <c r="AD32" s="94">
        <v>218876.28</v>
      </c>
      <c r="AE32" s="94">
        <v>0</v>
      </c>
      <c r="AF32" s="94">
        <v>0</v>
      </c>
      <c r="AG32" s="94">
        <v>0</v>
      </c>
      <c r="AH32" s="94">
        <v>0</v>
      </c>
      <c r="AI32" s="94">
        <v>0</v>
      </c>
      <c r="AJ32" s="94">
        <v>293784.55</v>
      </c>
      <c r="AK32" s="94">
        <v>0</v>
      </c>
      <c r="AL32" s="94">
        <v>0</v>
      </c>
      <c r="AM32" s="94">
        <v>0</v>
      </c>
      <c r="AN32" s="94">
        <v>0</v>
      </c>
      <c r="AO32" s="24">
        <f t="shared" si="26"/>
        <v>512660.82999999996</v>
      </c>
    </row>
    <row r="33" spans="1:41" s="10" customFormat="1" ht="12" hidden="1" customHeight="1" x14ac:dyDescent="0.35">
      <c r="A33" s="9" t="s">
        <v>33</v>
      </c>
      <c r="B33" s="9" t="s">
        <v>33</v>
      </c>
      <c r="C33" s="25">
        <v>1</v>
      </c>
      <c r="D33" s="26" t="s">
        <v>16</v>
      </c>
      <c r="E33" s="27" t="s">
        <v>17</v>
      </c>
      <c r="F33" s="25" t="s">
        <v>18</v>
      </c>
      <c r="G33" s="27" t="s">
        <v>677</v>
      </c>
      <c r="H33" s="25" t="s">
        <v>31</v>
      </c>
      <c r="I33" s="27" t="s">
        <v>32</v>
      </c>
      <c r="J33" s="28">
        <v>2</v>
      </c>
      <c r="K33" s="29" t="s">
        <v>22</v>
      </c>
      <c r="L33" s="23" t="s">
        <v>10</v>
      </c>
      <c r="M33" s="24">
        <v>0</v>
      </c>
      <c r="N33" s="24">
        <v>42500</v>
      </c>
      <c r="O33" s="24">
        <v>1381273.75</v>
      </c>
      <c r="P33" s="94">
        <v>0</v>
      </c>
      <c r="Q33" s="94">
        <v>0</v>
      </c>
      <c r="R33" s="94">
        <v>0</v>
      </c>
      <c r="S33" s="94">
        <f t="shared" si="22"/>
        <v>0</v>
      </c>
      <c r="T33" s="98" t="str">
        <f t="shared" si="23"/>
        <v>nebija plānots</v>
      </c>
      <c r="U33" s="94">
        <f t="shared" si="24"/>
        <v>0</v>
      </c>
      <c r="V33" s="98" t="str">
        <f t="shared" si="25"/>
        <v>nebija plānots</v>
      </c>
      <c r="W33" s="94"/>
      <c r="X33" s="94"/>
      <c r="Y33" s="94"/>
      <c r="Z33" s="94"/>
      <c r="AA33" s="94"/>
      <c r="AB33" s="94"/>
      <c r="AC33" s="94"/>
      <c r="AD33" s="94">
        <v>214114.27999999997</v>
      </c>
      <c r="AE33" s="94">
        <v>0</v>
      </c>
      <c r="AF33" s="94">
        <v>149812.5</v>
      </c>
      <c r="AG33" s="94">
        <v>211283.08000000002</v>
      </c>
      <c r="AH33" s="94">
        <v>75161.25</v>
      </c>
      <c r="AI33" s="94">
        <v>145935.53</v>
      </c>
      <c r="AJ33" s="94">
        <v>127500</v>
      </c>
      <c r="AK33" s="94">
        <v>9409.01</v>
      </c>
      <c r="AL33" s="94">
        <v>261375</v>
      </c>
      <c r="AM33" s="94">
        <v>252267.86</v>
      </c>
      <c r="AN33" s="94">
        <v>197013.49</v>
      </c>
      <c r="AO33" s="24">
        <f t="shared" si="26"/>
        <v>1643871.9999999998</v>
      </c>
    </row>
    <row r="34" spans="1:41" s="10" customFormat="1" ht="12" hidden="1" customHeight="1" x14ac:dyDescent="0.35">
      <c r="A34" s="9" t="s">
        <v>34</v>
      </c>
      <c r="B34" s="9" t="s">
        <v>34</v>
      </c>
      <c r="C34" s="25">
        <v>1</v>
      </c>
      <c r="D34" s="26" t="s">
        <v>16</v>
      </c>
      <c r="E34" s="27" t="s">
        <v>17</v>
      </c>
      <c r="F34" s="25" t="s">
        <v>18</v>
      </c>
      <c r="G34" s="27" t="s">
        <v>677</v>
      </c>
      <c r="H34" s="25" t="s">
        <v>31</v>
      </c>
      <c r="I34" s="27" t="s">
        <v>32</v>
      </c>
      <c r="J34" s="28">
        <v>3</v>
      </c>
      <c r="K34" s="29" t="s">
        <v>22</v>
      </c>
      <c r="L34" s="23" t="s">
        <v>10</v>
      </c>
      <c r="M34" s="24">
        <v>0</v>
      </c>
      <c r="N34" s="24">
        <v>0</v>
      </c>
      <c r="O34" s="24">
        <v>1659922.63</v>
      </c>
      <c r="P34" s="94">
        <v>0</v>
      </c>
      <c r="Q34" s="94">
        <v>0</v>
      </c>
      <c r="R34" s="94">
        <v>0</v>
      </c>
      <c r="S34" s="94">
        <f t="shared" si="22"/>
        <v>0</v>
      </c>
      <c r="T34" s="98" t="str">
        <f t="shared" si="23"/>
        <v>nebija plānots</v>
      </c>
      <c r="U34" s="94">
        <f t="shared" si="24"/>
        <v>0</v>
      </c>
      <c r="V34" s="98" t="str">
        <f t="shared" si="25"/>
        <v>nebija plānots</v>
      </c>
      <c r="W34" s="94"/>
      <c r="X34" s="94"/>
      <c r="Y34" s="94"/>
      <c r="Z34" s="94"/>
      <c r="AA34" s="94"/>
      <c r="AB34" s="94"/>
      <c r="AC34" s="94"/>
      <c r="AD34" s="94">
        <v>32725</v>
      </c>
      <c r="AE34" s="94">
        <v>57827.009999999995</v>
      </c>
      <c r="AF34" s="94">
        <v>256261.23</v>
      </c>
      <c r="AG34" s="94">
        <v>292550.13</v>
      </c>
      <c r="AH34" s="94">
        <v>15172.5</v>
      </c>
      <c r="AI34" s="94">
        <v>56100</v>
      </c>
      <c r="AJ34" s="94">
        <v>31237.5</v>
      </c>
      <c r="AK34" s="94">
        <v>59063.67</v>
      </c>
      <c r="AL34" s="94">
        <v>427791.19</v>
      </c>
      <c r="AM34" s="94">
        <v>250357.74</v>
      </c>
      <c r="AN34" s="94">
        <v>29218.27</v>
      </c>
      <c r="AO34" s="24">
        <f t="shared" si="26"/>
        <v>1508304.24</v>
      </c>
    </row>
    <row r="35" spans="1:41" s="10" customFormat="1" ht="12" hidden="1" customHeight="1" x14ac:dyDescent="0.35">
      <c r="A35" s="9" t="s">
        <v>35</v>
      </c>
      <c r="B35" s="9" t="s">
        <v>35</v>
      </c>
      <c r="C35" s="25">
        <v>1</v>
      </c>
      <c r="D35" s="26" t="s">
        <v>16</v>
      </c>
      <c r="E35" s="27" t="s">
        <v>17</v>
      </c>
      <c r="F35" s="25" t="s">
        <v>18</v>
      </c>
      <c r="G35" s="27" t="s">
        <v>677</v>
      </c>
      <c r="H35" s="25" t="s">
        <v>36</v>
      </c>
      <c r="I35" s="27" t="s">
        <v>37</v>
      </c>
      <c r="J35" s="28" t="s">
        <v>21</v>
      </c>
      <c r="K35" s="29" t="s">
        <v>22</v>
      </c>
      <c r="L35" s="23" t="s">
        <v>10</v>
      </c>
      <c r="M35" s="24">
        <v>0</v>
      </c>
      <c r="N35" s="24">
        <v>0</v>
      </c>
      <c r="O35" s="24">
        <v>0</v>
      </c>
      <c r="P35" s="94">
        <v>0</v>
      </c>
      <c r="Q35" s="94">
        <v>0</v>
      </c>
      <c r="R35" s="94">
        <v>0</v>
      </c>
      <c r="S35" s="94">
        <f t="shared" si="22"/>
        <v>0</v>
      </c>
      <c r="T35" s="98" t="str">
        <f t="shared" si="23"/>
        <v>nebija plānots</v>
      </c>
      <c r="U35" s="94">
        <f t="shared" si="24"/>
        <v>0</v>
      </c>
      <c r="V35" s="98" t="str">
        <f t="shared" si="25"/>
        <v>nebija plānots</v>
      </c>
      <c r="W35" s="94"/>
      <c r="X35" s="94"/>
      <c r="Y35" s="94"/>
      <c r="Z35" s="94"/>
      <c r="AA35" s="94"/>
      <c r="AB35" s="94"/>
      <c r="AC35" s="94"/>
      <c r="AD35" s="94">
        <v>0</v>
      </c>
      <c r="AE35" s="94">
        <v>0</v>
      </c>
      <c r="AF35" s="94">
        <v>0</v>
      </c>
      <c r="AG35" s="94">
        <v>0</v>
      </c>
      <c r="AH35" s="94">
        <v>353118</v>
      </c>
      <c r="AI35" s="94">
        <v>0</v>
      </c>
      <c r="AJ35" s="94">
        <v>0</v>
      </c>
      <c r="AK35" s="94">
        <v>353354</v>
      </c>
      <c r="AL35" s="94">
        <v>0</v>
      </c>
      <c r="AM35" s="94">
        <v>571257</v>
      </c>
      <c r="AN35" s="94">
        <v>0</v>
      </c>
      <c r="AO35" s="24">
        <f t="shared" si="26"/>
        <v>1277729</v>
      </c>
    </row>
    <row r="36" spans="1:41" s="10" customFormat="1" ht="12" hidden="1" customHeight="1" x14ac:dyDescent="0.35">
      <c r="A36" s="9" t="s">
        <v>38</v>
      </c>
      <c r="B36" s="9" t="s">
        <v>38</v>
      </c>
      <c r="C36" s="25">
        <v>1</v>
      </c>
      <c r="D36" s="26" t="s">
        <v>16</v>
      </c>
      <c r="E36" s="27" t="s">
        <v>17</v>
      </c>
      <c r="F36" s="25" t="s">
        <v>18</v>
      </c>
      <c r="G36" s="27" t="s">
        <v>677</v>
      </c>
      <c r="H36" s="25" t="s">
        <v>39</v>
      </c>
      <c r="I36" s="27" t="s">
        <v>40</v>
      </c>
      <c r="J36" s="28" t="s">
        <v>21</v>
      </c>
      <c r="K36" s="29" t="s">
        <v>22</v>
      </c>
      <c r="L36" s="23" t="s">
        <v>10</v>
      </c>
      <c r="M36" s="24">
        <v>0</v>
      </c>
      <c r="N36" s="24">
        <v>0</v>
      </c>
      <c r="O36" s="24">
        <v>357254.07</v>
      </c>
      <c r="P36" s="94">
        <v>105857</v>
      </c>
      <c r="Q36" s="94">
        <v>89752.459999999992</v>
      </c>
      <c r="R36" s="94">
        <v>0</v>
      </c>
      <c r="S36" s="94">
        <f t="shared" si="22"/>
        <v>89752.459999999992</v>
      </c>
      <c r="T36" s="98">
        <f t="shared" si="23"/>
        <v>0.84786513881935055</v>
      </c>
      <c r="U36" s="94">
        <f t="shared" si="24"/>
        <v>-16104.540000000008</v>
      </c>
      <c r="V36" s="98">
        <f t="shared" si="25"/>
        <v>-0.15213486118064945</v>
      </c>
      <c r="W36" s="94"/>
      <c r="X36" s="94"/>
      <c r="Y36" s="94"/>
      <c r="Z36" s="94"/>
      <c r="AA36" s="94"/>
      <c r="AB36" s="94"/>
      <c r="AC36" s="94"/>
      <c r="AD36" s="94">
        <v>207455.89</v>
      </c>
      <c r="AE36" s="94">
        <v>41983.19</v>
      </c>
      <c r="AF36" s="94">
        <v>0</v>
      </c>
      <c r="AG36" s="94">
        <v>196529.76</v>
      </c>
      <c r="AH36" s="94">
        <v>0</v>
      </c>
      <c r="AI36" s="94">
        <v>247548.95</v>
      </c>
      <c r="AJ36" s="94">
        <v>223805.39</v>
      </c>
      <c r="AK36" s="94">
        <v>0</v>
      </c>
      <c r="AL36" s="94">
        <v>55195.71</v>
      </c>
      <c r="AM36" s="94">
        <v>262056.44999999998</v>
      </c>
      <c r="AN36" s="94">
        <v>0</v>
      </c>
      <c r="AO36" s="24">
        <f t="shared" si="26"/>
        <v>1340432.3400000001</v>
      </c>
    </row>
    <row r="37" spans="1:41" s="10" customFormat="1" ht="12" hidden="1" customHeight="1" x14ac:dyDescent="0.35">
      <c r="A37" s="9" t="s">
        <v>41</v>
      </c>
      <c r="B37" s="9" t="s">
        <v>41</v>
      </c>
      <c r="C37" s="25">
        <v>1</v>
      </c>
      <c r="D37" s="26" t="s">
        <v>16</v>
      </c>
      <c r="E37" s="27" t="s">
        <v>17</v>
      </c>
      <c r="F37" s="25" t="s">
        <v>18</v>
      </c>
      <c r="G37" s="27" t="s">
        <v>677</v>
      </c>
      <c r="H37" s="25" t="s">
        <v>42</v>
      </c>
      <c r="I37" s="27" t="s">
        <v>43</v>
      </c>
      <c r="J37" s="28" t="s">
        <v>21</v>
      </c>
      <c r="K37" s="29" t="s">
        <v>22</v>
      </c>
      <c r="L37" s="23" t="s">
        <v>10</v>
      </c>
      <c r="M37" s="24">
        <v>0</v>
      </c>
      <c r="N37" s="24">
        <v>0</v>
      </c>
      <c r="O37" s="24">
        <v>1049927.5899999999</v>
      </c>
      <c r="P37" s="94">
        <v>402143.82</v>
      </c>
      <c r="Q37" s="94">
        <v>402143.82</v>
      </c>
      <c r="R37" s="94">
        <v>0</v>
      </c>
      <c r="S37" s="94">
        <f t="shared" si="22"/>
        <v>402143.82</v>
      </c>
      <c r="T37" s="98">
        <f t="shared" si="23"/>
        <v>1</v>
      </c>
      <c r="U37" s="94">
        <f t="shared" si="24"/>
        <v>0</v>
      </c>
      <c r="V37" s="98">
        <f t="shared" si="25"/>
        <v>0</v>
      </c>
      <c r="W37" s="94"/>
      <c r="X37" s="94"/>
      <c r="Y37" s="94"/>
      <c r="Z37" s="94"/>
      <c r="AA37" s="94"/>
      <c r="AB37" s="94"/>
      <c r="AC37" s="94"/>
      <c r="AD37" s="94">
        <v>22634.44</v>
      </c>
      <c r="AE37" s="94">
        <v>184720.73</v>
      </c>
      <c r="AF37" s="94">
        <v>207173.99000000002</v>
      </c>
      <c r="AG37" s="94">
        <v>213055.69</v>
      </c>
      <c r="AH37" s="94">
        <v>234155.92</v>
      </c>
      <c r="AI37" s="94">
        <v>260964.97999999998</v>
      </c>
      <c r="AJ37" s="94">
        <v>22634.44</v>
      </c>
      <c r="AK37" s="94">
        <v>254424.06999999998</v>
      </c>
      <c r="AL37" s="94">
        <v>264071.14</v>
      </c>
      <c r="AM37" s="94">
        <v>22634.44</v>
      </c>
      <c r="AN37" s="94">
        <v>285254.17</v>
      </c>
      <c r="AO37" s="24">
        <f t="shared" si="26"/>
        <v>2373867.8299999996</v>
      </c>
    </row>
    <row r="38" spans="1:41" s="10" customFormat="1" ht="12" hidden="1" customHeight="1" x14ac:dyDescent="0.35">
      <c r="A38" s="9" t="s">
        <v>44</v>
      </c>
      <c r="B38" s="9" t="s">
        <v>44</v>
      </c>
      <c r="C38" s="25">
        <v>1</v>
      </c>
      <c r="D38" s="26" t="s">
        <v>16</v>
      </c>
      <c r="E38" s="27" t="s">
        <v>17</v>
      </c>
      <c r="F38" s="25" t="s">
        <v>18</v>
      </c>
      <c r="G38" s="27" t="s">
        <v>677</v>
      </c>
      <c r="H38" s="25" t="s">
        <v>45</v>
      </c>
      <c r="I38" s="27" t="s">
        <v>46</v>
      </c>
      <c r="J38" s="28" t="s">
        <v>21</v>
      </c>
      <c r="K38" s="29" t="s">
        <v>22</v>
      </c>
      <c r="L38" s="23" t="s">
        <v>10</v>
      </c>
      <c r="M38" s="24">
        <v>0</v>
      </c>
      <c r="N38" s="24">
        <v>208815.56</v>
      </c>
      <c r="O38" s="24">
        <v>1382711.3199999998</v>
      </c>
      <c r="P38" s="94">
        <v>0</v>
      </c>
      <c r="Q38" s="94">
        <v>0</v>
      </c>
      <c r="R38" s="94">
        <v>0</v>
      </c>
      <c r="S38" s="94">
        <f t="shared" si="22"/>
        <v>0</v>
      </c>
      <c r="T38" s="98" t="str">
        <f t="shared" si="23"/>
        <v>nebija plānots</v>
      </c>
      <c r="U38" s="94">
        <f t="shared" si="24"/>
        <v>0</v>
      </c>
      <c r="V38" s="98" t="str">
        <f t="shared" si="25"/>
        <v>nebija plānots</v>
      </c>
      <c r="W38" s="94"/>
      <c r="X38" s="94"/>
      <c r="Y38" s="94"/>
      <c r="Z38" s="94"/>
      <c r="AA38" s="94"/>
      <c r="AB38" s="94"/>
      <c r="AC38" s="94"/>
      <c r="AD38" s="94">
        <v>0</v>
      </c>
      <c r="AE38" s="94">
        <v>567375</v>
      </c>
      <c r="AF38" s="94">
        <v>0</v>
      </c>
      <c r="AG38" s="94">
        <v>0</v>
      </c>
      <c r="AH38" s="94">
        <v>0</v>
      </c>
      <c r="AI38" s="94">
        <v>0</v>
      </c>
      <c r="AJ38" s="94">
        <v>0</v>
      </c>
      <c r="AK38" s="94">
        <v>1711921.46</v>
      </c>
      <c r="AL38" s="94">
        <v>0</v>
      </c>
      <c r="AM38" s="94">
        <v>1474986.75</v>
      </c>
      <c r="AN38" s="94">
        <v>0</v>
      </c>
      <c r="AO38" s="24">
        <f t="shared" si="26"/>
        <v>3754283.21</v>
      </c>
    </row>
    <row r="39" spans="1:41" s="10" customFormat="1" ht="12" hidden="1" customHeight="1" x14ac:dyDescent="0.35">
      <c r="A39" s="9" t="s">
        <v>47</v>
      </c>
      <c r="B39" s="9" t="s">
        <v>47</v>
      </c>
      <c r="C39" s="25">
        <v>1</v>
      </c>
      <c r="D39" s="26" t="s">
        <v>16</v>
      </c>
      <c r="E39" s="27" t="s">
        <v>17</v>
      </c>
      <c r="F39" s="25" t="s">
        <v>48</v>
      </c>
      <c r="G39" s="27" t="s">
        <v>49</v>
      </c>
      <c r="H39" s="25" t="s">
        <v>50</v>
      </c>
      <c r="I39" s="27" t="s">
        <v>51</v>
      </c>
      <c r="J39" s="28" t="s">
        <v>21</v>
      </c>
      <c r="K39" s="29" t="s">
        <v>22</v>
      </c>
      <c r="L39" s="23" t="s">
        <v>10</v>
      </c>
      <c r="M39" s="24">
        <v>0</v>
      </c>
      <c r="N39" s="24">
        <v>0</v>
      </c>
      <c r="O39" s="24">
        <v>0</v>
      </c>
      <c r="P39" s="94">
        <v>0</v>
      </c>
      <c r="Q39" s="94">
        <v>0</v>
      </c>
      <c r="R39" s="94">
        <v>0</v>
      </c>
      <c r="S39" s="94">
        <f t="shared" si="22"/>
        <v>0</v>
      </c>
      <c r="T39" s="98" t="str">
        <f t="shared" si="23"/>
        <v>nebija plānots</v>
      </c>
      <c r="U39" s="94">
        <f t="shared" si="24"/>
        <v>0</v>
      </c>
      <c r="V39" s="98" t="str">
        <f t="shared" si="25"/>
        <v>nebija plānots</v>
      </c>
      <c r="W39" s="94"/>
      <c r="X39" s="94"/>
      <c r="Y39" s="94"/>
      <c r="Z39" s="94"/>
      <c r="AA39" s="94"/>
      <c r="AB39" s="94"/>
      <c r="AC39" s="94"/>
      <c r="AD39" s="94">
        <v>0</v>
      </c>
      <c r="AE39" s="94">
        <v>0</v>
      </c>
      <c r="AF39" s="94">
        <v>0</v>
      </c>
      <c r="AG39" s="94">
        <v>0</v>
      </c>
      <c r="AH39" s="94">
        <v>0</v>
      </c>
      <c r="AI39" s="94">
        <v>0</v>
      </c>
      <c r="AJ39" s="94">
        <v>0</v>
      </c>
      <c r="AK39" s="94">
        <v>500000</v>
      </c>
      <c r="AL39" s="94">
        <v>0</v>
      </c>
      <c r="AM39" s="94">
        <v>0</v>
      </c>
      <c r="AN39" s="94">
        <v>0</v>
      </c>
      <c r="AO39" s="24">
        <f t="shared" si="26"/>
        <v>500000</v>
      </c>
    </row>
    <row r="40" spans="1:41" s="10" customFormat="1" ht="12" hidden="1" customHeight="1" x14ac:dyDescent="0.35">
      <c r="A40" s="9" t="s">
        <v>52</v>
      </c>
      <c r="B40" s="9" t="s">
        <v>52</v>
      </c>
      <c r="C40" s="25">
        <v>1</v>
      </c>
      <c r="D40" s="26" t="s">
        <v>53</v>
      </c>
      <c r="E40" s="27" t="s">
        <v>54</v>
      </c>
      <c r="F40" s="25" t="s">
        <v>55</v>
      </c>
      <c r="G40" s="27" t="s">
        <v>56</v>
      </c>
      <c r="H40" s="25" t="s">
        <v>57</v>
      </c>
      <c r="I40" s="27" t="s">
        <v>58</v>
      </c>
      <c r="J40" s="28">
        <v>1</v>
      </c>
      <c r="K40" s="29" t="s">
        <v>59</v>
      </c>
      <c r="L40" s="23" t="s">
        <v>10</v>
      </c>
      <c r="M40" s="24">
        <v>0</v>
      </c>
      <c r="N40" s="24">
        <v>0</v>
      </c>
      <c r="O40" s="24">
        <v>38250</v>
      </c>
      <c r="P40" s="94">
        <v>0</v>
      </c>
      <c r="Q40" s="94">
        <v>0</v>
      </c>
      <c r="R40" s="94">
        <v>0</v>
      </c>
      <c r="S40" s="94">
        <f t="shared" si="22"/>
        <v>0</v>
      </c>
      <c r="T40" s="98" t="str">
        <f t="shared" si="23"/>
        <v>nebija plānots</v>
      </c>
      <c r="U40" s="94">
        <f t="shared" si="24"/>
        <v>0</v>
      </c>
      <c r="V40" s="98" t="str">
        <f t="shared" si="25"/>
        <v>nebija plānots</v>
      </c>
      <c r="W40" s="94"/>
      <c r="X40" s="94"/>
      <c r="Y40" s="94"/>
      <c r="Z40" s="94"/>
      <c r="AA40" s="94"/>
      <c r="AB40" s="94"/>
      <c r="AC40" s="94"/>
      <c r="AD40" s="94">
        <v>138905.97</v>
      </c>
      <c r="AE40" s="94">
        <v>74795.520000000004</v>
      </c>
      <c r="AF40" s="94">
        <v>0</v>
      </c>
      <c r="AG40" s="94">
        <v>0</v>
      </c>
      <c r="AH40" s="94">
        <v>0</v>
      </c>
      <c r="AI40" s="94">
        <v>0</v>
      </c>
      <c r="AJ40" s="94">
        <v>163055.95000000001</v>
      </c>
      <c r="AK40" s="94">
        <v>102262.01</v>
      </c>
      <c r="AL40" s="94">
        <v>0</v>
      </c>
      <c r="AM40" s="94">
        <v>0</v>
      </c>
      <c r="AN40" s="94">
        <v>222142.25</v>
      </c>
      <c r="AO40" s="24">
        <f t="shared" si="26"/>
        <v>701161.7</v>
      </c>
    </row>
    <row r="41" spans="1:41" s="10" customFormat="1" ht="12" hidden="1" customHeight="1" x14ac:dyDescent="0.35">
      <c r="A41" s="9" t="s">
        <v>60</v>
      </c>
      <c r="B41" s="9" t="s">
        <v>60</v>
      </c>
      <c r="C41" s="25">
        <v>1</v>
      </c>
      <c r="D41" s="26" t="s">
        <v>53</v>
      </c>
      <c r="E41" s="27" t="s">
        <v>54</v>
      </c>
      <c r="F41" s="25" t="s">
        <v>55</v>
      </c>
      <c r="G41" s="27" t="s">
        <v>56</v>
      </c>
      <c r="H41" s="25" t="s">
        <v>57</v>
      </c>
      <c r="I41" s="27" t="s">
        <v>58</v>
      </c>
      <c r="J41" s="28">
        <v>2</v>
      </c>
      <c r="K41" s="29" t="s">
        <v>59</v>
      </c>
      <c r="L41" s="23" t="s">
        <v>10</v>
      </c>
      <c r="M41" s="24">
        <v>0</v>
      </c>
      <c r="N41" s="24">
        <v>0</v>
      </c>
      <c r="O41" s="24">
        <v>121549.76000000001</v>
      </c>
      <c r="P41" s="94">
        <v>25500.22</v>
      </c>
      <c r="Q41" s="94">
        <v>25500</v>
      </c>
      <c r="R41" s="94">
        <v>0</v>
      </c>
      <c r="S41" s="94">
        <f t="shared" si="22"/>
        <v>25500</v>
      </c>
      <c r="T41" s="98">
        <f t="shared" si="23"/>
        <v>0.99999137262345184</v>
      </c>
      <c r="U41" s="94">
        <f t="shared" si="24"/>
        <v>-0.22000000000116415</v>
      </c>
      <c r="V41" s="98">
        <f t="shared" si="25"/>
        <v>-8.6273765481695513E-6</v>
      </c>
      <c r="W41" s="94"/>
      <c r="X41" s="94"/>
      <c r="Y41" s="94"/>
      <c r="Z41" s="94"/>
      <c r="AA41" s="94"/>
      <c r="AB41" s="94"/>
      <c r="AC41" s="94"/>
      <c r="AD41" s="94">
        <v>66843.25</v>
      </c>
      <c r="AE41" s="94">
        <v>0</v>
      </c>
      <c r="AF41" s="94">
        <v>32409.37</v>
      </c>
      <c r="AG41" s="94">
        <v>81857.39</v>
      </c>
      <c r="AH41" s="94">
        <v>22143.75</v>
      </c>
      <c r="AI41" s="94">
        <v>47109.599999999999</v>
      </c>
      <c r="AJ41" s="94">
        <v>211954.22</v>
      </c>
      <c r="AK41" s="94">
        <v>38070</v>
      </c>
      <c r="AL41" s="94">
        <v>205456.84999999998</v>
      </c>
      <c r="AM41" s="94">
        <v>152370.18</v>
      </c>
      <c r="AN41" s="94">
        <v>76140</v>
      </c>
      <c r="AO41" s="24">
        <f t="shared" si="26"/>
        <v>959854.82999999984</v>
      </c>
    </row>
    <row r="42" spans="1:41" s="10" customFormat="1" ht="12" hidden="1" customHeight="1" x14ac:dyDescent="0.35">
      <c r="A42" s="9" t="s">
        <v>61</v>
      </c>
      <c r="B42" s="9" t="s">
        <v>61</v>
      </c>
      <c r="C42" s="25">
        <v>1</v>
      </c>
      <c r="D42" s="26" t="s">
        <v>53</v>
      </c>
      <c r="E42" s="27" t="s">
        <v>54</v>
      </c>
      <c r="F42" s="25" t="s">
        <v>55</v>
      </c>
      <c r="G42" s="27" t="s">
        <v>56</v>
      </c>
      <c r="H42" s="25" t="s">
        <v>57</v>
      </c>
      <c r="I42" s="27" t="s">
        <v>58</v>
      </c>
      <c r="J42" s="28">
        <v>3</v>
      </c>
      <c r="K42" s="29" t="s">
        <v>59</v>
      </c>
      <c r="L42" s="23" t="s">
        <v>10</v>
      </c>
      <c r="M42" s="24">
        <v>0</v>
      </c>
      <c r="N42" s="24">
        <v>0</v>
      </c>
      <c r="O42" s="24">
        <v>2139962.37</v>
      </c>
      <c r="P42" s="94">
        <v>298369.78999999998</v>
      </c>
      <c r="Q42" s="94">
        <v>203669.82</v>
      </c>
      <c r="R42" s="94">
        <v>0</v>
      </c>
      <c r="S42" s="94">
        <f t="shared" si="22"/>
        <v>203669.82</v>
      </c>
      <c r="T42" s="98">
        <f t="shared" si="23"/>
        <v>0.68260871853011662</v>
      </c>
      <c r="U42" s="94">
        <f t="shared" si="24"/>
        <v>-94699.969999999972</v>
      </c>
      <c r="V42" s="98">
        <f t="shared" si="25"/>
        <v>-0.31739128146988332</v>
      </c>
      <c r="W42" s="94"/>
      <c r="X42" s="94"/>
      <c r="Y42" s="94"/>
      <c r="Z42" s="94"/>
      <c r="AA42" s="94"/>
      <c r="AB42" s="94"/>
      <c r="AC42" s="94"/>
      <c r="AD42" s="94">
        <v>679235.35999999987</v>
      </c>
      <c r="AE42" s="94">
        <v>502953.74000000005</v>
      </c>
      <c r="AF42" s="94">
        <v>699957.14</v>
      </c>
      <c r="AG42" s="94">
        <v>518517.75</v>
      </c>
      <c r="AH42" s="94">
        <v>339058.3</v>
      </c>
      <c r="AI42" s="94">
        <v>413701.36</v>
      </c>
      <c r="AJ42" s="94">
        <v>1736249.23</v>
      </c>
      <c r="AK42" s="94">
        <v>112875</v>
      </c>
      <c r="AL42" s="94">
        <v>473311.89</v>
      </c>
      <c r="AM42" s="94">
        <v>1770684.8</v>
      </c>
      <c r="AN42" s="94">
        <v>141669.76000000001</v>
      </c>
      <c r="AO42" s="24">
        <f t="shared" si="26"/>
        <v>7686584.1199999992</v>
      </c>
    </row>
    <row r="43" spans="1:41" s="10" customFormat="1" ht="12" hidden="1" customHeight="1" x14ac:dyDescent="0.35">
      <c r="A43" s="9" t="s">
        <v>62</v>
      </c>
      <c r="B43" s="9" t="s">
        <v>661</v>
      </c>
      <c r="C43" s="25">
        <v>1</v>
      </c>
      <c r="D43" s="26" t="s">
        <v>53</v>
      </c>
      <c r="E43" s="27" t="s">
        <v>54</v>
      </c>
      <c r="F43" s="25" t="s">
        <v>649</v>
      </c>
      <c r="G43" s="27" t="s">
        <v>63</v>
      </c>
      <c r="H43" s="30" t="s">
        <v>64</v>
      </c>
      <c r="I43" s="27" t="s">
        <v>63</v>
      </c>
      <c r="J43" s="28" t="s">
        <v>21</v>
      </c>
      <c r="K43" s="29" t="s">
        <v>59</v>
      </c>
      <c r="L43" s="23" t="s">
        <v>10</v>
      </c>
      <c r="M43" s="24">
        <v>42994222.299999997</v>
      </c>
      <c r="N43" s="24">
        <v>30471264.609999999</v>
      </c>
      <c r="O43" s="24">
        <v>39205761.579999998</v>
      </c>
      <c r="P43" s="94">
        <v>0</v>
      </c>
      <c r="Q43" s="94">
        <v>12694964.310000001</v>
      </c>
      <c r="R43" s="94">
        <v>0</v>
      </c>
      <c r="S43" s="94">
        <f t="shared" si="22"/>
        <v>12694964.310000001</v>
      </c>
      <c r="T43" s="98" t="str">
        <f t="shared" si="23"/>
        <v>nebija plānots</v>
      </c>
      <c r="U43" s="94">
        <f t="shared" si="24"/>
        <v>12694964.310000001</v>
      </c>
      <c r="V43" s="98" t="str">
        <f t="shared" si="25"/>
        <v>nebija plānots</v>
      </c>
      <c r="W43" s="94"/>
      <c r="X43" s="94"/>
      <c r="Y43" s="94"/>
      <c r="Z43" s="94"/>
      <c r="AA43" s="94"/>
      <c r="AB43" s="94"/>
      <c r="AC43" s="94"/>
      <c r="AD43" s="94">
        <v>14172033.33</v>
      </c>
      <c r="AE43" s="94">
        <v>0</v>
      </c>
      <c r="AF43" s="94">
        <v>0</v>
      </c>
      <c r="AG43" s="94">
        <v>7225000</v>
      </c>
      <c r="AH43" s="94">
        <v>0</v>
      </c>
      <c r="AI43" s="94">
        <v>0</v>
      </c>
      <c r="AJ43" s="94">
        <v>0</v>
      </c>
      <c r="AK43" s="94">
        <v>0</v>
      </c>
      <c r="AL43" s="94">
        <v>14450000</v>
      </c>
      <c r="AM43" s="94">
        <v>0</v>
      </c>
      <c r="AN43" s="94">
        <v>0</v>
      </c>
      <c r="AO43" s="24">
        <f t="shared" si="26"/>
        <v>35847033.329999998</v>
      </c>
    </row>
    <row r="44" spans="1:41" s="10" customFormat="1" ht="12" hidden="1" customHeight="1" x14ac:dyDescent="0.35">
      <c r="A44" s="9" t="s">
        <v>65</v>
      </c>
      <c r="B44" s="9" t="s">
        <v>65</v>
      </c>
      <c r="C44" s="25">
        <v>1</v>
      </c>
      <c r="D44" s="26" t="s">
        <v>53</v>
      </c>
      <c r="E44" s="27" t="s">
        <v>54</v>
      </c>
      <c r="F44" s="25" t="s">
        <v>55</v>
      </c>
      <c r="G44" s="27" t="s">
        <v>56</v>
      </c>
      <c r="H44" s="25" t="s">
        <v>66</v>
      </c>
      <c r="I44" s="27" t="s">
        <v>67</v>
      </c>
      <c r="J44" s="28" t="s">
        <v>21</v>
      </c>
      <c r="K44" s="29" t="s">
        <v>59</v>
      </c>
      <c r="L44" s="23" t="s">
        <v>10</v>
      </c>
      <c r="M44" s="24">
        <v>0</v>
      </c>
      <c r="N44" s="24">
        <v>0</v>
      </c>
      <c r="O44" s="24">
        <v>121608.93</v>
      </c>
      <c r="P44" s="94">
        <v>0</v>
      </c>
      <c r="Q44" s="94">
        <v>0</v>
      </c>
      <c r="R44" s="94">
        <v>0</v>
      </c>
      <c r="S44" s="94">
        <f t="shared" si="22"/>
        <v>0</v>
      </c>
      <c r="T44" s="98" t="str">
        <f t="shared" si="23"/>
        <v>nebija plānots</v>
      </c>
      <c r="U44" s="94">
        <f t="shared" si="24"/>
        <v>0</v>
      </c>
      <c r="V44" s="98" t="str">
        <f t="shared" si="25"/>
        <v>nebija plānots</v>
      </c>
      <c r="W44" s="94"/>
      <c r="X44" s="94"/>
      <c r="Y44" s="94"/>
      <c r="Z44" s="94"/>
      <c r="AA44" s="94"/>
      <c r="AB44" s="94"/>
      <c r="AC44" s="94"/>
      <c r="AD44" s="94">
        <v>0</v>
      </c>
      <c r="AE44" s="94">
        <v>0</v>
      </c>
      <c r="AF44" s="94">
        <v>0</v>
      </c>
      <c r="AG44" s="94">
        <v>0</v>
      </c>
      <c r="AH44" s="94">
        <v>0</v>
      </c>
      <c r="AI44" s="94">
        <v>0</v>
      </c>
      <c r="AJ44" s="94">
        <v>0</v>
      </c>
      <c r="AK44" s="94">
        <v>0</v>
      </c>
      <c r="AL44" s="94">
        <v>0</v>
      </c>
      <c r="AM44" s="94">
        <v>0</v>
      </c>
      <c r="AN44" s="94">
        <v>0</v>
      </c>
      <c r="AO44" s="24">
        <f t="shared" si="26"/>
        <v>0</v>
      </c>
    </row>
    <row r="45" spans="1:41" s="10" customFormat="1" ht="12" hidden="1" customHeight="1" x14ac:dyDescent="0.35">
      <c r="A45" s="9" t="s">
        <v>68</v>
      </c>
      <c r="B45" s="9" t="s">
        <v>68</v>
      </c>
      <c r="C45" s="25">
        <v>1</v>
      </c>
      <c r="D45" s="26" t="s">
        <v>53</v>
      </c>
      <c r="E45" s="27" t="s">
        <v>54</v>
      </c>
      <c r="F45" s="25" t="s">
        <v>55</v>
      </c>
      <c r="G45" s="27" t="s">
        <v>56</v>
      </c>
      <c r="H45" s="25" t="s">
        <v>69</v>
      </c>
      <c r="I45" s="27" t="s">
        <v>70</v>
      </c>
      <c r="J45" s="28" t="s">
        <v>21</v>
      </c>
      <c r="K45" s="29" t="s">
        <v>59</v>
      </c>
      <c r="L45" s="23" t="s">
        <v>10</v>
      </c>
      <c r="M45" s="24">
        <v>0</v>
      </c>
      <c r="N45" s="24">
        <v>145200.88</v>
      </c>
      <c r="O45" s="24">
        <v>1364836.0499999998</v>
      </c>
      <c r="P45" s="94">
        <v>0</v>
      </c>
      <c r="Q45" s="94">
        <v>0</v>
      </c>
      <c r="R45" s="94">
        <v>0</v>
      </c>
      <c r="S45" s="94">
        <f t="shared" si="22"/>
        <v>0</v>
      </c>
      <c r="T45" s="98" t="str">
        <f t="shared" si="23"/>
        <v>nebija plānots</v>
      </c>
      <c r="U45" s="94">
        <f t="shared" si="24"/>
        <v>0</v>
      </c>
      <c r="V45" s="98" t="str">
        <f t="shared" si="25"/>
        <v>nebija plānots</v>
      </c>
      <c r="W45" s="94"/>
      <c r="X45" s="94"/>
      <c r="Y45" s="94"/>
      <c r="Z45" s="94"/>
      <c r="AA45" s="94"/>
      <c r="AB45" s="94"/>
      <c r="AC45" s="94"/>
      <c r="AD45" s="94">
        <v>0</v>
      </c>
      <c r="AE45" s="94">
        <v>824224.29</v>
      </c>
      <c r="AF45" s="94">
        <v>0</v>
      </c>
      <c r="AG45" s="94">
        <v>0</v>
      </c>
      <c r="AH45" s="94">
        <v>0</v>
      </c>
      <c r="AI45" s="94">
        <v>0</v>
      </c>
      <c r="AJ45" s="94">
        <v>0</v>
      </c>
      <c r="AK45" s="94">
        <v>3112676.86</v>
      </c>
      <c r="AL45" s="94">
        <v>0</v>
      </c>
      <c r="AM45" s="94">
        <v>0</v>
      </c>
      <c r="AN45" s="94">
        <v>558919</v>
      </c>
      <c r="AO45" s="24">
        <f t="shared" si="26"/>
        <v>4495820.1500000004</v>
      </c>
    </row>
    <row r="46" spans="1:41" s="10" customFormat="1" ht="12" hidden="1" customHeight="1" x14ac:dyDescent="0.35">
      <c r="A46" s="9" t="s">
        <v>71</v>
      </c>
      <c r="B46" s="9" t="s">
        <v>71</v>
      </c>
      <c r="C46" s="25">
        <v>1</v>
      </c>
      <c r="D46" s="26" t="s">
        <v>53</v>
      </c>
      <c r="E46" s="27" t="s">
        <v>54</v>
      </c>
      <c r="F46" s="25" t="s">
        <v>72</v>
      </c>
      <c r="G46" s="27" t="s">
        <v>678</v>
      </c>
      <c r="H46" s="25" t="s">
        <v>73</v>
      </c>
      <c r="I46" s="27" t="s">
        <v>74</v>
      </c>
      <c r="J46" s="28" t="s">
        <v>21</v>
      </c>
      <c r="K46" s="29" t="s">
        <v>59</v>
      </c>
      <c r="L46" s="23" t="s">
        <v>10</v>
      </c>
      <c r="M46" s="24">
        <v>0</v>
      </c>
      <c r="N46" s="24">
        <v>0</v>
      </c>
      <c r="O46" s="24">
        <v>0</v>
      </c>
      <c r="P46" s="94">
        <v>0</v>
      </c>
      <c r="Q46" s="94">
        <v>0</v>
      </c>
      <c r="R46" s="94">
        <v>0</v>
      </c>
      <c r="S46" s="94">
        <f t="shared" si="22"/>
        <v>0</v>
      </c>
      <c r="T46" s="98" t="str">
        <f t="shared" si="23"/>
        <v>nebija plānots</v>
      </c>
      <c r="U46" s="94">
        <f t="shared" si="24"/>
        <v>0</v>
      </c>
      <c r="V46" s="98" t="str">
        <f t="shared" si="25"/>
        <v>nebija plānots</v>
      </c>
      <c r="W46" s="94"/>
      <c r="X46" s="94"/>
      <c r="Y46" s="94"/>
      <c r="Z46" s="94"/>
      <c r="AA46" s="94"/>
      <c r="AB46" s="94"/>
      <c r="AC46" s="94"/>
      <c r="AD46" s="94">
        <v>198956.1</v>
      </c>
      <c r="AE46" s="94">
        <v>0</v>
      </c>
      <c r="AF46" s="94">
        <v>0</v>
      </c>
      <c r="AG46" s="94">
        <v>0</v>
      </c>
      <c r="AH46" s="94">
        <v>0</v>
      </c>
      <c r="AI46" s="94">
        <v>0</v>
      </c>
      <c r="AJ46" s="94">
        <v>1078581.6599999999</v>
      </c>
      <c r="AK46" s="94">
        <v>0</v>
      </c>
      <c r="AL46" s="94">
        <v>0</v>
      </c>
      <c r="AM46" s="94">
        <v>0</v>
      </c>
      <c r="AN46" s="94">
        <v>0</v>
      </c>
      <c r="AO46" s="24">
        <f t="shared" si="26"/>
        <v>1277537.76</v>
      </c>
    </row>
    <row r="47" spans="1:41" s="10" customFormat="1" ht="12" hidden="1" customHeight="1" x14ac:dyDescent="0.35">
      <c r="A47" s="9" t="s">
        <v>75</v>
      </c>
      <c r="B47" s="9" t="s">
        <v>75</v>
      </c>
      <c r="C47" s="25">
        <v>1</v>
      </c>
      <c r="D47" s="26" t="s">
        <v>53</v>
      </c>
      <c r="E47" s="27" t="s">
        <v>54</v>
      </c>
      <c r="F47" s="25" t="s">
        <v>76</v>
      </c>
      <c r="G47" s="27" t="s">
        <v>77</v>
      </c>
      <c r="H47" s="25" t="s">
        <v>78</v>
      </c>
      <c r="I47" s="27" t="s">
        <v>79</v>
      </c>
      <c r="J47" s="28" t="s">
        <v>21</v>
      </c>
      <c r="K47" s="29" t="s">
        <v>59</v>
      </c>
      <c r="L47" s="23" t="s">
        <v>10</v>
      </c>
      <c r="M47" s="24">
        <v>0</v>
      </c>
      <c r="N47" s="24">
        <v>2287978.7199999997</v>
      </c>
      <c r="O47" s="24">
        <v>9460122.6199999992</v>
      </c>
      <c r="P47" s="94">
        <v>0</v>
      </c>
      <c r="Q47" s="94">
        <v>2640795.48</v>
      </c>
      <c r="R47" s="94">
        <v>0</v>
      </c>
      <c r="S47" s="94">
        <f t="shared" si="22"/>
        <v>2640795.48</v>
      </c>
      <c r="T47" s="98" t="str">
        <f t="shared" si="23"/>
        <v>nebija plānots</v>
      </c>
      <c r="U47" s="94">
        <f t="shared" si="24"/>
        <v>2640795.48</v>
      </c>
      <c r="V47" s="98" t="str">
        <f t="shared" si="25"/>
        <v>nebija plānots</v>
      </c>
      <c r="W47" s="94"/>
      <c r="X47" s="94"/>
      <c r="Y47" s="94"/>
      <c r="Z47" s="94"/>
      <c r="AA47" s="94"/>
      <c r="AB47" s="94"/>
      <c r="AC47" s="94"/>
      <c r="AD47" s="94">
        <v>2657502.2799999998</v>
      </c>
      <c r="AE47" s="94">
        <v>0</v>
      </c>
      <c r="AF47" s="94">
        <v>0</v>
      </c>
      <c r="AG47" s="94">
        <v>3440545</v>
      </c>
      <c r="AH47" s="94">
        <v>0</v>
      </c>
      <c r="AI47" s="94">
        <v>0</v>
      </c>
      <c r="AJ47" s="94">
        <v>2167500</v>
      </c>
      <c r="AK47" s="94">
        <v>0</v>
      </c>
      <c r="AL47" s="94">
        <v>0</v>
      </c>
      <c r="AM47" s="94">
        <v>2601000</v>
      </c>
      <c r="AN47" s="94">
        <v>6025113</v>
      </c>
      <c r="AO47" s="24">
        <f t="shared" si="26"/>
        <v>16891660.280000001</v>
      </c>
    </row>
    <row r="48" spans="1:41" s="10" customFormat="1" ht="12" hidden="1" customHeight="1" x14ac:dyDescent="0.35">
      <c r="A48" s="9" t="s">
        <v>80</v>
      </c>
      <c r="B48" s="9" t="s">
        <v>80</v>
      </c>
      <c r="C48" s="25">
        <v>1</v>
      </c>
      <c r="D48" s="26" t="s">
        <v>53</v>
      </c>
      <c r="E48" s="27" t="s">
        <v>54</v>
      </c>
      <c r="F48" s="31" t="s">
        <v>76</v>
      </c>
      <c r="G48" s="27" t="s">
        <v>56</v>
      </c>
      <c r="H48" s="25" t="s">
        <v>81</v>
      </c>
      <c r="I48" s="27" t="s">
        <v>82</v>
      </c>
      <c r="J48" s="28">
        <v>1</v>
      </c>
      <c r="K48" s="29" t="s">
        <v>59</v>
      </c>
      <c r="L48" s="23" t="s">
        <v>10</v>
      </c>
      <c r="M48" s="24">
        <v>0</v>
      </c>
      <c r="N48" s="24">
        <v>0</v>
      </c>
      <c r="O48" s="24">
        <v>57569.85</v>
      </c>
      <c r="P48" s="94">
        <v>31681.63</v>
      </c>
      <c r="Q48" s="94">
        <v>31681.63</v>
      </c>
      <c r="R48" s="94">
        <v>0</v>
      </c>
      <c r="S48" s="94">
        <f t="shared" si="22"/>
        <v>31681.63</v>
      </c>
      <c r="T48" s="98">
        <f t="shared" si="23"/>
        <v>1</v>
      </c>
      <c r="U48" s="94">
        <f t="shared" si="24"/>
        <v>0</v>
      </c>
      <c r="V48" s="98">
        <f t="shared" si="25"/>
        <v>0</v>
      </c>
      <c r="W48" s="94"/>
      <c r="X48" s="94"/>
      <c r="Y48" s="94"/>
      <c r="Z48" s="94"/>
      <c r="AA48" s="94"/>
      <c r="AB48" s="94"/>
      <c r="AC48" s="94"/>
      <c r="AD48" s="94">
        <v>0</v>
      </c>
      <c r="AE48" s="94">
        <v>0</v>
      </c>
      <c r="AF48" s="94">
        <v>0</v>
      </c>
      <c r="AG48" s="94">
        <v>0</v>
      </c>
      <c r="AH48" s="94">
        <v>0</v>
      </c>
      <c r="AI48" s="94">
        <v>0</v>
      </c>
      <c r="AJ48" s="94">
        <v>43350</v>
      </c>
      <c r="AK48" s="94">
        <v>0</v>
      </c>
      <c r="AL48" s="94">
        <v>0</v>
      </c>
      <c r="AM48" s="94">
        <v>0</v>
      </c>
      <c r="AN48" s="94">
        <v>0</v>
      </c>
      <c r="AO48" s="24">
        <f t="shared" si="26"/>
        <v>75031.63</v>
      </c>
    </row>
    <row r="49" spans="1:41" s="10" customFormat="1" ht="12" hidden="1" customHeight="1" x14ac:dyDescent="0.35">
      <c r="A49" s="9" t="s">
        <v>83</v>
      </c>
      <c r="B49" s="9" t="s">
        <v>83</v>
      </c>
      <c r="C49" s="25">
        <v>1</v>
      </c>
      <c r="D49" s="26" t="s">
        <v>53</v>
      </c>
      <c r="E49" s="27" t="s">
        <v>54</v>
      </c>
      <c r="F49" s="25" t="s">
        <v>76</v>
      </c>
      <c r="G49" s="27" t="s">
        <v>56</v>
      </c>
      <c r="H49" s="25" t="s">
        <v>81</v>
      </c>
      <c r="I49" s="27" t="s">
        <v>82</v>
      </c>
      <c r="J49" s="28">
        <v>2</v>
      </c>
      <c r="K49" s="29" t="s">
        <v>59</v>
      </c>
      <c r="L49" s="23" t="s">
        <v>10</v>
      </c>
      <c r="M49" s="24">
        <v>0</v>
      </c>
      <c r="N49" s="24">
        <v>285578.7</v>
      </c>
      <c r="O49" s="24">
        <v>1324923.3699999999</v>
      </c>
      <c r="P49" s="94">
        <v>29427.59</v>
      </c>
      <c r="Q49" s="94">
        <v>29427.59</v>
      </c>
      <c r="R49" s="94">
        <v>0</v>
      </c>
      <c r="S49" s="94">
        <f t="shared" si="22"/>
        <v>29427.59</v>
      </c>
      <c r="T49" s="98">
        <f t="shared" si="23"/>
        <v>1</v>
      </c>
      <c r="U49" s="94">
        <f t="shared" si="24"/>
        <v>0</v>
      </c>
      <c r="V49" s="98">
        <f t="shared" si="25"/>
        <v>0</v>
      </c>
      <c r="W49" s="94"/>
      <c r="X49" s="94"/>
      <c r="Y49" s="94"/>
      <c r="Z49" s="94"/>
      <c r="AA49" s="94"/>
      <c r="AB49" s="94"/>
      <c r="AC49" s="94"/>
      <c r="AD49" s="94">
        <v>181457.7</v>
      </c>
      <c r="AE49" s="94">
        <v>74151.31</v>
      </c>
      <c r="AF49" s="94">
        <v>19426.509999999998</v>
      </c>
      <c r="AG49" s="94">
        <v>129433.39</v>
      </c>
      <c r="AH49" s="94">
        <v>0</v>
      </c>
      <c r="AI49" s="94">
        <v>146151.87</v>
      </c>
      <c r="AJ49" s="94">
        <v>28900</v>
      </c>
      <c r="AK49" s="94">
        <v>28900</v>
      </c>
      <c r="AL49" s="94">
        <v>28900</v>
      </c>
      <c r="AM49" s="94">
        <v>43350</v>
      </c>
      <c r="AN49" s="94">
        <v>133429.82</v>
      </c>
      <c r="AO49" s="24">
        <f t="shared" si="26"/>
        <v>843528.19</v>
      </c>
    </row>
    <row r="50" spans="1:41" s="10" customFormat="1" ht="12" hidden="1" customHeight="1" x14ac:dyDescent="0.35">
      <c r="A50" s="9" t="s">
        <v>84</v>
      </c>
      <c r="B50" s="9" t="s">
        <v>84</v>
      </c>
      <c r="C50" s="25">
        <v>1</v>
      </c>
      <c r="D50" s="26" t="s">
        <v>85</v>
      </c>
      <c r="E50" s="27" t="s">
        <v>86</v>
      </c>
      <c r="F50" s="25" t="s">
        <v>87</v>
      </c>
      <c r="G50" s="27" t="s">
        <v>88</v>
      </c>
      <c r="H50" s="28" t="s">
        <v>89</v>
      </c>
      <c r="I50" s="27" t="s">
        <v>90</v>
      </c>
      <c r="J50" s="28" t="s">
        <v>21</v>
      </c>
      <c r="K50" s="32" t="s">
        <v>91</v>
      </c>
      <c r="L50" s="23" t="s">
        <v>10</v>
      </c>
      <c r="M50" s="24">
        <v>0</v>
      </c>
      <c r="N50" s="24">
        <v>0</v>
      </c>
      <c r="O50" s="24">
        <v>564326.47</v>
      </c>
      <c r="P50" s="94">
        <v>0</v>
      </c>
      <c r="Q50" s="94">
        <v>0</v>
      </c>
      <c r="R50" s="94">
        <v>0</v>
      </c>
      <c r="S50" s="94">
        <f t="shared" si="22"/>
        <v>0</v>
      </c>
      <c r="T50" s="98" t="str">
        <f t="shared" si="23"/>
        <v>nebija plānots</v>
      </c>
      <c r="U50" s="94">
        <f t="shared" si="24"/>
        <v>0</v>
      </c>
      <c r="V50" s="98" t="str">
        <f t="shared" si="25"/>
        <v>nebija plānots</v>
      </c>
      <c r="W50" s="94"/>
      <c r="X50" s="94"/>
      <c r="Y50" s="94"/>
      <c r="Z50" s="94"/>
      <c r="AA50" s="94"/>
      <c r="AB50" s="94"/>
      <c r="AC50" s="94"/>
      <c r="AD50" s="94">
        <v>173096.76</v>
      </c>
      <c r="AE50" s="94">
        <v>0</v>
      </c>
      <c r="AF50" s="94">
        <v>38397.9</v>
      </c>
      <c r="AG50" s="94">
        <v>66274.11</v>
      </c>
      <c r="AH50" s="94">
        <v>158325.28999999998</v>
      </c>
      <c r="AI50" s="94">
        <v>228953.24</v>
      </c>
      <c r="AJ50" s="94">
        <v>164657.23000000001</v>
      </c>
      <c r="AK50" s="94">
        <v>612000</v>
      </c>
      <c r="AL50" s="94">
        <v>2512358.2400000002</v>
      </c>
      <c r="AM50" s="94">
        <v>80102.28</v>
      </c>
      <c r="AN50" s="94">
        <v>0</v>
      </c>
      <c r="AO50" s="24">
        <f t="shared" si="26"/>
        <v>4034165.0500000003</v>
      </c>
    </row>
    <row r="51" spans="1:41" s="10" customFormat="1" ht="12" hidden="1" customHeight="1" x14ac:dyDescent="0.35">
      <c r="A51" s="9" t="s">
        <v>92</v>
      </c>
      <c r="B51" s="9" t="s">
        <v>92</v>
      </c>
      <c r="C51" s="25">
        <v>1</v>
      </c>
      <c r="D51" s="26" t="s">
        <v>85</v>
      </c>
      <c r="E51" s="27" t="s">
        <v>86</v>
      </c>
      <c r="F51" s="25" t="s">
        <v>87</v>
      </c>
      <c r="G51" s="27" t="s">
        <v>88</v>
      </c>
      <c r="H51" s="28" t="s">
        <v>93</v>
      </c>
      <c r="I51" s="27" t="s">
        <v>94</v>
      </c>
      <c r="J51" s="28" t="s">
        <v>21</v>
      </c>
      <c r="K51" s="32" t="s">
        <v>95</v>
      </c>
      <c r="L51" s="23" t="s">
        <v>10</v>
      </c>
      <c r="M51" s="24">
        <v>0</v>
      </c>
      <c r="N51" s="24">
        <v>0</v>
      </c>
      <c r="O51" s="24">
        <v>225031.87</v>
      </c>
      <c r="P51" s="94">
        <v>0</v>
      </c>
      <c r="Q51" s="94">
        <v>192779.8</v>
      </c>
      <c r="R51" s="94">
        <v>0</v>
      </c>
      <c r="S51" s="94">
        <f t="shared" si="22"/>
        <v>192779.8</v>
      </c>
      <c r="T51" s="98" t="str">
        <f t="shared" si="23"/>
        <v>nebija plānots</v>
      </c>
      <c r="U51" s="94">
        <f t="shared" si="24"/>
        <v>192779.8</v>
      </c>
      <c r="V51" s="98" t="str">
        <f t="shared" si="25"/>
        <v>nebija plānots</v>
      </c>
      <c r="W51" s="94"/>
      <c r="X51" s="94"/>
      <c r="Y51" s="94"/>
      <c r="Z51" s="94"/>
      <c r="AA51" s="94"/>
      <c r="AB51" s="94"/>
      <c r="AC51" s="94"/>
      <c r="AD51" s="94">
        <v>192779.8</v>
      </c>
      <c r="AE51" s="94">
        <v>0</v>
      </c>
      <c r="AF51" s="94">
        <v>0</v>
      </c>
      <c r="AG51" s="94">
        <v>0</v>
      </c>
      <c r="AH51" s="94">
        <v>0</v>
      </c>
      <c r="AI51" s="94">
        <v>59040.45</v>
      </c>
      <c r="AJ51" s="94">
        <v>0</v>
      </c>
      <c r="AK51" s="94">
        <v>0</v>
      </c>
      <c r="AL51" s="94">
        <v>0</v>
      </c>
      <c r="AM51" s="94">
        <v>0</v>
      </c>
      <c r="AN51" s="94">
        <v>148058.29</v>
      </c>
      <c r="AO51" s="24">
        <f t="shared" si="26"/>
        <v>399878.54000000004</v>
      </c>
    </row>
    <row r="52" spans="1:41" s="10" customFormat="1" ht="12" hidden="1" customHeight="1" x14ac:dyDescent="0.35">
      <c r="A52" s="9" t="s">
        <v>96</v>
      </c>
      <c r="B52" s="9" t="s">
        <v>96</v>
      </c>
      <c r="C52" s="28">
        <v>1</v>
      </c>
      <c r="D52" s="33" t="s">
        <v>97</v>
      </c>
      <c r="E52" s="30" t="s">
        <v>98</v>
      </c>
      <c r="F52" s="34" t="s">
        <v>99</v>
      </c>
      <c r="G52" s="27" t="s">
        <v>100</v>
      </c>
      <c r="H52" s="35" t="s">
        <v>101</v>
      </c>
      <c r="I52" s="27" t="s">
        <v>102</v>
      </c>
      <c r="J52" s="28" t="s">
        <v>21</v>
      </c>
      <c r="K52" s="36" t="s">
        <v>103</v>
      </c>
      <c r="L52" s="23" t="s">
        <v>10</v>
      </c>
      <c r="M52" s="24">
        <v>0</v>
      </c>
      <c r="N52" s="24">
        <v>0</v>
      </c>
      <c r="O52" s="24">
        <v>1534319.5899999999</v>
      </c>
      <c r="P52" s="94">
        <v>0</v>
      </c>
      <c r="Q52" s="94">
        <v>0</v>
      </c>
      <c r="R52" s="94">
        <v>0</v>
      </c>
      <c r="S52" s="94">
        <f t="shared" si="22"/>
        <v>0</v>
      </c>
      <c r="T52" s="98" t="str">
        <f t="shared" si="23"/>
        <v>nebija plānots</v>
      </c>
      <c r="U52" s="94">
        <f t="shared" si="24"/>
        <v>0</v>
      </c>
      <c r="V52" s="98" t="str">
        <f t="shared" si="25"/>
        <v>nebija plānots</v>
      </c>
      <c r="W52" s="94"/>
      <c r="X52" s="94"/>
      <c r="Y52" s="94"/>
      <c r="Z52" s="94"/>
      <c r="AA52" s="94"/>
      <c r="AB52" s="94"/>
      <c r="AC52" s="94"/>
      <c r="AD52" s="94">
        <v>0</v>
      </c>
      <c r="AE52" s="94">
        <v>0</v>
      </c>
      <c r="AF52" s="94">
        <v>0</v>
      </c>
      <c r="AG52" s="94">
        <v>0</v>
      </c>
      <c r="AH52" s="94">
        <v>828750</v>
      </c>
      <c r="AI52" s="94">
        <v>0</v>
      </c>
      <c r="AJ52" s="94">
        <v>0</v>
      </c>
      <c r="AK52" s="94">
        <v>0</v>
      </c>
      <c r="AL52" s="94">
        <v>0</v>
      </c>
      <c r="AM52" s="94">
        <v>78931.509999999995</v>
      </c>
      <c r="AN52" s="94">
        <v>0</v>
      </c>
      <c r="AO52" s="24">
        <f t="shared" si="26"/>
        <v>907681.51</v>
      </c>
    </row>
    <row r="53" spans="1:41" s="10" customFormat="1" ht="12" hidden="1" customHeight="1" x14ac:dyDescent="0.35">
      <c r="A53" s="9" t="s">
        <v>656</v>
      </c>
      <c r="B53" s="9" t="s">
        <v>656</v>
      </c>
      <c r="C53" s="28">
        <v>1</v>
      </c>
      <c r="D53" s="33" t="s">
        <v>104</v>
      </c>
      <c r="E53" s="30" t="s">
        <v>652</v>
      </c>
      <c r="F53" s="34" t="s">
        <v>105</v>
      </c>
      <c r="G53" s="27" t="s">
        <v>653</v>
      </c>
      <c r="H53" s="35" t="s">
        <v>654</v>
      </c>
      <c r="I53" s="27" t="s">
        <v>655</v>
      </c>
      <c r="J53" s="28">
        <v>1</v>
      </c>
      <c r="K53" s="36" t="s">
        <v>59</v>
      </c>
      <c r="L53" s="23" t="s">
        <v>10</v>
      </c>
      <c r="M53" s="24">
        <v>0</v>
      </c>
      <c r="N53" s="24">
        <v>0</v>
      </c>
      <c r="O53" s="24">
        <v>0</v>
      </c>
      <c r="P53" s="94">
        <v>0</v>
      </c>
      <c r="Q53" s="94">
        <v>0</v>
      </c>
      <c r="R53" s="94">
        <v>0</v>
      </c>
      <c r="S53" s="94">
        <f t="shared" si="22"/>
        <v>0</v>
      </c>
      <c r="T53" s="98" t="str">
        <f t="shared" si="23"/>
        <v>nebija plānots</v>
      </c>
      <c r="U53" s="94">
        <f t="shared" si="24"/>
        <v>0</v>
      </c>
      <c r="V53" s="98" t="str">
        <f t="shared" si="25"/>
        <v>nebija plānots</v>
      </c>
      <c r="W53" s="94"/>
      <c r="X53" s="94"/>
      <c r="Y53" s="94"/>
      <c r="Z53" s="94"/>
      <c r="AA53" s="94"/>
      <c r="AB53" s="94"/>
      <c r="AC53" s="94"/>
      <c r="AD53" s="94">
        <v>0</v>
      </c>
      <c r="AE53" s="94">
        <v>0</v>
      </c>
      <c r="AF53" s="94">
        <v>0</v>
      </c>
      <c r="AG53" s="94">
        <v>0</v>
      </c>
      <c r="AH53" s="94">
        <v>0</v>
      </c>
      <c r="AI53" s="94">
        <v>0</v>
      </c>
      <c r="AJ53" s="94">
        <v>0</v>
      </c>
      <c r="AK53" s="94">
        <v>0</v>
      </c>
      <c r="AL53" s="94">
        <v>0</v>
      </c>
      <c r="AM53" s="94">
        <v>0</v>
      </c>
      <c r="AN53" s="94">
        <v>0</v>
      </c>
      <c r="AO53" s="24">
        <f t="shared" si="26"/>
        <v>0</v>
      </c>
    </row>
    <row r="54" spans="1:41" s="10" customFormat="1" ht="12" hidden="1" customHeight="1" x14ac:dyDescent="0.35">
      <c r="A54" s="9" t="s">
        <v>656</v>
      </c>
      <c r="B54" s="9" t="s">
        <v>662</v>
      </c>
      <c r="C54" s="28">
        <v>1</v>
      </c>
      <c r="D54" s="33" t="s">
        <v>104</v>
      </c>
      <c r="E54" s="30" t="s">
        <v>652</v>
      </c>
      <c r="F54" s="34" t="s">
        <v>105</v>
      </c>
      <c r="G54" s="27" t="s">
        <v>653</v>
      </c>
      <c r="H54" s="35" t="s">
        <v>654</v>
      </c>
      <c r="I54" s="27" t="s">
        <v>655</v>
      </c>
      <c r="J54" s="28">
        <v>2</v>
      </c>
      <c r="K54" s="36" t="s">
        <v>59</v>
      </c>
      <c r="L54" s="23" t="s">
        <v>10</v>
      </c>
      <c r="M54" s="24">
        <v>0</v>
      </c>
      <c r="N54" s="24">
        <v>0</v>
      </c>
      <c r="O54" s="24">
        <v>0</v>
      </c>
      <c r="P54" s="94">
        <v>0</v>
      </c>
      <c r="Q54" s="94">
        <v>0</v>
      </c>
      <c r="R54" s="94">
        <v>0</v>
      </c>
      <c r="S54" s="94">
        <f t="shared" si="22"/>
        <v>0</v>
      </c>
      <c r="T54" s="98" t="str">
        <f t="shared" si="23"/>
        <v>nebija plānots</v>
      </c>
      <c r="U54" s="94">
        <f t="shared" si="24"/>
        <v>0</v>
      </c>
      <c r="V54" s="98" t="str">
        <f t="shared" si="25"/>
        <v>nebija plānots</v>
      </c>
      <c r="W54" s="94"/>
      <c r="X54" s="94"/>
      <c r="Y54" s="94"/>
      <c r="Z54" s="94"/>
      <c r="AA54" s="94"/>
      <c r="AB54" s="94"/>
      <c r="AC54" s="94"/>
      <c r="AD54" s="94">
        <v>0</v>
      </c>
      <c r="AE54" s="94">
        <v>0</v>
      </c>
      <c r="AF54" s="94">
        <v>0</v>
      </c>
      <c r="AG54" s="94">
        <v>0</v>
      </c>
      <c r="AH54" s="94">
        <v>0</v>
      </c>
      <c r="AI54" s="94">
        <v>0</v>
      </c>
      <c r="AJ54" s="94">
        <v>0</v>
      </c>
      <c r="AK54" s="94">
        <v>0</v>
      </c>
      <c r="AL54" s="94">
        <v>0</v>
      </c>
      <c r="AM54" s="94">
        <v>0</v>
      </c>
      <c r="AN54" s="94">
        <v>0</v>
      </c>
      <c r="AO54" s="24">
        <f t="shared" si="26"/>
        <v>0</v>
      </c>
    </row>
    <row r="55" spans="1:41" s="10" customFormat="1" ht="12" hidden="1" customHeight="1" x14ac:dyDescent="0.35">
      <c r="A55" s="9" t="s">
        <v>106</v>
      </c>
      <c r="B55" s="9" t="s">
        <v>106</v>
      </c>
      <c r="C55" s="28">
        <v>2</v>
      </c>
      <c r="D55" s="26" t="s">
        <v>107</v>
      </c>
      <c r="E55" s="27" t="s">
        <v>108</v>
      </c>
      <c r="F55" s="28" t="s">
        <v>109</v>
      </c>
      <c r="G55" s="27" t="s">
        <v>110</v>
      </c>
      <c r="H55" s="25" t="s">
        <v>111</v>
      </c>
      <c r="I55" s="27" t="s">
        <v>112</v>
      </c>
      <c r="J55" s="28">
        <v>1</v>
      </c>
      <c r="K55" s="32" t="s">
        <v>59</v>
      </c>
      <c r="L55" s="23" t="s">
        <v>10</v>
      </c>
      <c r="M55" s="24">
        <v>0</v>
      </c>
      <c r="N55" s="24">
        <v>494028.61</v>
      </c>
      <c r="O55" s="24">
        <v>318750</v>
      </c>
      <c r="P55" s="94">
        <v>0</v>
      </c>
      <c r="Q55" s="94">
        <v>0</v>
      </c>
      <c r="R55" s="94">
        <v>0</v>
      </c>
      <c r="S55" s="94">
        <f t="shared" si="22"/>
        <v>0</v>
      </c>
      <c r="T55" s="98" t="str">
        <f t="shared" si="23"/>
        <v>nebija plānots</v>
      </c>
      <c r="U55" s="94">
        <f t="shared" si="24"/>
        <v>0</v>
      </c>
      <c r="V55" s="98" t="str">
        <f t="shared" si="25"/>
        <v>nebija plānots</v>
      </c>
      <c r="W55" s="94"/>
      <c r="X55" s="94"/>
      <c r="Y55" s="94"/>
      <c r="Z55" s="94"/>
      <c r="AA55" s="94"/>
      <c r="AB55" s="94"/>
      <c r="AC55" s="94"/>
      <c r="AD55" s="94">
        <v>204000</v>
      </c>
      <c r="AE55" s="94">
        <v>0</v>
      </c>
      <c r="AF55" s="94">
        <v>0</v>
      </c>
      <c r="AG55" s="94">
        <v>0</v>
      </c>
      <c r="AH55" s="94">
        <v>102000</v>
      </c>
      <c r="AI55" s="94">
        <v>0</v>
      </c>
      <c r="AJ55" s="94">
        <v>0</v>
      </c>
      <c r="AK55" s="94">
        <v>0</v>
      </c>
      <c r="AL55" s="94">
        <v>0</v>
      </c>
      <c r="AM55" s="94">
        <v>293537.74000000005</v>
      </c>
      <c r="AN55" s="94">
        <v>0</v>
      </c>
      <c r="AO55" s="24">
        <f t="shared" si="26"/>
        <v>599537.74</v>
      </c>
    </row>
    <row r="56" spans="1:41" s="10" customFormat="1" ht="12" hidden="1" customHeight="1" x14ac:dyDescent="0.35">
      <c r="A56" s="9" t="s">
        <v>113</v>
      </c>
      <c r="B56" s="9" t="s">
        <v>663</v>
      </c>
      <c r="C56" s="28">
        <v>2</v>
      </c>
      <c r="D56" s="26" t="s">
        <v>107</v>
      </c>
      <c r="E56" s="27" t="s">
        <v>108</v>
      </c>
      <c r="F56" s="28" t="s">
        <v>109</v>
      </c>
      <c r="G56" s="27" t="s">
        <v>110</v>
      </c>
      <c r="H56" s="30" t="s">
        <v>114</v>
      </c>
      <c r="I56" s="27" t="s">
        <v>115</v>
      </c>
      <c r="J56" s="28" t="s">
        <v>21</v>
      </c>
      <c r="K56" s="32" t="s">
        <v>59</v>
      </c>
      <c r="L56" s="23" t="s">
        <v>10</v>
      </c>
      <c r="M56" s="24">
        <v>0</v>
      </c>
      <c r="N56" s="24">
        <v>0</v>
      </c>
      <c r="O56" s="24">
        <v>54416773.300000004</v>
      </c>
      <c r="P56" s="94">
        <v>0</v>
      </c>
      <c r="Q56" s="94">
        <v>672059.1</v>
      </c>
      <c r="R56" s="94">
        <v>0</v>
      </c>
      <c r="S56" s="94">
        <f t="shared" si="22"/>
        <v>672059.1</v>
      </c>
      <c r="T56" s="98" t="str">
        <f t="shared" si="23"/>
        <v>nebija plānots</v>
      </c>
      <c r="U56" s="94">
        <f t="shared" si="24"/>
        <v>672059.1</v>
      </c>
      <c r="V56" s="98" t="str">
        <f t="shared" si="25"/>
        <v>nebija plānots</v>
      </c>
      <c r="W56" s="94"/>
      <c r="X56" s="94"/>
      <c r="Y56" s="94"/>
      <c r="Z56" s="94"/>
      <c r="AA56" s="94"/>
      <c r="AB56" s="94"/>
      <c r="AC56" s="94"/>
      <c r="AD56" s="94">
        <v>672059.1</v>
      </c>
      <c r="AE56" s="94">
        <v>0</v>
      </c>
      <c r="AF56" s="94">
        <v>0</v>
      </c>
      <c r="AG56" s="94">
        <v>3400000</v>
      </c>
      <c r="AH56" s="94">
        <v>0</v>
      </c>
      <c r="AI56" s="94">
        <v>0</v>
      </c>
      <c r="AJ56" s="94">
        <v>0</v>
      </c>
      <c r="AK56" s="94">
        <v>0</v>
      </c>
      <c r="AL56" s="94">
        <v>8899375.0500000007</v>
      </c>
      <c r="AM56" s="94">
        <v>0</v>
      </c>
      <c r="AN56" s="94">
        <v>0</v>
      </c>
      <c r="AO56" s="24">
        <f t="shared" si="26"/>
        <v>12971434.15</v>
      </c>
    </row>
    <row r="57" spans="1:41" s="10" customFormat="1" ht="12" hidden="1" customHeight="1" x14ac:dyDescent="0.35">
      <c r="A57" s="9" t="s">
        <v>116</v>
      </c>
      <c r="B57" s="9" t="s">
        <v>116</v>
      </c>
      <c r="C57" s="28">
        <v>2</v>
      </c>
      <c r="D57" s="26" t="s">
        <v>107</v>
      </c>
      <c r="E57" s="27" t="s">
        <v>108</v>
      </c>
      <c r="F57" s="28" t="s">
        <v>109</v>
      </c>
      <c r="G57" s="27" t="s">
        <v>110</v>
      </c>
      <c r="H57" s="25" t="s">
        <v>117</v>
      </c>
      <c r="I57" s="27" t="s">
        <v>118</v>
      </c>
      <c r="J57" s="28">
        <v>1</v>
      </c>
      <c r="K57" s="32" t="s">
        <v>59</v>
      </c>
      <c r="L57" s="23" t="s">
        <v>10</v>
      </c>
      <c r="M57" s="24">
        <v>0</v>
      </c>
      <c r="N57" s="24">
        <v>250373.59</v>
      </c>
      <c r="O57" s="24">
        <v>0</v>
      </c>
      <c r="P57" s="94">
        <v>0</v>
      </c>
      <c r="Q57" s="94">
        <v>0</v>
      </c>
      <c r="R57" s="94">
        <v>0</v>
      </c>
      <c r="S57" s="94">
        <f t="shared" si="22"/>
        <v>0</v>
      </c>
      <c r="T57" s="98" t="str">
        <f t="shared" si="23"/>
        <v>nebija plānots</v>
      </c>
      <c r="U57" s="94">
        <f t="shared" si="24"/>
        <v>0</v>
      </c>
      <c r="V57" s="98" t="str">
        <f t="shared" si="25"/>
        <v>nebija plānots</v>
      </c>
      <c r="W57" s="94"/>
      <c r="X57" s="94"/>
      <c r="Y57" s="94"/>
      <c r="Z57" s="94"/>
      <c r="AA57" s="94"/>
      <c r="AB57" s="94"/>
      <c r="AC57" s="94"/>
      <c r="AD57" s="94">
        <v>0</v>
      </c>
      <c r="AE57" s="94">
        <v>0</v>
      </c>
      <c r="AF57" s="94">
        <v>0</v>
      </c>
      <c r="AG57" s="94">
        <v>0</v>
      </c>
      <c r="AH57" s="94">
        <v>0</v>
      </c>
      <c r="AI57" s="94">
        <v>0</v>
      </c>
      <c r="AJ57" s="94">
        <v>0</v>
      </c>
      <c r="AK57" s="94">
        <v>0</v>
      </c>
      <c r="AL57" s="94">
        <v>0</v>
      </c>
      <c r="AM57" s="94">
        <v>0</v>
      </c>
      <c r="AN57" s="94">
        <v>0</v>
      </c>
      <c r="AO57" s="24">
        <f t="shared" si="26"/>
        <v>0</v>
      </c>
    </row>
    <row r="58" spans="1:41" s="10" customFormat="1" ht="12" hidden="1" customHeight="1" x14ac:dyDescent="0.35">
      <c r="A58" s="9" t="s">
        <v>119</v>
      </c>
      <c r="B58" s="9" t="s">
        <v>119</v>
      </c>
      <c r="C58" s="28">
        <v>2</v>
      </c>
      <c r="D58" s="26" t="s">
        <v>107</v>
      </c>
      <c r="E58" s="27" t="s">
        <v>108</v>
      </c>
      <c r="F58" s="28" t="s">
        <v>109</v>
      </c>
      <c r="G58" s="27" t="s">
        <v>110</v>
      </c>
      <c r="H58" s="25" t="s">
        <v>117</v>
      </c>
      <c r="I58" s="27" t="s">
        <v>118</v>
      </c>
      <c r="J58" s="28">
        <v>2</v>
      </c>
      <c r="K58" s="32" t="s">
        <v>120</v>
      </c>
      <c r="L58" s="23" t="s">
        <v>10</v>
      </c>
      <c r="M58" s="24">
        <v>0</v>
      </c>
      <c r="N58" s="24">
        <v>0</v>
      </c>
      <c r="O58" s="24">
        <v>14232030.68</v>
      </c>
      <c r="P58" s="94">
        <v>0</v>
      </c>
      <c r="Q58" s="94">
        <v>0</v>
      </c>
      <c r="R58" s="94">
        <v>0</v>
      </c>
      <c r="S58" s="94">
        <f t="shared" si="22"/>
        <v>0</v>
      </c>
      <c r="T58" s="98" t="str">
        <f t="shared" si="23"/>
        <v>nebija plānots</v>
      </c>
      <c r="U58" s="94">
        <f t="shared" si="24"/>
        <v>0</v>
      </c>
      <c r="V58" s="98" t="str">
        <f t="shared" si="25"/>
        <v>nebija plānots</v>
      </c>
      <c r="W58" s="94"/>
      <c r="X58" s="94"/>
      <c r="Y58" s="94"/>
      <c r="Z58" s="94"/>
      <c r="AA58" s="94"/>
      <c r="AB58" s="94"/>
      <c r="AC58" s="94"/>
      <c r="AD58" s="94">
        <v>0</v>
      </c>
      <c r="AE58" s="94">
        <v>0</v>
      </c>
      <c r="AF58" s="94">
        <v>0</v>
      </c>
      <c r="AG58" s="94">
        <v>0</v>
      </c>
      <c r="AH58" s="94">
        <v>0</v>
      </c>
      <c r="AI58" s="94">
        <v>0</v>
      </c>
      <c r="AJ58" s="94">
        <v>0</v>
      </c>
      <c r="AK58" s="94">
        <v>0</v>
      </c>
      <c r="AL58" s="94">
        <v>3000624.95</v>
      </c>
      <c r="AM58" s="94">
        <v>0</v>
      </c>
      <c r="AN58" s="94">
        <v>0</v>
      </c>
      <c r="AO58" s="24">
        <f t="shared" si="26"/>
        <v>3000624.95</v>
      </c>
    </row>
    <row r="59" spans="1:41" s="10" customFormat="1" ht="12" hidden="1" customHeight="1" x14ac:dyDescent="0.35">
      <c r="A59" s="9" t="s">
        <v>121</v>
      </c>
      <c r="B59" s="9" t="s">
        <v>664</v>
      </c>
      <c r="C59" s="28">
        <v>2</v>
      </c>
      <c r="D59" s="26" t="s">
        <v>107</v>
      </c>
      <c r="E59" s="27" t="s">
        <v>108</v>
      </c>
      <c r="F59" s="28" t="s">
        <v>109</v>
      </c>
      <c r="G59" s="27" t="s">
        <v>110</v>
      </c>
      <c r="H59" s="25" t="s">
        <v>122</v>
      </c>
      <c r="I59" s="27" t="s">
        <v>123</v>
      </c>
      <c r="J59" s="28">
        <v>1</v>
      </c>
      <c r="K59" s="32" t="s">
        <v>59</v>
      </c>
      <c r="L59" s="23" t="s">
        <v>10</v>
      </c>
      <c r="M59" s="24">
        <v>0</v>
      </c>
      <c r="N59" s="24">
        <v>0</v>
      </c>
      <c r="O59" s="24">
        <v>0</v>
      </c>
      <c r="P59" s="94">
        <v>0</v>
      </c>
      <c r="Q59" s="94">
        <v>0</v>
      </c>
      <c r="R59" s="94">
        <v>0</v>
      </c>
      <c r="S59" s="94">
        <f t="shared" si="22"/>
        <v>0</v>
      </c>
      <c r="T59" s="98" t="str">
        <f t="shared" si="23"/>
        <v>nebija plānots</v>
      </c>
      <c r="U59" s="94">
        <f t="shared" si="24"/>
        <v>0</v>
      </c>
      <c r="V59" s="98" t="str">
        <f t="shared" si="25"/>
        <v>nebija plānots</v>
      </c>
      <c r="W59" s="94"/>
      <c r="X59" s="94"/>
      <c r="Y59" s="94"/>
      <c r="Z59" s="94"/>
      <c r="AA59" s="94"/>
      <c r="AB59" s="94"/>
      <c r="AC59" s="94"/>
      <c r="AD59" s="94">
        <v>0</v>
      </c>
      <c r="AE59" s="94">
        <v>0</v>
      </c>
      <c r="AF59" s="94">
        <v>76511.899999999994</v>
      </c>
      <c r="AG59" s="94">
        <v>0</v>
      </c>
      <c r="AH59" s="94">
        <v>0</v>
      </c>
      <c r="AI59" s="94">
        <v>3625324.58</v>
      </c>
      <c r="AJ59" s="94">
        <v>7650</v>
      </c>
      <c r="AK59" s="94">
        <v>0</v>
      </c>
      <c r="AL59" s="94">
        <v>76512.899999999994</v>
      </c>
      <c r="AM59" s="94">
        <v>0</v>
      </c>
      <c r="AN59" s="94">
        <v>0</v>
      </c>
      <c r="AO59" s="24">
        <f t="shared" si="26"/>
        <v>3785999.38</v>
      </c>
    </row>
    <row r="60" spans="1:41" s="10" customFormat="1" ht="12" hidden="1" customHeight="1" x14ac:dyDescent="0.35">
      <c r="A60" s="9" t="s">
        <v>124</v>
      </c>
      <c r="B60" s="9" t="s">
        <v>124</v>
      </c>
      <c r="C60" s="28">
        <v>2</v>
      </c>
      <c r="D60" s="26" t="s">
        <v>107</v>
      </c>
      <c r="E60" s="27" t="s">
        <v>108</v>
      </c>
      <c r="F60" s="28" t="s">
        <v>109</v>
      </c>
      <c r="G60" s="27" t="s">
        <v>110</v>
      </c>
      <c r="H60" s="28" t="s">
        <v>125</v>
      </c>
      <c r="I60" s="27" t="s">
        <v>126</v>
      </c>
      <c r="J60" s="28" t="s">
        <v>21</v>
      </c>
      <c r="K60" s="36" t="s">
        <v>22</v>
      </c>
      <c r="L60" s="23" t="s">
        <v>10</v>
      </c>
      <c r="M60" s="24">
        <v>0</v>
      </c>
      <c r="N60" s="24">
        <v>0</v>
      </c>
      <c r="O60" s="24">
        <v>51356.42</v>
      </c>
      <c r="P60" s="94">
        <v>0</v>
      </c>
      <c r="Q60" s="94">
        <v>0</v>
      </c>
      <c r="R60" s="94">
        <v>0</v>
      </c>
      <c r="S60" s="94">
        <f t="shared" si="22"/>
        <v>0</v>
      </c>
      <c r="T60" s="98" t="str">
        <f t="shared" si="23"/>
        <v>nebija plānots</v>
      </c>
      <c r="U60" s="94">
        <f t="shared" si="24"/>
        <v>0</v>
      </c>
      <c r="V60" s="98" t="str">
        <f t="shared" si="25"/>
        <v>nebija plānots</v>
      </c>
      <c r="W60" s="94"/>
      <c r="X60" s="94"/>
      <c r="Y60" s="94"/>
      <c r="Z60" s="94"/>
      <c r="AA60" s="94"/>
      <c r="AB60" s="94"/>
      <c r="AC60" s="94"/>
      <c r="AD60" s="94">
        <v>0</v>
      </c>
      <c r="AE60" s="94">
        <v>0</v>
      </c>
      <c r="AF60" s="94">
        <v>57197.03</v>
      </c>
      <c r="AG60" s="94">
        <v>0</v>
      </c>
      <c r="AH60" s="94">
        <v>0</v>
      </c>
      <c r="AI60" s="94">
        <v>0</v>
      </c>
      <c r="AJ60" s="94">
        <v>0</v>
      </c>
      <c r="AK60" s="94">
        <v>0</v>
      </c>
      <c r="AL60" s="94">
        <v>369937.11</v>
      </c>
      <c r="AM60" s="94">
        <v>0</v>
      </c>
      <c r="AN60" s="94">
        <v>0</v>
      </c>
      <c r="AO60" s="24">
        <f t="shared" si="26"/>
        <v>427134.14</v>
      </c>
    </row>
    <row r="61" spans="1:41" s="10" customFormat="1" ht="12" hidden="1" customHeight="1" x14ac:dyDescent="0.35">
      <c r="A61" s="9" t="s">
        <v>127</v>
      </c>
      <c r="B61" s="9" t="s">
        <v>127</v>
      </c>
      <c r="C61" s="28">
        <v>2</v>
      </c>
      <c r="D61" s="26" t="s">
        <v>107</v>
      </c>
      <c r="E61" s="27" t="s">
        <v>108</v>
      </c>
      <c r="F61" s="28" t="s">
        <v>109</v>
      </c>
      <c r="G61" s="27" t="s">
        <v>110</v>
      </c>
      <c r="H61" s="25" t="s">
        <v>128</v>
      </c>
      <c r="I61" s="27" t="s">
        <v>129</v>
      </c>
      <c r="J61" s="28">
        <v>1</v>
      </c>
      <c r="K61" s="32" t="s">
        <v>91</v>
      </c>
      <c r="L61" s="23" t="s">
        <v>10</v>
      </c>
      <c r="M61" s="24">
        <v>0</v>
      </c>
      <c r="N61" s="24">
        <v>0</v>
      </c>
      <c r="O61" s="24">
        <v>1972744.23</v>
      </c>
      <c r="P61" s="94">
        <v>138328.20000000001</v>
      </c>
      <c r="Q61" s="94">
        <v>138328.20000000001</v>
      </c>
      <c r="R61" s="94">
        <v>0</v>
      </c>
      <c r="S61" s="94">
        <f t="shared" si="22"/>
        <v>138328.20000000001</v>
      </c>
      <c r="T61" s="98">
        <f t="shared" si="23"/>
        <v>1</v>
      </c>
      <c r="U61" s="94">
        <f t="shared" si="24"/>
        <v>0</v>
      </c>
      <c r="V61" s="98">
        <f t="shared" si="25"/>
        <v>0</v>
      </c>
      <c r="W61" s="94"/>
      <c r="X61" s="94"/>
      <c r="Y61" s="94"/>
      <c r="Z61" s="94"/>
      <c r="AA61" s="94"/>
      <c r="AB61" s="94"/>
      <c r="AC61" s="94"/>
      <c r="AD61" s="94">
        <v>0</v>
      </c>
      <c r="AE61" s="94">
        <v>86392.99</v>
      </c>
      <c r="AF61" s="94">
        <v>0</v>
      </c>
      <c r="AG61" s="94">
        <v>16083.360000000026</v>
      </c>
      <c r="AH61" s="94">
        <v>0</v>
      </c>
      <c r="AI61" s="94">
        <v>23054.700000000012</v>
      </c>
      <c r="AJ61" s="94">
        <v>0</v>
      </c>
      <c r="AK61" s="94">
        <v>0</v>
      </c>
      <c r="AL61" s="94">
        <v>0</v>
      </c>
      <c r="AM61" s="94">
        <v>0</v>
      </c>
      <c r="AN61" s="94">
        <v>0</v>
      </c>
      <c r="AO61" s="24">
        <f t="shared" si="26"/>
        <v>263859.25</v>
      </c>
    </row>
    <row r="62" spans="1:41" s="10" customFormat="1" ht="12" hidden="1" customHeight="1" x14ac:dyDescent="0.35">
      <c r="A62" s="9" t="s">
        <v>130</v>
      </c>
      <c r="B62" s="9" t="s">
        <v>130</v>
      </c>
      <c r="C62" s="28">
        <v>2</v>
      </c>
      <c r="D62" s="26" t="s">
        <v>107</v>
      </c>
      <c r="E62" s="27" t="s">
        <v>108</v>
      </c>
      <c r="F62" s="28" t="s">
        <v>109</v>
      </c>
      <c r="G62" s="27" t="s">
        <v>110</v>
      </c>
      <c r="H62" s="25" t="s">
        <v>128</v>
      </c>
      <c r="I62" s="27" t="s">
        <v>129</v>
      </c>
      <c r="J62" s="28">
        <v>2</v>
      </c>
      <c r="K62" s="32" t="s">
        <v>91</v>
      </c>
      <c r="L62" s="23" t="s">
        <v>10</v>
      </c>
      <c r="M62" s="24">
        <v>0</v>
      </c>
      <c r="N62" s="24">
        <v>0</v>
      </c>
      <c r="O62" s="24">
        <v>611636.56999999983</v>
      </c>
      <c r="P62" s="94">
        <v>2365.8199999999997</v>
      </c>
      <c r="Q62" s="94">
        <v>2249.66</v>
      </c>
      <c r="R62" s="94">
        <v>0</v>
      </c>
      <c r="S62" s="94">
        <f t="shared" si="22"/>
        <v>2249.66</v>
      </c>
      <c r="T62" s="98">
        <f t="shared" si="23"/>
        <v>0.95090074477348241</v>
      </c>
      <c r="U62" s="94">
        <f t="shared" si="24"/>
        <v>-116.15999999999985</v>
      </c>
      <c r="V62" s="98">
        <f t="shared" si="25"/>
        <v>-4.9099255226517598E-2</v>
      </c>
      <c r="W62" s="94"/>
      <c r="X62" s="94"/>
      <c r="Y62" s="94"/>
      <c r="Z62" s="94"/>
      <c r="AA62" s="94"/>
      <c r="AB62" s="94"/>
      <c r="AC62" s="94"/>
      <c r="AD62" s="94">
        <v>21606.53</v>
      </c>
      <c r="AE62" s="94">
        <v>339013.71</v>
      </c>
      <c r="AF62" s="94">
        <v>77342.170000000013</v>
      </c>
      <c r="AG62" s="94">
        <v>36010.870000000003</v>
      </c>
      <c r="AH62" s="94">
        <v>121875</v>
      </c>
      <c r="AI62" s="94">
        <v>136730.63</v>
      </c>
      <c r="AJ62" s="94">
        <v>136500</v>
      </c>
      <c r="AK62" s="94">
        <v>0</v>
      </c>
      <c r="AL62" s="94">
        <v>68605.5</v>
      </c>
      <c r="AM62" s="94">
        <v>176245.18</v>
      </c>
      <c r="AN62" s="94">
        <v>0</v>
      </c>
      <c r="AO62" s="24">
        <f t="shared" si="26"/>
        <v>1116295.4099999999</v>
      </c>
    </row>
    <row r="63" spans="1:41" s="10" customFormat="1" ht="12" hidden="1" customHeight="1" x14ac:dyDescent="0.35">
      <c r="A63" s="9" t="s">
        <v>131</v>
      </c>
      <c r="B63" s="9" t="s">
        <v>131</v>
      </c>
      <c r="C63" s="28">
        <v>2</v>
      </c>
      <c r="D63" s="26" t="s">
        <v>107</v>
      </c>
      <c r="E63" s="27" t="s">
        <v>108</v>
      </c>
      <c r="F63" s="28" t="s">
        <v>109</v>
      </c>
      <c r="G63" s="27" t="s">
        <v>110</v>
      </c>
      <c r="H63" s="25" t="s">
        <v>128</v>
      </c>
      <c r="I63" s="27" t="s">
        <v>129</v>
      </c>
      <c r="J63" s="28">
        <v>3</v>
      </c>
      <c r="K63" s="32" t="s">
        <v>91</v>
      </c>
      <c r="L63" s="23" t="s">
        <v>10</v>
      </c>
      <c r="M63" s="24">
        <v>0</v>
      </c>
      <c r="N63" s="24">
        <v>0</v>
      </c>
      <c r="O63" s="24">
        <v>0</v>
      </c>
      <c r="P63" s="94">
        <v>0</v>
      </c>
      <c r="Q63" s="94">
        <v>0</v>
      </c>
      <c r="R63" s="94">
        <v>0</v>
      </c>
      <c r="S63" s="94">
        <f t="shared" si="22"/>
        <v>0</v>
      </c>
      <c r="T63" s="98" t="str">
        <f t="shared" si="23"/>
        <v>nebija plānots</v>
      </c>
      <c r="U63" s="94">
        <f t="shared" si="24"/>
        <v>0</v>
      </c>
      <c r="V63" s="98" t="str">
        <f t="shared" si="25"/>
        <v>nebija plānots</v>
      </c>
      <c r="W63" s="94"/>
      <c r="X63" s="94"/>
      <c r="Y63" s="94"/>
      <c r="Z63" s="94"/>
      <c r="AA63" s="94"/>
      <c r="AB63" s="94"/>
      <c r="AC63" s="94"/>
      <c r="AD63" s="94">
        <v>0</v>
      </c>
      <c r="AE63" s="94">
        <v>0</v>
      </c>
      <c r="AF63" s="94">
        <v>0</v>
      </c>
      <c r="AG63" s="94">
        <v>0</v>
      </c>
      <c r="AH63" s="94">
        <v>0</v>
      </c>
      <c r="AI63" s="94">
        <v>0</v>
      </c>
      <c r="AJ63" s="94">
        <v>0</v>
      </c>
      <c r="AK63" s="94">
        <v>0</v>
      </c>
      <c r="AL63" s="94">
        <v>0</v>
      </c>
      <c r="AM63" s="94">
        <v>0</v>
      </c>
      <c r="AN63" s="94">
        <v>0</v>
      </c>
      <c r="AO63" s="24">
        <f t="shared" si="26"/>
        <v>0</v>
      </c>
    </row>
    <row r="64" spans="1:41" s="10" customFormat="1" ht="12" hidden="1" customHeight="1" x14ac:dyDescent="0.35">
      <c r="A64" s="9" t="s">
        <v>132</v>
      </c>
      <c r="B64" s="9" t="s">
        <v>132</v>
      </c>
      <c r="C64" s="28">
        <v>2</v>
      </c>
      <c r="D64" s="26" t="s">
        <v>107</v>
      </c>
      <c r="E64" s="27" t="s">
        <v>108</v>
      </c>
      <c r="F64" s="28" t="s">
        <v>109</v>
      </c>
      <c r="G64" s="27" t="s">
        <v>110</v>
      </c>
      <c r="H64" s="25" t="s">
        <v>133</v>
      </c>
      <c r="I64" s="27" t="s">
        <v>134</v>
      </c>
      <c r="J64" s="28" t="s">
        <v>21</v>
      </c>
      <c r="K64" s="32" t="s">
        <v>59</v>
      </c>
      <c r="L64" s="23" t="s">
        <v>10</v>
      </c>
      <c r="M64" s="24">
        <v>0</v>
      </c>
      <c r="N64" s="24">
        <v>0</v>
      </c>
      <c r="O64" s="24">
        <v>0</v>
      </c>
      <c r="P64" s="94">
        <v>0</v>
      </c>
      <c r="Q64" s="94">
        <v>0</v>
      </c>
      <c r="R64" s="94">
        <v>0</v>
      </c>
      <c r="S64" s="94">
        <f t="shared" si="22"/>
        <v>0</v>
      </c>
      <c r="T64" s="98" t="str">
        <f t="shared" si="23"/>
        <v>nebija plānots</v>
      </c>
      <c r="U64" s="94">
        <f t="shared" si="24"/>
        <v>0</v>
      </c>
      <c r="V64" s="98" t="str">
        <f t="shared" si="25"/>
        <v>nebija plānots</v>
      </c>
      <c r="W64" s="94"/>
      <c r="X64" s="94"/>
      <c r="Y64" s="94"/>
      <c r="Z64" s="94"/>
      <c r="AA64" s="94"/>
      <c r="AB64" s="94"/>
      <c r="AC64" s="94"/>
      <c r="AD64" s="94">
        <v>0</v>
      </c>
      <c r="AE64" s="94">
        <v>0</v>
      </c>
      <c r="AF64" s="94">
        <v>1109250</v>
      </c>
      <c r="AG64" s="94">
        <v>0</v>
      </c>
      <c r="AH64" s="94">
        <v>0</v>
      </c>
      <c r="AI64" s="94">
        <v>0</v>
      </c>
      <c r="AJ64" s="94">
        <v>0</v>
      </c>
      <c r="AK64" s="94">
        <v>0</v>
      </c>
      <c r="AL64" s="94">
        <v>1109250</v>
      </c>
      <c r="AM64" s="94">
        <v>0</v>
      </c>
      <c r="AN64" s="94">
        <v>0</v>
      </c>
      <c r="AO64" s="24">
        <f t="shared" si="26"/>
        <v>2218500</v>
      </c>
    </row>
    <row r="65" spans="1:41" s="10" customFormat="1" ht="12" hidden="1" customHeight="1" x14ac:dyDescent="0.35">
      <c r="A65" s="9" t="s">
        <v>135</v>
      </c>
      <c r="B65" s="9" t="s">
        <v>135</v>
      </c>
      <c r="C65" s="28">
        <v>2</v>
      </c>
      <c r="D65" s="26" t="s">
        <v>107</v>
      </c>
      <c r="E65" s="27" t="s">
        <v>108</v>
      </c>
      <c r="F65" s="28" t="s">
        <v>109</v>
      </c>
      <c r="G65" s="27" t="s">
        <v>110</v>
      </c>
      <c r="H65" s="25" t="s">
        <v>136</v>
      </c>
      <c r="I65" s="27" t="s">
        <v>137</v>
      </c>
      <c r="J65" s="28" t="s">
        <v>21</v>
      </c>
      <c r="K65" s="32" t="s">
        <v>59</v>
      </c>
      <c r="L65" s="23" t="s">
        <v>10</v>
      </c>
      <c r="M65" s="24">
        <v>0</v>
      </c>
      <c r="N65" s="24">
        <v>0</v>
      </c>
      <c r="O65" s="24">
        <v>0</v>
      </c>
      <c r="P65" s="94">
        <v>80000</v>
      </c>
      <c r="Q65" s="94">
        <v>80000</v>
      </c>
      <c r="R65" s="94">
        <v>0</v>
      </c>
      <c r="S65" s="94">
        <f t="shared" si="22"/>
        <v>80000</v>
      </c>
      <c r="T65" s="98">
        <f t="shared" si="23"/>
        <v>1</v>
      </c>
      <c r="U65" s="94">
        <f t="shared" si="24"/>
        <v>0</v>
      </c>
      <c r="V65" s="98">
        <f t="shared" si="25"/>
        <v>0</v>
      </c>
      <c r="W65" s="94"/>
      <c r="X65" s="94"/>
      <c r="Y65" s="94"/>
      <c r="Z65" s="94"/>
      <c r="AA65" s="94"/>
      <c r="AB65" s="94"/>
      <c r="AC65" s="94"/>
      <c r="AD65" s="94">
        <v>0</v>
      </c>
      <c r="AE65" s="94">
        <v>63750</v>
      </c>
      <c r="AF65" s="94">
        <v>0</v>
      </c>
      <c r="AG65" s="94">
        <v>2878000</v>
      </c>
      <c r="AH65" s="94">
        <v>63750</v>
      </c>
      <c r="AI65" s="94">
        <v>127500</v>
      </c>
      <c r="AJ65" s="94">
        <v>127500</v>
      </c>
      <c r="AK65" s="94">
        <v>0</v>
      </c>
      <c r="AL65" s="94">
        <v>97500</v>
      </c>
      <c r="AM65" s="94">
        <v>2878000</v>
      </c>
      <c r="AN65" s="94">
        <v>0</v>
      </c>
      <c r="AO65" s="24">
        <f t="shared" si="26"/>
        <v>6316000</v>
      </c>
    </row>
    <row r="66" spans="1:41" s="10" customFormat="1" ht="12" hidden="1" customHeight="1" x14ac:dyDescent="0.35">
      <c r="A66" s="9" t="s">
        <v>138</v>
      </c>
      <c r="B66" s="9" t="s">
        <v>138</v>
      </c>
      <c r="C66" s="25">
        <v>2</v>
      </c>
      <c r="D66" s="33" t="s">
        <v>107</v>
      </c>
      <c r="E66" s="27" t="s">
        <v>108</v>
      </c>
      <c r="F66" s="25" t="s">
        <v>139</v>
      </c>
      <c r="G66" s="27" t="s">
        <v>140</v>
      </c>
      <c r="H66" s="28" t="s">
        <v>141</v>
      </c>
      <c r="I66" s="27" t="s">
        <v>140</v>
      </c>
      <c r="J66" s="28">
        <v>1</v>
      </c>
      <c r="K66" s="32" t="s">
        <v>120</v>
      </c>
      <c r="L66" s="23" t="s">
        <v>11</v>
      </c>
      <c r="M66" s="24">
        <v>0</v>
      </c>
      <c r="N66" s="24">
        <v>0</v>
      </c>
      <c r="O66" s="24">
        <v>5473858.0499999998</v>
      </c>
      <c r="P66" s="94">
        <v>0</v>
      </c>
      <c r="Q66" s="94">
        <v>0</v>
      </c>
      <c r="R66" s="94">
        <v>0</v>
      </c>
      <c r="S66" s="94">
        <f t="shared" si="22"/>
        <v>0</v>
      </c>
      <c r="T66" s="98" t="str">
        <f t="shared" si="23"/>
        <v>nebija plānots</v>
      </c>
      <c r="U66" s="94">
        <f t="shared" si="24"/>
        <v>0</v>
      </c>
      <c r="V66" s="98" t="str">
        <f t="shared" si="25"/>
        <v>nebija plānots</v>
      </c>
      <c r="W66" s="94"/>
      <c r="X66" s="94"/>
      <c r="Y66" s="94"/>
      <c r="Z66" s="94"/>
      <c r="AA66" s="94"/>
      <c r="AB66" s="94"/>
      <c r="AC66" s="94"/>
      <c r="AD66" s="94">
        <v>0</v>
      </c>
      <c r="AE66" s="94">
        <v>0</v>
      </c>
      <c r="AF66" s="94">
        <v>0</v>
      </c>
      <c r="AG66" s="94">
        <v>0</v>
      </c>
      <c r="AH66" s="94">
        <v>0</v>
      </c>
      <c r="AI66" s="94">
        <v>0</v>
      </c>
      <c r="AJ66" s="94">
        <v>0</v>
      </c>
      <c r="AK66" s="94">
        <v>0</v>
      </c>
      <c r="AL66" s="94">
        <v>0</v>
      </c>
      <c r="AM66" s="94">
        <v>0</v>
      </c>
      <c r="AN66" s="94">
        <v>1700000</v>
      </c>
      <c r="AO66" s="24">
        <f t="shared" si="26"/>
        <v>1700000</v>
      </c>
    </row>
    <row r="67" spans="1:41" s="10" customFormat="1" ht="12" customHeight="1" x14ac:dyDescent="0.35">
      <c r="A67" s="9" t="s">
        <v>142</v>
      </c>
      <c r="B67" s="9" t="s">
        <v>142</v>
      </c>
      <c r="C67" s="25">
        <v>2</v>
      </c>
      <c r="D67" s="33" t="s">
        <v>159</v>
      </c>
      <c r="E67" s="27" t="s">
        <v>160</v>
      </c>
      <c r="F67" s="25" t="s">
        <v>168</v>
      </c>
      <c r="G67" s="27" t="s">
        <v>169</v>
      </c>
      <c r="H67" s="34" t="s">
        <v>170</v>
      </c>
      <c r="I67" s="27" t="s">
        <v>171</v>
      </c>
      <c r="J67" s="28">
        <v>1</v>
      </c>
      <c r="K67" s="29" t="s">
        <v>91</v>
      </c>
      <c r="L67" s="23" t="s">
        <v>11</v>
      </c>
      <c r="M67" s="24">
        <v>0</v>
      </c>
      <c r="N67" s="24">
        <v>0</v>
      </c>
      <c r="O67" s="24">
        <v>8923838.2100000009</v>
      </c>
      <c r="P67" s="94">
        <v>1250476.99</v>
      </c>
      <c r="Q67" s="94">
        <v>809986.47</v>
      </c>
      <c r="R67" s="94">
        <v>0</v>
      </c>
      <c r="S67" s="94">
        <f t="shared" ref="S67:S98" si="27">Q67-R67</f>
        <v>809986.47</v>
      </c>
      <c r="T67" s="98">
        <f t="shared" ref="T67:T98" si="28">IFERROR(S67/P67,"nebija plānots")</f>
        <v>0.64774200283365468</v>
      </c>
      <c r="U67" s="94">
        <f t="shared" ref="U67:U98" si="29">S67-P67</f>
        <v>-440490.52</v>
      </c>
      <c r="V67" s="98">
        <f t="shared" ref="V67:V98" si="30">IFERROR(U67/P67,"nebija plānots")</f>
        <v>-0.35225799716634532</v>
      </c>
      <c r="W67" s="94"/>
      <c r="X67" s="94"/>
      <c r="Y67" s="94"/>
      <c r="Z67" s="94"/>
      <c r="AA67" s="94"/>
      <c r="AB67" s="94"/>
      <c r="AC67" s="94"/>
      <c r="AD67" s="94">
        <v>196162.97</v>
      </c>
      <c r="AE67" s="94">
        <v>233044.5</v>
      </c>
      <c r="AF67" s="94">
        <v>497099.36</v>
      </c>
      <c r="AG67" s="94">
        <v>2409346.41</v>
      </c>
      <c r="AH67" s="94">
        <v>499001.81</v>
      </c>
      <c r="AI67" s="94">
        <v>467990.53</v>
      </c>
      <c r="AJ67" s="94">
        <v>179249.16</v>
      </c>
      <c r="AK67" s="94">
        <v>625758.80000000005</v>
      </c>
      <c r="AL67" s="94">
        <v>0</v>
      </c>
      <c r="AM67" s="94">
        <v>613810.35</v>
      </c>
      <c r="AN67" s="94">
        <v>16405.999999999989</v>
      </c>
      <c r="AO67" s="24">
        <f t="shared" ref="AO67:AO98" si="31">P67+AD67+AE67+AF67+AG67+AH67+AI67+AJ67+AK67+AL67+AM67+AN67</f>
        <v>6988346.8799999999</v>
      </c>
    </row>
    <row r="68" spans="1:41" s="10" customFormat="1" ht="12" hidden="1" customHeight="1" x14ac:dyDescent="0.35">
      <c r="A68" s="9" t="s">
        <v>147</v>
      </c>
      <c r="B68" s="9" t="s">
        <v>147</v>
      </c>
      <c r="C68" s="25">
        <v>2</v>
      </c>
      <c r="D68" s="33" t="s">
        <v>107</v>
      </c>
      <c r="E68" s="27" t="s">
        <v>108</v>
      </c>
      <c r="F68" s="25" t="s">
        <v>143</v>
      </c>
      <c r="G68" s="27" t="s">
        <v>144</v>
      </c>
      <c r="H68" s="25" t="s">
        <v>145</v>
      </c>
      <c r="I68" s="27" t="s">
        <v>146</v>
      </c>
      <c r="J68" s="28">
        <v>2</v>
      </c>
      <c r="K68" s="32" t="s">
        <v>91</v>
      </c>
      <c r="L68" s="23" t="s">
        <v>10</v>
      </c>
      <c r="M68" s="24">
        <v>0</v>
      </c>
      <c r="N68" s="24">
        <v>0</v>
      </c>
      <c r="O68" s="24">
        <v>0</v>
      </c>
      <c r="P68" s="94">
        <v>0</v>
      </c>
      <c r="Q68" s="94">
        <v>0</v>
      </c>
      <c r="R68" s="94">
        <v>0</v>
      </c>
      <c r="S68" s="94">
        <f t="shared" si="27"/>
        <v>0</v>
      </c>
      <c r="T68" s="98" t="str">
        <f t="shared" si="28"/>
        <v>nebija plānots</v>
      </c>
      <c r="U68" s="94">
        <f t="shared" si="29"/>
        <v>0</v>
      </c>
      <c r="V68" s="98" t="str">
        <f t="shared" si="30"/>
        <v>nebija plānots</v>
      </c>
      <c r="W68" s="94"/>
      <c r="X68" s="94"/>
      <c r="Y68" s="94"/>
      <c r="Z68" s="94"/>
      <c r="AA68" s="94"/>
      <c r="AB68" s="94"/>
      <c r="AC68" s="94"/>
      <c r="AD68" s="94">
        <v>0</v>
      </c>
      <c r="AE68" s="94">
        <v>0</v>
      </c>
      <c r="AF68" s="94">
        <v>0</v>
      </c>
      <c r="AG68" s="94">
        <v>0</v>
      </c>
      <c r="AH68" s="94">
        <v>0</v>
      </c>
      <c r="AI68" s="94">
        <v>0</v>
      </c>
      <c r="AJ68" s="94">
        <v>0</v>
      </c>
      <c r="AK68" s="94">
        <v>0</v>
      </c>
      <c r="AL68" s="94">
        <v>0</v>
      </c>
      <c r="AM68" s="94">
        <v>0</v>
      </c>
      <c r="AN68" s="94">
        <v>0</v>
      </c>
      <c r="AO68" s="24">
        <f t="shared" si="31"/>
        <v>0</v>
      </c>
    </row>
    <row r="69" spans="1:41" s="10" customFormat="1" ht="12" hidden="1" customHeight="1" x14ac:dyDescent="0.35">
      <c r="A69" s="9" t="s">
        <v>148</v>
      </c>
      <c r="B69" s="9" t="s">
        <v>148</v>
      </c>
      <c r="C69" s="25">
        <v>2</v>
      </c>
      <c r="D69" s="33" t="s">
        <v>107</v>
      </c>
      <c r="E69" s="27" t="s">
        <v>108</v>
      </c>
      <c r="F69" s="25" t="s">
        <v>143</v>
      </c>
      <c r="G69" s="27" t="s">
        <v>144</v>
      </c>
      <c r="H69" s="25" t="s">
        <v>149</v>
      </c>
      <c r="I69" s="27" t="s">
        <v>150</v>
      </c>
      <c r="J69" s="28">
        <v>1</v>
      </c>
      <c r="K69" s="29" t="s">
        <v>91</v>
      </c>
      <c r="L69" s="23" t="s">
        <v>10</v>
      </c>
      <c r="M69" s="24">
        <v>265045.21999999997</v>
      </c>
      <c r="N69" s="24">
        <v>11213582.619999999</v>
      </c>
      <c r="O69" s="24">
        <v>1473808.55</v>
      </c>
      <c r="P69" s="94">
        <v>0</v>
      </c>
      <c r="Q69" s="94">
        <v>0</v>
      </c>
      <c r="R69" s="94">
        <v>0</v>
      </c>
      <c r="S69" s="94">
        <f t="shared" si="27"/>
        <v>0</v>
      </c>
      <c r="T69" s="98" t="str">
        <f t="shared" si="28"/>
        <v>nebija plānots</v>
      </c>
      <c r="U69" s="94">
        <f t="shared" si="29"/>
        <v>0</v>
      </c>
      <c r="V69" s="98" t="str">
        <f t="shared" si="30"/>
        <v>nebija plānots</v>
      </c>
      <c r="W69" s="94"/>
      <c r="X69" s="94"/>
      <c r="Y69" s="94"/>
      <c r="Z69" s="94"/>
      <c r="AA69" s="94"/>
      <c r="AB69" s="94"/>
      <c r="AC69" s="94"/>
      <c r="AD69" s="94">
        <v>0</v>
      </c>
      <c r="AE69" s="94">
        <v>1439159.600000002</v>
      </c>
      <c r="AF69" s="94">
        <v>0</v>
      </c>
      <c r="AG69" s="94">
        <v>0</v>
      </c>
      <c r="AH69" s="94">
        <v>0</v>
      </c>
      <c r="AI69" s="94">
        <v>0</v>
      </c>
      <c r="AJ69" s="94">
        <v>0</v>
      </c>
      <c r="AK69" s="94">
        <v>0</v>
      </c>
      <c r="AL69" s="94">
        <v>0</v>
      </c>
      <c r="AM69" s="94">
        <v>0</v>
      </c>
      <c r="AN69" s="94">
        <v>0</v>
      </c>
      <c r="AO69" s="24">
        <f t="shared" si="31"/>
        <v>1439159.600000002</v>
      </c>
    </row>
    <row r="70" spans="1:41" s="10" customFormat="1" ht="12" hidden="1" customHeight="1" x14ac:dyDescent="0.35">
      <c r="A70" s="9" t="s">
        <v>151</v>
      </c>
      <c r="B70" s="9" t="s">
        <v>151</v>
      </c>
      <c r="C70" s="25">
        <v>2</v>
      </c>
      <c r="D70" s="33" t="s">
        <v>107</v>
      </c>
      <c r="E70" s="27" t="s">
        <v>108</v>
      </c>
      <c r="F70" s="25" t="s">
        <v>143</v>
      </c>
      <c r="G70" s="27" t="s">
        <v>144</v>
      </c>
      <c r="H70" s="25" t="s">
        <v>149</v>
      </c>
      <c r="I70" s="27" t="s">
        <v>150</v>
      </c>
      <c r="J70" s="28">
        <v>2</v>
      </c>
      <c r="K70" s="29" t="s">
        <v>91</v>
      </c>
      <c r="L70" s="23" t="s">
        <v>10</v>
      </c>
      <c r="M70" s="24">
        <v>0</v>
      </c>
      <c r="N70" s="24">
        <v>0</v>
      </c>
      <c r="O70" s="24">
        <v>1447087.3</v>
      </c>
      <c r="P70" s="94">
        <v>0</v>
      </c>
      <c r="Q70" s="94">
        <v>0</v>
      </c>
      <c r="R70" s="94">
        <v>0</v>
      </c>
      <c r="S70" s="94">
        <f t="shared" si="27"/>
        <v>0</v>
      </c>
      <c r="T70" s="98" t="str">
        <f t="shared" si="28"/>
        <v>nebija plānots</v>
      </c>
      <c r="U70" s="94">
        <f t="shared" si="29"/>
        <v>0</v>
      </c>
      <c r="V70" s="98" t="str">
        <f t="shared" si="30"/>
        <v>nebija plānots</v>
      </c>
      <c r="W70" s="94"/>
      <c r="X70" s="94"/>
      <c r="Y70" s="94"/>
      <c r="Z70" s="94"/>
      <c r="AA70" s="94"/>
      <c r="AB70" s="94"/>
      <c r="AC70" s="94"/>
      <c r="AD70" s="94">
        <v>0</v>
      </c>
      <c r="AE70" s="94">
        <v>0</v>
      </c>
      <c r="AF70" s="94">
        <v>235160.44999999984</v>
      </c>
      <c r="AG70" s="94">
        <v>0</v>
      </c>
      <c r="AH70" s="94">
        <v>0</v>
      </c>
      <c r="AI70" s="94">
        <v>460889.88</v>
      </c>
      <c r="AJ70" s="94">
        <v>2533667.5550000002</v>
      </c>
      <c r="AK70" s="94">
        <v>0</v>
      </c>
      <c r="AL70" s="94">
        <v>0</v>
      </c>
      <c r="AM70" s="94">
        <v>0</v>
      </c>
      <c r="AN70" s="94">
        <v>0</v>
      </c>
      <c r="AO70" s="24">
        <f t="shared" si="31"/>
        <v>3229717.8849999998</v>
      </c>
    </row>
    <row r="71" spans="1:41" s="10" customFormat="1" ht="12" hidden="1" customHeight="1" x14ac:dyDescent="0.35">
      <c r="A71" s="9" t="s">
        <v>152</v>
      </c>
      <c r="B71" s="9" t="s">
        <v>152</v>
      </c>
      <c r="C71" s="25">
        <v>2</v>
      </c>
      <c r="D71" s="33" t="s">
        <v>107</v>
      </c>
      <c r="E71" s="27" t="s">
        <v>108</v>
      </c>
      <c r="F71" s="25" t="s">
        <v>143</v>
      </c>
      <c r="G71" s="27" t="s">
        <v>144</v>
      </c>
      <c r="H71" s="25" t="s">
        <v>153</v>
      </c>
      <c r="I71" s="27" t="s">
        <v>154</v>
      </c>
      <c r="J71" s="28">
        <v>1</v>
      </c>
      <c r="K71" s="29" t="s">
        <v>155</v>
      </c>
      <c r="L71" s="23" t="s">
        <v>10</v>
      </c>
      <c r="M71" s="24">
        <v>0</v>
      </c>
      <c r="N71" s="24">
        <v>0</v>
      </c>
      <c r="O71" s="24">
        <v>2918429</v>
      </c>
      <c r="P71" s="94">
        <v>0</v>
      </c>
      <c r="Q71" s="94">
        <v>0</v>
      </c>
      <c r="R71" s="94">
        <v>0</v>
      </c>
      <c r="S71" s="94">
        <f t="shared" si="27"/>
        <v>0</v>
      </c>
      <c r="T71" s="98" t="str">
        <f t="shared" si="28"/>
        <v>nebija plānots</v>
      </c>
      <c r="U71" s="94">
        <f t="shared" si="29"/>
        <v>0</v>
      </c>
      <c r="V71" s="98" t="str">
        <f t="shared" si="30"/>
        <v>nebija plānots</v>
      </c>
      <c r="W71" s="94"/>
      <c r="X71" s="94"/>
      <c r="Y71" s="94"/>
      <c r="Z71" s="94"/>
      <c r="AA71" s="94"/>
      <c r="AB71" s="94"/>
      <c r="AC71" s="94"/>
      <c r="AD71" s="94">
        <v>0</v>
      </c>
      <c r="AE71" s="94">
        <v>0</v>
      </c>
      <c r="AF71" s="94">
        <v>0</v>
      </c>
      <c r="AG71" s="94">
        <v>0</v>
      </c>
      <c r="AH71" s="94">
        <v>0</v>
      </c>
      <c r="AI71" s="94">
        <v>0</v>
      </c>
      <c r="AJ71" s="94">
        <v>0</v>
      </c>
      <c r="AK71" s="94">
        <v>0</v>
      </c>
      <c r="AL71" s="94">
        <v>0</v>
      </c>
      <c r="AM71" s="94">
        <v>0</v>
      </c>
      <c r="AN71" s="94">
        <v>0</v>
      </c>
      <c r="AO71" s="24">
        <f t="shared" si="31"/>
        <v>0</v>
      </c>
    </row>
    <row r="72" spans="1:41" s="10" customFormat="1" ht="12" hidden="1" customHeight="1" x14ac:dyDescent="0.35">
      <c r="A72" s="9" t="s">
        <v>156</v>
      </c>
      <c r="B72" s="9" t="s">
        <v>156</v>
      </c>
      <c r="C72" s="25">
        <v>2</v>
      </c>
      <c r="D72" s="33" t="s">
        <v>107</v>
      </c>
      <c r="E72" s="27" t="s">
        <v>108</v>
      </c>
      <c r="F72" s="25" t="s">
        <v>143</v>
      </c>
      <c r="G72" s="27" t="s">
        <v>144</v>
      </c>
      <c r="H72" s="25" t="s">
        <v>153</v>
      </c>
      <c r="I72" s="27" t="s">
        <v>154</v>
      </c>
      <c r="J72" s="28">
        <v>2</v>
      </c>
      <c r="K72" s="29" t="s">
        <v>155</v>
      </c>
      <c r="L72" s="23" t="s">
        <v>10</v>
      </c>
      <c r="M72" s="24">
        <v>0</v>
      </c>
      <c r="N72" s="24">
        <v>0</v>
      </c>
      <c r="O72" s="24">
        <v>70795456.849999994</v>
      </c>
      <c r="P72" s="94">
        <v>0</v>
      </c>
      <c r="Q72" s="94">
        <v>0</v>
      </c>
      <c r="R72" s="94">
        <v>0</v>
      </c>
      <c r="S72" s="94">
        <f t="shared" si="27"/>
        <v>0</v>
      </c>
      <c r="T72" s="98" t="str">
        <f t="shared" si="28"/>
        <v>nebija plānots</v>
      </c>
      <c r="U72" s="94">
        <f t="shared" si="29"/>
        <v>0</v>
      </c>
      <c r="V72" s="98" t="str">
        <f t="shared" si="30"/>
        <v>nebija plānots</v>
      </c>
      <c r="W72" s="94"/>
      <c r="X72" s="94"/>
      <c r="Y72" s="94"/>
      <c r="Z72" s="94"/>
      <c r="AA72" s="94"/>
      <c r="AB72" s="94"/>
      <c r="AC72" s="94"/>
      <c r="AD72" s="94">
        <v>0</v>
      </c>
      <c r="AE72" s="94">
        <v>0</v>
      </c>
      <c r="AF72" s="94">
        <v>0</v>
      </c>
      <c r="AG72" s="94">
        <v>7225000</v>
      </c>
      <c r="AH72" s="94">
        <v>0</v>
      </c>
      <c r="AI72" s="94">
        <v>0</v>
      </c>
      <c r="AJ72" s="94">
        <v>0</v>
      </c>
      <c r="AK72" s="94">
        <v>0</v>
      </c>
      <c r="AL72" s="94">
        <v>0</v>
      </c>
      <c r="AM72" s="94">
        <v>0</v>
      </c>
      <c r="AN72" s="94">
        <v>9429023.1499999985</v>
      </c>
      <c r="AO72" s="24">
        <f t="shared" si="31"/>
        <v>16654023.149999999</v>
      </c>
    </row>
    <row r="73" spans="1:41" s="10" customFormat="1" ht="12" hidden="1" customHeight="1" x14ac:dyDescent="0.35">
      <c r="A73" s="9" t="s">
        <v>157</v>
      </c>
      <c r="B73" s="9" t="s">
        <v>157</v>
      </c>
      <c r="C73" s="25">
        <v>2</v>
      </c>
      <c r="D73" s="33" t="s">
        <v>107</v>
      </c>
      <c r="E73" s="27" t="s">
        <v>108</v>
      </c>
      <c r="F73" s="25" t="s">
        <v>143</v>
      </c>
      <c r="G73" s="27" t="s">
        <v>144</v>
      </c>
      <c r="H73" s="25" t="s">
        <v>153</v>
      </c>
      <c r="I73" s="27" t="s">
        <v>154</v>
      </c>
      <c r="J73" s="28">
        <v>3</v>
      </c>
      <c r="K73" s="29" t="s">
        <v>155</v>
      </c>
      <c r="L73" s="23" t="s">
        <v>10</v>
      </c>
      <c r="M73" s="24">
        <v>0</v>
      </c>
      <c r="N73" s="24">
        <v>0</v>
      </c>
      <c r="O73" s="24">
        <v>0</v>
      </c>
      <c r="P73" s="94">
        <v>0</v>
      </c>
      <c r="Q73" s="94">
        <v>0</v>
      </c>
      <c r="R73" s="94">
        <v>0</v>
      </c>
      <c r="S73" s="94">
        <f t="shared" si="27"/>
        <v>0</v>
      </c>
      <c r="T73" s="98" t="str">
        <f t="shared" si="28"/>
        <v>nebija plānots</v>
      </c>
      <c r="U73" s="94">
        <f t="shared" si="29"/>
        <v>0</v>
      </c>
      <c r="V73" s="98" t="str">
        <f t="shared" si="30"/>
        <v>nebija plānots</v>
      </c>
      <c r="W73" s="94"/>
      <c r="X73" s="94"/>
      <c r="Y73" s="94"/>
      <c r="Z73" s="94"/>
      <c r="AA73" s="94"/>
      <c r="AB73" s="94"/>
      <c r="AC73" s="94"/>
      <c r="AD73" s="94">
        <v>0</v>
      </c>
      <c r="AE73" s="94">
        <v>0</v>
      </c>
      <c r="AF73" s="94">
        <v>0</v>
      </c>
      <c r="AG73" s="94">
        <v>0</v>
      </c>
      <c r="AH73" s="94">
        <v>3304464.38</v>
      </c>
      <c r="AI73" s="94">
        <v>0</v>
      </c>
      <c r="AJ73" s="94">
        <v>0</v>
      </c>
      <c r="AK73" s="94">
        <v>0</v>
      </c>
      <c r="AL73" s="94">
        <v>0</v>
      </c>
      <c r="AM73" s="94">
        <v>0</v>
      </c>
      <c r="AN73" s="94">
        <v>3776530.72</v>
      </c>
      <c r="AO73" s="24">
        <f t="shared" si="31"/>
        <v>7080995.0999999996</v>
      </c>
    </row>
    <row r="74" spans="1:41" s="10" customFormat="1" ht="12" hidden="1" customHeight="1" x14ac:dyDescent="0.35">
      <c r="A74" s="9" t="s">
        <v>158</v>
      </c>
      <c r="B74" s="9" t="s">
        <v>158</v>
      </c>
      <c r="C74" s="25">
        <v>2</v>
      </c>
      <c r="D74" s="33" t="s">
        <v>159</v>
      </c>
      <c r="E74" s="27" t="s">
        <v>160</v>
      </c>
      <c r="F74" s="25" t="s">
        <v>161</v>
      </c>
      <c r="G74" s="27" t="s">
        <v>162</v>
      </c>
      <c r="H74" s="25" t="s">
        <v>163</v>
      </c>
      <c r="I74" s="27" t="s">
        <v>164</v>
      </c>
      <c r="J74" s="28">
        <v>1</v>
      </c>
      <c r="K74" s="32" t="s">
        <v>91</v>
      </c>
      <c r="L74" s="23" t="s">
        <v>10</v>
      </c>
      <c r="M74" s="24">
        <v>0</v>
      </c>
      <c r="N74" s="24">
        <v>0</v>
      </c>
      <c r="O74" s="24">
        <v>1485948.67</v>
      </c>
      <c r="P74" s="94">
        <v>497834.54</v>
      </c>
      <c r="Q74" s="94">
        <v>497834.54</v>
      </c>
      <c r="R74" s="94">
        <v>0</v>
      </c>
      <c r="S74" s="94">
        <f t="shared" si="27"/>
        <v>497834.54</v>
      </c>
      <c r="T74" s="98">
        <f t="shared" si="28"/>
        <v>1</v>
      </c>
      <c r="U74" s="94">
        <f t="shared" si="29"/>
        <v>0</v>
      </c>
      <c r="V74" s="98">
        <f t="shared" si="30"/>
        <v>0</v>
      </c>
      <c r="W74" s="94"/>
      <c r="X74" s="94"/>
      <c r="Y74" s="94"/>
      <c r="Z74" s="94"/>
      <c r="AA74" s="94"/>
      <c r="AB74" s="94"/>
      <c r="AC74" s="94"/>
      <c r="AD74" s="94">
        <v>133339.1</v>
      </c>
      <c r="AE74" s="94">
        <v>206138.16999999998</v>
      </c>
      <c r="AF74" s="94">
        <v>1050431.8900000001</v>
      </c>
      <c r="AG74" s="94">
        <v>354661.81</v>
      </c>
      <c r="AH74" s="94">
        <v>1115240.5499999998</v>
      </c>
      <c r="AI74" s="94">
        <v>423835.65</v>
      </c>
      <c r="AJ74" s="94">
        <v>1051405.1499999999</v>
      </c>
      <c r="AK74" s="94">
        <v>1540034.26</v>
      </c>
      <c r="AL74" s="94">
        <v>273231.69</v>
      </c>
      <c r="AM74" s="94">
        <v>558030.59</v>
      </c>
      <c r="AN74" s="94">
        <v>874216.65999999992</v>
      </c>
      <c r="AO74" s="24">
        <f t="shared" si="31"/>
        <v>8078400.0599999996</v>
      </c>
    </row>
    <row r="75" spans="1:41" s="10" customFormat="1" ht="12" hidden="1" customHeight="1" x14ac:dyDescent="0.35">
      <c r="A75" s="9" t="s">
        <v>165</v>
      </c>
      <c r="B75" s="9" t="s">
        <v>165</v>
      </c>
      <c r="C75" s="25">
        <v>2</v>
      </c>
      <c r="D75" s="33" t="s">
        <v>159</v>
      </c>
      <c r="E75" s="27" t="s">
        <v>160</v>
      </c>
      <c r="F75" s="25" t="s">
        <v>161</v>
      </c>
      <c r="G75" s="27" t="s">
        <v>162</v>
      </c>
      <c r="H75" s="25" t="s">
        <v>163</v>
      </c>
      <c r="I75" s="27" t="s">
        <v>164</v>
      </c>
      <c r="J75" s="28">
        <v>2</v>
      </c>
      <c r="K75" s="32" t="s">
        <v>91</v>
      </c>
      <c r="L75" s="23" t="s">
        <v>10</v>
      </c>
      <c r="M75" s="24">
        <v>0</v>
      </c>
      <c r="N75" s="24">
        <v>0</v>
      </c>
      <c r="O75" s="24">
        <v>1893244.66</v>
      </c>
      <c r="P75" s="94">
        <v>1101267.8999999999</v>
      </c>
      <c r="Q75" s="94">
        <v>1101267.8999999999</v>
      </c>
      <c r="R75" s="94">
        <v>0</v>
      </c>
      <c r="S75" s="94">
        <f t="shared" si="27"/>
        <v>1101267.8999999999</v>
      </c>
      <c r="T75" s="98">
        <f t="shared" si="28"/>
        <v>1</v>
      </c>
      <c r="U75" s="94">
        <f t="shared" si="29"/>
        <v>0</v>
      </c>
      <c r="V75" s="98">
        <f t="shared" si="30"/>
        <v>0</v>
      </c>
      <c r="W75" s="94"/>
      <c r="X75" s="94"/>
      <c r="Y75" s="94"/>
      <c r="Z75" s="94"/>
      <c r="AA75" s="94"/>
      <c r="AB75" s="94"/>
      <c r="AC75" s="94"/>
      <c r="AD75" s="94">
        <v>0</v>
      </c>
      <c r="AE75" s="94">
        <v>0</v>
      </c>
      <c r="AF75" s="94">
        <v>0</v>
      </c>
      <c r="AG75" s="94">
        <v>0</v>
      </c>
      <c r="AH75" s="94">
        <v>0</v>
      </c>
      <c r="AI75" s="94">
        <v>308320.73</v>
      </c>
      <c r="AJ75" s="94">
        <v>0</v>
      </c>
      <c r="AK75" s="94">
        <v>0</v>
      </c>
      <c r="AL75" s="94">
        <v>0</v>
      </c>
      <c r="AM75" s="94">
        <v>0</v>
      </c>
      <c r="AN75" s="94">
        <v>284396.61</v>
      </c>
      <c r="AO75" s="24">
        <f t="shared" si="31"/>
        <v>1693985.2399999998</v>
      </c>
    </row>
    <row r="76" spans="1:41" s="10" customFormat="1" ht="12" hidden="1" customHeight="1" x14ac:dyDescent="0.35">
      <c r="A76" s="9" t="s">
        <v>166</v>
      </c>
      <c r="B76" s="9" t="s">
        <v>166</v>
      </c>
      <c r="C76" s="25">
        <v>2</v>
      </c>
      <c r="D76" s="33" t="s">
        <v>159</v>
      </c>
      <c r="E76" s="27" t="s">
        <v>160</v>
      </c>
      <c r="F76" s="25" t="s">
        <v>161</v>
      </c>
      <c r="G76" s="27" t="s">
        <v>162</v>
      </c>
      <c r="H76" s="25" t="s">
        <v>163</v>
      </c>
      <c r="I76" s="27" t="s">
        <v>164</v>
      </c>
      <c r="J76" s="28">
        <v>3</v>
      </c>
      <c r="K76" s="32" t="s">
        <v>91</v>
      </c>
      <c r="L76" s="23" t="s">
        <v>10</v>
      </c>
      <c r="M76" s="24">
        <v>0</v>
      </c>
      <c r="N76" s="24">
        <v>0</v>
      </c>
      <c r="O76" s="24">
        <v>0</v>
      </c>
      <c r="P76" s="94">
        <v>0</v>
      </c>
      <c r="Q76" s="94">
        <v>0</v>
      </c>
      <c r="R76" s="94">
        <v>0</v>
      </c>
      <c r="S76" s="94">
        <f t="shared" si="27"/>
        <v>0</v>
      </c>
      <c r="T76" s="98" t="str">
        <f t="shared" si="28"/>
        <v>nebija plānots</v>
      </c>
      <c r="U76" s="94">
        <f t="shared" si="29"/>
        <v>0</v>
      </c>
      <c r="V76" s="98" t="str">
        <f t="shared" si="30"/>
        <v>nebija plānots</v>
      </c>
      <c r="W76" s="94"/>
      <c r="X76" s="94"/>
      <c r="Y76" s="94"/>
      <c r="Z76" s="94"/>
      <c r="AA76" s="94"/>
      <c r="AB76" s="94"/>
      <c r="AC76" s="94"/>
      <c r="AD76" s="94">
        <v>0</v>
      </c>
      <c r="AE76" s="94">
        <v>0</v>
      </c>
      <c r="AF76" s="94">
        <v>0</v>
      </c>
      <c r="AG76" s="94">
        <v>0</v>
      </c>
      <c r="AH76" s="94">
        <v>0</v>
      </c>
      <c r="AI76" s="94">
        <v>0</v>
      </c>
      <c r="AJ76" s="94">
        <v>0</v>
      </c>
      <c r="AK76" s="94">
        <v>2145590.6</v>
      </c>
      <c r="AL76" s="94">
        <v>0</v>
      </c>
      <c r="AM76" s="94">
        <v>0</v>
      </c>
      <c r="AN76" s="94">
        <v>0</v>
      </c>
      <c r="AO76" s="24">
        <f t="shared" si="31"/>
        <v>2145590.6</v>
      </c>
    </row>
    <row r="77" spans="1:41" s="10" customFormat="1" ht="12" customHeight="1" x14ac:dyDescent="0.35">
      <c r="A77" s="9" t="s">
        <v>167</v>
      </c>
      <c r="B77" s="9" t="s">
        <v>167</v>
      </c>
      <c r="C77" s="25">
        <v>4</v>
      </c>
      <c r="D77" s="33" t="s">
        <v>438</v>
      </c>
      <c r="E77" s="27" t="s">
        <v>439</v>
      </c>
      <c r="F77" s="33" t="s">
        <v>440</v>
      </c>
      <c r="G77" s="27" t="s">
        <v>441</v>
      </c>
      <c r="H77" s="25" t="s">
        <v>446</v>
      </c>
      <c r="I77" s="27" t="s">
        <v>447</v>
      </c>
      <c r="J77" s="25">
        <v>1</v>
      </c>
      <c r="K77" s="29" t="s">
        <v>59</v>
      </c>
      <c r="L77" s="23" t="s">
        <v>10</v>
      </c>
      <c r="M77" s="24">
        <v>0</v>
      </c>
      <c r="N77" s="24">
        <v>623543.91999999993</v>
      </c>
      <c r="O77" s="24">
        <v>6218561.6299999999</v>
      </c>
      <c r="P77" s="94">
        <v>623377.16999999993</v>
      </c>
      <c r="Q77" s="94">
        <v>242564.58000000002</v>
      </c>
      <c r="R77" s="94">
        <v>30300</v>
      </c>
      <c r="S77" s="94">
        <f t="shared" si="27"/>
        <v>212264.58000000002</v>
      </c>
      <c r="T77" s="98">
        <f t="shared" si="28"/>
        <v>0.34050746516751657</v>
      </c>
      <c r="U77" s="94">
        <f t="shared" si="29"/>
        <v>-411112.58999999991</v>
      </c>
      <c r="V77" s="98">
        <f t="shared" si="30"/>
        <v>-0.65949253483248349</v>
      </c>
      <c r="W77" s="94"/>
      <c r="X77" s="94"/>
      <c r="Y77" s="94"/>
      <c r="Z77" s="94"/>
      <c r="AA77" s="94"/>
      <c r="AB77" s="94"/>
      <c r="AC77" s="94"/>
      <c r="AD77" s="94">
        <v>300238.04000000004</v>
      </c>
      <c r="AE77" s="94">
        <v>156813.03999999998</v>
      </c>
      <c r="AF77" s="94">
        <v>563929.65</v>
      </c>
      <c r="AG77" s="94">
        <v>1961642.57</v>
      </c>
      <c r="AH77" s="94">
        <v>94840.560000000012</v>
      </c>
      <c r="AI77" s="94">
        <v>676905.27</v>
      </c>
      <c r="AJ77" s="94">
        <v>243963.76</v>
      </c>
      <c r="AK77" s="94">
        <v>942847.49999999965</v>
      </c>
      <c r="AL77" s="94">
        <v>592895.09000000008</v>
      </c>
      <c r="AM77" s="94">
        <v>1433351.32</v>
      </c>
      <c r="AN77" s="94">
        <v>402932.97999999986</v>
      </c>
      <c r="AO77" s="24">
        <f t="shared" si="31"/>
        <v>7993736.9499999993</v>
      </c>
    </row>
    <row r="78" spans="1:41" s="10" customFormat="1" ht="12" hidden="1" customHeight="1" x14ac:dyDescent="0.35">
      <c r="A78" s="9" t="s">
        <v>172</v>
      </c>
      <c r="B78" s="9" t="s">
        <v>172</v>
      </c>
      <c r="C78" s="25">
        <v>2</v>
      </c>
      <c r="D78" s="33" t="s">
        <v>159</v>
      </c>
      <c r="E78" s="27" t="s">
        <v>160</v>
      </c>
      <c r="F78" s="25" t="s">
        <v>168</v>
      </c>
      <c r="G78" s="27" t="s">
        <v>169</v>
      </c>
      <c r="H78" s="34" t="s">
        <v>170</v>
      </c>
      <c r="I78" s="27" t="s">
        <v>171</v>
      </c>
      <c r="J78" s="28">
        <v>2</v>
      </c>
      <c r="K78" s="29" t="s">
        <v>91</v>
      </c>
      <c r="L78" s="23" t="s">
        <v>11</v>
      </c>
      <c r="M78" s="24">
        <v>0</v>
      </c>
      <c r="N78" s="24">
        <v>0</v>
      </c>
      <c r="O78" s="24">
        <v>607128.82999999996</v>
      </c>
      <c r="P78" s="94">
        <v>199636.85</v>
      </c>
      <c r="Q78" s="94">
        <v>192573.5</v>
      </c>
      <c r="R78" s="94">
        <v>0</v>
      </c>
      <c r="S78" s="94">
        <f t="shared" si="27"/>
        <v>192573.5</v>
      </c>
      <c r="T78" s="98">
        <f t="shared" si="28"/>
        <v>0.96461900696189107</v>
      </c>
      <c r="U78" s="94">
        <f t="shared" si="29"/>
        <v>-7063.3500000000058</v>
      </c>
      <c r="V78" s="98">
        <f t="shared" si="30"/>
        <v>-3.5380993038108974E-2</v>
      </c>
      <c r="W78" s="94"/>
      <c r="X78" s="94"/>
      <c r="Y78" s="94"/>
      <c r="Z78" s="94"/>
      <c r="AA78" s="94"/>
      <c r="AB78" s="94"/>
      <c r="AC78" s="94"/>
      <c r="AD78" s="94">
        <v>0</v>
      </c>
      <c r="AE78" s="94">
        <v>27160.5</v>
      </c>
      <c r="AF78" s="94">
        <v>615845.4</v>
      </c>
      <c r="AG78" s="94">
        <v>904146.5</v>
      </c>
      <c r="AH78" s="94">
        <v>198387.53</v>
      </c>
      <c r="AI78" s="94">
        <v>1110130.8019999999</v>
      </c>
      <c r="AJ78" s="94">
        <v>41702.720000000001</v>
      </c>
      <c r="AK78" s="94">
        <v>72250.13</v>
      </c>
      <c r="AL78" s="94">
        <v>263122.5</v>
      </c>
      <c r="AM78" s="94">
        <v>278675.67999999993</v>
      </c>
      <c r="AN78" s="94">
        <v>808862.02</v>
      </c>
      <c r="AO78" s="24">
        <f t="shared" si="31"/>
        <v>4519920.6319999993</v>
      </c>
    </row>
    <row r="79" spans="1:41" s="10" customFormat="1" ht="12" hidden="1" customHeight="1" x14ac:dyDescent="0.35">
      <c r="A79" s="9" t="s">
        <v>173</v>
      </c>
      <c r="B79" s="9" t="s">
        <v>173</v>
      </c>
      <c r="C79" s="25">
        <v>2</v>
      </c>
      <c r="D79" s="33" t="s">
        <v>159</v>
      </c>
      <c r="E79" s="27" t="s">
        <v>160</v>
      </c>
      <c r="F79" s="25" t="s">
        <v>168</v>
      </c>
      <c r="G79" s="27" t="s">
        <v>169</v>
      </c>
      <c r="H79" s="34" t="s">
        <v>170</v>
      </c>
      <c r="I79" s="27" t="s">
        <v>171</v>
      </c>
      <c r="J79" s="28">
        <v>3</v>
      </c>
      <c r="K79" s="29" t="s">
        <v>91</v>
      </c>
      <c r="L79" s="23" t="s">
        <v>11</v>
      </c>
      <c r="M79" s="24">
        <v>0</v>
      </c>
      <c r="N79" s="24">
        <v>0</v>
      </c>
      <c r="O79" s="24">
        <v>0</v>
      </c>
      <c r="P79" s="94">
        <v>100000</v>
      </c>
      <c r="Q79" s="94">
        <v>16095</v>
      </c>
      <c r="R79" s="94">
        <v>0</v>
      </c>
      <c r="S79" s="94">
        <f t="shared" si="27"/>
        <v>16095</v>
      </c>
      <c r="T79" s="98">
        <f t="shared" si="28"/>
        <v>0.16095000000000001</v>
      </c>
      <c r="U79" s="94">
        <f t="shared" si="29"/>
        <v>-83905</v>
      </c>
      <c r="V79" s="98">
        <f t="shared" si="30"/>
        <v>-0.83904999999999996</v>
      </c>
      <c r="W79" s="94"/>
      <c r="X79" s="94"/>
      <c r="Y79" s="94"/>
      <c r="Z79" s="94"/>
      <c r="AA79" s="94"/>
      <c r="AB79" s="94"/>
      <c r="AC79" s="94"/>
      <c r="AD79" s="94">
        <v>0</v>
      </c>
      <c r="AE79" s="94">
        <v>225000</v>
      </c>
      <c r="AF79" s="94">
        <v>21352.67</v>
      </c>
      <c r="AG79" s="94">
        <v>840910.52600000007</v>
      </c>
      <c r="AH79" s="94">
        <v>738750</v>
      </c>
      <c r="AI79" s="94">
        <v>1188877.3500000001</v>
      </c>
      <c r="AJ79" s="94">
        <v>828750</v>
      </c>
      <c r="AK79" s="94">
        <v>675000</v>
      </c>
      <c r="AL79" s="94">
        <v>37500</v>
      </c>
      <c r="AM79" s="94">
        <v>840910.52600000007</v>
      </c>
      <c r="AN79" s="94">
        <v>35733.040000000001</v>
      </c>
      <c r="AO79" s="24">
        <f t="shared" si="31"/>
        <v>5532784.1120000007</v>
      </c>
    </row>
    <row r="80" spans="1:41" s="10" customFormat="1" ht="12" hidden="1" customHeight="1" x14ac:dyDescent="0.35">
      <c r="A80" s="9" t="s">
        <v>174</v>
      </c>
      <c r="B80" s="9" t="s">
        <v>174</v>
      </c>
      <c r="C80" s="25">
        <v>2</v>
      </c>
      <c r="D80" s="33" t="s">
        <v>159</v>
      </c>
      <c r="E80" s="27" t="s">
        <v>160</v>
      </c>
      <c r="F80" s="25" t="s">
        <v>168</v>
      </c>
      <c r="G80" s="27" t="s">
        <v>169</v>
      </c>
      <c r="H80" s="34" t="s">
        <v>175</v>
      </c>
      <c r="I80" s="27" t="s">
        <v>176</v>
      </c>
      <c r="J80" s="28">
        <v>1</v>
      </c>
      <c r="K80" s="29" t="s">
        <v>91</v>
      </c>
      <c r="L80" s="23" t="s">
        <v>11</v>
      </c>
      <c r="M80" s="24">
        <v>0</v>
      </c>
      <c r="N80" s="24">
        <v>0</v>
      </c>
      <c r="O80" s="24">
        <v>212076.97999999998</v>
      </c>
      <c r="P80" s="94">
        <v>352570.72</v>
      </c>
      <c r="Q80" s="94">
        <v>352570.72</v>
      </c>
      <c r="R80" s="94">
        <v>0</v>
      </c>
      <c r="S80" s="94">
        <f t="shared" si="27"/>
        <v>352570.72</v>
      </c>
      <c r="T80" s="98">
        <f t="shared" si="28"/>
        <v>1</v>
      </c>
      <c r="U80" s="94">
        <f t="shared" si="29"/>
        <v>0</v>
      </c>
      <c r="V80" s="98">
        <f t="shared" si="30"/>
        <v>0</v>
      </c>
      <c r="W80" s="94"/>
      <c r="X80" s="94"/>
      <c r="Y80" s="94"/>
      <c r="Z80" s="94"/>
      <c r="AA80" s="94"/>
      <c r="AB80" s="94"/>
      <c r="AC80" s="94"/>
      <c r="AD80" s="94">
        <v>254968.77</v>
      </c>
      <c r="AE80" s="94">
        <v>344870.35</v>
      </c>
      <c r="AF80" s="94">
        <v>433861.93</v>
      </c>
      <c r="AG80" s="94">
        <v>0</v>
      </c>
      <c r="AH80" s="94">
        <v>0</v>
      </c>
      <c r="AI80" s="94">
        <v>0</v>
      </c>
      <c r="AJ80" s="94">
        <v>0</v>
      </c>
      <c r="AK80" s="94">
        <v>0</v>
      </c>
      <c r="AL80" s="94">
        <v>0</v>
      </c>
      <c r="AM80" s="94">
        <v>0</v>
      </c>
      <c r="AN80" s="94">
        <v>0</v>
      </c>
      <c r="AO80" s="24">
        <f t="shared" si="31"/>
        <v>1386271.77</v>
      </c>
    </row>
    <row r="81" spans="1:44" s="10" customFormat="1" ht="12" hidden="1" customHeight="1" x14ac:dyDescent="0.35">
      <c r="A81" s="9" t="s">
        <v>177</v>
      </c>
      <c r="B81" s="9" t="s">
        <v>177</v>
      </c>
      <c r="C81" s="25">
        <v>2</v>
      </c>
      <c r="D81" s="33" t="s">
        <v>159</v>
      </c>
      <c r="E81" s="27" t="s">
        <v>160</v>
      </c>
      <c r="F81" s="25" t="s">
        <v>168</v>
      </c>
      <c r="G81" s="27" t="s">
        <v>169</v>
      </c>
      <c r="H81" s="34" t="s">
        <v>175</v>
      </c>
      <c r="I81" s="27" t="s">
        <v>176</v>
      </c>
      <c r="J81" s="28">
        <v>2</v>
      </c>
      <c r="K81" s="29" t="s">
        <v>91</v>
      </c>
      <c r="L81" s="23" t="s">
        <v>11</v>
      </c>
      <c r="M81" s="24">
        <v>0</v>
      </c>
      <c r="N81" s="24">
        <v>0</v>
      </c>
      <c r="O81" s="24">
        <v>299570.23</v>
      </c>
      <c r="P81" s="94">
        <v>117043.83</v>
      </c>
      <c r="Q81" s="94">
        <v>113993.83</v>
      </c>
      <c r="R81" s="94">
        <v>0</v>
      </c>
      <c r="S81" s="94">
        <f t="shared" si="27"/>
        <v>113993.83</v>
      </c>
      <c r="T81" s="98">
        <f t="shared" si="28"/>
        <v>0.97394138588937151</v>
      </c>
      <c r="U81" s="94">
        <f t="shared" si="29"/>
        <v>-3050</v>
      </c>
      <c r="V81" s="98">
        <f t="shared" si="30"/>
        <v>-2.6058614110628472E-2</v>
      </c>
      <c r="W81" s="94"/>
      <c r="X81" s="94"/>
      <c r="Y81" s="94"/>
      <c r="Z81" s="94"/>
      <c r="AA81" s="94"/>
      <c r="AB81" s="94"/>
      <c r="AC81" s="94"/>
      <c r="AD81" s="94">
        <v>29671.74</v>
      </c>
      <c r="AE81" s="94">
        <v>103678.52</v>
      </c>
      <c r="AF81" s="94">
        <v>104631.33000000002</v>
      </c>
      <c r="AG81" s="94">
        <v>208223.55</v>
      </c>
      <c r="AH81" s="94">
        <v>161154</v>
      </c>
      <c r="AI81" s="94">
        <v>20570.3</v>
      </c>
      <c r="AJ81" s="94">
        <v>200845.93000000002</v>
      </c>
      <c r="AK81" s="94">
        <v>108538.21</v>
      </c>
      <c r="AL81" s="94">
        <v>212003.77999999997</v>
      </c>
      <c r="AM81" s="94">
        <v>49604.359999999986</v>
      </c>
      <c r="AN81" s="94">
        <v>153630.44999999998</v>
      </c>
      <c r="AO81" s="24">
        <f t="shared" si="31"/>
        <v>1469596.0000000002</v>
      </c>
    </row>
    <row r="82" spans="1:44" s="10" customFormat="1" ht="12" hidden="1" customHeight="1" x14ac:dyDescent="0.35">
      <c r="A82" s="9" t="s">
        <v>178</v>
      </c>
      <c r="B82" s="9" t="s">
        <v>178</v>
      </c>
      <c r="C82" s="25">
        <v>2</v>
      </c>
      <c r="D82" s="33" t="s">
        <v>159</v>
      </c>
      <c r="E82" s="37" t="s">
        <v>160</v>
      </c>
      <c r="F82" s="25" t="s">
        <v>168</v>
      </c>
      <c r="G82" s="27" t="s">
        <v>169</v>
      </c>
      <c r="H82" s="34" t="s">
        <v>179</v>
      </c>
      <c r="I82" s="27" t="s">
        <v>180</v>
      </c>
      <c r="J82" s="28" t="s">
        <v>21</v>
      </c>
      <c r="K82" s="29" t="s">
        <v>120</v>
      </c>
      <c r="L82" s="23" t="s">
        <v>11</v>
      </c>
      <c r="M82" s="24">
        <v>0</v>
      </c>
      <c r="N82" s="24">
        <v>0</v>
      </c>
      <c r="O82" s="24">
        <v>0</v>
      </c>
      <c r="P82" s="94">
        <v>0</v>
      </c>
      <c r="Q82" s="94">
        <v>0</v>
      </c>
      <c r="R82" s="94">
        <v>0</v>
      </c>
      <c r="S82" s="94">
        <f t="shared" si="27"/>
        <v>0</v>
      </c>
      <c r="T82" s="98" t="str">
        <f t="shared" si="28"/>
        <v>nebija plānots</v>
      </c>
      <c r="U82" s="94">
        <f t="shared" si="29"/>
        <v>0</v>
      </c>
      <c r="V82" s="98" t="str">
        <f t="shared" si="30"/>
        <v>nebija plānots</v>
      </c>
      <c r="W82" s="94"/>
      <c r="X82" s="94"/>
      <c r="Y82" s="94"/>
      <c r="Z82" s="94"/>
      <c r="AA82" s="94"/>
      <c r="AB82" s="94"/>
      <c r="AC82" s="94"/>
      <c r="AD82" s="94">
        <v>0</v>
      </c>
      <c r="AE82" s="94">
        <v>0</v>
      </c>
      <c r="AF82" s="94">
        <v>0</v>
      </c>
      <c r="AG82" s="94">
        <v>0</v>
      </c>
      <c r="AH82" s="94">
        <v>0</v>
      </c>
      <c r="AI82" s="94">
        <v>0</v>
      </c>
      <c r="AJ82" s="94">
        <v>0</v>
      </c>
      <c r="AK82" s="94">
        <v>0</v>
      </c>
      <c r="AL82" s="94">
        <v>0</v>
      </c>
      <c r="AM82" s="94">
        <v>0</v>
      </c>
      <c r="AN82" s="94">
        <v>0</v>
      </c>
      <c r="AO82" s="24">
        <f t="shared" si="31"/>
        <v>0</v>
      </c>
    </row>
    <row r="83" spans="1:44" s="10" customFormat="1" ht="12" hidden="1" customHeight="1" x14ac:dyDescent="0.35">
      <c r="A83" s="9" t="s">
        <v>181</v>
      </c>
      <c r="B83" s="9" t="s">
        <v>181</v>
      </c>
      <c r="C83" s="25">
        <v>2</v>
      </c>
      <c r="D83" s="33" t="s">
        <v>159</v>
      </c>
      <c r="E83" s="27" t="s">
        <v>160</v>
      </c>
      <c r="F83" s="25" t="s">
        <v>182</v>
      </c>
      <c r="G83" s="27" t="s">
        <v>183</v>
      </c>
      <c r="H83" s="34" t="s">
        <v>184</v>
      </c>
      <c r="I83" s="27" t="s">
        <v>185</v>
      </c>
      <c r="J83" s="28" t="s">
        <v>21</v>
      </c>
      <c r="K83" s="32" t="s">
        <v>91</v>
      </c>
      <c r="L83" s="23" t="s">
        <v>10</v>
      </c>
      <c r="M83" s="24">
        <v>0</v>
      </c>
      <c r="N83" s="24">
        <v>0</v>
      </c>
      <c r="O83" s="24">
        <v>1440804.35</v>
      </c>
      <c r="P83" s="94">
        <v>0</v>
      </c>
      <c r="Q83" s="94">
        <v>0</v>
      </c>
      <c r="R83" s="94">
        <v>0</v>
      </c>
      <c r="S83" s="94">
        <f t="shared" si="27"/>
        <v>0</v>
      </c>
      <c r="T83" s="98" t="str">
        <f t="shared" si="28"/>
        <v>nebija plānots</v>
      </c>
      <c r="U83" s="94">
        <f t="shared" si="29"/>
        <v>0</v>
      </c>
      <c r="V83" s="98" t="str">
        <f t="shared" si="30"/>
        <v>nebija plānots</v>
      </c>
      <c r="W83" s="94"/>
      <c r="X83" s="94"/>
      <c r="Y83" s="94"/>
      <c r="Z83" s="94"/>
      <c r="AA83" s="94"/>
      <c r="AB83" s="94"/>
      <c r="AC83" s="94"/>
      <c r="AD83" s="94">
        <v>2971.25</v>
      </c>
      <c r="AE83" s="94">
        <v>0</v>
      </c>
      <c r="AF83" s="94">
        <v>0</v>
      </c>
      <c r="AG83" s="94">
        <v>0</v>
      </c>
      <c r="AH83" s="94">
        <v>1029328.33</v>
      </c>
      <c r="AI83" s="94">
        <v>0</v>
      </c>
      <c r="AJ83" s="94">
        <v>70688.740000000005</v>
      </c>
      <c r="AK83" s="94">
        <v>0</v>
      </c>
      <c r="AL83" s="94">
        <v>0</v>
      </c>
      <c r="AM83" s="94">
        <v>0</v>
      </c>
      <c r="AN83" s="94">
        <v>258394.43600000002</v>
      </c>
      <c r="AO83" s="24">
        <f t="shared" si="31"/>
        <v>1361382.7560000001</v>
      </c>
    </row>
    <row r="84" spans="1:44" s="10" customFormat="1" ht="12" hidden="1" customHeight="1" x14ac:dyDescent="0.35">
      <c r="A84" s="9" t="s">
        <v>186</v>
      </c>
      <c r="B84" s="9" t="s">
        <v>186</v>
      </c>
      <c r="C84" s="25">
        <v>2</v>
      </c>
      <c r="D84" s="33" t="s">
        <v>159</v>
      </c>
      <c r="E84" s="27" t="s">
        <v>160</v>
      </c>
      <c r="F84" s="25" t="s">
        <v>182</v>
      </c>
      <c r="G84" s="27" t="s">
        <v>183</v>
      </c>
      <c r="H84" s="34" t="s">
        <v>187</v>
      </c>
      <c r="I84" s="27" t="s">
        <v>188</v>
      </c>
      <c r="J84" s="28">
        <v>1</v>
      </c>
      <c r="K84" s="32" t="s">
        <v>91</v>
      </c>
      <c r="L84" s="23" t="s">
        <v>10</v>
      </c>
      <c r="M84" s="24">
        <v>0</v>
      </c>
      <c r="N84" s="24">
        <v>5476.86</v>
      </c>
      <c r="O84" s="24">
        <v>347416.89</v>
      </c>
      <c r="P84" s="94">
        <v>0</v>
      </c>
      <c r="Q84" s="94">
        <v>0</v>
      </c>
      <c r="R84" s="94">
        <v>0</v>
      </c>
      <c r="S84" s="94">
        <f t="shared" si="27"/>
        <v>0</v>
      </c>
      <c r="T84" s="98" t="str">
        <f t="shared" si="28"/>
        <v>nebija plānots</v>
      </c>
      <c r="U84" s="94">
        <f t="shared" si="29"/>
        <v>0</v>
      </c>
      <c r="V84" s="98" t="str">
        <f t="shared" si="30"/>
        <v>nebija plānots</v>
      </c>
      <c r="W84" s="94"/>
      <c r="X84" s="94"/>
      <c r="Y84" s="94"/>
      <c r="Z84" s="94"/>
      <c r="AA84" s="94"/>
      <c r="AB84" s="94"/>
      <c r="AC84" s="94"/>
      <c r="AD84" s="94">
        <v>0</v>
      </c>
      <c r="AE84" s="94">
        <v>0</v>
      </c>
      <c r="AF84" s="94">
        <v>108375</v>
      </c>
      <c r="AG84" s="94">
        <v>0</v>
      </c>
      <c r="AH84" s="94">
        <v>0</v>
      </c>
      <c r="AI84" s="94">
        <v>0</v>
      </c>
      <c r="AJ84" s="94">
        <v>0</v>
      </c>
      <c r="AK84" s="94">
        <v>0</v>
      </c>
      <c r="AL84" s="94">
        <v>270937.5</v>
      </c>
      <c r="AM84" s="94">
        <v>0</v>
      </c>
      <c r="AN84" s="94">
        <v>270937.5</v>
      </c>
      <c r="AO84" s="24">
        <f t="shared" si="31"/>
        <v>650250</v>
      </c>
    </row>
    <row r="85" spans="1:44" s="11" customFormat="1" ht="12" hidden="1" customHeight="1" x14ac:dyDescent="0.35">
      <c r="A85" s="9" t="s">
        <v>189</v>
      </c>
      <c r="B85" s="9" t="s">
        <v>189</v>
      </c>
      <c r="C85" s="25">
        <v>2</v>
      </c>
      <c r="D85" s="33" t="s">
        <v>159</v>
      </c>
      <c r="E85" s="27" t="s">
        <v>160</v>
      </c>
      <c r="F85" s="25" t="s">
        <v>182</v>
      </c>
      <c r="G85" s="27" t="s">
        <v>183</v>
      </c>
      <c r="H85" s="34" t="s">
        <v>187</v>
      </c>
      <c r="I85" s="27" t="s">
        <v>188</v>
      </c>
      <c r="J85" s="28">
        <v>2</v>
      </c>
      <c r="K85" s="32" t="s">
        <v>91</v>
      </c>
      <c r="L85" s="23" t="s">
        <v>10</v>
      </c>
      <c r="M85" s="24">
        <v>0</v>
      </c>
      <c r="N85" s="24">
        <v>0</v>
      </c>
      <c r="O85" s="24">
        <v>239192.47999999998</v>
      </c>
      <c r="P85" s="94">
        <v>118806.03</v>
      </c>
      <c r="Q85" s="94">
        <v>105309.22</v>
      </c>
      <c r="R85" s="94">
        <v>0</v>
      </c>
      <c r="S85" s="94">
        <f t="shared" si="27"/>
        <v>105309.22</v>
      </c>
      <c r="T85" s="98">
        <f t="shared" si="28"/>
        <v>0.88639625446620851</v>
      </c>
      <c r="U85" s="94">
        <f t="shared" si="29"/>
        <v>-13496.809999999998</v>
      </c>
      <c r="V85" s="98">
        <f t="shared" si="30"/>
        <v>-0.11360374553379149</v>
      </c>
      <c r="W85" s="94"/>
      <c r="X85" s="94"/>
      <c r="Y85" s="94"/>
      <c r="Z85" s="94"/>
      <c r="AA85" s="94"/>
      <c r="AB85" s="94"/>
      <c r="AC85" s="94"/>
      <c r="AD85" s="94">
        <v>0</v>
      </c>
      <c r="AE85" s="94">
        <v>86754.89</v>
      </c>
      <c r="AF85" s="94">
        <v>0</v>
      </c>
      <c r="AG85" s="94">
        <v>0</v>
      </c>
      <c r="AH85" s="94">
        <v>637.5</v>
      </c>
      <c r="AI85" s="94">
        <v>95239.02</v>
      </c>
      <c r="AJ85" s="94">
        <v>26754.89</v>
      </c>
      <c r="AK85" s="94">
        <v>91800</v>
      </c>
      <c r="AL85" s="94">
        <v>27250</v>
      </c>
      <c r="AM85" s="94">
        <v>0</v>
      </c>
      <c r="AN85" s="94">
        <v>61179.89</v>
      </c>
      <c r="AO85" s="24">
        <f t="shared" si="31"/>
        <v>508422.22000000003</v>
      </c>
      <c r="AQ85" s="10"/>
      <c r="AR85" s="10"/>
    </row>
    <row r="86" spans="1:44" s="12" customFormat="1" ht="12" hidden="1" customHeight="1" x14ac:dyDescent="0.25">
      <c r="A86" s="9" t="s">
        <v>190</v>
      </c>
      <c r="B86" s="9" t="s">
        <v>190</v>
      </c>
      <c r="C86" s="25">
        <v>2</v>
      </c>
      <c r="D86" s="33" t="s">
        <v>159</v>
      </c>
      <c r="E86" s="27" t="s">
        <v>160</v>
      </c>
      <c r="F86" s="25" t="s">
        <v>182</v>
      </c>
      <c r="G86" s="27" t="s">
        <v>183</v>
      </c>
      <c r="H86" s="34" t="s">
        <v>187</v>
      </c>
      <c r="I86" s="27" t="s">
        <v>188</v>
      </c>
      <c r="J86" s="28">
        <v>3</v>
      </c>
      <c r="K86" s="32" t="s">
        <v>91</v>
      </c>
      <c r="L86" s="23" t="s">
        <v>10</v>
      </c>
      <c r="M86" s="24">
        <v>0</v>
      </c>
      <c r="N86" s="24">
        <v>0</v>
      </c>
      <c r="O86" s="24">
        <v>21599.51</v>
      </c>
      <c r="P86" s="94">
        <v>0</v>
      </c>
      <c r="Q86" s="94">
        <v>0</v>
      </c>
      <c r="R86" s="94">
        <v>0</v>
      </c>
      <c r="S86" s="94">
        <f t="shared" si="27"/>
        <v>0</v>
      </c>
      <c r="T86" s="98" t="str">
        <f t="shared" si="28"/>
        <v>nebija plānots</v>
      </c>
      <c r="U86" s="94">
        <f t="shared" si="29"/>
        <v>0</v>
      </c>
      <c r="V86" s="98" t="str">
        <f t="shared" si="30"/>
        <v>nebija plānots</v>
      </c>
      <c r="W86" s="94"/>
      <c r="X86" s="94"/>
      <c r="Y86" s="94"/>
      <c r="Z86" s="94"/>
      <c r="AA86" s="94"/>
      <c r="AB86" s="94"/>
      <c r="AC86" s="94"/>
      <c r="AD86" s="94">
        <v>0</v>
      </c>
      <c r="AE86" s="94">
        <v>0</v>
      </c>
      <c r="AF86" s="94">
        <v>0</v>
      </c>
      <c r="AG86" s="94">
        <v>80246.210000000006</v>
      </c>
      <c r="AH86" s="94">
        <v>0</v>
      </c>
      <c r="AI86" s="94">
        <v>0</v>
      </c>
      <c r="AJ86" s="94">
        <v>0</v>
      </c>
      <c r="AK86" s="94">
        <v>0</v>
      </c>
      <c r="AL86" s="94">
        <v>172125</v>
      </c>
      <c r="AM86" s="94">
        <v>0</v>
      </c>
      <c r="AN86" s="94">
        <v>0</v>
      </c>
      <c r="AO86" s="24">
        <f t="shared" si="31"/>
        <v>252371.21000000002</v>
      </c>
      <c r="AQ86" s="10"/>
      <c r="AR86" s="10"/>
    </row>
    <row r="87" spans="1:44" s="12" customFormat="1" ht="12" hidden="1" customHeight="1" x14ac:dyDescent="0.25">
      <c r="A87" s="9" t="s">
        <v>191</v>
      </c>
      <c r="B87" s="9" t="s">
        <v>191</v>
      </c>
      <c r="C87" s="25">
        <v>2</v>
      </c>
      <c r="D87" s="33" t="s">
        <v>159</v>
      </c>
      <c r="E87" s="27" t="s">
        <v>160</v>
      </c>
      <c r="F87" s="25" t="s">
        <v>182</v>
      </c>
      <c r="G87" s="27" t="s">
        <v>183</v>
      </c>
      <c r="H87" s="34" t="s">
        <v>187</v>
      </c>
      <c r="I87" s="27" t="s">
        <v>188</v>
      </c>
      <c r="J87" s="28">
        <v>4</v>
      </c>
      <c r="K87" s="32" t="s">
        <v>91</v>
      </c>
      <c r="L87" s="23" t="s">
        <v>10</v>
      </c>
      <c r="M87" s="24">
        <v>0</v>
      </c>
      <c r="N87" s="24">
        <v>0</v>
      </c>
      <c r="O87" s="24">
        <v>0</v>
      </c>
      <c r="P87" s="94">
        <v>0</v>
      </c>
      <c r="Q87" s="94">
        <v>0</v>
      </c>
      <c r="R87" s="94">
        <v>0</v>
      </c>
      <c r="S87" s="94">
        <f t="shared" si="27"/>
        <v>0</v>
      </c>
      <c r="T87" s="98" t="str">
        <f t="shared" si="28"/>
        <v>nebija plānots</v>
      </c>
      <c r="U87" s="94">
        <f t="shared" si="29"/>
        <v>0</v>
      </c>
      <c r="V87" s="98" t="str">
        <f t="shared" si="30"/>
        <v>nebija plānots</v>
      </c>
      <c r="W87" s="94"/>
      <c r="X87" s="94"/>
      <c r="Y87" s="94"/>
      <c r="Z87" s="94"/>
      <c r="AA87" s="94"/>
      <c r="AB87" s="94"/>
      <c r="AC87" s="94"/>
      <c r="AD87" s="94">
        <v>0</v>
      </c>
      <c r="AE87" s="94">
        <v>0</v>
      </c>
      <c r="AF87" s="94">
        <v>454161.9</v>
      </c>
      <c r="AG87" s="94">
        <v>0</v>
      </c>
      <c r="AH87" s="94">
        <v>0</v>
      </c>
      <c r="AI87" s="94">
        <v>0</v>
      </c>
      <c r="AJ87" s="94">
        <v>0</v>
      </c>
      <c r="AK87" s="94">
        <v>0</v>
      </c>
      <c r="AL87" s="94">
        <v>454161.9</v>
      </c>
      <c r="AM87" s="94">
        <v>0</v>
      </c>
      <c r="AN87" s="94">
        <v>0</v>
      </c>
      <c r="AO87" s="24">
        <f t="shared" si="31"/>
        <v>908323.8</v>
      </c>
      <c r="AQ87" s="10"/>
      <c r="AR87" s="10"/>
    </row>
    <row r="88" spans="1:44" ht="12" hidden="1" customHeight="1" x14ac:dyDescent="0.25">
      <c r="A88" s="9" t="s">
        <v>192</v>
      </c>
      <c r="B88" s="9" t="s">
        <v>192</v>
      </c>
      <c r="C88" s="25">
        <v>2</v>
      </c>
      <c r="D88" s="33" t="s">
        <v>159</v>
      </c>
      <c r="E88" s="27" t="s">
        <v>160</v>
      </c>
      <c r="F88" s="25" t="s">
        <v>182</v>
      </c>
      <c r="G88" s="27" t="s">
        <v>183</v>
      </c>
      <c r="H88" s="34" t="s">
        <v>193</v>
      </c>
      <c r="I88" s="27" t="s">
        <v>194</v>
      </c>
      <c r="J88" s="28">
        <v>1</v>
      </c>
      <c r="K88" s="32" t="s">
        <v>91</v>
      </c>
      <c r="L88" s="25" t="s">
        <v>10</v>
      </c>
      <c r="M88" s="24">
        <v>0</v>
      </c>
      <c r="N88" s="24">
        <v>1038171.2400000001</v>
      </c>
      <c r="O88" s="24">
        <v>400411.46</v>
      </c>
      <c r="P88" s="94">
        <v>0</v>
      </c>
      <c r="Q88" s="94">
        <v>0</v>
      </c>
      <c r="R88" s="94">
        <v>0</v>
      </c>
      <c r="S88" s="94">
        <f t="shared" si="27"/>
        <v>0</v>
      </c>
      <c r="T88" s="98" t="str">
        <f t="shared" si="28"/>
        <v>nebija plānots</v>
      </c>
      <c r="U88" s="94">
        <f t="shared" si="29"/>
        <v>0</v>
      </c>
      <c r="V88" s="98" t="str">
        <f t="shared" si="30"/>
        <v>nebija plānots</v>
      </c>
      <c r="W88" s="94"/>
      <c r="X88" s="94"/>
      <c r="Y88" s="94"/>
      <c r="Z88" s="94"/>
      <c r="AA88" s="94"/>
      <c r="AB88" s="94"/>
      <c r="AC88" s="94"/>
      <c r="AD88" s="94">
        <v>0</v>
      </c>
      <c r="AE88" s="94">
        <v>0</v>
      </c>
      <c r="AF88" s="94">
        <v>0</v>
      </c>
      <c r="AG88" s="94">
        <v>758504.77</v>
      </c>
      <c r="AH88" s="94">
        <v>247520.35</v>
      </c>
      <c r="AI88" s="94">
        <v>0</v>
      </c>
      <c r="AJ88" s="94">
        <v>0</v>
      </c>
      <c r="AK88" s="94">
        <v>0</v>
      </c>
      <c r="AL88" s="94">
        <v>59658.6</v>
      </c>
      <c r="AM88" s="94">
        <v>0</v>
      </c>
      <c r="AN88" s="94">
        <v>59828.29</v>
      </c>
      <c r="AO88" s="24">
        <f t="shared" si="31"/>
        <v>1125512.01</v>
      </c>
      <c r="AQ88" s="10"/>
      <c r="AR88" s="10"/>
    </row>
    <row r="89" spans="1:44" ht="12" hidden="1" customHeight="1" x14ac:dyDescent="0.25">
      <c r="A89" s="9" t="s">
        <v>195</v>
      </c>
      <c r="B89" s="9" t="s">
        <v>195</v>
      </c>
      <c r="C89" s="25">
        <v>2</v>
      </c>
      <c r="D89" s="33" t="s">
        <v>159</v>
      </c>
      <c r="E89" s="27" t="s">
        <v>160</v>
      </c>
      <c r="F89" s="25" t="s">
        <v>182</v>
      </c>
      <c r="G89" s="27" t="s">
        <v>183</v>
      </c>
      <c r="H89" s="25" t="s">
        <v>196</v>
      </c>
      <c r="I89" s="27" t="s">
        <v>197</v>
      </c>
      <c r="J89" s="28">
        <v>1</v>
      </c>
      <c r="K89" s="29" t="s">
        <v>91</v>
      </c>
      <c r="L89" s="25" t="s">
        <v>10</v>
      </c>
      <c r="M89" s="24">
        <v>0</v>
      </c>
      <c r="N89" s="24">
        <v>1015058.72</v>
      </c>
      <c r="O89" s="24">
        <v>1080467.77</v>
      </c>
      <c r="P89" s="94">
        <v>0</v>
      </c>
      <c r="Q89" s="94">
        <v>0</v>
      </c>
      <c r="R89" s="94">
        <v>0</v>
      </c>
      <c r="S89" s="94">
        <f t="shared" si="27"/>
        <v>0</v>
      </c>
      <c r="T89" s="98" t="str">
        <f t="shared" si="28"/>
        <v>nebija plānots</v>
      </c>
      <c r="U89" s="94">
        <f t="shared" si="29"/>
        <v>0</v>
      </c>
      <c r="V89" s="98" t="str">
        <f t="shared" si="30"/>
        <v>nebija plānots</v>
      </c>
      <c r="W89" s="94"/>
      <c r="X89" s="94"/>
      <c r="Y89" s="94"/>
      <c r="Z89" s="94"/>
      <c r="AA89" s="94"/>
      <c r="AB89" s="94"/>
      <c r="AC89" s="94"/>
      <c r="AD89" s="94">
        <v>36000</v>
      </c>
      <c r="AE89" s="94">
        <v>0</v>
      </c>
      <c r="AF89" s="94">
        <v>30600</v>
      </c>
      <c r="AG89" s="94">
        <v>207944.14</v>
      </c>
      <c r="AH89" s="94">
        <v>0</v>
      </c>
      <c r="AI89" s="94">
        <v>0</v>
      </c>
      <c r="AJ89" s="94">
        <v>255000</v>
      </c>
      <c r="AK89" s="94">
        <v>290239.02000000019</v>
      </c>
      <c r="AL89" s="94">
        <v>220925.1</v>
      </c>
      <c r="AM89" s="94">
        <v>0</v>
      </c>
      <c r="AN89" s="94">
        <v>0</v>
      </c>
      <c r="AO89" s="24">
        <f t="shared" si="31"/>
        <v>1040708.2600000001</v>
      </c>
      <c r="AQ89" s="10"/>
      <c r="AR89" s="10"/>
    </row>
    <row r="90" spans="1:44" ht="12" hidden="1" customHeight="1" x14ac:dyDescent="0.25">
      <c r="A90" s="9" t="s">
        <v>198</v>
      </c>
      <c r="B90" s="9" t="s">
        <v>198</v>
      </c>
      <c r="C90" s="25">
        <v>2</v>
      </c>
      <c r="D90" s="33" t="s">
        <v>159</v>
      </c>
      <c r="E90" s="27" t="s">
        <v>160</v>
      </c>
      <c r="F90" s="25" t="s">
        <v>182</v>
      </c>
      <c r="G90" s="27" t="s">
        <v>183</v>
      </c>
      <c r="H90" s="25" t="s">
        <v>196</v>
      </c>
      <c r="I90" s="27" t="s">
        <v>197</v>
      </c>
      <c r="J90" s="28">
        <v>2</v>
      </c>
      <c r="K90" s="29" t="s">
        <v>91</v>
      </c>
      <c r="L90" s="25" t="s">
        <v>10</v>
      </c>
      <c r="M90" s="24">
        <v>0</v>
      </c>
      <c r="N90" s="24">
        <v>0</v>
      </c>
      <c r="O90" s="24">
        <v>0</v>
      </c>
      <c r="P90" s="94">
        <v>0</v>
      </c>
      <c r="Q90" s="94">
        <v>0</v>
      </c>
      <c r="R90" s="94">
        <v>0</v>
      </c>
      <c r="S90" s="94">
        <f t="shared" si="27"/>
        <v>0</v>
      </c>
      <c r="T90" s="98" t="str">
        <f t="shared" si="28"/>
        <v>nebija plānots</v>
      </c>
      <c r="U90" s="94">
        <f t="shared" si="29"/>
        <v>0</v>
      </c>
      <c r="V90" s="98" t="str">
        <f t="shared" si="30"/>
        <v>nebija plānots</v>
      </c>
      <c r="W90" s="94"/>
      <c r="X90" s="94"/>
      <c r="Y90" s="94"/>
      <c r="Z90" s="94"/>
      <c r="AA90" s="94"/>
      <c r="AB90" s="94"/>
      <c r="AC90" s="94"/>
      <c r="AD90" s="94">
        <v>0</v>
      </c>
      <c r="AE90" s="94">
        <v>0</v>
      </c>
      <c r="AF90" s="94">
        <v>0</v>
      </c>
      <c r="AG90" s="94">
        <v>0</v>
      </c>
      <c r="AH90" s="94">
        <v>0</v>
      </c>
      <c r="AI90" s="94">
        <v>0</v>
      </c>
      <c r="AJ90" s="94">
        <v>0</v>
      </c>
      <c r="AK90" s="94">
        <v>0</v>
      </c>
      <c r="AL90" s="94">
        <v>105000</v>
      </c>
      <c r="AM90" s="94">
        <v>0</v>
      </c>
      <c r="AN90" s="94">
        <v>0</v>
      </c>
      <c r="AO90" s="24">
        <f t="shared" si="31"/>
        <v>105000</v>
      </c>
      <c r="AQ90" s="10"/>
      <c r="AR90" s="10"/>
    </row>
    <row r="91" spans="1:44" ht="12" hidden="1" customHeight="1" x14ac:dyDescent="0.25">
      <c r="A91" s="9" t="s">
        <v>199</v>
      </c>
      <c r="B91" s="9" t="s">
        <v>199</v>
      </c>
      <c r="C91" s="25">
        <v>2</v>
      </c>
      <c r="D91" s="33" t="s">
        <v>159</v>
      </c>
      <c r="E91" s="27" t="s">
        <v>160</v>
      </c>
      <c r="F91" s="25" t="s">
        <v>182</v>
      </c>
      <c r="G91" s="27" t="s">
        <v>183</v>
      </c>
      <c r="H91" s="34" t="s">
        <v>200</v>
      </c>
      <c r="I91" s="27" t="s">
        <v>201</v>
      </c>
      <c r="J91" s="28">
        <v>1</v>
      </c>
      <c r="K91" s="29" t="s">
        <v>91</v>
      </c>
      <c r="L91" s="25" t="s">
        <v>10</v>
      </c>
      <c r="M91" s="24">
        <v>0</v>
      </c>
      <c r="N91" s="24">
        <v>0</v>
      </c>
      <c r="O91" s="24">
        <v>15029</v>
      </c>
      <c r="P91" s="94">
        <v>37143</v>
      </c>
      <c r="Q91" s="94">
        <v>37143</v>
      </c>
      <c r="R91" s="94">
        <v>0</v>
      </c>
      <c r="S91" s="94">
        <f t="shared" si="27"/>
        <v>37143</v>
      </c>
      <c r="T91" s="98">
        <f t="shared" si="28"/>
        <v>1</v>
      </c>
      <c r="U91" s="94">
        <f t="shared" si="29"/>
        <v>0</v>
      </c>
      <c r="V91" s="98">
        <f t="shared" si="30"/>
        <v>0</v>
      </c>
      <c r="W91" s="94"/>
      <c r="X91" s="94"/>
      <c r="Y91" s="94"/>
      <c r="Z91" s="94"/>
      <c r="AA91" s="94"/>
      <c r="AB91" s="94"/>
      <c r="AC91" s="94"/>
      <c r="AD91" s="94">
        <v>8700.1</v>
      </c>
      <c r="AE91" s="94">
        <v>0</v>
      </c>
      <c r="AF91" s="94">
        <v>0</v>
      </c>
      <c r="AG91" s="94">
        <v>0</v>
      </c>
      <c r="AH91" s="94">
        <v>0</v>
      </c>
      <c r="AI91" s="94">
        <v>0</v>
      </c>
      <c r="AJ91" s="94">
        <v>0</v>
      </c>
      <c r="AK91" s="94">
        <v>0</v>
      </c>
      <c r="AL91" s="94">
        <v>0</v>
      </c>
      <c r="AM91" s="94">
        <v>0</v>
      </c>
      <c r="AN91" s="94">
        <v>13939.35</v>
      </c>
      <c r="AO91" s="24">
        <f t="shared" si="31"/>
        <v>59782.45</v>
      </c>
      <c r="AQ91" s="10"/>
      <c r="AR91" s="10"/>
    </row>
    <row r="92" spans="1:44" ht="12" hidden="1" customHeight="1" x14ac:dyDescent="0.25">
      <c r="A92" s="9" t="s">
        <v>202</v>
      </c>
      <c r="B92" s="9" t="s">
        <v>202</v>
      </c>
      <c r="C92" s="25">
        <v>2</v>
      </c>
      <c r="D92" s="33" t="s">
        <v>159</v>
      </c>
      <c r="E92" s="27" t="s">
        <v>160</v>
      </c>
      <c r="F92" s="25" t="s">
        <v>182</v>
      </c>
      <c r="G92" s="27" t="s">
        <v>183</v>
      </c>
      <c r="H92" s="34" t="s">
        <v>200</v>
      </c>
      <c r="I92" s="27" t="s">
        <v>201</v>
      </c>
      <c r="J92" s="28">
        <v>2</v>
      </c>
      <c r="K92" s="29" t="s">
        <v>91</v>
      </c>
      <c r="L92" s="25" t="s">
        <v>10</v>
      </c>
      <c r="M92" s="24">
        <v>0</v>
      </c>
      <c r="N92" s="24">
        <v>1167177.9200000002</v>
      </c>
      <c r="O92" s="24">
        <v>491875.35</v>
      </c>
      <c r="P92" s="94">
        <v>31470.03</v>
      </c>
      <c r="Q92" s="94">
        <v>31470.03</v>
      </c>
      <c r="R92" s="94">
        <v>0</v>
      </c>
      <c r="S92" s="94">
        <f t="shared" si="27"/>
        <v>31470.03</v>
      </c>
      <c r="T92" s="98">
        <f t="shared" si="28"/>
        <v>1</v>
      </c>
      <c r="U92" s="94">
        <f t="shared" si="29"/>
        <v>0</v>
      </c>
      <c r="V92" s="98">
        <f t="shared" si="30"/>
        <v>0</v>
      </c>
      <c r="W92" s="94"/>
      <c r="X92" s="94"/>
      <c r="Y92" s="94"/>
      <c r="Z92" s="94"/>
      <c r="AA92" s="94"/>
      <c r="AB92" s="94"/>
      <c r="AC92" s="94"/>
      <c r="AD92" s="94">
        <v>13200</v>
      </c>
      <c r="AE92" s="94">
        <v>48171.57</v>
      </c>
      <c r="AF92" s="94">
        <v>14091.7</v>
      </c>
      <c r="AG92" s="94">
        <v>0</v>
      </c>
      <c r="AH92" s="94">
        <v>0</v>
      </c>
      <c r="AI92" s="94">
        <v>0</v>
      </c>
      <c r="AJ92" s="94">
        <v>0</v>
      </c>
      <c r="AK92" s="94">
        <v>0</v>
      </c>
      <c r="AL92" s="94">
        <v>0</v>
      </c>
      <c r="AM92" s="94">
        <v>0</v>
      </c>
      <c r="AN92" s="94">
        <v>2830.85</v>
      </c>
      <c r="AO92" s="24">
        <f t="shared" si="31"/>
        <v>109764.15000000001</v>
      </c>
      <c r="AQ92" s="10"/>
      <c r="AR92" s="10"/>
    </row>
    <row r="93" spans="1:44" ht="12" hidden="1" customHeight="1" x14ac:dyDescent="0.25">
      <c r="A93" s="9" t="s">
        <v>203</v>
      </c>
      <c r="B93" s="9" t="s">
        <v>203</v>
      </c>
      <c r="C93" s="25">
        <v>2</v>
      </c>
      <c r="D93" s="33" t="s">
        <v>159</v>
      </c>
      <c r="E93" s="27" t="s">
        <v>160</v>
      </c>
      <c r="F93" s="25" t="s">
        <v>182</v>
      </c>
      <c r="G93" s="27" t="s">
        <v>183</v>
      </c>
      <c r="H93" s="34" t="s">
        <v>200</v>
      </c>
      <c r="I93" s="27" t="s">
        <v>201</v>
      </c>
      <c r="J93" s="28">
        <v>3</v>
      </c>
      <c r="K93" s="29" t="s">
        <v>91</v>
      </c>
      <c r="L93" s="25" t="s">
        <v>10</v>
      </c>
      <c r="M93" s="24">
        <v>0</v>
      </c>
      <c r="N93" s="24">
        <v>279153.59999999998</v>
      </c>
      <c r="O93" s="24">
        <v>105605.5</v>
      </c>
      <c r="P93" s="94">
        <v>7008.4</v>
      </c>
      <c r="Q93" s="94">
        <v>7008.4</v>
      </c>
      <c r="R93" s="94">
        <v>0</v>
      </c>
      <c r="S93" s="94">
        <f t="shared" si="27"/>
        <v>7008.4</v>
      </c>
      <c r="T93" s="98">
        <f t="shared" si="28"/>
        <v>1</v>
      </c>
      <c r="U93" s="94">
        <f t="shared" si="29"/>
        <v>0</v>
      </c>
      <c r="V93" s="98">
        <f t="shared" si="30"/>
        <v>0</v>
      </c>
      <c r="W93" s="94"/>
      <c r="X93" s="94"/>
      <c r="Y93" s="94"/>
      <c r="Z93" s="94"/>
      <c r="AA93" s="94"/>
      <c r="AB93" s="94"/>
      <c r="AC93" s="94"/>
      <c r="AD93" s="94">
        <v>0</v>
      </c>
      <c r="AE93" s="94">
        <v>8653.4</v>
      </c>
      <c r="AF93" s="94">
        <v>7766</v>
      </c>
      <c r="AG93" s="94">
        <v>0</v>
      </c>
      <c r="AH93" s="94">
        <v>0</v>
      </c>
      <c r="AI93" s="94">
        <v>0</v>
      </c>
      <c r="AJ93" s="94">
        <v>0</v>
      </c>
      <c r="AK93" s="94">
        <v>0</v>
      </c>
      <c r="AL93" s="94">
        <v>0</v>
      </c>
      <c r="AM93" s="94">
        <v>0</v>
      </c>
      <c r="AN93" s="94">
        <v>0</v>
      </c>
      <c r="AO93" s="24">
        <f t="shared" si="31"/>
        <v>23427.8</v>
      </c>
      <c r="AQ93" s="10"/>
      <c r="AR93" s="10"/>
    </row>
    <row r="94" spans="1:44" ht="12" hidden="1" customHeight="1" x14ac:dyDescent="0.25">
      <c r="A94" s="9" t="s">
        <v>204</v>
      </c>
      <c r="B94" s="9" t="s">
        <v>204</v>
      </c>
      <c r="C94" s="25">
        <v>2</v>
      </c>
      <c r="D94" s="33" t="s">
        <v>159</v>
      </c>
      <c r="E94" s="27" t="s">
        <v>160</v>
      </c>
      <c r="F94" s="25" t="s">
        <v>182</v>
      </c>
      <c r="G94" s="27" t="s">
        <v>183</v>
      </c>
      <c r="H94" s="34" t="s">
        <v>200</v>
      </c>
      <c r="I94" s="27" t="s">
        <v>201</v>
      </c>
      <c r="J94" s="28">
        <v>4</v>
      </c>
      <c r="K94" s="29" t="s">
        <v>91</v>
      </c>
      <c r="L94" s="25" t="s">
        <v>10</v>
      </c>
      <c r="M94" s="24">
        <v>0</v>
      </c>
      <c r="N94" s="24">
        <v>306569.07</v>
      </c>
      <c r="O94" s="24">
        <v>1556669.81</v>
      </c>
      <c r="P94" s="94">
        <v>47779.8</v>
      </c>
      <c r="Q94" s="94">
        <v>55831.850000000006</v>
      </c>
      <c r="R94" s="94">
        <v>0</v>
      </c>
      <c r="S94" s="94">
        <f t="shared" si="27"/>
        <v>55831.850000000006</v>
      </c>
      <c r="T94" s="98">
        <f t="shared" si="28"/>
        <v>1.168524146187301</v>
      </c>
      <c r="U94" s="94">
        <f t="shared" si="29"/>
        <v>8052.0500000000029</v>
      </c>
      <c r="V94" s="98">
        <f t="shared" si="30"/>
        <v>0.16852414618730097</v>
      </c>
      <c r="W94" s="94"/>
      <c r="X94" s="94"/>
      <c r="Y94" s="94"/>
      <c r="Z94" s="94"/>
      <c r="AA94" s="94"/>
      <c r="AB94" s="94"/>
      <c r="AC94" s="94"/>
      <c r="AD94" s="94">
        <v>0</v>
      </c>
      <c r="AE94" s="94">
        <v>48351.65</v>
      </c>
      <c r="AF94" s="94">
        <v>61858.9</v>
      </c>
      <c r="AG94" s="94">
        <v>10019.799999999999</v>
      </c>
      <c r="AH94" s="94">
        <v>0</v>
      </c>
      <c r="AI94" s="94">
        <v>0</v>
      </c>
      <c r="AJ94" s="94">
        <v>11441</v>
      </c>
      <c r="AK94" s="94">
        <v>23845.95</v>
      </c>
      <c r="AL94" s="94">
        <v>9605</v>
      </c>
      <c r="AM94" s="94">
        <v>0</v>
      </c>
      <c r="AN94" s="94">
        <v>10191.85</v>
      </c>
      <c r="AO94" s="24">
        <f t="shared" si="31"/>
        <v>223093.95</v>
      </c>
      <c r="AQ94" s="10"/>
      <c r="AR94" s="10"/>
    </row>
    <row r="95" spans="1:44" ht="12" hidden="1" customHeight="1" x14ac:dyDescent="0.25">
      <c r="A95" s="9" t="s">
        <v>205</v>
      </c>
      <c r="B95" s="9" t="s">
        <v>205</v>
      </c>
      <c r="C95" s="25">
        <v>2</v>
      </c>
      <c r="D95" s="33" t="s">
        <v>159</v>
      </c>
      <c r="E95" s="27" t="s">
        <v>160</v>
      </c>
      <c r="F95" s="25" t="s">
        <v>182</v>
      </c>
      <c r="G95" s="27" t="s">
        <v>183</v>
      </c>
      <c r="H95" s="34" t="s">
        <v>200</v>
      </c>
      <c r="I95" s="27" t="s">
        <v>201</v>
      </c>
      <c r="J95" s="28">
        <v>5</v>
      </c>
      <c r="K95" s="29" t="s">
        <v>91</v>
      </c>
      <c r="L95" s="25" t="s">
        <v>10</v>
      </c>
      <c r="M95" s="24">
        <v>0</v>
      </c>
      <c r="N95" s="24">
        <v>0</v>
      </c>
      <c r="O95" s="24">
        <v>189327.4</v>
      </c>
      <c r="P95" s="94">
        <v>158929.67000000001</v>
      </c>
      <c r="Q95" s="94">
        <v>274044.37000000011</v>
      </c>
      <c r="R95" s="94">
        <v>0</v>
      </c>
      <c r="S95" s="94">
        <f t="shared" si="27"/>
        <v>274044.37000000011</v>
      </c>
      <c r="T95" s="98">
        <f t="shared" si="28"/>
        <v>1.7243122067767465</v>
      </c>
      <c r="U95" s="94">
        <f t="shared" si="29"/>
        <v>115114.7000000001</v>
      </c>
      <c r="V95" s="98">
        <f t="shared" si="30"/>
        <v>0.72431220677674657</v>
      </c>
      <c r="W95" s="94"/>
      <c r="X95" s="94"/>
      <c r="Y95" s="94"/>
      <c r="Z95" s="94"/>
      <c r="AA95" s="94"/>
      <c r="AB95" s="94"/>
      <c r="AC95" s="94"/>
      <c r="AD95" s="94">
        <v>18824.95</v>
      </c>
      <c r="AE95" s="94">
        <v>85300.4</v>
      </c>
      <c r="AF95" s="94">
        <v>3757.6</v>
      </c>
      <c r="AG95" s="94">
        <v>18558.97</v>
      </c>
      <c r="AH95" s="94">
        <v>52242.48</v>
      </c>
      <c r="AI95" s="94">
        <v>163509.79</v>
      </c>
      <c r="AJ95" s="94">
        <v>144557.75</v>
      </c>
      <c r="AK95" s="94">
        <v>1030207.3064999999</v>
      </c>
      <c r="AL95" s="94">
        <v>155835</v>
      </c>
      <c r="AM95" s="94">
        <v>122189.7</v>
      </c>
      <c r="AN95" s="94">
        <v>91307.63</v>
      </c>
      <c r="AO95" s="24">
        <f t="shared" si="31"/>
        <v>2045221.2464999999</v>
      </c>
      <c r="AQ95" s="10"/>
      <c r="AR95" s="10"/>
    </row>
    <row r="96" spans="1:44" ht="12" hidden="1" customHeight="1" x14ac:dyDescent="0.25">
      <c r="A96" s="9" t="s">
        <v>206</v>
      </c>
      <c r="B96" s="9" t="s">
        <v>206</v>
      </c>
      <c r="C96" s="25">
        <v>2</v>
      </c>
      <c r="D96" s="33" t="s">
        <v>159</v>
      </c>
      <c r="E96" s="27" t="s">
        <v>160</v>
      </c>
      <c r="F96" s="25" t="s">
        <v>182</v>
      </c>
      <c r="G96" s="27" t="s">
        <v>183</v>
      </c>
      <c r="H96" s="34" t="s">
        <v>207</v>
      </c>
      <c r="I96" s="27" t="s">
        <v>208</v>
      </c>
      <c r="J96" s="28" t="s">
        <v>21</v>
      </c>
      <c r="K96" s="29" t="s">
        <v>91</v>
      </c>
      <c r="L96" s="25" t="s">
        <v>10</v>
      </c>
      <c r="M96" s="24">
        <v>0</v>
      </c>
      <c r="N96" s="24">
        <v>257722.59000000003</v>
      </c>
      <c r="O96" s="24">
        <v>1544724.8800000001</v>
      </c>
      <c r="P96" s="94">
        <v>24275.7</v>
      </c>
      <c r="Q96" s="94">
        <v>24275.7</v>
      </c>
      <c r="R96" s="94">
        <v>0</v>
      </c>
      <c r="S96" s="94">
        <f t="shared" si="27"/>
        <v>24275.7</v>
      </c>
      <c r="T96" s="98">
        <f t="shared" si="28"/>
        <v>1</v>
      </c>
      <c r="U96" s="94">
        <f t="shared" si="29"/>
        <v>0</v>
      </c>
      <c r="V96" s="98">
        <f t="shared" si="30"/>
        <v>0</v>
      </c>
      <c r="W96" s="94"/>
      <c r="X96" s="94"/>
      <c r="Y96" s="94"/>
      <c r="Z96" s="94"/>
      <c r="AA96" s="94"/>
      <c r="AB96" s="94"/>
      <c r="AC96" s="94"/>
      <c r="AD96" s="94">
        <v>0</v>
      </c>
      <c r="AE96" s="94">
        <v>0</v>
      </c>
      <c r="AF96" s="94">
        <v>52568.77</v>
      </c>
      <c r="AG96" s="94">
        <v>126428.4</v>
      </c>
      <c r="AH96" s="94">
        <v>0</v>
      </c>
      <c r="AI96" s="94">
        <v>105137.53</v>
      </c>
      <c r="AJ96" s="94">
        <v>91965.600000000049</v>
      </c>
      <c r="AK96" s="94">
        <v>0</v>
      </c>
      <c r="AL96" s="94">
        <v>0</v>
      </c>
      <c r="AM96" s="94">
        <v>0</v>
      </c>
      <c r="AN96" s="94">
        <v>0</v>
      </c>
      <c r="AO96" s="24">
        <f t="shared" si="31"/>
        <v>400376.00000000006</v>
      </c>
      <c r="AQ96" s="10"/>
      <c r="AR96" s="10"/>
    </row>
    <row r="97" spans="1:44" ht="12" hidden="1" customHeight="1" x14ac:dyDescent="0.25">
      <c r="A97" s="9" t="s">
        <v>209</v>
      </c>
      <c r="B97" s="9" t="s">
        <v>209</v>
      </c>
      <c r="C97" s="25">
        <v>2</v>
      </c>
      <c r="D97" s="33" t="s">
        <v>210</v>
      </c>
      <c r="E97" s="27" t="s">
        <v>211</v>
      </c>
      <c r="F97" s="25" t="s">
        <v>212</v>
      </c>
      <c r="G97" s="27" t="s">
        <v>213</v>
      </c>
      <c r="H97" s="34" t="s">
        <v>214</v>
      </c>
      <c r="I97" s="27" t="s">
        <v>215</v>
      </c>
      <c r="J97" s="28">
        <v>1</v>
      </c>
      <c r="K97" s="36" t="s">
        <v>103</v>
      </c>
      <c r="L97" s="25" t="s">
        <v>10</v>
      </c>
      <c r="M97" s="24">
        <v>0</v>
      </c>
      <c r="N97" s="24">
        <v>0</v>
      </c>
      <c r="O97" s="24">
        <v>7896573.75</v>
      </c>
      <c r="P97" s="94">
        <v>901951.17</v>
      </c>
      <c r="Q97" s="94">
        <v>1189253.1400000001</v>
      </c>
      <c r="R97" s="94">
        <v>0</v>
      </c>
      <c r="S97" s="94">
        <f t="shared" si="27"/>
        <v>1189253.1400000001</v>
      </c>
      <c r="T97" s="98">
        <f t="shared" si="28"/>
        <v>1.3185338403629989</v>
      </c>
      <c r="U97" s="94">
        <f t="shared" si="29"/>
        <v>287301.97000000009</v>
      </c>
      <c r="V97" s="98">
        <f t="shared" si="30"/>
        <v>0.31853384036299887</v>
      </c>
      <c r="W97" s="94"/>
      <c r="X97" s="94"/>
      <c r="Y97" s="94"/>
      <c r="Z97" s="94"/>
      <c r="AA97" s="94"/>
      <c r="AB97" s="94"/>
      <c r="AC97" s="94"/>
      <c r="AD97" s="94">
        <v>524076.42</v>
      </c>
      <c r="AE97" s="94">
        <v>0</v>
      </c>
      <c r="AF97" s="94">
        <v>0</v>
      </c>
      <c r="AG97" s="94">
        <v>388800.64</v>
      </c>
      <c r="AH97" s="94">
        <v>0</v>
      </c>
      <c r="AI97" s="94">
        <v>0</v>
      </c>
      <c r="AJ97" s="94">
        <v>0</v>
      </c>
      <c r="AK97" s="94">
        <v>307913.54000000015</v>
      </c>
      <c r="AL97" s="94">
        <v>821459.24999999977</v>
      </c>
      <c r="AM97" s="94">
        <v>0</v>
      </c>
      <c r="AN97" s="94">
        <v>0</v>
      </c>
      <c r="AO97" s="24">
        <f t="shared" si="31"/>
        <v>2944201.0199999996</v>
      </c>
      <c r="AQ97" s="10"/>
      <c r="AR97" s="10"/>
    </row>
    <row r="98" spans="1:44" ht="12" hidden="1" customHeight="1" x14ac:dyDescent="0.25">
      <c r="A98" s="9" t="s">
        <v>216</v>
      </c>
      <c r="B98" s="9" t="s">
        <v>216</v>
      </c>
      <c r="C98" s="25">
        <v>2</v>
      </c>
      <c r="D98" s="33" t="s">
        <v>210</v>
      </c>
      <c r="E98" s="27" t="s">
        <v>211</v>
      </c>
      <c r="F98" s="25" t="s">
        <v>212</v>
      </c>
      <c r="G98" s="27" t="s">
        <v>213</v>
      </c>
      <c r="H98" s="34" t="s">
        <v>214</v>
      </c>
      <c r="I98" s="27" t="s">
        <v>215</v>
      </c>
      <c r="J98" s="28">
        <v>2</v>
      </c>
      <c r="K98" s="36" t="s">
        <v>103</v>
      </c>
      <c r="L98" s="25" t="s">
        <v>10</v>
      </c>
      <c r="M98" s="24">
        <v>0</v>
      </c>
      <c r="N98" s="24">
        <v>0</v>
      </c>
      <c r="O98" s="24">
        <v>0</v>
      </c>
      <c r="P98" s="94">
        <v>0</v>
      </c>
      <c r="Q98" s="94">
        <v>0</v>
      </c>
      <c r="R98" s="94">
        <v>0</v>
      </c>
      <c r="S98" s="94">
        <f t="shared" si="27"/>
        <v>0</v>
      </c>
      <c r="T98" s="98" t="str">
        <f t="shared" si="28"/>
        <v>nebija plānots</v>
      </c>
      <c r="U98" s="94">
        <f t="shared" si="29"/>
        <v>0</v>
      </c>
      <c r="V98" s="98" t="str">
        <f t="shared" si="30"/>
        <v>nebija plānots</v>
      </c>
      <c r="W98" s="94"/>
      <c r="X98" s="94"/>
      <c r="Y98" s="94"/>
      <c r="Z98" s="94"/>
      <c r="AA98" s="94"/>
      <c r="AB98" s="94"/>
      <c r="AC98" s="94"/>
      <c r="AD98" s="94">
        <v>0</v>
      </c>
      <c r="AE98" s="94">
        <v>0</v>
      </c>
      <c r="AF98" s="94">
        <v>0</v>
      </c>
      <c r="AG98" s="94">
        <v>0</v>
      </c>
      <c r="AH98" s="94">
        <v>0</v>
      </c>
      <c r="AI98" s="94">
        <v>0</v>
      </c>
      <c r="AJ98" s="94">
        <v>0</v>
      </c>
      <c r="AK98" s="94">
        <v>0</v>
      </c>
      <c r="AL98" s="94">
        <v>0</v>
      </c>
      <c r="AM98" s="94">
        <v>0</v>
      </c>
      <c r="AN98" s="94">
        <v>0</v>
      </c>
      <c r="AO98" s="24">
        <f t="shared" si="31"/>
        <v>0</v>
      </c>
      <c r="AQ98" s="10"/>
      <c r="AR98" s="10"/>
    </row>
    <row r="99" spans="1:44" ht="12" hidden="1" customHeight="1" x14ac:dyDescent="0.25">
      <c r="A99" s="9" t="s">
        <v>217</v>
      </c>
      <c r="B99" s="9" t="s">
        <v>217</v>
      </c>
      <c r="C99" s="25">
        <v>2</v>
      </c>
      <c r="D99" s="33" t="s">
        <v>210</v>
      </c>
      <c r="E99" s="27" t="s">
        <v>211</v>
      </c>
      <c r="F99" s="25" t="s">
        <v>212</v>
      </c>
      <c r="G99" s="27" t="s">
        <v>213</v>
      </c>
      <c r="H99" s="34" t="s">
        <v>214</v>
      </c>
      <c r="I99" s="27" t="s">
        <v>215</v>
      </c>
      <c r="J99" s="28">
        <v>3</v>
      </c>
      <c r="K99" s="36" t="s">
        <v>103</v>
      </c>
      <c r="L99" s="25" t="s">
        <v>10</v>
      </c>
      <c r="M99" s="24">
        <v>0</v>
      </c>
      <c r="N99" s="24">
        <v>0</v>
      </c>
      <c r="O99" s="24">
        <v>0</v>
      </c>
      <c r="P99" s="94">
        <v>0</v>
      </c>
      <c r="Q99" s="94">
        <v>0</v>
      </c>
      <c r="R99" s="94">
        <v>0</v>
      </c>
      <c r="S99" s="94">
        <f t="shared" ref="S99:S130" si="32">Q99-R99</f>
        <v>0</v>
      </c>
      <c r="T99" s="98" t="str">
        <f t="shared" ref="T99:T130" si="33">IFERROR(S99/P99,"nebija plānots")</f>
        <v>nebija plānots</v>
      </c>
      <c r="U99" s="94">
        <f t="shared" ref="U99:U130" si="34">S99-P99</f>
        <v>0</v>
      </c>
      <c r="V99" s="98" t="str">
        <f t="shared" ref="V99:V130" si="35">IFERROR(U99/P99,"nebija plānots")</f>
        <v>nebija plānots</v>
      </c>
      <c r="W99" s="94"/>
      <c r="X99" s="94"/>
      <c r="Y99" s="94"/>
      <c r="Z99" s="94"/>
      <c r="AA99" s="94"/>
      <c r="AB99" s="94"/>
      <c r="AC99" s="94"/>
      <c r="AD99" s="94">
        <v>0</v>
      </c>
      <c r="AE99" s="94">
        <v>0</v>
      </c>
      <c r="AF99" s="94">
        <v>0</v>
      </c>
      <c r="AG99" s="94">
        <v>0</v>
      </c>
      <c r="AH99" s="94">
        <v>0</v>
      </c>
      <c r="AI99" s="94">
        <v>0</v>
      </c>
      <c r="AJ99" s="94">
        <v>0</v>
      </c>
      <c r="AK99" s="94">
        <v>0</v>
      </c>
      <c r="AL99" s="94">
        <v>0</v>
      </c>
      <c r="AM99" s="94">
        <v>0</v>
      </c>
      <c r="AN99" s="94">
        <v>0</v>
      </c>
      <c r="AO99" s="24">
        <f t="shared" ref="AO99:AO130" si="36">P99+AD99+AE99+AF99+AG99+AH99+AI99+AJ99+AK99+AL99+AM99+AN99</f>
        <v>0</v>
      </c>
      <c r="AQ99" s="10"/>
      <c r="AR99" s="10"/>
    </row>
    <row r="100" spans="1:44" ht="12" hidden="1" customHeight="1" x14ac:dyDescent="0.25">
      <c r="A100" s="9" t="s">
        <v>218</v>
      </c>
      <c r="B100" s="9" t="s">
        <v>218</v>
      </c>
      <c r="C100" s="25">
        <v>2</v>
      </c>
      <c r="D100" s="33" t="s">
        <v>210</v>
      </c>
      <c r="E100" s="27" t="s">
        <v>211</v>
      </c>
      <c r="F100" s="25" t="s">
        <v>212</v>
      </c>
      <c r="G100" s="27" t="s">
        <v>213</v>
      </c>
      <c r="H100" s="34" t="s">
        <v>219</v>
      </c>
      <c r="I100" s="27" t="s">
        <v>220</v>
      </c>
      <c r="J100" s="28" t="s">
        <v>21</v>
      </c>
      <c r="K100" s="36" t="s">
        <v>103</v>
      </c>
      <c r="L100" s="25" t="s">
        <v>10</v>
      </c>
      <c r="M100" s="24">
        <v>0</v>
      </c>
      <c r="N100" s="24">
        <v>0</v>
      </c>
      <c r="O100" s="24">
        <v>1530732.79</v>
      </c>
      <c r="P100" s="94">
        <v>0</v>
      </c>
      <c r="Q100" s="94">
        <v>0</v>
      </c>
      <c r="R100" s="94">
        <v>0</v>
      </c>
      <c r="S100" s="94">
        <f t="shared" si="32"/>
        <v>0</v>
      </c>
      <c r="T100" s="98" t="str">
        <f t="shared" si="33"/>
        <v>nebija plānots</v>
      </c>
      <c r="U100" s="94">
        <f t="shared" si="34"/>
        <v>0</v>
      </c>
      <c r="V100" s="98" t="str">
        <f t="shared" si="35"/>
        <v>nebija plānots</v>
      </c>
      <c r="W100" s="94"/>
      <c r="X100" s="94"/>
      <c r="Y100" s="94"/>
      <c r="Z100" s="94"/>
      <c r="AA100" s="94"/>
      <c r="AB100" s="94"/>
      <c r="AC100" s="94"/>
      <c r="AD100" s="94">
        <v>0</v>
      </c>
      <c r="AE100" s="94">
        <v>0</v>
      </c>
      <c r="AF100" s="94">
        <v>0</v>
      </c>
      <c r="AG100" s="94">
        <v>0</v>
      </c>
      <c r="AH100" s="94">
        <v>1147500</v>
      </c>
      <c r="AI100" s="94">
        <v>0</v>
      </c>
      <c r="AJ100" s="94">
        <v>0</v>
      </c>
      <c r="AK100" s="94">
        <v>0</v>
      </c>
      <c r="AL100" s="94">
        <v>2758014.41</v>
      </c>
      <c r="AM100" s="94">
        <v>0</v>
      </c>
      <c r="AN100" s="94">
        <v>0</v>
      </c>
      <c r="AO100" s="24">
        <f t="shared" si="36"/>
        <v>3905514.41</v>
      </c>
      <c r="AQ100" s="10"/>
      <c r="AR100" s="10"/>
    </row>
    <row r="101" spans="1:44" ht="12" hidden="1" customHeight="1" x14ac:dyDescent="0.25">
      <c r="A101" s="9" t="s">
        <v>218</v>
      </c>
      <c r="B101" s="9" t="s">
        <v>665</v>
      </c>
      <c r="C101" s="25">
        <v>2</v>
      </c>
      <c r="D101" s="33" t="s">
        <v>210</v>
      </c>
      <c r="E101" s="27" t="s">
        <v>211</v>
      </c>
      <c r="F101" s="25" t="s">
        <v>212</v>
      </c>
      <c r="G101" s="27" t="s">
        <v>213</v>
      </c>
      <c r="H101" s="34" t="s">
        <v>650</v>
      </c>
      <c r="I101" s="27" t="s">
        <v>651</v>
      </c>
      <c r="J101" s="28" t="s">
        <v>21</v>
      </c>
      <c r="K101" s="36" t="s">
        <v>103</v>
      </c>
      <c r="L101" s="25" t="s">
        <v>10</v>
      </c>
      <c r="M101" s="24">
        <v>0</v>
      </c>
      <c r="N101" s="24">
        <v>0</v>
      </c>
      <c r="O101" s="24">
        <v>0</v>
      </c>
      <c r="P101" s="94">
        <v>0</v>
      </c>
      <c r="Q101" s="94">
        <v>0</v>
      </c>
      <c r="R101" s="94">
        <v>0</v>
      </c>
      <c r="S101" s="94">
        <f t="shared" si="32"/>
        <v>0</v>
      </c>
      <c r="T101" s="98" t="str">
        <f t="shared" si="33"/>
        <v>nebija plānots</v>
      </c>
      <c r="U101" s="94">
        <f t="shared" si="34"/>
        <v>0</v>
      </c>
      <c r="V101" s="98" t="str">
        <f t="shared" si="35"/>
        <v>nebija plānots</v>
      </c>
      <c r="W101" s="94"/>
      <c r="X101" s="94"/>
      <c r="Y101" s="94"/>
      <c r="Z101" s="94"/>
      <c r="AA101" s="94"/>
      <c r="AB101" s="94"/>
      <c r="AC101" s="94"/>
      <c r="AD101" s="94">
        <v>0</v>
      </c>
      <c r="AE101" s="94">
        <v>0</v>
      </c>
      <c r="AF101" s="94">
        <v>0</v>
      </c>
      <c r="AG101" s="94">
        <v>0</v>
      </c>
      <c r="AH101" s="94">
        <v>0</v>
      </c>
      <c r="AI101" s="94">
        <v>0</v>
      </c>
      <c r="AJ101" s="94">
        <v>0</v>
      </c>
      <c r="AK101" s="94">
        <v>0</v>
      </c>
      <c r="AL101" s="94">
        <v>142594</v>
      </c>
      <c r="AM101" s="94">
        <v>142594</v>
      </c>
      <c r="AN101" s="94">
        <v>142594</v>
      </c>
      <c r="AO101" s="24">
        <f t="shared" si="36"/>
        <v>427782</v>
      </c>
      <c r="AQ101" s="10"/>
      <c r="AR101" s="10"/>
    </row>
    <row r="102" spans="1:44" ht="12" hidden="1" customHeight="1" x14ac:dyDescent="0.25">
      <c r="A102" s="9" t="s">
        <v>221</v>
      </c>
      <c r="B102" s="9" t="s">
        <v>221</v>
      </c>
      <c r="C102" s="25">
        <v>2</v>
      </c>
      <c r="D102" s="33" t="s">
        <v>222</v>
      </c>
      <c r="E102" s="27" t="s">
        <v>223</v>
      </c>
      <c r="F102" s="25" t="s">
        <v>224</v>
      </c>
      <c r="G102" s="27" t="s">
        <v>225</v>
      </c>
      <c r="H102" s="28" t="s">
        <v>226</v>
      </c>
      <c r="I102" s="27" t="s">
        <v>227</v>
      </c>
      <c r="J102" s="28">
        <v>1</v>
      </c>
      <c r="K102" s="36" t="s">
        <v>103</v>
      </c>
      <c r="L102" s="25" t="s">
        <v>11</v>
      </c>
      <c r="M102" s="24">
        <v>0</v>
      </c>
      <c r="N102" s="24">
        <v>12539835.15</v>
      </c>
      <c r="O102" s="24">
        <v>0</v>
      </c>
      <c r="P102" s="94">
        <v>0</v>
      </c>
      <c r="Q102" s="94">
        <v>0</v>
      </c>
      <c r="R102" s="94">
        <v>0</v>
      </c>
      <c r="S102" s="94">
        <f t="shared" si="32"/>
        <v>0</v>
      </c>
      <c r="T102" s="98" t="str">
        <f t="shared" si="33"/>
        <v>nebija plānots</v>
      </c>
      <c r="U102" s="94">
        <f t="shared" si="34"/>
        <v>0</v>
      </c>
      <c r="V102" s="98" t="str">
        <f t="shared" si="35"/>
        <v>nebija plānots</v>
      </c>
      <c r="W102" s="94"/>
      <c r="X102" s="94"/>
      <c r="Y102" s="94"/>
      <c r="Z102" s="94"/>
      <c r="AA102" s="94"/>
      <c r="AB102" s="94"/>
      <c r="AC102" s="94"/>
      <c r="AD102" s="94">
        <v>0</v>
      </c>
      <c r="AE102" s="94">
        <v>0</v>
      </c>
      <c r="AF102" s="94">
        <v>0</v>
      </c>
      <c r="AG102" s="94">
        <v>0</v>
      </c>
      <c r="AH102" s="94">
        <v>0</v>
      </c>
      <c r="AI102" s="94">
        <v>0</v>
      </c>
      <c r="AJ102" s="94">
        <v>0</v>
      </c>
      <c r="AK102" s="94">
        <v>0</v>
      </c>
      <c r="AL102" s="94">
        <v>0</v>
      </c>
      <c r="AM102" s="94">
        <v>0</v>
      </c>
      <c r="AN102" s="94">
        <v>0</v>
      </c>
      <c r="AO102" s="24">
        <f t="shared" si="36"/>
        <v>0</v>
      </c>
      <c r="AQ102" s="10"/>
      <c r="AR102" s="10"/>
    </row>
    <row r="103" spans="1:44" ht="12" hidden="1" customHeight="1" x14ac:dyDescent="0.25">
      <c r="A103" s="9" t="s">
        <v>228</v>
      </c>
      <c r="B103" s="9" t="s">
        <v>228</v>
      </c>
      <c r="C103" s="25">
        <v>2</v>
      </c>
      <c r="D103" s="33" t="s">
        <v>222</v>
      </c>
      <c r="E103" s="27" t="s">
        <v>223</v>
      </c>
      <c r="F103" s="25" t="s">
        <v>224</v>
      </c>
      <c r="G103" s="27" t="s">
        <v>225</v>
      </c>
      <c r="H103" s="28" t="s">
        <v>226</v>
      </c>
      <c r="I103" s="27" t="s">
        <v>227</v>
      </c>
      <c r="J103" s="28">
        <v>2</v>
      </c>
      <c r="K103" s="36" t="s">
        <v>103</v>
      </c>
      <c r="L103" s="25" t="s">
        <v>11</v>
      </c>
      <c r="M103" s="24">
        <v>0</v>
      </c>
      <c r="N103" s="24">
        <v>0</v>
      </c>
      <c r="O103" s="24">
        <v>49223712.140000001</v>
      </c>
      <c r="P103" s="94">
        <v>0</v>
      </c>
      <c r="Q103" s="94">
        <v>0</v>
      </c>
      <c r="R103" s="94">
        <v>0</v>
      </c>
      <c r="S103" s="94">
        <f t="shared" si="32"/>
        <v>0</v>
      </c>
      <c r="T103" s="98" t="str">
        <f t="shared" si="33"/>
        <v>nebija plānots</v>
      </c>
      <c r="U103" s="94">
        <f t="shared" si="34"/>
        <v>0</v>
      </c>
      <c r="V103" s="98" t="str">
        <f t="shared" si="35"/>
        <v>nebija plānots</v>
      </c>
      <c r="W103" s="94"/>
      <c r="X103" s="94"/>
      <c r="Y103" s="94"/>
      <c r="Z103" s="94"/>
      <c r="AA103" s="94"/>
      <c r="AB103" s="94"/>
      <c r="AC103" s="94"/>
      <c r="AD103" s="94">
        <v>0</v>
      </c>
      <c r="AE103" s="94">
        <v>0</v>
      </c>
      <c r="AF103" s="94">
        <v>0</v>
      </c>
      <c r="AG103" s="94">
        <v>0</v>
      </c>
      <c r="AH103" s="94">
        <v>0</v>
      </c>
      <c r="AI103" s="94">
        <v>0</v>
      </c>
      <c r="AJ103" s="94">
        <v>0</v>
      </c>
      <c r="AK103" s="94">
        <v>3091561.21</v>
      </c>
      <c r="AL103" s="94">
        <v>0</v>
      </c>
      <c r="AM103" s="94">
        <v>0</v>
      </c>
      <c r="AN103" s="94">
        <v>1664686.8200000024</v>
      </c>
      <c r="AO103" s="24">
        <f t="shared" si="36"/>
        <v>4756248.0300000021</v>
      </c>
      <c r="AQ103" s="10"/>
      <c r="AR103" s="10"/>
    </row>
    <row r="104" spans="1:44" ht="12" hidden="1" customHeight="1" x14ac:dyDescent="0.25">
      <c r="A104" s="9" t="s">
        <v>229</v>
      </c>
      <c r="B104" s="9" t="s">
        <v>229</v>
      </c>
      <c r="C104" s="25">
        <v>2</v>
      </c>
      <c r="D104" s="33" t="s">
        <v>222</v>
      </c>
      <c r="E104" s="27" t="s">
        <v>223</v>
      </c>
      <c r="F104" s="25" t="s">
        <v>224</v>
      </c>
      <c r="G104" s="27" t="s">
        <v>225</v>
      </c>
      <c r="H104" s="28" t="s">
        <v>230</v>
      </c>
      <c r="I104" s="27" t="s">
        <v>231</v>
      </c>
      <c r="J104" s="28" t="s">
        <v>21</v>
      </c>
      <c r="K104" s="36" t="s">
        <v>103</v>
      </c>
      <c r="L104" s="25" t="s">
        <v>11</v>
      </c>
      <c r="M104" s="24">
        <v>0</v>
      </c>
      <c r="N104" s="24">
        <v>0</v>
      </c>
      <c r="O104" s="24">
        <v>0</v>
      </c>
      <c r="P104" s="94">
        <v>0</v>
      </c>
      <c r="Q104" s="94">
        <v>0</v>
      </c>
      <c r="R104" s="94">
        <v>0</v>
      </c>
      <c r="S104" s="94">
        <f t="shared" si="32"/>
        <v>0</v>
      </c>
      <c r="T104" s="98" t="str">
        <f t="shared" si="33"/>
        <v>nebija plānots</v>
      </c>
      <c r="U104" s="94">
        <f t="shared" si="34"/>
        <v>0</v>
      </c>
      <c r="V104" s="98" t="str">
        <f t="shared" si="35"/>
        <v>nebija plānots</v>
      </c>
      <c r="W104" s="94"/>
      <c r="X104" s="94"/>
      <c r="Y104" s="94"/>
      <c r="Z104" s="94"/>
      <c r="AA104" s="94"/>
      <c r="AB104" s="94"/>
      <c r="AC104" s="94"/>
      <c r="AD104" s="94">
        <v>0</v>
      </c>
      <c r="AE104" s="94">
        <v>0</v>
      </c>
      <c r="AF104" s="94">
        <v>10460856</v>
      </c>
      <c r="AG104" s="94">
        <v>0</v>
      </c>
      <c r="AH104" s="94">
        <v>0</v>
      </c>
      <c r="AI104" s="94">
        <v>0</v>
      </c>
      <c r="AJ104" s="94">
        <v>0</v>
      </c>
      <c r="AK104" s="94">
        <v>0</v>
      </c>
      <c r="AL104" s="94">
        <v>0</v>
      </c>
      <c r="AM104" s="94">
        <v>0</v>
      </c>
      <c r="AN104" s="94">
        <v>0</v>
      </c>
      <c r="AO104" s="24">
        <f t="shared" si="36"/>
        <v>10460856</v>
      </c>
      <c r="AQ104" s="10"/>
      <c r="AR104" s="10"/>
    </row>
    <row r="105" spans="1:44" ht="12" hidden="1" customHeight="1" x14ac:dyDescent="0.25">
      <c r="A105" s="9" t="s">
        <v>232</v>
      </c>
      <c r="B105" s="9" t="s">
        <v>232</v>
      </c>
      <c r="C105" s="25">
        <v>2</v>
      </c>
      <c r="D105" s="33" t="s">
        <v>233</v>
      </c>
      <c r="E105" s="27" t="s">
        <v>223</v>
      </c>
      <c r="F105" s="25" t="s">
        <v>234</v>
      </c>
      <c r="G105" s="27" t="s">
        <v>235</v>
      </c>
      <c r="H105" s="28" t="s">
        <v>236</v>
      </c>
      <c r="I105" s="27" t="s">
        <v>657</v>
      </c>
      <c r="J105" s="28" t="s">
        <v>21</v>
      </c>
      <c r="K105" s="36" t="s">
        <v>59</v>
      </c>
      <c r="L105" s="25" t="s">
        <v>10</v>
      </c>
      <c r="M105" s="24">
        <v>0</v>
      </c>
      <c r="N105" s="24">
        <v>0</v>
      </c>
      <c r="O105" s="24">
        <v>0</v>
      </c>
      <c r="P105" s="94">
        <v>0</v>
      </c>
      <c r="Q105" s="94">
        <v>30088.36</v>
      </c>
      <c r="R105" s="94">
        <v>0</v>
      </c>
      <c r="S105" s="94">
        <f t="shared" si="32"/>
        <v>30088.36</v>
      </c>
      <c r="T105" s="98" t="str">
        <f t="shared" si="33"/>
        <v>nebija plānots</v>
      </c>
      <c r="U105" s="94">
        <f t="shared" si="34"/>
        <v>30088.36</v>
      </c>
      <c r="V105" s="98" t="str">
        <f t="shared" si="35"/>
        <v>nebija plānots</v>
      </c>
      <c r="W105" s="94"/>
      <c r="X105" s="94"/>
      <c r="Y105" s="94"/>
      <c r="Z105" s="94"/>
      <c r="AA105" s="94"/>
      <c r="AB105" s="94"/>
      <c r="AC105" s="94"/>
      <c r="AD105" s="94">
        <v>30088.36</v>
      </c>
      <c r="AE105" s="94">
        <v>0</v>
      </c>
      <c r="AF105" s="94">
        <v>0</v>
      </c>
      <c r="AG105" s="94">
        <v>4143711.03</v>
      </c>
      <c r="AH105" s="94">
        <v>0</v>
      </c>
      <c r="AI105" s="94">
        <v>0</v>
      </c>
      <c r="AJ105" s="94">
        <v>0</v>
      </c>
      <c r="AK105" s="94">
        <v>3234672</v>
      </c>
      <c r="AL105" s="94">
        <v>0</v>
      </c>
      <c r="AM105" s="94">
        <v>0</v>
      </c>
      <c r="AN105" s="94">
        <v>0</v>
      </c>
      <c r="AO105" s="24">
        <f t="shared" si="36"/>
        <v>7408471.3899999997</v>
      </c>
      <c r="AQ105" s="10"/>
      <c r="AR105" s="10"/>
    </row>
    <row r="106" spans="1:44" ht="12" hidden="1" customHeight="1" x14ac:dyDescent="0.25">
      <c r="A106" s="9" t="s">
        <v>237</v>
      </c>
      <c r="B106" s="9" t="s">
        <v>237</v>
      </c>
      <c r="C106" s="25">
        <v>2</v>
      </c>
      <c r="D106" s="33" t="s">
        <v>238</v>
      </c>
      <c r="E106" s="27" t="s">
        <v>682</v>
      </c>
      <c r="F106" s="25" t="s">
        <v>239</v>
      </c>
      <c r="G106" s="27" t="s">
        <v>648</v>
      </c>
      <c r="H106" s="28" t="s">
        <v>240</v>
      </c>
      <c r="I106" s="27" t="s">
        <v>140</v>
      </c>
      <c r="J106" s="28" t="s">
        <v>21</v>
      </c>
      <c r="K106" s="36" t="s">
        <v>120</v>
      </c>
      <c r="L106" s="25" t="s">
        <v>10</v>
      </c>
      <c r="M106" s="24">
        <v>0</v>
      </c>
      <c r="N106" s="24">
        <v>0</v>
      </c>
      <c r="O106" s="24">
        <v>0</v>
      </c>
      <c r="P106" s="94">
        <v>0</v>
      </c>
      <c r="Q106" s="94">
        <v>0</v>
      </c>
      <c r="R106" s="94">
        <v>0</v>
      </c>
      <c r="S106" s="94">
        <f t="shared" si="32"/>
        <v>0</v>
      </c>
      <c r="T106" s="98" t="str">
        <f t="shared" si="33"/>
        <v>nebija plānots</v>
      </c>
      <c r="U106" s="94">
        <f t="shared" si="34"/>
        <v>0</v>
      </c>
      <c r="V106" s="98" t="str">
        <f t="shared" si="35"/>
        <v>nebija plānots</v>
      </c>
      <c r="W106" s="94"/>
      <c r="X106" s="94"/>
      <c r="Y106" s="94"/>
      <c r="Z106" s="94"/>
      <c r="AA106" s="94"/>
      <c r="AB106" s="94"/>
      <c r="AC106" s="94"/>
      <c r="AD106" s="94">
        <v>0</v>
      </c>
      <c r="AE106" s="94">
        <v>0</v>
      </c>
      <c r="AF106" s="94">
        <v>0</v>
      </c>
      <c r="AG106" s="94">
        <v>0</v>
      </c>
      <c r="AH106" s="94">
        <v>0</v>
      </c>
      <c r="AI106" s="94">
        <v>0</v>
      </c>
      <c r="AJ106" s="94">
        <v>0</v>
      </c>
      <c r="AK106" s="94">
        <v>0</v>
      </c>
      <c r="AL106" s="94">
        <v>0</v>
      </c>
      <c r="AM106" s="94">
        <v>0</v>
      </c>
      <c r="AN106" s="94">
        <v>0</v>
      </c>
      <c r="AO106" s="24">
        <f t="shared" si="36"/>
        <v>0</v>
      </c>
      <c r="AQ106" s="10"/>
      <c r="AR106" s="10"/>
    </row>
    <row r="107" spans="1:44" ht="12" hidden="1" customHeight="1" x14ac:dyDescent="0.25">
      <c r="A107" s="9" t="s">
        <v>241</v>
      </c>
      <c r="B107" s="9" t="s">
        <v>241</v>
      </c>
      <c r="C107" s="25">
        <v>2</v>
      </c>
      <c r="D107" s="33" t="s">
        <v>238</v>
      </c>
      <c r="E107" s="27" t="s">
        <v>682</v>
      </c>
      <c r="F107" s="25" t="s">
        <v>239</v>
      </c>
      <c r="G107" s="27" t="s">
        <v>648</v>
      </c>
      <c r="H107" s="28" t="s">
        <v>242</v>
      </c>
      <c r="I107" s="27" t="s">
        <v>243</v>
      </c>
      <c r="J107" s="28" t="s">
        <v>21</v>
      </c>
      <c r="K107" s="36" t="s">
        <v>120</v>
      </c>
      <c r="L107" s="25" t="s">
        <v>10</v>
      </c>
      <c r="M107" s="24">
        <v>0</v>
      </c>
      <c r="N107" s="24">
        <v>0</v>
      </c>
      <c r="O107" s="24">
        <v>0</v>
      </c>
      <c r="P107" s="94">
        <v>0</v>
      </c>
      <c r="Q107" s="94">
        <v>0</v>
      </c>
      <c r="R107" s="94">
        <v>0</v>
      </c>
      <c r="S107" s="94">
        <f t="shared" si="32"/>
        <v>0</v>
      </c>
      <c r="T107" s="98" t="str">
        <f t="shared" si="33"/>
        <v>nebija plānots</v>
      </c>
      <c r="U107" s="94">
        <f t="shared" si="34"/>
        <v>0</v>
      </c>
      <c r="V107" s="98" t="str">
        <f t="shared" si="35"/>
        <v>nebija plānots</v>
      </c>
      <c r="W107" s="94"/>
      <c r="X107" s="94"/>
      <c r="Y107" s="94"/>
      <c r="Z107" s="94"/>
      <c r="AA107" s="94"/>
      <c r="AB107" s="94"/>
      <c r="AC107" s="94"/>
      <c r="AD107" s="94">
        <v>0</v>
      </c>
      <c r="AE107" s="94">
        <v>0</v>
      </c>
      <c r="AF107" s="94">
        <v>0</v>
      </c>
      <c r="AG107" s="94">
        <v>0</v>
      </c>
      <c r="AH107" s="94">
        <v>0</v>
      </c>
      <c r="AI107" s="94">
        <v>0</v>
      </c>
      <c r="AJ107" s="94">
        <v>0</v>
      </c>
      <c r="AK107" s="94">
        <v>0</v>
      </c>
      <c r="AL107" s="94">
        <v>1464425</v>
      </c>
      <c r="AM107" s="94">
        <v>0</v>
      </c>
      <c r="AN107" s="94">
        <v>0</v>
      </c>
      <c r="AO107" s="24">
        <f t="shared" si="36"/>
        <v>1464425</v>
      </c>
      <c r="AQ107" s="10"/>
      <c r="AR107" s="10"/>
    </row>
    <row r="108" spans="1:44" ht="12" hidden="1" customHeight="1" x14ac:dyDescent="0.25">
      <c r="A108" s="9" t="s">
        <v>244</v>
      </c>
      <c r="B108" s="9" t="s">
        <v>666</v>
      </c>
      <c r="C108" s="25">
        <v>3</v>
      </c>
      <c r="D108" s="33" t="s">
        <v>245</v>
      </c>
      <c r="E108" s="27" t="s">
        <v>246</v>
      </c>
      <c r="F108" s="25" t="s">
        <v>247</v>
      </c>
      <c r="G108" s="27" t="s">
        <v>248</v>
      </c>
      <c r="H108" s="34" t="s">
        <v>249</v>
      </c>
      <c r="I108" s="27" t="s">
        <v>250</v>
      </c>
      <c r="J108" s="28" t="s">
        <v>21</v>
      </c>
      <c r="K108" s="36" t="s">
        <v>103</v>
      </c>
      <c r="L108" s="25" t="s">
        <v>11</v>
      </c>
      <c r="M108" s="24">
        <v>0</v>
      </c>
      <c r="N108" s="24">
        <v>0</v>
      </c>
      <c r="O108" s="24">
        <v>0</v>
      </c>
      <c r="P108" s="94">
        <v>0</v>
      </c>
      <c r="Q108" s="94">
        <v>0</v>
      </c>
      <c r="R108" s="94">
        <v>0</v>
      </c>
      <c r="S108" s="94">
        <f t="shared" si="32"/>
        <v>0</v>
      </c>
      <c r="T108" s="98" t="str">
        <f t="shared" si="33"/>
        <v>nebija plānots</v>
      </c>
      <c r="U108" s="94">
        <f t="shared" si="34"/>
        <v>0</v>
      </c>
      <c r="V108" s="98" t="str">
        <f t="shared" si="35"/>
        <v>nebija plānots</v>
      </c>
      <c r="W108" s="94"/>
      <c r="X108" s="94"/>
      <c r="Y108" s="94"/>
      <c r="Z108" s="94"/>
      <c r="AA108" s="94"/>
      <c r="AB108" s="94"/>
      <c r="AC108" s="94"/>
      <c r="AD108" s="94">
        <v>0</v>
      </c>
      <c r="AE108" s="94">
        <v>0</v>
      </c>
      <c r="AF108" s="94">
        <v>0</v>
      </c>
      <c r="AG108" s="94">
        <v>0</v>
      </c>
      <c r="AH108" s="94">
        <v>546120</v>
      </c>
      <c r="AI108" s="94">
        <v>0</v>
      </c>
      <c r="AJ108" s="94">
        <v>0</v>
      </c>
      <c r="AK108" s="94">
        <v>0</v>
      </c>
      <c r="AL108" s="94">
        <v>893232</v>
      </c>
      <c r="AM108" s="94">
        <v>0</v>
      </c>
      <c r="AN108" s="94">
        <v>0</v>
      </c>
      <c r="AO108" s="24">
        <f t="shared" si="36"/>
        <v>1439352</v>
      </c>
      <c r="AQ108" s="10"/>
      <c r="AR108" s="10"/>
    </row>
    <row r="109" spans="1:44" ht="12" hidden="1" customHeight="1" x14ac:dyDescent="0.25">
      <c r="A109" s="9" t="s">
        <v>251</v>
      </c>
      <c r="B109" s="9" t="s">
        <v>251</v>
      </c>
      <c r="C109" s="25">
        <v>3</v>
      </c>
      <c r="D109" s="33" t="s">
        <v>245</v>
      </c>
      <c r="E109" s="27" t="s">
        <v>246</v>
      </c>
      <c r="F109" s="25" t="s">
        <v>247</v>
      </c>
      <c r="G109" s="27" t="s">
        <v>248</v>
      </c>
      <c r="H109" s="35" t="s">
        <v>252</v>
      </c>
      <c r="I109" s="27" t="s">
        <v>253</v>
      </c>
      <c r="J109" s="28">
        <v>1</v>
      </c>
      <c r="K109" s="36" t="s">
        <v>103</v>
      </c>
      <c r="L109" s="25" t="s">
        <v>11</v>
      </c>
      <c r="M109" s="24">
        <v>0</v>
      </c>
      <c r="N109" s="24">
        <v>0</v>
      </c>
      <c r="O109" s="24">
        <v>692718.81</v>
      </c>
      <c r="P109" s="94">
        <v>0</v>
      </c>
      <c r="Q109" s="94">
        <v>0</v>
      </c>
      <c r="R109" s="94">
        <v>0</v>
      </c>
      <c r="S109" s="94">
        <f t="shared" si="32"/>
        <v>0</v>
      </c>
      <c r="T109" s="98" t="str">
        <f t="shared" si="33"/>
        <v>nebija plānots</v>
      </c>
      <c r="U109" s="94">
        <f t="shared" si="34"/>
        <v>0</v>
      </c>
      <c r="V109" s="98" t="str">
        <f t="shared" si="35"/>
        <v>nebija plānots</v>
      </c>
      <c r="W109" s="94"/>
      <c r="X109" s="94"/>
      <c r="Y109" s="94"/>
      <c r="Z109" s="94"/>
      <c r="AA109" s="94"/>
      <c r="AB109" s="94"/>
      <c r="AC109" s="94"/>
      <c r="AD109" s="94">
        <v>0</v>
      </c>
      <c r="AE109" s="94">
        <v>0</v>
      </c>
      <c r="AF109" s="94">
        <v>433500</v>
      </c>
      <c r="AG109" s="94">
        <v>0</v>
      </c>
      <c r="AH109" s="94">
        <v>0</v>
      </c>
      <c r="AI109" s="94">
        <v>0</v>
      </c>
      <c r="AJ109" s="94">
        <v>0</v>
      </c>
      <c r="AK109" s="94">
        <v>0</v>
      </c>
      <c r="AL109" s="94">
        <v>1083750</v>
      </c>
      <c r="AM109" s="94">
        <v>504635</v>
      </c>
      <c r="AN109" s="94">
        <v>0</v>
      </c>
      <c r="AO109" s="24">
        <f t="shared" si="36"/>
        <v>2021885</v>
      </c>
      <c r="AQ109" s="10"/>
      <c r="AR109" s="10"/>
    </row>
    <row r="110" spans="1:44" ht="12" hidden="1" customHeight="1" x14ac:dyDescent="0.25">
      <c r="A110" s="9" t="s">
        <v>254</v>
      </c>
      <c r="B110" s="9" t="s">
        <v>254</v>
      </c>
      <c r="C110" s="25">
        <v>3</v>
      </c>
      <c r="D110" s="33" t="s">
        <v>245</v>
      </c>
      <c r="E110" s="27" t="s">
        <v>246</v>
      </c>
      <c r="F110" s="25" t="s">
        <v>247</v>
      </c>
      <c r="G110" s="27" t="s">
        <v>248</v>
      </c>
      <c r="H110" s="35" t="s">
        <v>255</v>
      </c>
      <c r="I110" s="27" t="s">
        <v>256</v>
      </c>
      <c r="J110" s="28">
        <v>1</v>
      </c>
      <c r="K110" s="36" t="s">
        <v>103</v>
      </c>
      <c r="L110" s="25" t="s">
        <v>11</v>
      </c>
      <c r="M110" s="24">
        <v>0</v>
      </c>
      <c r="N110" s="24">
        <v>12868561.140000001</v>
      </c>
      <c r="O110" s="24">
        <v>7346540.2399999993</v>
      </c>
      <c r="P110" s="94">
        <v>124678</v>
      </c>
      <c r="Q110" s="94">
        <v>124678</v>
      </c>
      <c r="R110" s="94">
        <v>0</v>
      </c>
      <c r="S110" s="94">
        <f t="shared" si="32"/>
        <v>124678</v>
      </c>
      <c r="T110" s="98">
        <f t="shared" si="33"/>
        <v>1</v>
      </c>
      <c r="U110" s="94">
        <f t="shared" si="34"/>
        <v>0</v>
      </c>
      <c r="V110" s="98">
        <f t="shared" si="35"/>
        <v>0</v>
      </c>
      <c r="W110" s="94"/>
      <c r="X110" s="94"/>
      <c r="Y110" s="94"/>
      <c r="Z110" s="94"/>
      <c r="AA110" s="94"/>
      <c r="AB110" s="94"/>
      <c r="AC110" s="94"/>
      <c r="AD110" s="94">
        <v>617854.88</v>
      </c>
      <c r="AE110" s="94">
        <v>0</v>
      </c>
      <c r="AF110" s="94">
        <v>1317500.26</v>
      </c>
      <c r="AG110" s="94">
        <v>803356.37</v>
      </c>
      <c r="AH110" s="94">
        <v>808160.96</v>
      </c>
      <c r="AI110" s="94">
        <v>0</v>
      </c>
      <c r="AJ110" s="94">
        <v>2017770.45</v>
      </c>
      <c r="AK110" s="94">
        <v>0</v>
      </c>
      <c r="AL110" s="94">
        <v>2023862.98</v>
      </c>
      <c r="AM110" s="94">
        <v>0</v>
      </c>
      <c r="AN110" s="94">
        <v>0</v>
      </c>
      <c r="AO110" s="24">
        <f t="shared" si="36"/>
        <v>7713183.9000000004</v>
      </c>
      <c r="AQ110" s="10"/>
      <c r="AR110" s="10"/>
    </row>
    <row r="111" spans="1:44" ht="12" hidden="1" customHeight="1" x14ac:dyDescent="0.25">
      <c r="A111" s="9" t="s">
        <v>257</v>
      </c>
      <c r="B111" s="9" t="s">
        <v>257</v>
      </c>
      <c r="C111" s="25">
        <v>3</v>
      </c>
      <c r="D111" s="33" t="s">
        <v>245</v>
      </c>
      <c r="E111" s="27" t="s">
        <v>246</v>
      </c>
      <c r="F111" s="25" t="s">
        <v>247</v>
      </c>
      <c r="G111" s="27" t="s">
        <v>248</v>
      </c>
      <c r="H111" s="35" t="s">
        <v>258</v>
      </c>
      <c r="I111" s="27" t="s">
        <v>259</v>
      </c>
      <c r="J111" s="28" t="s">
        <v>21</v>
      </c>
      <c r="K111" s="36" t="s">
        <v>103</v>
      </c>
      <c r="L111" s="25" t="s">
        <v>11</v>
      </c>
      <c r="M111" s="24">
        <v>0</v>
      </c>
      <c r="N111" s="24">
        <v>12000000</v>
      </c>
      <c r="O111" s="24">
        <v>30624395.010000002</v>
      </c>
      <c r="P111" s="94">
        <v>0</v>
      </c>
      <c r="Q111" s="94">
        <v>0</v>
      </c>
      <c r="R111" s="94">
        <v>0</v>
      </c>
      <c r="S111" s="94">
        <f t="shared" si="32"/>
        <v>0</v>
      </c>
      <c r="T111" s="98" t="str">
        <f t="shared" si="33"/>
        <v>nebija plānots</v>
      </c>
      <c r="U111" s="94">
        <f t="shared" si="34"/>
        <v>0</v>
      </c>
      <c r="V111" s="98" t="str">
        <f t="shared" si="35"/>
        <v>nebija plānots</v>
      </c>
      <c r="W111" s="94"/>
      <c r="X111" s="94"/>
      <c r="Y111" s="94"/>
      <c r="Z111" s="94"/>
      <c r="AA111" s="94"/>
      <c r="AB111" s="94"/>
      <c r="AC111" s="94"/>
      <c r="AD111" s="94">
        <v>0</v>
      </c>
      <c r="AE111" s="94">
        <v>0</v>
      </c>
      <c r="AF111" s="94">
        <v>0</v>
      </c>
      <c r="AG111" s="94">
        <v>0</v>
      </c>
      <c r="AH111" s="94">
        <v>0</v>
      </c>
      <c r="AI111" s="94">
        <v>3837739.63</v>
      </c>
      <c r="AJ111" s="94">
        <v>0</v>
      </c>
      <c r="AK111" s="94">
        <v>0</v>
      </c>
      <c r="AL111" s="94">
        <v>0</v>
      </c>
      <c r="AM111" s="94">
        <v>0</v>
      </c>
      <c r="AN111" s="94">
        <v>0</v>
      </c>
      <c r="AO111" s="24">
        <f t="shared" si="36"/>
        <v>3837739.63</v>
      </c>
      <c r="AQ111" s="10"/>
      <c r="AR111" s="10"/>
    </row>
    <row r="112" spans="1:44" ht="12" hidden="1" customHeight="1" x14ac:dyDescent="0.25">
      <c r="A112" s="9" t="s">
        <v>260</v>
      </c>
      <c r="B112" s="9" t="s">
        <v>260</v>
      </c>
      <c r="C112" s="25">
        <v>3</v>
      </c>
      <c r="D112" s="33" t="s">
        <v>245</v>
      </c>
      <c r="E112" s="27" t="s">
        <v>246</v>
      </c>
      <c r="F112" s="25" t="s">
        <v>247</v>
      </c>
      <c r="G112" s="27" t="s">
        <v>248</v>
      </c>
      <c r="H112" s="35" t="s">
        <v>261</v>
      </c>
      <c r="I112" s="27" t="s">
        <v>262</v>
      </c>
      <c r="J112" s="28" t="s">
        <v>21</v>
      </c>
      <c r="K112" s="36" t="s">
        <v>103</v>
      </c>
      <c r="L112" s="25" t="s">
        <v>11</v>
      </c>
      <c r="M112" s="24">
        <v>0</v>
      </c>
      <c r="N112" s="24">
        <v>0</v>
      </c>
      <c r="O112" s="24">
        <v>0</v>
      </c>
      <c r="P112" s="94">
        <v>0</v>
      </c>
      <c r="Q112" s="94">
        <v>0</v>
      </c>
      <c r="R112" s="94">
        <v>0</v>
      </c>
      <c r="S112" s="94">
        <f t="shared" si="32"/>
        <v>0</v>
      </c>
      <c r="T112" s="98" t="str">
        <f t="shared" si="33"/>
        <v>nebija plānots</v>
      </c>
      <c r="U112" s="94">
        <f t="shared" si="34"/>
        <v>0</v>
      </c>
      <c r="V112" s="98" t="str">
        <f t="shared" si="35"/>
        <v>nebija plānots</v>
      </c>
      <c r="W112" s="94"/>
      <c r="X112" s="94"/>
      <c r="Y112" s="94"/>
      <c r="Z112" s="94"/>
      <c r="AA112" s="94"/>
      <c r="AB112" s="94"/>
      <c r="AC112" s="94"/>
      <c r="AD112" s="94">
        <v>0</v>
      </c>
      <c r="AE112" s="94">
        <v>0</v>
      </c>
      <c r="AF112" s="94">
        <v>0</v>
      </c>
      <c r="AG112" s="94">
        <v>0</v>
      </c>
      <c r="AH112" s="94">
        <v>0</v>
      </c>
      <c r="AI112" s="94">
        <v>0</v>
      </c>
      <c r="AJ112" s="94">
        <v>0</v>
      </c>
      <c r="AK112" s="94">
        <v>0</v>
      </c>
      <c r="AL112" s="94">
        <v>1295250</v>
      </c>
      <c r="AM112" s="94">
        <v>0</v>
      </c>
      <c r="AN112" s="94">
        <v>0</v>
      </c>
      <c r="AO112" s="24">
        <f t="shared" si="36"/>
        <v>1295250</v>
      </c>
      <c r="AQ112" s="10"/>
      <c r="AR112" s="10"/>
    </row>
    <row r="113" spans="1:44" ht="12" hidden="1" customHeight="1" x14ac:dyDescent="0.25">
      <c r="A113" s="9" t="s">
        <v>263</v>
      </c>
      <c r="B113" s="9" t="s">
        <v>667</v>
      </c>
      <c r="C113" s="25">
        <v>3</v>
      </c>
      <c r="D113" s="33" t="s">
        <v>245</v>
      </c>
      <c r="E113" s="27" t="s">
        <v>246</v>
      </c>
      <c r="F113" s="25" t="s">
        <v>247</v>
      </c>
      <c r="G113" s="27" t="s">
        <v>248</v>
      </c>
      <c r="H113" s="35" t="s">
        <v>264</v>
      </c>
      <c r="I113" s="27" t="s">
        <v>265</v>
      </c>
      <c r="J113" s="28" t="s">
        <v>21</v>
      </c>
      <c r="K113" s="36" t="s">
        <v>103</v>
      </c>
      <c r="L113" s="25" t="s">
        <v>11</v>
      </c>
      <c r="M113" s="24">
        <v>0</v>
      </c>
      <c r="N113" s="24">
        <v>0</v>
      </c>
      <c r="O113" s="24">
        <v>570000</v>
      </c>
      <c r="P113" s="94">
        <v>484500</v>
      </c>
      <c r="Q113" s="94">
        <v>484500</v>
      </c>
      <c r="R113" s="94">
        <v>0</v>
      </c>
      <c r="S113" s="94">
        <f t="shared" si="32"/>
        <v>484500</v>
      </c>
      <c r="T113" s="98">
        <f t="shared" si="33"/>
        <v>1</v>
      </c>
      <c r="U113" s="94">
        <f t="shared" si="34"/>
        <v>0</v>
      </c>
      <c r="V113" s="98">
        <f t="shared" si="35"/>
        <v>0</v>
      </c>
      <c r="W113" s="94"/>
      <c r="X113" s="94"/>
      <c r="Y113" s="94"/>
      <c r="Z113" s="94"/>
      <c r="AA113" s="94"/>
      <c r="AB113" s="94"/>
      <c r="AC113" s="94"/>
      <c r="AD113" s="94">
        <v>0</v>
      </c>
      <c r="AE113" s="94">
        <v>0</v>
      </c>
      <c r="AF113" s="94">
        <v>341053.31</v>
      </c>
      <c r="AG113" s="94">
        <v>915868.99</v>
      </c>
      <c r="AH113" s="94">
        <v>609718.96</v>
      </c>
      <c r="AI113" s="94">
        <v>0</v>
      </c>
      <c r="AJ113" s="94">
        <v>159086.85</v>
      </c>
      <c r="AK113" s="94">
        <v>267750</v>
      </c>
      <c r="AL113" s="94">
        <v>0</v>
      </c>
      <c r="AM113" s="94">
        <v>0</v>
      </c>
      <c r="AN113" s="94">
        <v>416500</v>
      </c>
      <c r="AO113" s="24">
        <f t="shared" si="36"/>
        <v>3194478.11</v>
      </c>
      <c r="AQ113" s="10"/>
      <c r="AR113" s="10"/>
    </row>
    <row r="114" spans="1:44" ht="12" hidden="1" customHeight="1" x14ac:dyDescent="0.25">
      <c r="A114" s="9" t="s">
        <v>266</v>
      </c>
      <c r="B114" s="9" t="s">
        <v>266</v>
      </c>
      <c r="C114" s="25">
        <v>3</v>
      </c>
      <c r="D114" s="33" t="s">
        <v>245</v>
      </c>
      <c r="E114" s="27" t="s">
        <v>246</v>
      </c>
      <c r="F114" s="25" t="s">
        <v>247</v>
      </c>
      <c r="G114" s="27" t="s">
        <v>248</v>
      </c>
      <c r="H114" s="35" t="s">
        <v>267</v>
      </c>
      <c r="I114" s="27" t="s">
        <v>268</v>
      </c>
      <c r="J114" s="28" t="s">
        <v>21</v>
      </c>
      <c r="K114" s="36" t="s">
        <v>103</v>
      </c>
      <c r="L114" s="25" t="s">
        <v>11</v>
      </c>
      <c r="M114" s="24">
        <v>0</v>
      </c>
      <c r="N114" s="24">
        <v>0</v>
      </c>
      <c r="O114" s="24">
        <v>0</v>
      </c>
      <c r="P114" s="94">
        <v>0</v>
      </c>
      <c r="Q114" s="94">
        <v>0</v>
      </c>
      <c r="R114" s="94">
        <v>0</v>
      </c>
      <c r="S114" s="94">
        <f t="shared" si="32"/>
        <v>0</v>
      </c>
      <c r="T114" s="98" t="str">
        <f t="shared" si="33"/>
        <v>nebija plānots</v>
      </c>
      <c r="U114" s="94">
        <f t="shared" si="34"/>
        <v>0</v>
      </c>
      <c r="V114" s="98" t="str">
        <f t="shared" si="35"/>
        <v>nebija plānots</v>
      </c>
      <c r="W114" s="94"/>
      <c r="X114" s="94"/>
      <c r="Y114" s="94"/>
      <c r="Z114" s="94"/>
      <c r="AA114" s="94"/>
      <c r="AB114" s="94"/>
      <c r="AC114" s="94"/>
      <c r="AD114" s="94">
        <v>0</v>
      </c>
      <c r="AE114" s="94">
        <v>0</v>
      </c>
      <c r="AF114" s="94">
        <v>0</v>
      </c>
      <c r="AG114" s="94">
        <v>0</v>
      </c>
      <c r="AH114" s="94">
        <v>0</v>
      </c>
      <c r="AI114" s="94">
        <v>0</v>
      </c>
      <c r="AJ114" s="94">
        <v>0</v>
      </c>
      <c r="AK114" s="94">
        <v>0</v>
      </c>
      <c r="AL114" s="94">
        <v>0</v>
      </c>
      <c r="AM114" s="94">
        <v>0</v>
      </c>
      <c r="AN114" s="94">
        <v>0</v>
      </c>
      <c r="AO114" s="24">
        <f t="shared" si="36"/>
        <v>0</v>
      </c>
      <c r="AQ114" s="10"/>
      <c r="AR114" s="10"/>
    </row>
    <row r="115" spans="1:44" ht="12" hidden="1" customHeight="1" x14ac:dyDescent="0.25">
      <c r="A115" s="9" t="s">
        <v>269</v>
      </c>
      <c r="B115" s="9" t="s">
        <v>269</v>
      </c>
      <c r="C115" s="25">
        <v>3</v>
      </c>
      <c r="D115" s="33" t="s">
        <v>245</v>
      </c>
      <c r="E115" s="27" t="s">
        <v>246</v>
      </c>
      <c r="F115" s="25" t="s">
        <v>247</v>
      </c>
      <c r="G115" s="27" t="s">
        <v>248</v>
      </c>
      <c r="H115" s="35" t="s">
        <v>270</v>
      </c>
      <c r="I115" s="27" t="s">
        <v>271</v>
      </c>
      <c r="J115" s="28" t="s">
        <v>21</v>
      </c>
      <c r="K115" s="36" t="s">
        <v>272</v>
      </c>
      <c r="L115" s="25" t="s">
        <v>11</v>
      </c>
      <c r="M115" s="24">
        <v>0</v>
      </c>
      <c r="N115" s="24">
        <v>0</v>
      </c>
      <c r="O115" s="24">
        <v>1098772.3399999999</v>
      </c>
      <c r="P115" s="94">
        <v>8968.61</v>
      </c>
      <c r="Q115" s="94">
        <v>15768.61</v>
      </c>
      <c r="R115" s="94">
        <v>0</v>
      </c>
      <c r="S115" s="94">
        <f t="shared" si="32"/>
        <v>15768.61</v>
      </c>
      <c r="T115" s="98">
        <f t="shared" si="33"/>
        <v>1.7581999886270001</v>
      </c>
      <c r="U115" s="94">
        <f t="shared" si="34"/>
        <v>6800</v>
      </c>
      <c r="V115" s="98">
        <f t="shared" si="35"/>
        <v>0.75819998862700011</v>
      </c>
      <c r="W115" s="94"/>
      <c r="X115" s="94"/>
      <c r="Y115" s="94"/>
      <c r="Z115" s="94"/>
      <c r="AA115" s="94"/>
      <c r="AB115" s="94"/>
      <c r="AC115" s="94"/>
      <c r="AD115" s="94">
        <v>352216.72</v>
      </c>
      <c r="AE115" s="94">
        <v>0</v>
      </c>
      <c r="AF115" s="94">
        <v>0</v>
      </c>
      <c r="AG115" s="94">
        <v>0</v>
      </c>
      <c r="AH115" s="94">
        <v>0</v>
      </c>
      <c r="AI115" s="94">
        <v>0</v>
      </c>
      <c r="AJ115" s="94">
        <v>26987.5</v>
      </c>
      <c r="AK115" s="94">
        <v>0</v>
      </c>
      <c r="AL115" s="94">
        <v>0</v>
      </c>
      <c r="AM115" s="94">
        <v>0</v>
      </c>
      <c r="AN115" s="94">
        <v>122400</v>
      </c>
      <c r="AO115" s="24">
        <f t="shared" si="36"/>
        <v>510572.82999999996</v>
      </c>
      <c r="AQ115" s="10"/>
      <c r="AR115" s="10"/>
    </row>
    <row r="116" spans="1:44" ht="12" hidden="1" customHeight="1" x14ac:dyDescent="0.25">
      <c r="A116" s="9" t="s">
        <v>273</v>
      </c>
      <c r="B116" s="9" t="s">
        <v>273</v>
      </c>
      <c r="C116" s="25">
        <v>3</v>
      </c>
      <c r="D116" s="33" t="s">
        <v>245</v>
      </c>
      <c r="E116" s="27" t="s">
        <v>246</v>
      </c>
      <c r="F116" s="25" t="s">
        <v>274</v>
      </c>
      <c r="G116" s="27" t="s">
        <v>275</v>
      </c>
      <c r="H116" s="38" t="s">
        <v>276</v>
      </c>
      <c r="I116" s="27" t="s">
        <v>277</v>
      </c>
      <c r="J116" s="28" t="s">
        <v>21</v>
      </c>
      <c r="K116" s="36" t="s">
        <v>103</v>
      </c>
      <c r="L116" s="25" t="s">
        <v>10</v>
      </c>
      <c r="M116" s="24">
        <v>0</v>
      </c>
      <c r="N116" s="24">
        <v>0</v>
      </c>
      <c r="O116" s="24">
        <v>0</v>
      </c>
      <c r="P116" s="94">
        <v>0</v>
      </c>
      <c r="Q116" s="94">
        <v>0</v>
      </c>
      <c r="R116" s="94">
        <v>0</v>
      </c>
      <c r="S116" s="94">
        <f t="shared" si="32"/>
        <v>0</v>
      </c>
      <c r="T116" s="98" t="str">
        <f t="shared" si="33"/>
        <v>nebija plānots</v>
      </c>
      <c r="U116" s="94">
        <f t="shared" si="34"/>
        <v>0</v>
      </c>
      <c r="V116" s="98" t="str">
        <f t="shared" si="35"/>
        <v>nebija plānots</v>
      </c>
      <c r="W116" s="94"/>
      <c r="X116" s="94"/>
      <c r="Y116" s="94"/>
      <c r="Z116" s="94"/>
      <c r="AA116" s="94"/>
      <c r="AB116" s="94"/>
      <c r="AC116" s="94"/>
      <c r="AD116" s="94">
        <v>0</v>
      </c>
      <c r="AE116" s="94">
        <v>0</v>
      </c>
      <c r="AF116" s="94">
        <v>0</v>
      </c>
      <c r="AG116" s="94">
        <v>1250026.06</v>
      </c>
      <c r="AH116" s="94">
        <v>5851.26</v>
      </c>
      <c r="AI116" s="94">
        <v>358328.29</v>
      </c>
      <c r="AJ116" s="94">
        <v>5851.26</v>
      </c>
      <c r="AK116" s="94">
        <v>5851.26</v>
      </c>
      <c r="AL116" s="94">
        <v>5851.26</v>
      </c>
      <c r="AM116" s="94">
        <v>5851.26</v>
      </c>
      <c r="AN116" s="94">
        <v>5851.26</v>
      </c>
      <c r="AO116" s="24">
        <f t="shared" si="36"/>
        <v>1643461.9100000001</v>
      </c>
      <c r="AQ116" s="10"/>
      <c r="AR116" s="10"/>
    </row>
    <row r="117" spans="1:44" ht="12" hidden="1" customHeight="1" x14ac:dyDescent="0.25">
      <c r="A117" s="9" t="s">
        <v>278</v>
      </c>
      <c r="B117" s="9" t="s">
        <v>278</v>
      </c>
      <c r="C117" s="25">
        <v>3</v>
      </c>
      <c r="D117" s="33" t="s">
        <v>245</v>
      </c>
      <c r="E117" s="27" t="s">
        <v>246</v>
      </c>
      <c r="F117" s="25" t="s">
        <v>274</v>
      </c>
      <c r="G117" s="27" t="s">
        <v>275</v>
      </c>
      <c r="H117" s="38" t="s">
        <v>279</v>
      </c>
      <c r="I117" s="27" t="s">
        <v>280</v>
      </c>
      <c r="J117" s="28" t="s">
        <v>21</v>
      </c>
      <c r="K117" s="36" t="s">
        <v>103</v>
      </c>
      <c r="L117" s="25" t="s">
        <v>10</v>
      </c>
      <c r="M117" s="24">
        <v>0</v>
      </c>
      <c r="N117" s="24">
        <v>0</v>
      </c>
      <c r="O117" s="24">
        <v>0</v>
      </c>
      <c r="P117" s="94">
        <v>0</v>
      </c>
      <c r="Q117" s="94">
        <v>0</v>
      </c>
      <c r="R117" s="94">
        <v>0</v>
      </c>
      <c r="S117" s="94">
        <f t="shared" si="32"/>
        <v>0</v>
      </c>
      <c r="T117" s="98" t="str">
        <f t="shared" si="33"/>
        <v>nebija plānots</v>
      </c>
      <c r="U117" s="94">
        <f t="shared" si="34"/>
        <v>0</v>
      </c>
      <c r="V117" s="98" t="str">
        <f t="shared" si="35"/>
        <v>nebija plānots</v>
      </c>
      <c r="W117" s="94"/>
      <c r="X117" s="94"/>
      <c r="Y117" s="94"/>
      <c r="Z117" s="94"/>
      <c r="AA117" s="94"/>
      <c r="AB117" s="94"/>
      <c r="AC117" s="94"/>
      <c r="AD117" s="94">
        <v>0</v>
      </c>
      <c r="AE117" s="94">
        <v>0</v>
      </c>
      <c r="AF117" s="94">
        <v>0</v>
      </c>
      <c r="AG117" s="94">
        <v>0</v>
      </c>
      <c r="AH117" s="94">
        <v>0</v>
      </c>
      <c r="AI117" s="94">
        <v>150000</v>
      </c>
      <c r="AJ117" s="94">
        <v>0</v>
      </c>
      <c r="AK117" s="94">
        <v>0</v>
      </c>
      <c r="AL117" s="94">
        <v>0</v>
      </c>
      <c r="AM117" s="94">
        <v>0</v>
      </c>
      <c r="AN117" s="94">
        <v>0</v>
      </c>
      <c r="AO117" s="24">
        <f t="shared" si="36"/>
        <v>150000</v>
      </c>
      <c r="AQ117" s="10"/>
      <c r="AR117" s="10"/>
    </row>
    <row r="118" spans="1:44" ht="12" hidden="1" customHeight="1" x14ac:dyDescent="0.25">
      <c r="A118" s="9" t="s">
        <v>281</v>
      </c>
      <c r="B118" s="9" t="s">
        <v>281</v>
      </c>
      <c r="C118" s="25">
        <v>3</v>
      </c>
      <c r="D118" s="33" t="s">
        <v>245</v>
      </c>
      <c r="E118" s="27" t="s">
        <v>246</v>
      </c>
      <c r="F118" s="25" t="s">
        <v>274</v>
      </c>
      <c r="G118" s="27" t="s">
        <v>275</v>
      </c>
      <c r="H118" s="38" t="s">
        <v>282</v>
      </c>
      <c r="I118" s="27" t="s">
        <v>283</v>
      </c>
      <c r="J118" s="28" t="s">
        <v>21</v>
      </c>
      <c r="K118" s="36" t="s">
        <v>91</v>
      </c>
      <c r="L118" s="25" t="s">
        <v>10</v>
      </c>
      <c r="M118" s="24">
        <v>0</v>
      </c>
      <c r="N118" s="24">
        <v>0</v>
      </c>
      <c r="O118" s="24">
        <v>0</v>
      </c>
      <c r="P118" s="94">
        <v>0</v>
      </c>
      <c r="Q118" s="94">
        <v>0</v>
      </c>
      <c r="R118" s="94">
        <v>0</v>
      </c>
      <c r="S118" s="94">
        <f t="shared" si="32"/>
        <v>0</v>
      </c>
      <c r="T118" s="98" t="str">
        <f t="shared" si="33"/>
        <v>nebija plānots</v>
      </c>
      <c r="U118" s="94">
        <f t="shared" si="34"/>
        <v>0</v>
      </c>
      <c r="V118" s="98" t="str">
        <f t="shared" si="35"/>
        <v>nebija plānots</v>
      </c>
      <c r="W118" s="94"/>
      <c r="X118" s="94"/>
      <c r="Y118" s="94"/>
      <c r="Z118" s="94"/>
      <c r="AA118" s="94"/>
      <c r="AB118" s="94"/>
      <c r="AC118" s="94"/>
      <c r="AD118" s="94">
        <v>0</v>
      </c>
      <c r="AE118" s="94">
        <v>0</v>
      </c>
      <c r="AF118" s="94">
        <v>0</v>
      </c>
      <c r="AG118" s="94">
        <v>0</v>
      </c>
      <c r="AH118" s="94">
        <v>1311293.6499999999</v>
      </c>
      <c r="AI118" s="94">
        <v>0</v>
      </c>
      <c r="AJ118" s="94">
        <v>514675</v>
      </c>
      <c r="AK118" s="94">
        <v>0</v>
      </c>
      <c r="AL118" s="94">
        <v>381142.46666666702</v>
      </c>
      <c r="AM118" s="94">
        <v>457638</v>
      </c>
      <c r="AN118" s="94">
        <v>795428.65</v>
      </c>
      <c r="AO118" s="24">
        <f t="shared" si="36"/>
        <v>3460177.7666666671</v>
      </c>
      <c r="AQ118" s="10"/>
      <c r="AR118" s="10"/>
    </row>
    <row r="119" spans="1:44" ht="12" hidden="1" customHeight="1" x14ac:dyDescent="0.25">
      <c r="A119" s="9" t="s">
        <v>284</v>
      </c>
      <c r="B119" s="9" t="s">
        <v>284</v>
      </c>
      <c r="C119" s="25">
        <v>3</v>
      </c>
      <c r="D119" s="33" t="s">
        <v>245</v>
      </c>
      <c r="E119" s="27" t="s">
        <v>246</v>
      </c>
      <c r="F119" s="25" t="s">
        <v>274</v>
      </c>
      <c r="G119" s="27" t="s">
        <v>275</v>
      </c>
      <c r="H119" s="38" t="s">
        <v>285</v>
      </c>
      <c r="I119" s="27" t="s">
        <v>286</v>
      </c>
      <c r="J119" s="28" t="s">
        <v>21</v>
      </c>
      <c r="K119" s="36" t="s">
        <v>91</v>
      </c>
      <c r="L119" s="25" t="s">
        <v>10</v>
      </c>
      <c r="M119" s="24">
        <v>0</v>
      </c>
      <c r="N119" s="24">
        <v>0</v>
      </c>
      <c r="O119" s="24">
        <v>0</v>
      </c>
      <c r="P119" s="94">
        <v>0</v>
      </c>
      <c r="Q119" s="94">
        <v>0</v>
      </c>
      <c r="R119" s="94">
        <v>0</v>
      </c>
      <c r="S119" s="94">
        <f t="shared" si="32"/>
        <v>0</v>
      </c>
      <c r="T119" s="98" t="str">
        <f t="shared" si="33"/>
        <v>nebija plānots</v>
      </c>
      <c r="U119" s="94">
        <f t="shared" si="34"/>
        <v>0</v>
      </c>
      <c r="V119" s="98" t="str">
        <f t="shared" si="35"/>
        <v>nebija plānots</v>
      </c>
      <c r="W119" s="94"/>
      <c r="X119" s="94"/>
      <c r="Y119" s="94"/>
      <c r="Z119" s="94"/>
      <c r="AA119" s="94"/>
      <c r="AB119" s="94"/>
      <c r="AC119" s="94"/>
      <c r="AD119" s="94">
        <v>0</v>
      </c>
      <c r="AE119" s="94">
        <v>0</v>
      </c>
      <c r="AF119" s="94">
        <v>0</v>
      </c>
      <c r="AG119" s="94">
        <v>0</v>
      </c>
      <c r="AH119" s="94">
        <v>0</v>
      </c>
      <c r="AI119" s="94">
        <v>1593750</v>
      </c>
      <c r="AJ119" s="94">
        <v>0</v>
      </c>
      <c r="AK119" s="94">
        <v>0</v>
      </c>
      <c r="AL119" s="94">
        <v>2422500</v>
      </c>
      <c r="AM119" s="94">
        <v>0</v>
      </c>
      <c r="AN119" s="94">
        <v>0</v>
      </c>
      <c r="AO119" s="24">
        <f t="shared" si="36"/>
        <v>4016250</v>
      </c>
      <c r="AQ119" s="10"/>
      <c r="AR119" s="10"/>
    </row>
    <row r="120" spans="1:44" ht="12" hidden="1" customHeight="1" x14ac:dyDescent="0.25">
      <c r="A120" s="9" t="s">
        <v>287</v>
      </c>
      <c r="B120" s="9" t="s">
        <v>287</v>
      </c>
      <c r="C120" s="25">
        <v>3</v>
      </c>
      <c r="D120" s="33" t="s">
        <v>245</v>
      </c>
      <c r="E120" s="27" t="s">
        <v>246</v>
      </c>
      <c r="F120" s="25" t="s">
        <v>274</v>
      </c>
      <c r="G120" s="27" t="s">
        <v>275</v>
      </c>
      <c r="H120" s="38" t="s">
        <v>288</v>
      </c>
      <c r="I120" s="27" t="s">
        <v>289</v>
      </c>
      <c r="J120" s="28" t="s">
        <v>21</v>
      </c>
      <c r="K120" s="36" t="s">
        <v>155</v>
      </c>
      <c r="L120" s="25" t="s">
        <v>10</v>
      </c>
      <c r="M120" s="24">
        <v>0</v>
      </c>
      <c r="N120" s="24">
        <v>0</v>
      </c>
      <c r="O120" s="24">
        <v>4471825.29</v>
      </c>
      <c r="P120" s="94">
        <v>0</v>
      </c>
      <c r="Q120" s="94">
        <v>0</v>
      </c>
      <c r="R120" s="94">
        <v>0</v>
      </c>
      <c r="S120" s="94">
        <f t="shared" si="32"/>
        <v>0</v>
      </c>
      <c r="T120" s="98" t="str">
        <f t="shared" si="33"/>
        <v>nebija plānots</v>
      </c>
      <c r="U120" s="94">
        <f t="shared" si="34"/>
        <v>0</v>
      </c>
      <c r="V120" s="98" t="str">
        <f t="shared" si="35"/>
        <v>nebija plānots</v>
      </c>
      <c r="W120" s="94"/>
      <c r="X120" s="94"/>
      <c r="Y120" s="94"/>
      <c r="Z120" s="94"/>
      <c r="AA120" s="94"/>
      <c r="AB120" s="94"/>
      <c r="AC120" s="94"/>
      <c r="AD120" s="94">
        <v>0</v>
      </c>
      <c r="AE120" s="94">
        <v>0</v>
      </c>
      <c r="AF120" s="94">
        <v>818752.88</v>
      </c>
      <c r="AG120" s="94">
        <v>0</v>
      </c>
      <c r="AH120" s="94">
        <v>0</v>
      </c>
      <c r="AI120" s="94">
        <v>1952343.85</v>
      </c>
      <c r="AJ120" s="94">
        <v>0</v>
      </c>
      <c r="AK120" s="94">
        <v>0</v>
      </c>
      <c r="AL120" s="94">
        <v>2209231.21</v>
      </c>
      <c r="AM120" s="94">
        <v>0</v>
      </c>
      <c r="AN120" s="94">
        <v>1451170.11</v>
      </c>
      <c r="AO120" s="24">
        <f t="shared" si="36"/>
        <v>6431498.0499999998</v>
      </c>
      <c r="AQ120" s="10"/>
      <c r="AR120" s="10"/>
    </row>
    <row r="121" spans="1:44" ht="12" hidden="1" customHeight="1" x14ac:dyDescent="0.25">
      <c r="A121" s="9" t="s">
        <v>290</v>
      </c>
      <c r="B121" s="9" t="s">
        <v>668</v>
      </c>
      <c r="C121" s="25">
        <v>3</v>
      </c>
      <c r="D121" s="33" t="s">
        <v>291</v>
      </c>
      <c r="E121" s="27" t="s">
        <v>681</v>
      </c>
      <c r="F121" s="25" t="s">
        <v>292</v>
      </c>
      <c r="G121" s="27" t="s">
        <v>293</v>
      </c>
      <c r="H121" s="38" t="s">
        <v>294</v>
      </c>
      <c r="I121" s="27" t="s">
        <v>295</v>
      </c>
      <c r="J121" s="28">
        <v>1</v>
      </c>
      <c r="K121" s="36" t="s">
        <v>103</v>
      </c>
      <c r="L121" s="25" t="s">
        <v>11</v>
      </c>
      <c r="M121" s="24">
        <v>0</v>
      </c>
      <c r="N121" s="24">
        <v>0</v>
      </c>
      <c r="O121" s="24">
        <v>0</v>
      </c>
      <c r="P121" s="94">
        <v>0</v>
      </c>
      <c r="Q121" s="94">
        <v>0</v>
      </c>
      <c r="R121" s="94">
        <v>0</v>
      </c>
      <c r="S121" s="94">
        <f t="shared" si="32"/>
        <v>0</v>
      </c>
      <c r="T121" s="98" t="str">
        <f t="shared" si="33"/>
        <v>nebija plānots</v>
      </c>
      <c r="U121" s="94">
        <f t="shared" si="34"/>
        <v>0</v>
      </c>
      <c r="V121" s="98" t="str">
        <f t="shared" si="35"/>
        <v>nebija plānots</v>
      </c>
      <c r="W121" s="94"/>
      <c r="X121" s="94"/>
      <c r="Y121" s="94"/>
      <c r="Z121" s="94"/>
      <c r="AA121" s="94"/>
      <c r="AB121" s="94"/>
      <c r="AC121" s="94"/>
      <c r="AD121" s="94">
        <v>0</v>
      </c>
      <c r="AE121" s="94">
        <v>0</v>
      </c>
      <c r="AF121" s="94">
        <v>0</v>
      </c>
      <c r="AG121" s="94">
        <v>0</v>
      </c>
      <c r="AH121" s="94">
        <v>0</v>
      </c>
      <c r="AI121" s="94">
        <v>0</v>
      </c>
      <c r="AJ121" s="94">
        <v>0</v>
      </c>
      <c r="AK121" s="94">
        <v>0</v>
      </c>
      <c r="AL121" s="94">
        <v>0</v>
      </c>
      <c r="AM121" s="94">
        <v>0</v>
      </c>
      <c r="AN121" s="94">
        <v>13875000</v>
      </c>
      <c r="AO121" s="24">
        <f t="shared" si="36"/>
        <v>13875000</v>
      </c>
      <c r="AQ121" s="10"/>
      <c r="AR121" s="10"/>
    </row>
    <row r="122" spans="1:44" ht="12" hidden="1" customHeight="1" x14ac:dyDescent="0.25">
      <c r="A122" s="9" t="s">
        <v>296</v>
      </c>
      <c r="B122" s="9" t="s">
        <v>296</v>
      </c>
      <c r="C122" s="25">
        <v>3</v>
      </c>
      <c r="D122" s="33" t="s">
        <v>291</v>
      </c>
      <c r="E122" s="27" t="s">
        <v>681</v>
      </c>
      <c r="F122" s="25" t="s">
        <v>292</v>
      </c>
      <c r="G122" s="27" t="s">
        <v>293</v>
      </c>
      <c r="H122" s="38" t="s">
        <v>297</v>
      </c>
      <c r="I122" s="27" t="s">
        <v>298</v>
      </c>
      <c r="J122" s="28" t="s">
        <v>21</v>
      </c>
      <c r="K122" s="36" t="s">
        <v>103</v>
      </c>
      <c r="L122" s="25" t="s">
        <v>11</v>
      </c>
      <c r="M122" s="24">
        <v>0</v>
      </c>
      <c r="N122" s="24">
        <v>0</v>
      </c>
      <c r="O122" s="24">
        <v>0</v>
      </c>
      <c r="P122" s="94">
        <v>0</v>
      </c>
      <c r="Q122" s="94">
        <v>0</v>
      </c>
      <c r="R122" s="94">
        <v>0</v>
      </c>
      <c r="S122" s="94">
        <f t="shared" si="32"/>
        <v>0</v>
      </c>
      <c r="T122" s="98" t="str">
        <f t="shared" si="33"/>
        <v>nebija plānots</v>
      </c>
      <c r="U122" s="94">
        <f t="shared" si="34"/>
        <v>0</v>
      </c>
      <c r="V122" s="98" t="str">
        <f t="shared" si="35"/>
        <v>nebija plānots</v>
      </c>
      <c r="W122" s="94"/>
      <c r="X122" s="94"/>
      <c r="Y122" s="94"/>
      <c r="Z122" s="94"/>
      <c r="AA122" s="94"/>
      <c r="AB122" s="94"/>
      <c r="AC122" s="94"/>
      <c r="AD122" s="94">
        <v>0</v>
      </c>
      <c r="AE122" s="94">
        <v>0</v>
      </c>
      <c r="AF122" s="94">
        <v>0</v>
      </c>
      <c r="AG122" s="94">
        <v>0</v>
      </c>
      <c r="AH122" s="94">
        <v>0</v>
      </c>
      <c r="AI122" s="94">
        <v>0</v>
      </c>
      <c r="AJ122" s="94">
        <v>0</v>
      </c>
      <c r="AK122" s="94">
        <v>2132509</v>
      </c>
      <c r="AL122" s="94">
        <v>0</v>
      </c>
      <c r="AM122" s="94">
        <v>0</v>
      </c>
      <c r="AN122" s="94">
        <v>0</v>
      </c>
      <c r="AO122" s="24">
        <f t="shared" si="36"/>
        <v>2132509</v>
      </c>
      <c r="AQ122" s="10"/>
      <c r="AR122" s="10"/>
    </row>
    <row r="123" spans="1:44" ht="12" hidden="1" customHeight="1" x14ac:dyDescent="0.25">
      <c r="A123" s="9" t="s">
        <v>299</v>
      </c>
      <c r="B123" s="9" t="s">
        <v>299</v>
      </c>
      <c r="C123" s="25">
        <v>4</v>
      </c>
      <c r="D123" s="33" t="s">
        <v>300</v>
      </c>
      <c r="E123" s="27" t="s">
        <v>301</v>
      </c>
      <c r="F123" s="25" t="s">
        <v>302</v>
      </c>
      <c r="G123" s="27" t="s">
        <v>303</v>
      </c>
      <c r="H123" s="25" t="s">
        <v>304</v>
      </c>
      <c r="I123" s="27" t="s">
        <v>305</v>
      </c>
      <c r="J123" s="28">
        <v>1</v>
      </c>
      <c r="K123" s="29" t="s">
        <v>306</v>
      </c>
      <c r="L123" s="25" t="s">
        <v>10</v>
      </c>
      <c r="M123" s="24">
        <v>0</v>
      </c>
      <c r="N123" s="24">
        <v>5340526.8199999994</v>
      </c>
      <c r="O123" s="24">
        <v>23234003.77</v>
      </c>
      <c r="P123" s="94">
        <v>52156.26</v>
      </c>
      <c r="Q123" s="94">
        <v>52156.26</v>
      </c>
      <c r="R123" s="94">
        <v>0</v>
      </c>
      <c r="S123" s="94">
        <f t="shared" si="32"/>
        <v>52156.26</v>
      </c>
      <c r="T123" s="98">
        <f t="shared" si="33"/>
        <v>1</v>
      </c>
      <c r="U123" s="94">
        <f t="shared" si="34"/>
        <v>0</v>
      </c>
      <c r="V123" s="98">
        <f t="shared" si="35"/>
        <v>0</v>
      </c>
      <c r="W123" s="94"/>
      <c r="X123" s="94"/>
      <c r="Y123" s="94"/>
      <c r="Z123" s="94"/>
      <c r="AA123" s="94"/>
      <c r="AB123" s="94"/>
      <c r="AC123" s="94"/>
      <c r="AD123" s="94">
        <v>74499.399999999994</v>
      </c>
      <c r="AE123" s="94">
        <v>0</v>
      </c>
      <c r="AF123" s="94">
        <v>622989.83000000007</v>
      </c>
      <c r="AG123" s="94">
        <v>4638419.2200000007</v>
      </c>
      <c r="AH123" s="94">
        <v>233153.9</v>
      </c>
      <c r="AI123" s="94">
        <v>154107.98000000001</v>
      </c>
      <c r="AJ123" s="94">
        <v>1971135.99</v>
      </c>
      <c r="AK123" s="94">
        <v>466457.92000000004</v>
      </c>
      <c r="AL123" s="94">
        <v>4419986.04</v>
      </c>
      <c r="AM123" s="94">
        <v>0</v>
      </c>
      <c r="AN123" s="94">
        <v>3213988.47</v>
      </c>
      <c r="AO123" s="24">
        <f t="shared" si="36"/>
        <v>15846895.010000004</v>
      </c>
      <c r="AQ123" s="10"/>
      <c r="AR123" s="10"/>
    </row>
    <row r="124" spans="1:44" ht="12" hidden="1" customHeight="1" x14ac:dyDescent="0.25">
      <c r="A124" s="9" t="s">
        <v>307</v>
      </c>
      <c r="B124" s="9" t="s">
        <v>307</v>
      </c>
      <c r="C124" s="25">
        <v>4</v>
      </c>
      <c r="D124" s="33" t="s">
        <v>300</v>
      </c>
      <c r="E124" s="27" t="s">
        <v>301</v>
      </c>
      <c r="F124" s="25" t="s">
        <v>302</v>
      </c>
      <c r="G124" s="27" t="s">
        <v>303</v>
      </c>
      <c r="H124" s="25" t="s">
        <v>304</v>
      </c>
      <c r="I124" s="27" t="s">
        <v>305</v>
      </c>
      <c r="J124" s="28">
        <v>2</v>
      </c>
      <c r="K124" s="29" t="s">
        <v>306</v>
      </c>
      <c r="L124" s="25" t="s">
        <v>10</v>
      </c>
      <c r="M124" s="24">
        <v>0</v>
      </c>
      <c r="N124" s="24">
        <v>0</v>
      </c>
      <c r="O124" s="24">
        <v>4969890.1000000006</v>
      </c>
      <c r="P124" s="94">
        <v>456816.79000000004</v>
      </c>
      <c r="Q124" s="94">
        <v>989653.03</v>
      </c>
      <c r="R124" s="94">
        <v>0</v>
      </c>
      <c r="S124" s="94">
        <f t="shared" si="32"/>
        <v>989653.03</v>
      </c>
      <c r="T124" s="98">
        <f t="shared" si="33"/>
        <v>2.1664112433345544</v>
      </c>
      <c r="U124" s="94">
        <f t="shared" si="34"/>
        <v>532836.24</v>
      </c>
      <c r="V124" s="98">
        <f t="shared" si="35"/>
        <v>1.1664112433345541</v>
      </c>
      <c r="W124" s="94"/>
      <c r="X124" s="94"/>
      <c r="Y124" s="94"/>
      <c r="Z124" s="94"/>
      <c r="AA124" s="94"/>
      <c r="AB124" s="94"/>
      <c r="AC124" s="94"/>
      <c r="AD124" s="94">
        <v>454553.1599999998</v>
      </c>
      <c r="AE124" s="94">
        <v>169936.63</v>
      </c>
      <c r="AF124" s="94">
        <v>189203.94</v>
      </c>
      <c r="AG124" s="94">
        <v>34726.550000000003</v>
      </c>
      <c r="AH124" s="94">
        <v>175961.77</v>
      </c>
      <c r="AI124" s="94">
        <v>199876.87000000002</v>
      </c>
      <c r="AJ124" s="94">
        <v>264969.40999999997</v>
      </c>
      <c r="AK124" s="94">
        <v>197881.7</v>
      </c>
      <c r="AL124" s="94">
        <v>344278.65</v>
      </c>
      <c r="AM124" s="94">
        <v>79477.66</v>
      </c>
      <c r="AN124" s="94">
        <v>119076.16</v>
      </c>
      <c r="AO124" s="24">
        <f t="shared" si="36"/>
        <v>2686759.29</v>
      </c>
      <c r="AQ124" s="10"/>
      <c r="AR124" s="10"/>
    </row>
    <row r="125" spans="1:44" ht="12" hidden="1" customHeight="1" x14ac:dyDescent="0.25">
      <c r="A125" s="9" t="s">
        <v>308</v>
      </c>
      <c r="B125" s="9" t="s">
        <v>308</v>
      </c>
      <c r="C125" s="25">
        <v>4</v>
      </c>
      <c r="D125" s="33" t="s">
        <v>300</v>
      </c>
      <c r="E125" s="27" t="s">
        <v>301</v>
      </c>
      <c r="F125" s="25" t="s">
        <v>302</v>
      </c>
      <c r="G125" s="27" t="s">
        <v>303</v>
      </c>
      <c r="H125" s="25" t="s">
        <v>304</v>
      </c>
      <c r="I125" s="27" t="s">
        <v>305</v>
      </c>
      <c r="J125" s="28">
        <v>3</v>
      </c>
      <c r="K125" s="29" t="s">
        <v>306</v>
      </c>
      <c r="L125" s="25" t="s">
        <v>10</v>
      </c>
      <c r="M125" s="24">
        <v>0</v>
      </c>
      <c r="N125" s="24">
        <v>0</v>
      </c>
      <c r="O125" s="24">
        <v>724828.66</v>
      </c>
      <c r="P125" s="94">
        <v>242200.93</v>
      </c>
      <c r="Q125" s="94">
        <v>242200.93</v>
      </c>
      <c r="R125" s="94">
        <v>0</v>
      </c>
      <c r="S125" s="94">
        <f t="shared" si="32"/>
        <v>242200.93</v>
      </c>
      <c r="T125" s="98">
        <f t="shared" si="33"/>
        <v>1</v>
      </c>
      <c r="U125" s="94">
        <f t="shared" si="34"/>
        <v>0</v>
      </c>
      <c r="V125" s="98">
        <f t="shared" si="35"/>
        <v>0</v>
      </c>
      <c r="W125" s="94"/>
      <c r="X125" s="94"/>
      <c r="Y125" s="94"/>
      <c r="Z125" s="94"/>
      <c r="AA125" s="94"/>
      <c r="AB125" s="94"/>
      <c r="AC125" s="94"/>
      <c r="AD125" s="94">
        <v>102030.61</v>
      </c>
      <c r="AE125" s="94">
        <v>104390.88</v>
      </c>
      <c r="AF125" s="94">
        <v>0</v>
      </c>
      <c r="AG125" s="94">
        <v>313744.13</v>
      </c>
      <c r="AH125" s="94">
        <v>204000</v>
      </c>
      <c r="AI125" s="94">
        <v>0</v>
      </c>
      <c r="AJ125" s="94">
        <v>633249.22</v>
      </c>
      <c r="AK125" s="94">
        <v>136040.82</v>
      </c>
      <c r="AL125" s="94">
        <v>0</v>
      </c>
      <c r="AM125" s="94">
        <v>786686.4</v>
      </c>
      <c r="AN125" s="94">
        <v>0</v>
      </c>
      <c r="AO125" s="24">
        <f t="shared" si="36"/>
        <v>2522342.9900000002</v>
      </c>
      <c r="AQ125" s="10"/>
      <c r="AR125" s="10"/>
    </row>
    <row r="126" spans="1:44" ht="12" hidden="1" customHeight="1" x14ac:dyDescent="0.25">
      <c r="A126" s="9" t="s">
        <v>309</v>
      </c>
      <c r="B126" s="9" t="s">
        <v>309</v>
      </c>
      <c r="C126" s="25">
        <v>4</v>
      </c>
      <c r="D126" s="33" t="s">
        <v>300</v>
      </c>
      <c r="E126" s="27" t="s">
        <v>301</v>
      </c>
      <c r="F126" s="25" t="s">
        <v>302</v>
      </c>
      <c r="G126" s="27" t="s">
        <v>303</v>
      </c>
      <c r="H126" s="25" t="s">
        <v>304</v>
      </c>
      <c r="I126" s="27" t="s">
        <v>305</v>
      </c>
      <c r="J126" s="28">
        <v>4</v>
      </c>
      <c r="K126" s="29" t="s">
        <v>306</v>
      </c>
      <c r="L126" s="25" t="s">
        <v>10</v>
      </c>
      <c r="M126" s="24">
        <v>0</v>
      </c>
      <c r="N126" s="24">
        <v>0</v>
      </c>
      <c r="O126" s="24">
        <v>634942.03</v>
      </c>
      <c r="P126" s="94">
        <v>43030.1</v>
      </c>
      <c r="Q126" s="94">
        <v>43030.1</v>
      </c>
      <c r="R126" s="94">
        <v>0</v>
      </c>
      <c r="S126" s="94">
        <f t="shared" si="32"/>
        <v>43030.1</v>
      </c>
      <c r="T126" s="98">
        <f t="shared" si="33"/>
        <v>1</v>
      </c>
      <c r="U126" s="94">
        <f t="shared" si="34"/>
        <v>0</v>
      </c>
      <c r="V126" s="98">
        <f t="shared" si="35"/>
        <v>0</v>
      </c>
      <c r="W126" s="94"/>
      <c r="X126" s="94"/>
      <c r="Y126" s="94"/>
      <c r="Z126" s="94"/>
      <c r="AA126" s="94"/>
      <c r="AB126" s="94"/>
      <c r="AC126" s="94"/>
      <c r="AD126" s="94">
        <v>54008.17</v>
      </c>
      <c r="AE126" s="94">
        <v>110685.69</v>
      </c>
      <c r="AF126" s="94">
        <v>350221.03</v>
      </c>
      <c r="AG126" s="94">
        <v>97946.16</v>
      </c>
      <c r="AH126" s="94">
        <v>279618.30000000005</v>
      </c>
      <c r="AI126" s="94">
        <v>371915.37</v>
      </c>
      <c r="AJ126" s="94">
        <v>104708.37</v>
      </c>
      <c r="AK126" s="94">
        <v>94602.760000000009</v>
      </c>
      <c r="AL126" s="94">
        <v>133634.59</v>
      </c>
      <c r="AM126" s="94">
        <v>0</v>
      </c>
      <c r="AN126" s="94">
        <v>251971.29</v>
      </c>
      <c r="AO126" s="24">
        <f t="shared" si="36"/>
        <v>1892341.83</v>
      </c>
      <c r="AQ126" s="10"/>
      <c r="AR126" s="10"/>
    </row>
    <row r="127" spans="1:44" ht="12" hidden="1" customHeight="1" x14ac:dyDescent="0.25">
      <c r="A127" s="9" t="s">
        <v>310</v>
      </c>
      <c r="B127" s="9" t="s">
        <v>310</v>
      </c>
      <c r="C127" s="25">
        <v>4</v>
      </c>
      <c r="D127" s="33" t="s">
        <v>300</v>
      </c>
      <c r="E127" s="27" t="s">
        <v>301</v>
      </c>
      <c r="F127" s="25" t="s">
        <v>302</v>
      </c>
      <c r="G127" s="27" t="s">
        <v>303</v>
      </c>
      <c r="H127" s="25" t="s">
        <v>304</v>
      </c>
      <c r="I127" s="27" t="s">
        <v>305</v>
      </c>
      <c r="J127" s="28">
        <v>5</v>
      </c>
      <c r="K127" s="29" t="s">
        <v>306</v>
      </c>
      <c r="L127" s="25" t="s">
        <v>10</v>
      </c>
      <c r="M127" s="24">
        <v>0</v>
      </c>
      <c r="N127" s="24">
        <v>8456830.4299999997</v>
      </c>
      <c r="O127" s="24">
        <v>8000047.6799999997</v>
      </c>
      <c r="P127" s="94">
        <v>636553.68999999994</v>
      </c>
      <c r="Q127" s="94">
        <v>636553.68999999994</v>
      </c>
      <c r="R127" s="94">
        <v>0</v>
      </c>
      <c r="S127" s="94">
        <f t="shared" si="32"/>
        <v>636553.68999999994</v>
      </c>
      <c r="T127" s="98">
        <f t="shared" si="33"/>
        <v>1</v>
      </c>
      <c r="U127" s="94">
        <f t="shared" si="34"/>
        <v>0</v>
      </c>
      <c r="V127" s="98">
        <f t="shared" si="35"/>
        <v>0</v>
      </c>
      <c r="W127" s="94"/>
      <c r="X127" s="94"/>
      <c r="Y127" s="94"/>
      <c r="Z127" s="94"/>
      <c r="AA127" s="94"/>
      <c r="AB127" s="94"/>
      <c r="AC127" s="94"/>
      <c r="AD127" s="94">
        <v>0</v>
      </c>
      <c r="AE127" s="94">
        <v>0</v>
      </c>
      <c r="AF127" s="94">
        <v>0</v>
      </c>
      <c r="AG127" s="94">
        <v>0</v>
      </c>
      <c r="AH127" s="94">
        <v>0</v>
      </c>
      <c r="AI127" s="94">
        <v>0</v>
      </c>
      <c r="AJ127" s="94">
        <v>75152.92</v>
      </c>
      <c r="AK127" s="94">
        <v>0</v>
      </c>
      <c r="AL127" s="94">
        <v>0</v>
      </c>
      <c r="AM127" s="94">
        <v>0</v>
      </c>
      <c r="AN127" s="94">
        <v>0</v>
      </c>
      <c r="AO127" s="24">
        <f t="shared" si="36"/>
        <v>711706.61</v>
      </c>
      <c r="AQ127" s="10"/>
      <c r="AR127" s="10"/>
    </row>
    <row r="128" spans="1:44" ht="12" hidden="1" customHeight="1" x14ac:dyDescent="0.25">
      <c r="A128" s="9" t="s">
        <v>311</v>
      </c>
      <c r="B128" s="9" t="s">
        <v>311</v>
      </c>
      <c r="C128" s="25">
        <v>4</v>
      </c>
      <c r="D128" s="33" t="s">
        <v>300</v>
      </c>
      <c r="E128" s="27" t="s">
        <v>301</v>
      </c>
      <c r="F128" s="25" t="s">
        <v>302</v>
      </c>
      <c r="G128" s="27" t="s">
        <v>303</v>
      </c>
      <c r="H128" s="25" t="s">
        <v>312</v>
      </c>
      <c r="I128" s="27" t="s">
        <v>313</v>
      </c>
      <c r="J128" s="28">
        <v>1</v>
      </c>
      <c r="K128" s="29" t="s">
        <v>306</v>
      </c>
      <c r="L128" s="25" t="s">
        <v>10</v>
      </c>
      <c r="M128" s="24">
        <v>0</v>
      </c>
      <c r="N128" s="24">
        <v>0</v>
      </c>
      <c r="O128" s="24">
        <v>9392.26</v>
      </c>
      <c r="P128" s="94">
        <v>0</v>
      </c>
      <c r="Q128" s="94">
        <v>0</v>
      </c>
      <c r="R128" s="94">
        <v>0</v>
      </c>
      <c r="S128" s="94">
        <f t="shared" si="32"/>
        <v>0</v>
      </c>
      <c r="T128" s="98" t="str">
        <f t="shared" si="33"/>
        <v>nebija plānots</v>
      </c>
      <c r="U128" s="94">
        <f t="shared" si="34"/>
        <v>0</v>
      </c>
      <c r="V128" s="98" t="str">
        <f t="shared" si="35"/>
        <v>nebija plānots</v>
      </c>
      <c r="W128" s="94"/>
      <c r="X128" s="94"/>
      <c r="Y128" s="94"/>
      <c r="Z128" s="94"/>
      <c r="AA128" s="94"/>
      <c r="AB128" s="94"/>
      <c r="AC128" s="94"/>
      <c r="AD128" s="94">
        <v>0</v>
      </c>
      <c r="AE128" s="94">
        <v>0</v>
      </c>
      <c r="AF128" s="94">
        <v>0</v>
      </c>
      <c r="AG128" s="94">
        <v>0</v>
      </c>
      <c r="AH128" s="94">
        <v>35392.65</v>
      </c>
      <c r="AI128" s="94">
        <v>0</v>
      </c>
      <c r="AJ128" s="94">
        <v>229500</v>
      </c>
      <c r="AK128" s="94">
        <v>0</v>
      </c>
      <c r="AL128" s="94">
        <v>0</v>
      </c>
      <c r="AM128" s="94">
        <v>0</v>
      </c>
      <c r="AN128" s="94">
        <v>294391.25</v>
      </c>
      <c r="AO128" s="24">
        <f t="shared" si="36"/>
        <v>559283.9</v>
      </c>
      <c r="AQ128" s="10"/>
      <c r="AR128" s="10"/>
    </row>
    <row r="129" spans="1:44" ht="12" hidden="1" customHeight="1" x14ac:dyDescent="0.25">
      <c r="A129" s="9" t="s">
        <v>314</v>
      </c>
      <c r="B129" s="9" t="s">
        <v>314</v>
      </c>
      <c r="C129" s="25">
        <v>4</v>
      </c>
      <c r="D129" s="33" t="s">
        <v>300</v>
      </c>
      <c r="E129" s="27" t="s">
        <v>301</v>
      </c>
      <c r="F129" s="25" t="s">
        <v>302</v>
      </c>
      <c r="G129" s="27" t="s">
        <v>303</v>
      </c>
      <c r="H129" s="25" t="s">
        <v>312</v>
      </c>
      <c r="I129" s="27" t="s">
        <v>313</v>
      </c>
      <c r="J129" s="28">
        <v>2</v>
      </c>
      <c r="K129" s="29" t="s">
        <v>306</v>
      </c>
      <c r="L129" s="25" t="s">
        <v>10</v>
      </c>
      <c r="M129" s="24">
        <v>0</v>
      </c>
      <c r="N129" s="24">
        <v>0</v>
      </c>
      <c r="O129" s="24">
        <v>294515.34999999998</v>
      </c>
      <c r="P129" s="94">
        <v>68663.569999999992</v>
      </c>
      <c r="Q129" s="94">
        <v>143773.65</v>
      </c>
      <c r="R129" s="94">
        <v>0</v>
      </c>
      <c r="S129" s="94">
        <f t="shared" si="32"/>
        <v>143773.65</v>
      </c>
      <c r="T129" s="98">
        <f t="shared" si="33"/>
        <v>2.0938854475524651</v>
      </c>
      <c r="U129" s="94">
        <f t="shared" si="34"/>
        <v>75110.080000000002</v>
      </c>
      <c r="V129" s="98">
        <f t="shared" si="35"/>
        <v>1.0938854475524651</v>
      </c>
      <c r="W129" s="94"/>
      <c r="X129" s="94"/>
      <c r="Y129" s="94"/>
      <c r="Z129" s="94"/>
      <c r="AA129" s="94"/>
      <c r="AB129" s="94"/>
      <c r="AC129" s="94"/>
      <c r="AD129" s="94">
        <v>101996.44999999998</v>
      </c>
      <c r="AE129" s="94">
        <v>205994.18000000002</v>
      </c>
      <c r="AF129" s="94">
        <v>58481.799999999996</v>
      </c>
      <c r="AG129" s="94">
        <v>132863.64000000001</v>
      </c>
      <c r="AH129" s="94">
        <v>197898.78000000003</v>
      </c>
      <c r="AI129" s="94">
        <v>133743.68999999997</v>
      </c>
      <c r="AJ129" s="94">
        <v>81975.11</v>
      </c>
      <c r="AK129" s="94">
        <v>269261.95</v>
      </c>
      <c r="AL129" s="94">
        <v>143905.26</v>
      </c>
      <c r="AM129" s="94">
        <v>117052.96999999999</v>
      </c>
      <c r="AN129" s="94">
        <v>112224.26000000001</v>
      </c>
      <c r="AO129" s="24">
        <f t="shared" si="36"/>
        <v>1624061.66</v>
      </c>
      <c r="AQ129" s="10"/>
      <c r="AR129" s="10"/>
    </row>
    <row r="130" spans="1:44" ht="12" hidden="1" customHeight="1" x14ac:dyDescent="0.25">
      <c r="A130" s="9" t="s">
        <v>315</v>
      </c>
      <c r="B130" s="9" t="s">
        <v>315</v>
      </c>
      <c r="C130" s="25">
        <v>4</v>
      </c>
      <c r="D130" s="33" t="s">
        <v>300</v>
      </c>
      <c r="E130" s="27" t="s">
        <v>301</v>
      </c>
      <c r="F130" s="25" t="s">
        <v>302</v>
      </c>
      <c r="G130" s="27" t="s">
        <v>303</v>
      </c>
      <c r="H130" s="25" t="s">
        <v>316</v>
      </c>
      <c r="I130" s="27" t="s">
        <v>317</v>
      </c>
      <c r="J130" s="28">
        <v>1</v>
      </c>
      <c r="K130" s="29" t="s">
        <v>306</v>
      </c>
      <c r="L130" s="25" t="s">
        <v>10</v>
      </c>
      <c r="M130" s="24">
        <v>0</v>
      </c>
      <c r="N130" s="24">
        <v>0</v>
      </c>
      <c r="O130" s="24">
        <v>37.950000000000003</v>
      </c>
      <c r="P130" s="94">
        <v>0</v>
      </c>
      <c r="Q130" s="94">
        <v>0</v>
      </c>
      <c r="R130" s="94">
        <v>0</v>
      </c>
      <c r="S130" s="94">
        <f t="shared" si="32"/>
        <v>0</v>
      </c>
      <c r="T130" s="98" t="str">
        <f t="shared" si="33"/>
        <v>nebija plānots</v>
      </c>
      <c r="U130" s="94">
        <f t="shared" si="34"/>
        <v>0</v>
      </c>
      <c r="V130" s="98" t="str">
        <f t="shared" si="35"/>
        <v>nebija plānots</v>
      </c>
      <c r="W130" s="94"/>
      <c r="X130" s="94"/>
      <c r="Y130" s="94"/>
      <c r="Z130" s="94"/>
      <c r="AA130" s="94"/>
      <c r="AB130" s="94"/>
      <c r="AC130" s="94"/>
      <c r="AD130" s="94">
        <v>0</v>
      </c>
      <c r="AE130" s="94">
        <v>0</v>
      </c>
      <c r="AF130" s="94">
        <v>0</v>
      </c>
      <c r="AG130" s="94">
        <v>0</v>
      </c>
      <c r="AH130" s="94">
        <v>0</v>
      </c>
      <c r="AI130" s="94">
        <v>0</v>
      </c>
      <c r="AJ130" s="94">
        <v>3570</v>
      </c>
      <c r="AK130" s="94">
        <v>0</v>
      </c>
      <c r="AL130" s="94">
        <v>0</v>
      </c>
      <c r="AM130" s="94">
        <v>0</v>
      </c>
      <c r="AN130" s="94">
        <v>0</v>
      </c>
      <c r="AO130" s="24">
        <f t="shared" si="36"/>
        <v>3570</v>
      </c>
      <c r="AQ130" s="10"/>
      <c r="AR130" s="10"/>
    </row>
    <row r="131" spans="1:44" ht="12" hidden="1" customHeight="1" x14ac:dyDescent="0.25">
      <c r="A131" s="9" t="s">
        <v>318</v>
      </c>
      <c r="B131" s="9" t="s">
        <v>318</v>
      </c>
      <c r="C131" s="25">
        <v>4</v>
      </c>
      <c r="D131" s="33" t="s">
        <v>300</v>
      </c>
      <c r="E131" s="27" t="s">
        <v>301</v>
      </c>
      <c r="F131" s="25" t="s">
        <v>302</v>
      </c>
      <c r="G131" s="27" t="s">
        <v>303</v>
      </c>
      <c r="H131" s="25" t="s">
        <v>316</v>
      </c>
      <c r="I131" s="27" t="s">
        <v>317</v>
      </c>
      <c r="J131" s="28">
        <v>2</v>
      </c>
      <c r="K131" s="29" t="s">
        <v>306</v>
      </c>
      <c r="L131" s="25" t="s">
        <v>10</v>
      </c>
      <c r="M131" s="24">
        <v>0</v>
      </c>
      <c r="N131" s="24">
        <v>0</v>
      </c>
      <c r="O131" s="24">
        <v>6232.71</v>
      </c>
      <c r="P131" s="94">
        <v>0</v>
      </c>
      <c r="Q131" s="94">
        <v>0</v>
      </c>
      <c r="R131" s="94">
        <v>0</v>
      </c>
      <c r="S131" s="94">
        <f t="shared" ref="S131:S162" si="37">Q131-R131</f>
        <v>0</v>
      </c>
      <c r="T131" s="98" t="str">
        <f t="shared" ref="T131:T162" si="38">IFERROR(S131/P131,"nebija plānots")</f>
        <v>nebija plānots</v>
      </c>
      <c r="U131" s="94">
        <f t="shared" ref="U131:U162" si="39">S131-P131</f>
        <v>0</v>
      </c>
      <c r="V131" s="98" t="str">
        <f t="shared" ref="V131:V162" si="40">IFERROR(U131/P131,"nebija plānots")</f>
        <v>nebija plānots</v>
      </c>
      <c r="W131" s="94"/>
      <c r="X131" s="94"/>
      <c r="Y131" s="94"/>
      <c r="Z131" s="94"/>
      <c r="AA131" s="94"/>
      <c r="AB131" s="94"/>
      <c r="AC131" s="94"/>
      <c r="AD131" s="94">
        <v>0</v>
      </c>
      <c r="AE131" s="94">
        <v>0</v>
      </c>
      <c r="AF131" s="94">
        <v>56100</v>
      </c>
      <c r="AG131" s="94">
        <v>0</v>
      </c>
      <c r="AH131" s="94">
        <v>0</v>
      </c>
      <c r="AI131" s="94">
        <v>56100</v>
      </c>
      <c r="AJ131" s="94">
        <v>0</v>
      </c>
      <c r="AK131" s="94">
        <v>0</v>
      </c>
      <c r="AL131" s="94">
        <v>0</v>
      </c>
      <c r="AM131" s="94">
        <v>63750</v>
      </c>
      <c r="AN131" s="94">
        <v>0</v>
      </c>
      <c r="AO131" s="24">
        <f t="shared" ref="AO131:AO162" si="41">P131+AD131+AE131+AF131+AG131+AH131+AI131+AJ131+AK131+AL131+AM131+AN131</f>
        <v>175950</v>
      </c>
      <c r="AQ131" s="10"/>
      <c r="AR131" s="10"/>
    </row>
    <row r="132" spans="1:44" ht="12" hidden="1" customHeight="1" x14ac:dyDescent="0.25">
      <c r="A132" s="9" t="s">
        <v>319</v>
      </c>
      <c r="B132" s="9" t="s">
        <v>319</v>
      </c>
      <c r="C132" s="25">
        <v>4</v>
      </c>
      <c r="D132" s="33" t="s">
        <v>300</v>
      </c>
      <c r="E132" s="27" t="s">
        <v>301</v>
      </c>
      <c r="F132" s="33" t="s">
        <v>302</v>
      </c>
      <c r="G132" s="27" t="s">
        <v>303</v>
      </c>
      <c r="H132" s="25" t="s">
        <v>320</v>
      </c>
      <c r="I132" s="27" t="s">
        <v>321</v>
      </c>
      <c r="J132" s="28" t="s">
        <v>21</v>
      </c>
      <c r="K132" s="29" t="s">
        <v>306</v>
      </c>
      <c r="L132" s="25" t="s">
        <v>10</v>
      </c>
      <c r="M132" s="24">
        <v>0</v>
      </c>
      <c r="N132" s="24">
        <v>10996.42</v>
      </c>
      <c r="O132" s="24">
        <v>71681.2</v>
      </c>
      <c r="P132" s="94">
        <v>134678.28</v>
      </c>
      <c r="Q132" s="94">
        <v>134678.28</v>
      </c>
      <c r="R132" s="94">
        <v>0</v>
      </c>
      <c r="S132" s="94">
        <f t="shared" si="37"/>
        <v>134678.28</v>
      </c>
      <c r="T132" s="98">
        <f t="shared" si="38"/>
        <v>1</v>
      </c>
      <c r="U132" s="94">
        <f t="shared" si="39"/>
        <v>0</v>
      </c>
      <c r="V132" s="98">
        <f t="shared" si="40"/>
        <v>0</v>
      </c>
      <c r="W132" s="94"/>
      <c r="X132" s="94"/>
      <c r="Y132" s="94"/>
      <c r="Z132" s="94"/>
      <c r="AA132" s="94"/>
      <c r="AB132" s="94"/>
      <c r="AC132" s="94"/>
      <c r="AD132" s="94">
        <v>0</v>
      </c>
      <c r="AE132" s="94">
        <v>0</v>
      </c>
      <c r="AF132" s="94">
        <v>0</v>
      </c>
      <c r="AG132" s="94">
        <v>0</v>
      </c>
      <c r="AH132" s="94">
        <v>26036.73</v>
      </c>
      <c r="AI132" s="94">
        <v>0</v>
      </c>
      <c r="AJ132" s="94">
        <v>0</v>
      </c>
      <c r="AK132" s="94">
        <v>0</v>
      </c>
      <c r="AL132" s="94">
        <v>0</v>
      </c>
      <c r="AM132" s="94">
        <v>0</v>
      </c>
      <c r="AN132" s="94">
        <v>525948.21</v>
      </c>
      <c r="AO132" s="24">
        <f t="shared" si="41"/>
        <v>686663.22</v>
      </c>
      <c r="AQ132" s="10"/>
      <c r="AR132" s="10"/>
    </row>
    <row r="133" spans="1:44" ht="12" hidden="1" customHeight="1" x14ac:dyDescent="0.25">
      <c r="A133" s="9" t="s">
        <v>322</v>
      </c>
      <c r="B133" s="9" t="s">
        <v>322</v>
      </c>
      <c r="C133" s="25">
        <v>4</v>
      </c>
      <c r="D133" s="33" t="s">
        <v>300</v>
      </c>
      <c r="E133" s="27" t="s">
        <v>301</v>
      </c>
      <c r="F133" s="33" t="s">
        <v>323</v>
      </c>
      <c r="G133" s="27" t="s">
        <v>324</v>
      </c>
      <c r="H133" s="25" t="s">
        <v>325</v>
      </c>
      <c r="I133" s="27" t="s">
        <v>326</v>
      </c>
      <c r="J133" s="28" t="s">
        <v>21</v>
      </c>
      <c r="K133" s="29" t="s">
        <v>306</v>
      </c>
      <c r="L133" s="25" t="s">
        <v>9</v>
      </c>
      <c r="M133" s="24">
        <v>0</v>
      </c>
      <c r="N133" s="24">
        <v>221705.43</v>
      </c>
      <c r="O133" s="24">
        <v>198712.08000000002</v>
      </c>
      <c r="P133" s="94">
        <v>0</v>
      </c>
      <c r="Q133" s="94">
        <v>0</v>
      </c>
      <c r="R133" s="94">
        <v>0</v>
      </c>
      <c r="S133" s="94">
        <f t="shared" si="37"/>
        <v>0</v>
      </c>
      <c r="T133" s="98" t="str">
        <f t="shared" si="38"/>
        <v>nebija plānots</v>
      </c>
      <c r="U133" s="94">
        <f t="shared" si="39"/>
        <v>0</v>
      </c>
      <c r="V133" s="98" t="str">
        <f t="shared" si="40"/>
        <v>nebija plānots</v>
      </c>
      <c r="W133" s="94"/>
      <c r="X133" s="94"/>
      <c r="Y133" s="94"/>
      <c r="Z133" s="94"/>
      <c r="AA133" s="94"/>
      <c r="AB133" s="94"/>
      <c r="AC133" s="94"/>
      <c r="AD133" s="94">
        <v>0</v>
      </c>
      <c r="AE133" s="94">
        <v>0</v>
      </c>
      <c r="AF133" s="94">
        <v>186300.08</v>
      </c>
      <c r="AG133" s="94">
        <v>0</v>
      </c>
      <c r="AH133" s="94">
        <v>44625</v>
      </c>
      <c r="AI133" s="94">
        <v>0</v>
      </c>
      <c r="AJ133" s="94">
        <v>0</v>
      </c>
      <c r="AK133" s="94">
        <v>0</v>
      </c>
      <c r="AL133" s="94">
        <v>126112.44</v>
      </c>
      <c r="AM133" s="94">
        <v>0</v>
      </c>
      <c r="AN133" s="94">
        <v>86062.5</v>
      </c>
      <c r="AO133" s="24">
        <f t="shared" si="41"/>
        <v>443100.02</v>
      </c>
      <c r="AQ133" s="10"/>
      <c r="AR133" s="10"/>
    </row>
    <row r="134" spans="1:44" ht="12" hidden="1" customHeight="1" x14ac:dyDescent="0.25">
      <c r="A134" s="9" t="s">
        <v>327</v>
      </c>
      <c r="B134" s="9" t="s">
        <v>327</v>
      </c>
      <c r="C134" s="25">
        <v>4</v>
      </c>
      <c r="D134" s="33" t="s">
        <v>300</v>
      </c>
      <c r="E134" s="27" t="s">
        <v>301</v>
      </c>
      <c r="F134" s="33" t="s">
        <v>323</v>
      </c>
      <c r="G134" s="27" t="s">
        <v>324</v>
      </c>
      <c r="H134" s="25" t="s">
        <v>328</v>
      </c>
      <c r="I134" s="27" t="s">
        <v>329</v>
      </c>
      <c r="J134" s="28" t="s">
        <v>21</v>
      </c>
      <c r="K134" s="29" t="s">
        <v>306</v>
      </c>
      <c r="L134" s="25" t="s">
        <v>9</v>
      </c>
      <c r="M134" s="24">
        <v>0</v>
      </c>
      <c r="N134" s="24">
        <v>0</v>
      </c>
      <c r="O134" s="24">
        <v>1788401.7199999997</v>
      </c>
      <c r="P134" s="94">
        <v>191426.11</v>
      </c>
      <c r="Q134" s="94">
        <v>196232.38999999996</v>
      </c>
      <c r="R134" s="94">
        <v>0</v>
      </c>
      <c r="S134" s="94">
        <f t="shared" si="37"/>
        <v>196232.38999999996</v>
      </c>
      <c r="T134" s="98">
        <f t="shared" si="38"/>
        <v>1.0251077556765895</v>
      </c>
      <c r="U134" s="94">
        <f t="shared" si="39"/>
        <v>4806.2799999999697</v>
      </c>
      <c r="V134" s="98">
        <f t="shared" si="40"/>
        <v>2.5107755676589627E-2</v>
      </c>
      <c r="W134" s="94"/>
      <c r="X134" s="94"/>
      <c r="Y134" s="94"/>
      <c r="Z134" s="94"/>
      <c r="AA134" s="94"/>
      <c r="AB134" s="94"/>
      <c r="AC134" s="94"/>
      <c r="AD134" s="94">
        <v>132687.4</v>
      </c>
      <c r="AE134" s="94">
        <v>151865.79999999999</v>
      </c>
      <c r="AF134" s="94">
        <v>330369.06999999995</v>
      </c>
      <c r="AG134" s="94">
        <v>102655.40000000001</v>
      </c>
      <c r="AH134" s="94">
        <v>162089.14000000001</v>
      </c>
      <c r="AI134" s="94">
        <v>234515.59</v>
      </c>
      <c r="AJ134" s="94">
        <v>157005.88</v>
      </c>
      <c r="AK134" s="94">
        <v>85694.09</v>
      </c>
      <c r="AL134" s="94">
        <v>468399.64</v>
      </c>
      <c r="AM134" s="94">
        <v>127898.89</v>
      </c>
      <c r="AN134" s="94">
        <v>64089.770000000004</v>
      </c>
      <c r="AO134" s="24">
        <f t="shared" si="41"/>
        <v>2208696.7800000003</v>
      </c>
      <c r="AQ134" s="10"/>
      <c r="AR134" s="10"/>
    </row>
    <row r="135" spans="1:44" ht="12" hidden="1" customHeight="1" x14ac:dyDescent="0.25">
      <c r="A135" s="9" t="s">
        <v>330</v>
      </c>
      <c r="B135" s="9" t="s">
        <v>330</v>
      </c>
      <c r="C135" s="25">
        <v>4</v>
      </c>
      <c r="D135" s="33" t="s">
        <v>300</v>
      </c>
      <c r="E135" s="27" t="s">
        <v>301</v>
      </c>
      <c r="F135" s="33" t="s">
        <v>323</v>
      </c>
      <c r="G135" s="27" t="s">
        <v>324</v>
      </c>
      <c r="H135" s="25" t="s">
        <v>331</v>
      </c>
      <c r="I135" s="27" t="s">
        <v>332</v>
      </c>
      <c r="J135" s="28" t="s">
        <v>21</v>
      </c>
      <c r="K135" s="29" t="s">
        <v>306</v>
      </c>
      <c r="L135" s="25" t="s">
        <v>9</v>
      </c>
      <c r="M135" s="24">
        <v>0</v>
      </c>
      <c r="N135" s="24">
        <v>0</v>
      </c>
      <c r="O135" s="24">
        <v>30712.53</v>
      </c>
      <c r="P135" s="94">
        <v>0</v>
      </c>
      <c r="Q135" s="94">
        <v>0</v>
      </c>
      <c r="R135" s="94">
        <v>0</v>
      </c>
      <c r="S135" s="94">
        <f t="shared" si="37"/>
        <v>0</v>
      </c>
      <c r="T135" s="98" t="str">
        <f t="shared" si="38"/>
        <v>nebija plānots</v>
      </c>
      <c r="U135" s="94">
        <f t="shared" si="39"/>
        <v>0</v>
      </c>
      <c r="V135" s="98" t="str">
        <f t="shared" si="40"/>
        <v>nebija plānots</v>
      </c>
      <c r="W135" s="94"/>
      <c r="X135" s="94"/>
      <c r="Y135" s="94"/>
      <c r="Z135" s="94"/>
      <c r="AA135" s="94"/>
      <c r="AB135" s="94"/>
      <c r="AC135" s="94"/>
      <c r="AD135" s="94">
        <v>0</v>
      </c>
      <c r="AE135" s="94">
        <v>11517.2</v>
      </c>
      <c r="AF135" s="94">
        <v>0</v>
      </c>
      <c r="AG135" s="94">
        <v>0</v>
      </c>
      <c r="AH135" s="94">
        <v>0</v>
      </c>
      <c r="AI135" s="94">
        <v>0</v>
      </c>
      <c r="AJ135" s="94">
        <v>49347.45</v>
      </c>
      <c r="AK135" s="94">
        <v>0</v>
      </c>
      <c r="AL135" s="94">
        <v>0</v>
      </c>
      <c r="AM135" s="94">
        <v>0</v>
      </c>
      <c r="AN135" s="94">
        <v>0</v>
      </c>
      <c r="AO135" s="24">
        <f t="shared" si="41"/>
        <v>60864.649999999994</v>
      </c>
      <c r="AQ135" s="10"/>
      <c r="AR135" s="10"/>
    </row>
    <row r="136" spans="1:44" ht="12" hidden="1" customHeight="1" x14ac:dyDescent="0.25">
      <c r="A136" s="9" t="s">
        <v>333</v>
      </c>
      <c r="B136" s="9" t="s">
        <v>333</v>
      </c>
      <c r="C136" s="25">
        <v>4</v>
      </c>
      <c r="D136" s="33" t="s">
        <v>300</v>
      </c>
      <c r="E136" s="27" t="s">
        <v>301</v>
      </c>
      <c r="F136" s="33" t="s">
        <v>323</v>
      </c>
      <c r="G136" s="27" t="s">
        <v>324</v>
      </c>
      <c r="H136" s="25" t="s">
        <v>334</v>
      </c>
      <c r="I136" s="27" t="s">
        <v>335</v>
      </c>
      <c r="J136" s="28" t="s">
        <v>21</v>
      </c>
      <c r="K136" s="29" t="s">
        <v>306</v>
      </c>
      <c r="L136" s="25" t="s">
        <v>9</v>
      </c>
      <c r="M136" s="24">
        <v>0</v>
      </c>
      <c r="N136" s="24">
        <v>0</v>
      </c>
      <c r="O136" s="24">
        <v>15225.06</v>
      </c>
      <c r="P136" s="94">
        <v>0</v>
      </c>
      <c r="Q136" s="94">
        <v>0</v>
      </c>
      <c r="R136" s="94">
        <v>0</v>
      </c>
      <c r="S136" s="94">
        <f t="shared" si="37"/>
        <v>0</v>
      </c>
      <c r="T136" s="98" t="str">
        <f t="shared" si="38"/>
        <v>nebija plānots</v>
      </c>
      <c r="U136" s="94">
        <f t="shared" si="39"/>
        <v>0</v>
      </c>
      <c r="V136" s="98" t="str">
        <f t="shared" si="40"/>
        <v>nebija plānots</v>
      </c>
      <c r="W136" s="94"/>
      <c r="X136" s="94"/>
      <c r="Y136" s="94"/>
      <c r="Z136" s="94"/>
      <c r="AA136" s="94"/>
      <c r="AB136" s="94"/>
      <c r="AC136" s="94"/>
      <c r="AD136" s="94">
        <v>0</v>
      </c>
      <c r="AE136" s="94">
        <v>0</v>
      </c>
      <c r="AF136" s="94">
        <v>37964.81</v>
      </c>
      <c r="AG136" s="94">
        <v>0</v>
      </c>
      <c r="AH136" s="94">
        <v>0</v>
      </c>
      <c r="AI136" s="94">
        <v>0</v>
      </c>
      <c r="AJ136" s="94">
        <v>0</v>
      </c>
      <c r="AK136" s="94">
        <v>0</v>
      </c>
      <c r="AL136" s="94">
        <v>31875</v>
      </c>
      <c r="AM136" s="94">
        <v>0</v>
      </c>
      <c r="AN136" s="94">
        <v>0</v>
      </c>
      <c r="AO136" s="24">
        <f t="shared" si="41"/>
        <v>69839.81</v>
      </c>
      <c r="AQ136" s="10"/>
      <c r="AR136" s="10"/>
    </row>
    <row r="137" spans="1:44" ht="12" hidden="1" customHeight="1" x14ac:dyDescent="0.25">
      <c r="A137" s="9" t="s">
        <v>336</v>
      </c>
      <c r="B137" s="9" t="s">
        <v>336</v>
      </c>
      <c r="C137" s="25">
        <v>4</v>
      </c>
      <c r="D137" s="33" t="s">
        <v>300</v>
      </c>
      <c r="E137" s="27" t="s">
        <v>301</v>
      </c>
      <c r="F137" s="33" t="s">
        <v>323</v>
      </c>
      <c r="G137" s="27" t="s">
        <v>324</v>
      </c>
      <c r="H137" s="25" t="s">
        <v>337</v>
      </c>
      <c r="I137" s="27" t="s">
        <v>338</v>
      </c>
      <c r="J137" s="28" t="s">
        <v>21</v>
      </c>
      <c r="K137" s="29" t="s">
        <v>306</v>
      </c>
      <c r="L137" s="25" t="s">
        <v>9</v>
      </c>
      <c r="M137" s="24">
        <v>0</v>
      </c>
      <c r="N137" s="24">
        <v>323686.40999999997</v>
      </c>
      <c r="O137" s="24">
        <v>2941844.95</v>
      </c>
      <c r="P137" s="94">
        <v>73535.64</v>
      </c>
      <c r="Q137" s="94">
        <v>57592.71</v>
      </c>
      <c r="R137" s="94">
        <v>0</v>
      </c>
      <c r="S137" s="94">
        <f t="shared" si="37"/>
        <v>57592.71</v>
      </c>
      <c r="T137" s="98">
        <f t="shared" si="38"/>
        <v>0.78319451629169201</v>
      </c>
      <c r="U137" s="94">
        <f t="shared" si="39"/>
        <v>-15942.93</v>
      </c>
      <c r="V137" s="98">
        <f t="shared" si="40"/>
        <v>-0.21680548370830799</v>
      </c>
      <c r="W137" s="94"/>
      <c r="X137" s="94"/>
      <c r="Y137" s="94"/>
      <c r="Z137" s="94"/>
      <c r="AA137" s="94"/>
      <c r="AB137" s="94"/>
      <c r="AC137" s="94"/>
      <c r="AD137" s="94">
        <v>0</v>
      </c>
      <c r="AE137" s="94">
        <v>0</v>
      </c>
      <c r="AF137" s="94">
        <v>0</v>
      </c>
      <c r="AG137" s="94">
        <v>0</v>
      </c>
      <c r="AH137" s="94">
        <v>0</v>
      </c>
      <c r="AI137" s="94">
        <v>0</v>
      </c>
      <c r="AJ137" s="94">
        <v>487464.36</v>
      </c>
      <c r="AK137" s="94">
        <v>0</v>
      </c>
      <c r="AL137" s="94">
        <v>0</v>
      </c>
      <c r="AM137" s="94">
        <v>0</v>
      </c>
      <c r="AN137" s="94">
        <v>0</v>
      </c>
      <c r="AO137" s="24">
        <f t="shared" si="41"/>
        <v>561000</v>
      </c>
      <c r="AQ137" s="10"/>
      <c r="AR137" s="10"/>
    </row>
    <row r="138" spans="1:44" ht="12" hidden="1" customHeight="1" x14ac:dyDescent="0.25">
      <c r="A138" s="9" t="s">
        <v>339</v>
      </c>
      <c r="B138" s="9" t="s">
        <v>339</v>
      </c>
      <c r="C138" s="25">
        <v>4</v>
      </c>
      <c r="D138" s="33" t="s">
        <v>300</v>
      </c>
      <c r="E138" s="27" t="s">
        <v>301</v>
      </c>
      <c r="F138" s="33" t="s">
        <v>323</v>
      </c>
      <c r="G138" s="27" t="s">
        <v>324</v>
      </c>
      <c r="H138" s="25" t="s">
        <v>340</v>
      </c>
      <c r="I138" s="27" t="s">
        <v>341</v>
      </c>
      <c r="J138" s="28" t="s">
        <v>21</v>
      </c>
      <c r="K138" s="29" t="s">
        <v>306</v>
      </c>
      <c r="L138" s="25" t="s">
        <v>9</v>
      </c>
      <c r="M138" s="24">
        <v>0</v>
      </c>
      <c r="N138" s="24">
        <v>230419.18</v>
      </c>
      <c r="O138" s="24">
        <v>1474416.32</v>
      </c>
      <c r="P138" s="94">
        <v>0</v>
      </c>
      <c r="Q138" s="94">
        <v>0</v>
      </c>
      <c r="R138" s="94">
        <v>0</v>
      </c>
      <c r="S138" s="94">
        <f t="shared" si="37"/>
        <v>0</v>
      </c>
      <c r="T138" s="98" t="str">
        <f t="shared" si="38"/>
        <v>nebija plānots</v>
      </c>
      <c r="U138" s="94">
        <f t="shared" si="39"/>
        <v>0</v>
      </c>
      <c r="V138" s="98" t="str">
        <f t="shared" si="40"/>
        <v>nebija plānots</v>
      </c>
      <c r="W138" s="94"/>
      <c r="X138" s="94"/>
      <c r="Y138" s="94"/>
      <c r="Z138" s="94"/>
      <c r="AA138" s="94"/>
      <c r="AB138" s="94"/>
      <c r="AC138" s="94"/>
      <c r="AD138" s="94">
        <v>289438.26</v>
      </c>
      <c r="AE138" s="94">
        <v>0</v>
      </c>
      <c r="AF138" s="94">
        <v>0</v>
      </c>
      <c r="AG138" s="94">
        <v>0</v>
      </c>
      <c r="AH138" s="94">
        <v>0</v>
      </c>
      <c r="AI138" s="94">
        <v>0</v>
      </c>
      <c r="AJ138" s="94">
        <v>383928.74</v>
      </c>
      <c r="AK138" s="94">
        <v>0</v>
      </c>
      <c r="AL138" s="94">
        <v>0</v>
      </c>
      <c r="AM138" s="94">
        <v>0</v>
      </c>
      <c r="AN138" s="94">
        <v>0</v>
      </c>
      <c r="AO138" s="24">
        <f t="shared" si="41"/>
        <v>673367</v>
      </c>
      <c r="AQ138" s="10"/>
      <c r="AR138" s="10"/>
    </row>
    <row r="139" spans="1:44" ht="12" hidden="1" customHeight="1" x14ac:dyDescent="0.25">
      <c r="A139" s="9" t="s">
        <v>342</v>
      </c>
      <c r="B139" s="9" t="s">
        <v>342</v>
      </c>
      <c r="C139" s="25">
        <v>4</v>
      </c>
      <c r="D139" s="33" t="s">
        <v>300</v>
      </c>
      <c r="E139" s="27" t="s">
        <v>301</v>
      </c>
      <c r="F139" s="33" t="s">
        <v>323</v>
      </c>
      <c r="G139" s="27" t="s">
        <v>324</v>
      </c>
      <c r="H139" s="25" t="s">
        <v>343</v>
      </c>
      <c r="I139" s="27" t="s">
        <v>344</v>
      </c>
      <c r="J139" s="28" t="s">
        <v>21</v>
      </c>
      <c r="K139" s="29" t="s">
        <v>306</v>
      </c>
      <c r="L139" s="25" t="s">
        <v>9</v>
      </c>
      <c r="M139" s="24">
        <v>0</v>
      </c>
      <c r="N139" s="24">
        <v>16303.03</v>
      </c>
      <c r="O139" s="24">
        <v>95804.340000000011</v>
      </c>
      <c r="P139" s="94">
        <v>0</v>
      </c>
      <c r="Q139" s="94">
        <v>0</v>
      </c>
      <c r="R139" s="94">
        <v>0</v>
      </c>
      <c r="S139" s="94">
        <f t="shared" si="37"/>
        <v>0</v>
      </c>
      <c r="T139" s="98" t="str">
        <f t="shared" si="38"/>
        <v>nebija plānots</v>
      </c>
      <c r="U139" s="94">
        <f t="shared" si="39"/>
        <v>0</v>
      </c>
      <c r="V139" s="98" t="str">
        <f t="shared" si="40"/>
        <v>nebija plānots</v>
      </c>
      <c r="W139" s="94"/>
      <c r="X139" s="94"/>
      <c r="Y139" s="94"/>
      <c r="Z139" s="94"/>
      <c r="AA139" s="94"/>
      <c r="AB139" s="94"/>
      <c r="AC139" s="94"/>
      <c r="AD139" s="94">
        <v>0</v>
      </c>
      <c r="AE139" s="94">
        <v>0</v>
      </c>
      <c r="AF139" s="94">
        <v>0</v>
      </c>
      <c r="AG139" s="94">
        <v>124507.73</v>
      </c>
      <c r="AH139" s="94">
        <v>0</v>
      </c>
      <c r="AI139" s="94">
        <v>0</v>
      </c>
      <c r="AJ139" s="94">
        <v>0</v>
      </c>
      <c r="AK139" s="94">
        <v>0</v>
      </c>
      <c r="AL139" s="94">
        <v>0</v>
      </c>
      <c r="AM139" s="94">
        <v>115394.63</v>
      </c>
      <c r="AN139" s="94">
        <v>0</v>
      </c>
      <c r="AO139" s="24">
        <f t="shared" si="41"/>
        <v>239902.36</v>
      </c>
      <c r="AQ139" s="10"/>
      <c r="AR139" s="10"/>
    </row>
    <row r="140" spans="1:44" ht="12" hidden="1" customHeight="1" x14ac:dyDescent="0.25">
      <c r="A140" s="9" t="s">
        <v>345</v>
      </c>
      <c r="B140" s="9" t="s">
        <v>345</v>
      </c>
      <c r="C140" s="25">
        <v>4</v>
      </c>
      <c r="D140" s="33" t="s">
        <v>300</v>
      </c>
      <c r="E140" s="27" t="s">
        <v>301</v>
      </c>
      <c r="F140" s="33" t="s">
        <v>323</v>
      </c>
      <c r="G140" s="27" t="s">
        <v>324</v>
      </c>
      <c r="H140" s="25" t="s">
        <v>346</v>
      </c>
      <c r="I140" s="27" t="s">
        <v>347</v>
      </c>
      <c r="J140" s="28" t="s">
        <v>21</v>
      </c>
      <c r="K140" s="29" t="s">
        <v>306</v>
      </c>
      <c r="L140" s="25" t="s">
        <v>9</v>
      </c>
      <c r="M140" s="24">
        <v>0</v>
      </c>
      <c r="N140" s="24">
        <v>0</v>
      </c>
      <c r="O140" s="24">
        <v>58424.38</v>
      </c>
      <c r="P140" s="94">
        <v>0</v>
      </c>
      <c r="Q140" s="94">
        <v>0</v>
      </c>
      <c r="R140" s="94">
        <v>0</v>
      </c>
      <c r="S140" s="94">
        <f t="shared" si="37"/>
        <v>0</v>
      </c>
      <c r="T140" s="98" t="str">
        <f t="shared" si="38"/>
        <v>nebija plānots</v>
      </c>
      <c r="U140" s="94">
        <f t="shared" si="39"/>
        <v>0</v>
      </c>
      <c r="V140" s="98" t="str">
        <f t="shared" si="40"/>
        <v>nebija plānots</v>
      </c>
      <c r="W140" s="94"/>
      <c r="X140" s="94"/>
      <c r="Y140" s="94"/>
      <c r="Z140" s="94"/>
      <c r="AA140" s="94"/>
      <c r="AB140" s="94"/>
      <c r="AC140" s="94"/>
      <c r="AD140" s="94">
        <v>0</v>
      </c>
      <c r="AE140" s="94">
        <v>50766.78</v>
      </c>
      <c r="AF140" s="94">
        <v>0</v>
      </c>
      <c r="AG140" s="94">
        <v>100427.5</v>
      </c>
      <c r="AH140" s="94">
        <v>0</v>
      </c>
      <c r="AI140" s="94">
        <v>0</v>
      </c>
      <c r="AJ140" s="94">
        <v>0</v>
      </c>
      <c r="AK140" s="94">
        <v>0</v>
      </c>
      <c r="AL140" s="94">
        <v>0</v>
      </c>
      <c r="AM140" s="94">
        <v>72250</v>
      </c>
      <c r="AN140" s="94">
        <v>63750</v>
      </c>
      <c r="AO140" s="24">
        <f t="shared" si="41"/>
        <v>287194.28000000003</v>
      </c>
      <c r="AQ140" s="10"/>
      <c r="AR140" s="10"/>
    </row>
    <row r="141" spans="1:44" ht="12" hidden="1" customHeight="1" x14ac:dyDescent="0.25">
      <c r="A141" s="9" t="s">
        <v>348</v>
      </c>
      <c r="B141" s="9" t="s">
        <v>348</v>
      </c>
      <c r="C141" s="25">
        <v>4</v>
      </c>
      <c r="D141" s="33" t="s">
        <v>349</v>
      </c>
      <c r="E141" s="27" t="s">
        <v>350</v>
      </c>
      <c r="F141" s="33" t="s">
        <v>351</v>
      </c>
      <c r="G141" s="27" t="s">
        <v>352</v>
      </c>
      <c r="H141" s="25" t="s">
        <v>353</v>
      </c>
      <c r="I141" s="27" t="s">
        <v>354</v>
      </c>
      <c r="J141" s="28" t="s">
        <v>21</v>
      </c>
      <c r="K141" s="29" t="s">
        <v>95</v>
      </c>
      <c r="L141" s="25" t="s">
        <v>10</v>
      </c>
      <c r="M141" s="24">
        <v>0</v>
      </c>
      <c r="N141" s="24">
        <v>0</v>
      </c>
      <c r="O141" s="24">
        <v>0</v>
      </c>
      <c r="P141" s="94">
        <v>0</v>
      </c>
      <c r="Q141" s="94">
        <v>0</v>
      </c>
      <c r="R141" s="94">
        <v>0</v>
      </c>
      <c r="S141" s="94">
        <f t="shared" si="37"/>
        <v>0</v>
      </c>
      <c r="T141" s="98" t="str">
        <f t="shared" si="38"/>
        <v>nebija plānots</v>
      </c>
      <c r="U141" s="94">
        <f t="shared" si="39"/>
        <v>0</v>
      </c>
      <c r="V141" s="98" t="str">
        <f t="shared" si="40"/>
        <v>nebija plānots</v>
      </c>
      <c r="W141" s="94"/>
      <c r="X141" s="94"/>
      <c r="Y141" s="94"/>
      <c r="Z141" s="94"/>
      <c r="AA141" s="94"/>
      <c r="AB141" s="94"/>
      <c r="AC141" s="94"/>
      <c r="AD141" s="94">
        <v>0</v>
      </c>
      <c r="AE141" s="94">
        <v>0</v>
      </c>
      <c r="AF141" s="94">
        <v>0</v>
      </c>
      <c r="AG141" s="94">
        <v>0</v>
      </c>
      <c r="AH141" s="94">
        <v>0</v>
      </c>
      <c r="AI141" s="94">
        <v>0</v>
      </c>
      <c r="AJ141" s="94">
        <v>0</v>
      </c>
      <c r="AK141" s="94">
        <v>0</v>
      </c>
      <c r="AL141" s="94">
        <v>0</v>
      </c>
      <c r="AM141" s="94">
        <v>0</v>
      </c>
      <c r="AN141" s="94">
        <v>0</v>
      </c>
      <c r="AO141" s="24">
        <f t="shared" si="41"/>
        <v>0</v>
      </c>
      <c r="AQ141" s="10"/>
      <c r="AR141" s="10"/>
    </row>
    <row r="142" spans="1:44" ht="12" hidden="1" customHeight="1" x14ac:dyDescent="0.25">
      <c r="A142" s="9" t="s">
        <v>355</v>
      </c>
      <c r="B142" s="9" t="s">
        <v>355</v>
      </c>
      <c r="C142" s="25">
        <v>4</v>
      </c>
      <c r="D142" s="33" t="s">
        <v>349</v>
      </c>
      <c r="E142" s="27" t="s">
        <v>350</v>
      </c>
      <c r="F142" s="33" t="s">
        <v>351</v>
      </c>
      <c r="G142" s="27" t="s">
        <v>352</v>
      </c>
      <c r="H142" s="25" t="s">
        <v>356</v>
      </c>
      <c r="I142" s="27" t="s">
        <v>658</v>
      </c>
      <c r="J142" s="28" t="s">
        <v>21</v>
      </c>
      <c r="K142" s="29" t="s">
        <v>22</v>
      </c>
      <c r="L142" s="25" t="s">
        <v>10</v>
      </c>
      <c r="M142" s="24">
        <v>0</v>
      </c>
      <c r="N142" s="24">
        <v>0</v>
      </c>
      <c r="O142" s="24">
        <v>0</v>
      </c>
      <c r="P142" s="94">
        <v>14201.32</v>
      </c>
      <c r="Q142" s="94">
        <v>14201.32</v>
      </c>
      <c r="R142" s="94">
        <v>0</v>
      </c>
      <c r="S142" s="94">
        <f t="shared" si="37"/>
        <v>14201.32</v>
      </c>
      <c r="T142" s="98">
        <f t="shared" si="38"/>
        <v>1</v>
      </c>
      <c r="U142" s="94">
        <f t="shared" si="39"/>
        <v>0</v>
      </c>
      <c r="V142" s="98">
        <f t="shared" si="40"/>
        <v>0</v>
      </c>
      <c r="W142" s="94"/>
      <c r="X142" s="94"/>
      <c r="Y142" s="94"/>
      <c r="Z142" s="94"/>
      <c r="AA142" s="94"/>
      <c r="AB142" s="94"/>
      <c r="AC142" s="94"/>
      <c r="AD142" s="94">
        <v>0</v>
      </c>
      <c r="AE142" s="94">
        <v>0</v>
      </c>
      <c r="AF142" s="94">
        <v>25500</v>
      </c>
      <c r="AG142" s="94">
        <v>0</v>
      </c>
      <c r="AH142" s="94">
        <v>0</v>
      </c>
      <c r="AI142" s="94">
        <v>52530</v>
      </c>
      <c r="AJ142" s="94">
        <v>0</v>
      </c>
      <c r="AK142" s="94">
        <v>0</v>
      </c>
      <c r="AL142" s="94">
        <v>231540</v>
      </c>
      <c r="AM142" s="94">
        <v>0</v>
      </c>
      <c r="AN142" s="94">
        <v>0</v>
      </c>
      <c r="AO142" s="24">
        <f t="shared" si="41"/>
        <v>323771.32</v>
      </c>
      <c r="AQ142" s="10"/>
      <c r="AR142" s="10"/>
    </row>
    <row r="143" spans="1:44" ht="12" hidden="1" customHeight="1" x14ac:dyDescent="0.25">
      <c r="A143" s="9" t="s">
        <v>357</v>
      </c>
      <c r="B143" s="9" t="s">
        <v>357</v>
      </c>
      <c r="C143" s="25">
        <v>4</v>
      </c>
      <c r="D143" s="33" t="s">
        <v>349</v>
      </c>
      <c r="E143" s="27" t="s">
        <v>350</v>
      </c>
      <c r="F143" s="33" t="s">
        <v>351</v>
      </c>
      <c r="G143" s="27" t="s">
        <v>358</v>
      </c>
      <c r="H143" s="25" t="s">
        <v>359</v>
      </c>
      <c r="I143" s="27" t="s">
        <v>360</v>
      </c>
      <c r="J143" s="28" t="s">
        <v>21</v>
      </c>
      <c r="K143" s="29" t="s">
        <v>22</v>
      </c>
      <c r="L143" s="25" t="s">
        <v>10</v>
      </c>
      <c r="M143" s="24">
        <v>0</v>
      </c>
      <c r="N143" s="24">
        <v>0</v>
      </c>
      <c r="O143" s="24">
        <v>1007254.52</v>
      </c>
      <c r="P143" s="94">
        <v>877793.37</v>
      </c>
      <c r="Q143" s="94">
        <v>869554.44</v>
      </c>
      <c r="R143" s="94">
        <v>0</v>
      </c>
      <c r="S143" s="94">
        <f t="shared" si="37"/>
        <v>869554.44</v>
      </c>
      <c r="T143" s="98">
        <f t="shared" si="38"/>
        <v>0.99061404394065988</v>
      </c>
      <c r="U143" s="94">
        <f t="shared" si="39"/>
        <v>-8238.9300000000512</v>
      </c>
      <c r="V143" s="98">
        <f t="shared" si="40"/>
        <v>-9.3859560593400823E-3</v>
      </c>
      <c r="W143" s="94"/>
      <c r="X143" s="94"/>
      <c r="Y143" s="94"/>
      <c r="Z143" s="94"/>
      <c r="AA143" s="94"/>
      <c r="AB143" s="94"/>
      <c r="AC143" s="94"/>
      <c r="AD143" s="94">
        <v>286572.78999999998</v>
      </c>
      <c r="AE143" s="94">
        <v>228052.5</v>
      </c>
      <c r="AF143" s="94">
        <v>252328.44</v>
      </c>
      <c r="AG143" s="94">
        <v>446028.81000000006</v>
      </c>
      <c r="AH143" s="94">
        <v>93705.110000000015</v>
      </c>
      <c r="AI143" s="94">
        <v>572642.06000000006</v>
      </c>
      <c r="AJ143" s="94">
        <v>406920.64</v>
      </c>
      <c r="AK143" s="94">
        <v>1186070.79</v>
      </c>
      <c r="AL143" s="94">
        <v>506275.79</v>
      </c>
      <c r="AM143" s="94">
        <v>182438.29</v>
      </c>
      <c r="AN143" s="94">
        <v>114356</v>
      </c>
      <c r="AO143" s="24">
        <f t="shared" si="41"/>
        <v>5153184.59</v>
      </c>
      <c r="AQ143" s="10"/>
      <c r="AR143" s="10"/>
    </row>
    <row r="144" spans="1:44" ht="12" hidden="1" customHeight="1" x14ac:dyDescent="0.25">
      <c r="A144" s="9" t="s">
        <v>361</v>
      </c>
      <c r="B144" s="9" t="s">
        <v>361</v>
      </c>
      <c r="C144" s="25">
        <v>4</v>
      </c>
      <c r="D144" s="33" t="s">
        <v>349</v>
      </c>
      <c r="E144" s="27" t="s">
        <v>350</v>
      </c>
      <c r="F144" s="33" t="s">
        <v>351</v>
      </c>
      <c r="G144" s="27" t="s">
        <v>352</v>
      </c>
      <c r="H144" s="25" t="s">
        <v>362</v>
      </c>
      <c r="I144" s="27" t="s">
        <v>363</v>
      </c>
      <c r="J144" s="28">
        <v>1</v>
      </c>
      <c r="K144" s="36" t="s">
        <v>22</v>
      </c>
      <c r="L144" s="25" t="s">
        <v>10</v>
      </c>
      <c r="M144" s="24">
        <v>0</v>
      </c>
      <c r="N144" s="24">
        <v>0</v>
      </c>
      <c r="O144" s="24">
        <v>21133327.09</v>
      </c>
      <c r="P144" s="94">
        <v>0</v>
      </c>
      <c r="Q144" s="94">
        <v>0</v>
      </c>
      <c r="R144" s="94">
        <v>0</v>
      </c>
      <c r="S144" s="94">
        <f t="shared" si="37"/>
        <v>0</v>
      </c>
      <c r="T144" s="98" t="str">
        <f t="shared" si="38"/>
        <v>nebija plānots</v>
      </c>
      <c r="U144" s="94">
        <f t="shared" si="39"/>
        <v>0</v>
      </c>
      <c r="V144" s="98" t="str">
        <f t="shared" si="40"/>
        <v>nebija plānots</v>
      </c>
      <c r="W144" s="94"/>
      <c r="X144" s="94"/>
      <c r="Y144" s="94"/>
      <c r="Z144" s="94"/>
      <c r="AA144" s="94"/>
      <c r="AB144" s="94"/>
      <c r="AC144" s="94"/>
      <c r="AD144" s="94">
        <v>0</v>
      </c>
      <c r="AE144" s="94">
        <v>0</v>
      </c>
      <c r="AF144" s="94">
        <v>116672.91</v>
      </c>
      <c r="AG144" s="94">
        <v>0</v>
      </c>
      <c r="AH144" s="94">
        <v>0</v>
      </c>
      <c r="AI144" s="94">
        <v>0</v>
      </c>
      <c r="AJ144" s="94">
        <v>0</v>
      </c>
      <c r="AK144" s="94">
        <v>0</v>
      </c>
      <c r="AL144" s="94">
        <v>0</v>
      </c>
      <c r="AM144" s="94">
        <v>0</v>
      </c>
      <c r="AN144" s="94">
        <v>0</v>
      </c>
      <c r="AO144" s="24">
        <f t="shared" si="41"/>
        <v>116672.91</v>
      </c>
      <c r="AQ144" s="10"/>
      <c r="AR144" s="10"/>
    </row>
    <row r="145" spans="1:44" ht="12" hidden="1" customHeight="1" x14ac:dyDescent="0.25">
      <c r="A145" s="9" t="s">
        <v>364</v>
      </c>
      <c r="B145" s="9" t="s">
        <v>364</v>
      </c>
      <c r="C145" s="25">
        <v>4</v>
      </c>
      <c r="D145" s="33" t="s">
        <v>349</v>
      </c>
      <c r="E145" s="27" t="s">
        <v>350</v>
      </c>
      <c r="F145" s="33" t="s">
        <v>351</v>
      </c>
      <c r="G145" s="27" t="s">
        <v>352</v>
      </c>
      <c r="H145" s="25" t="s">
        <v>362</v>
      </c>
      <c r="I145" s="27" t="s">
        <v>363</v>
      </c>
      <c r="J145" s="28">
        <v>2</v>
      </c>
      <c r="K145" s="36" t="s">
        <v>22</v>
      </c>
      <c r="L145" s="25" t="s">
        <v>10</v>
      </c>
      <c r="M145" s="24">
        <v>0</v>
      </c>
      <c r="N145" s="24">
        <v>0</v>
      </c>
      <c r="O145" s="24">
        <v>1751532.47</v>
      </c>
      <c r="P145" s="94">
        <v>1500000</v>
      </c>
      <c r="Q145" s="94">
        <v>1500000</v>
      </c>
      <c r="R145" s="94">
        <v>0</v>
      </c>
      <c r="S145" s="94">
        <f t="shared" si="37"/>
        <v>1500000</v>
      </c>
      <c r="T145" s="98">
        <f t="shared" si="38"/>
        <v>1</v>
      </c>
      <c r="U145" s="94">
        <f t="shared" si="39"/>
        <v>0</v>
      </c>
      <c r="V145" s="98">
        <f t="shared" si="40"/>
        <v>0</v>
      </c>
      <c r="W145" s="94"/>
      <c r="X145" s="94"/>
      <c r="Y145" s="94"/>
      <c r="Z145" s="94"/>
      <c r="AA145" s="94"/>
      <c r="AB145" s="94"/>
      <c r="AC145" s="94"/>
      <c r="AD145" s="94">
        <v>238517.53</v>
      </c>
      <c r="AE145" s="94">
        <v>0</v>
      </c>
      <c r="AF145" s="94">
        <v>0</v>
      </c>
      <c r="AG145" s="94">
        <v>0</v>
      </c>
      <c r="AH145" s="94">
        <v>0</v>
      </c>
      <c r="AI145" s="94">
        <v>0</v>
      </c>
      <c r="AJ145" s="94">
        <v>610929</v>
      </c>
      <c r="AK145" s="94">
        <v>11384490.199999999</v>
      </c>
      <c r="AL145" s="94">
        <v>0</v>
      </c>
      <c r="AM145" s="94">
        <v>0</v>
      </c>
      <c r="AN145" s="94">
        <v>250000</v>
      </c>
      <c r="AO145" s="24">
        <f t="shared" si="41"/>
        <v>13983936.73</v>
      </c>
      <c r="AQ145" s="10"/>
      <c r="AR145" s="10"/>
    </row>
    <row r="146" spans="1:44" ht="12" hidden="1" customHeight="1" x14ac:dyDescent="0.25">
      <c r="A146" s="9" t="s">
        <v>365</v>
      </c>
      <c r="B146" s="9" t="s">
        <v>365</v>
      </c>
      <c r="C146" s="25">
        <v>4</v>
      </c>
      <c r="D146" s="33" t="s">
        <v>349</v>
      </c>
      <c r="E146" s="27" t="s">
        <v>350</v>
      </c>
      <c r="F146" s="33" t="s">
        <v>351</v>
      </c>
      <c r="G146" s="27" t="s">
        <v>352</v>
      </c>
      <c r="H146" s="25" t="s">
        <v>362</v>
      </c>
      <c r="I146" s="27" t="s">
        <v>363</v>
      </c>
      <c r="J146" s="28">
        <v>3</v>
      </c>
      <c r="K146" s="36" t="s">
        <v>22</v>
      </c>
      <c r="L146" s="25" t="s">
        <v>10</v>
      </c>
      <c r="M146" s="24">
        <v>0</v>
      </c>
      <c r="N146" s="24">
        <v>0</v>
      </c>
      <c r="O146" s="24">
        <v>0</v>
      </c>
      <c r="P146" s="94">
        <v>0</v>
      </c>
      <c r="Q146" s="94">
        <v>0</v>
      </c>
      <c r="R146" s="94">
        <v>0</v>
      </c>
      <c r="S146" s="94">
        <f t="shared" si="37"/>
        <v>0</v>
      </c>
      <c r="T146" s="98" t="str">
        <f t="shared" si="38"/>
        <v>nebija plānots</v>
      </c>
      <c r="U146" s="94">
        <f t="shared" si="39"/>
        <v>0</v>
      </c>
      <c r="V146" s="98" t="str">
        <f t="shared" si="40"/>
        <v>nebija plānots</v>
      </c>
      <c r="W146" s="94"/>
      <c r="X146" s="94"/>
      <c r="Y146" s="94"/>
      <c r="Z146" s="94"/>
      <c r="AA146" s="94"/>
      <c r="AB146" s="94"/>
      <c r="AC146" s="94"/>
      <c r="AD146" s="94">
        <v>0</v>
      </c>
      <c r="AE146" s="94">
        <v>0</v>
      </c>
      <c r="AF146" s="94">
        <v>0</v>
      </c>
      <c r="AG146" s="94">
        <v>0</v>
      </c>
      <c r="AH146" s="94">
        <v>0</v>
      </c>
      <c r="AI146" s="94">
        <v>0</v>
      </c>
      <c r="AJ146" s="94">
        <v>0</v>
      </c>
      <c r="AK146" s="94">
        <v>0</v>
      </c>
      <c r="AL146" s="94">
        <v>0</v>
      </c>
      <c r="AM146" s="94">
        <v>0</v>
      </c>
      <c r="AN146" s="94">
        <v>135000</v>
      </c>
      <c r="AO146" s="24">
        <f t="shared" si="41"/>
        <v>135000</v>
      </c>
      <c r="AQ146" s="10"/>
      <c r="AR146" s="10"/>
    </row>
    <row r="147" spans="1:44" ht="12" hidden="1" customHeight="1" x14ac:dyDescent="0.25">
      <c r="A147" s="9" t="s">
        <v>366</v>
      </c>
      <c r="B147" s="9" t="s">
        <v>366</v>
      </c>
      <c r="C147" s="25">
        <v>4</v>
      </c>
      <c r="D147" s="33" t="s">
        <v>349</v>
      </c>
      <c r="E147" s="27" t="s">
        <v>350</v>
      </c>
      <c r="F147" s="33" t="s">
        <v>351</v>
      </c>
      <c r="G147" s="27" t="s">
        <v>352</v>
      </c>
      <c r="H147" s="25" t="s">
        <v>367</v>
      </c>
      <c r="I147" s="27" t="s">
        <v>368</v>
      </c>
      <c r="J147" s="28">
        <v>1</v>
      </c>
      <c r="K147" s="36" t="s">
        <v>22</v>
      </c>
      <c r="L147" s="25" t="s">
        <v>10</v>
      </c>
      <c r="M147" s="24">
        <v>0</v>
      </c>
      <c r="N147" s="24">
        <v>0</v>
      </c>
      <c r="O147" s="24">
        <v>2129959.87</v>
      </c>
      <c r="P147" s="94">
        <v>0</v>
      </c>
      <c r="Q147" s="94">
        <v>0</v>
      </c>
      <c r="R147" s="94">
        <v>0</v>
      </c>
      <c r="S147" s="94">
        <f t="shared" si="37"/>
        <v>0</v>
      </c>
      <c r="T147" s="98" t="str">
        <f t="shared" si="38"/>
        <v>nebija plānots</v>
      </c>
      <c r="U147" s="94">
        <f t="shared" si="39"/>
        <v>0</v>
      </c>
      <c r="V147" s="98" t="str">
        <f t="shared" si="40"/>
        <v>nebija plānots</v>
      </c>
      <c r="W147" s="94"/>
      <c r="X147" s="94"/>
      <c r="Y147" s="94"/>
      <c r="Z147" s="94"/>
      <c r="AA147" s="94"/>
      <c r="AB147" s="94"/>
      <c r="AC147" s="94"/>
      <c r="AD147" s="94">
        <v>0</v>
      </c>
      <c r="AE147" s="94">
        <v>0</v>
      </c>
      <c r="AF147" s="94">
        <v>0</v>
      </c>
      <c r="AG147" s="94">
        <v>0</v>
      </c>
      <c r="AH147" s="94">
        <v>1349207.17</v>
      </c>
      <c r="AI147" s="94">
        <v>0</v>
      </c>
      <c r="AJ147" s="94">
        <v>0</v>
      </c>
      <c r="AK147" s="94">
        <v>0</v>
      </c>
      <c r="AL147" s="94">
        <v>0</v>
      </c>
      <c r="AM147" s="94">
        <v>1802539.25</v>
      </c>
      <c r="AN147" s="94">
        <v>0</v>
      </c>
      <c r="AO147" s="24">
        <f t="shared" si="41"/>
        <v>3151746.42</v>
      </c>
      <c r="AQ147" s="10"/>
      <c r="AR147" s="10"/>
    </row>
    <row r="148" spans="1:44" ht="12" hidden="1" customHeight="1" x14ac:dyDescent="0.25">
      <c r="A148" s="9" t="s">
        <v>369</v>
      </c>
      <c r="B148" s="9" t="s">
        <v>369</v>
      </c>
      <c r="C148" s="25">
        <v>4</v>
      </c>
      <c r="D148" s="33" t="s">
        <v>349</v>
      </c>
      <c r="E148" s="27" t="s">
        <v>350</v>
      </c>
      <c r="F148" s="33" t="s">
        <v>351</v>
      </c>
      <c r="G148" s="27" t="s">
        <v>352</v>
      </c>
      <c r="H148" s="25" t="s">
        <v>367</v>
      </c>
      <c r="I148" s="27" t="s">
        <v>368</v>
      </c>
      <c r="J148" s="28">
        <v>2</v>
      </c>
      <c r="K148" s="36" t="s">
        <v>22</v>
      </c>
      <c r="L148" s="25" t="s">
        <v>10</v>
      </c>
      <c r="M148" s="24">
        <v>0</v>
      </c>
      <c r="N148" s="24">
        <v>0</v>
      </c>
      <c r="O148" s="24">
        <v>831486.19</v>
      </c>
      <c r="P148" s="94">
        <v>0</v>
      </c>
      <c r="Q148" s="94">
        <v>0</v>
      </c>
      <c r="R148" s="94">
        <v>0</v>
      </c>
      <c r="S148" s="94">
        <f t="shared" si="37"/>
        <v>0</v>
      </c>
      <c r="T148" s="98" t="str">
        <f t="shared" si="38"/>
        <v>nebija plānots</v>
      </c>
      <c r="U148" s="94">
        <f t="shared" si="39"/>
        <v>0</v>
      </c>
      <c r="V148" s="98" t="str">
        <f t="shared" si="40"/>
        <v>nebija plānots</v>
      </c>
      <c r="W148" s="94"/>
      <c r="X148" s="94"/>
      <c r="Y148" s="94"/>
      <c r="Z148" s="94"/>
      <c r="AA148" s="94"/>
      <c r="AB148" s="94"/>
      <c r="AC148" s="94"/>
      <c r="AD148" s="94">
        <v>0</v>
      </c>
      <c r="AE148" s="94">
        <v>22459.96</v>
      </c>
      <c r="AF148" s="94">
        <v>0</v>
      </c>
      <c r="AG148" s="94">
        <v>0</v>
      </c>
      <c r="AH148" s="94">
        <v>0</v>
      </c>
      <c r="AI148" s="94">
        <v>0</v>
      </c>
      <c r="AJ148" s="94">
        <v>0</v>
      </c>
      <c r="AK148" s="94">
        <v>278936.77</v>
      </c>
      <c r="AL148" s="94">
        <v>0</v>
      </c>
      <c r="AM148" s="94">
        <v>0</v>
      </c>
      <c r="AN148" s="94">
        <v>0</v>
      </c>
      <c r="AO148" s="24">
        <f t="shared" si="41"/>
        <v>301396.73000000004</v>
      </c>
      <c r="AQ148" s="10"/>
      <c r="AR148" s="10"/>
    </row>
    <row r="149" spans="1:44" ht="12" hidden="1" customHeight="1" x14ac:dyDescent="0.25">
      <c r="A149" s="9" t="s">
        <v>370</v>
      </c>
      <c r="B149" s="9" t="s">
        <v>370</v>
      </c>
      <c r="C149" s="25">
        <v>4</v>
      </c>
      <c r="D149" s="33" t="s">
        <v>349</v>
      </c>
      <c r="E149" s="27" t="s">
        <v>350</v>
      </c>
      <c r="F149" s="33" t="s">
        <v>351</v>
      </c>
      <c r="G149" s="27" t="s">
        <v>352</v>
      </c>
      <c r="H149" s="25" t="s">
        <v>367</v>
      </c>
      <c r="I149" s="27" t="s">
        <v>368</v>
      </c>
      <c r="J149" s="28">
        <v>3</v>
      </c>
      <c r="K149" s="36" t="s">
        <v>22</v>
      </c>
      <c r="L149" s="25" t="s">
        <v>10</v>
      </c>
      <c r="M149" s="24">
        <v>0</v>
      </c>
      <c r="N149" s="24">
        <v>0</v>
      </c>
      <c r="O149" s="24">
        <v>0</v>
      </c>
      <c r="P149" s="94">
        <v>0</v>
      </c>
      <c r="Q149" s="94">
        <v>0</v>
      </c>
      <c r="R149" s="94">
        <v>0</v>
      </c>
      <c r="S149" s="94">
        <f t="shared" si="37"/>
        <v>0</v>
      </c>
      <c r="T149" s="98" t="str">
        <f t="shared" si="38"/>
        <v>nebija plānots</v>
      </c>
      <c r="U149" s="94">
        <f t="shared" si="39"/>
        <v>0</v>
      </c>
      <c r="V149" s="98" t="str">
        <f t="shared" si="40"/>
        <v>nebija plānots</v>
      </c>
      <c r="W149" s="94"/>
      <c r="X149" s="94"/>
      <c r="Y149" s="94"/>
      <c r="Z149" s="94"/>
      <c r="AA149" s="94"/>
      <c r="AB149" s="94"/>
      <c r="AC149" s="94"/>
      <c r="AD149" s="94">
        <v>0</v>
      </c>
      <c r="AE149" s="94">
        <v>59223.94</v>
      </c>
      <c r="AF149" s="94">
        <v>0</v>
      </c>
      <c r="AG149" s="94">
        <v>0</v>
      </c>
      <c r="AH149" s="94">
        <v>0</v>
      </c>
      <c r="AI149" s="94">
        <v>0</v>
      </c>
      <c r="AJ149" s="94">
        <v>0</v>
      </c>
      <c r="AK149" s="94">
        <v>0</v>
      </c>
      <c r="AL149" s="94">
        <v>276647.96999999997</v>
      </c>
      <c r="AM149" s="94">
        <v>0</v>
      </c>
      <c r="AN149" s="94">
        <v>0</v>
      </c>
      <c r="AO149" s="24">
        <f t="shared" si="41"/>
        <v>335871.91</v>
      </c>
      <c r="AQ149" s="10"/>
      <c r="AR149" s="10"/>
    </row>
    <row r="150" spans="1:44" ht="12" hidden="1" customHeight="1" x14ac:dyDescent="0.25">
      <c r="A150" s="9" t="s">
        <v>371</v>
      </c>
      <c r="B150" s="9" t="s">
        <v>371</v>
      </c>
      <c r="C150" s="25">
        <v>4</v>
      </c>
      <c r="D150" s="33" t="s">
        <v>349</v>
      </c>
      <c r="E150" s="27" t="s">
        <v>350</v>
      </c>
      <c r="F150" s="33" t="s">
        <v>351</v>
      </c>
      <c r="G150" s="27" t="s">
        <v>352</v>
      </c>
      <c r="H150" s="25" t="s">
        <v>367</v>
      </c>
      <c r="I150" s="27" t="s">
        <v>368</v>
      </c>
      <c r="J150" s="28">
        <v>4</v>
      </c>
      <c r="K150" s="36" t="s">
        <v>22</v>
      </c>
      <c r="L150" s="25" t="s">
        <v>10</v>
      </c>
      <c r="M150" s="24">
        <v>0</v>
      </c>
      <c r="N150" s="24">
        <v>983345.53</v>
      </c>
      <c r="O150" s="24">
        <v>1581746.4400000002</v>
      </c>
      <c r="P150" s="94">
        <v>50535.65</v>
      </c>
      <c r="Q150" s="94">
        <v>50535.65</v>
      </c>
      <c r="R150" s="94">
        <v>0</v>
      </c>
      <c r="S150" s="94">
        <f t="shared" si="37"/>
        <v>50535.65</v>
      </c>
      <c r="T150" s="98">
        <f t="shared" si="38"/>
        <v>1</v>
      </c>
      <c r="U150" s="94">
        <f t="shared" si="39"/>
        <v>0</v>
      </c>
      <c r="V150" s="98">
        <f t="shared" si="40"/>
        <v>0</v>
      </c>
      <c r="W150" s="94"/>
      <c r="X150" s="94"/>
      <c r="Y150" s="94"/>
      <c r="Z150" s="94"/>
      <c r="AA150" s="94"/>
      <c r="AB150" s="94"/>
      <c r="AC150" s="94"/>
      <c r="AD150" s="94">
        <v>0</v>
      </c>
      <c r="AE150" s="94">
        <v>0</v>
      </c>
      <c r="AF150" s="94">
        <v>0</v>
      </c>
      <c r="AG150" s="94">
        <v>54958.570000000102</v>
      </c>
      <c r="AH150" s="94">
        <v>0</v>
      </c>
      <c r="AI150" s="94">
        <v>0</v>
      </c>
      <c r="AJ150" s="94">
        <v>0</v>
      </c>
      <c r="AK150" s="94">
        <v>0</v>
      </c>
      <c r="AL150" s="94">
        <v>0</v>
      </c>
      <c r="AM150" s="94">
        <v>0</v>
      </c>
      <c r="AN150" s="94">
        <v>0</v>
      </c>
      <c r="AO150" s="24">
        <f t="shared" si="41"/>
        <v>105494.2200000001</v>
      </c>
      <c r="AQ150" s="10"/>
      <c r="AR150" s="10"/>
    </row>
    <row r="151" spans="1:44" ht="12" hidden="1" customHeight="1" x14ac:dyDescent="0.25">
      <c r="A151" s="9" t="s">
        <v>372</v>
      </c>
      <c r="B151" s="9" t="s">
        <v>372</v>
      </c>
      <c r="C151" s="25">
        <v>4</v>
      </c>
      <c r="D151" s="33" t="s">
        <v>349</v>
      </c>
      <c r="E151" s="27" t="s">
        <v>350</v>
      </c>
      <c r="F151" s="33" t="s">
        <v>351</v>
      </c>
      <c r="G151" s="27" t="s">
        <v>352</v>
      </c>
      <c r="H151" s="34" t="s">
        <v>373</v>
      </c>
      <c r="I151" s="27" t="s">
        <v>374</v>
      </c>
      <c r="J151" s="28" t="s">
        <v>21</v>
      </c>
      <c r="K151" s="32" t="s">
        <v>91</v>
      </c>
      <c r="L151" s="25" t="s">
        <v>10</v>
      </c>
      <c r="M151" s="24">
        <v>0</v>
      </c>
      <c r="N151" s="24">
        <v>489734.09</v>
      </c>
      <c r="O151" s="24">
        <v>10131964.98</v>
      </c>
      <c r="P151" s="94">
        <v>2185816.31</v>
      </c>
      <c r="Q151" s="94">
        <v>2768995.53</v>
      </c>
      <c r="R151" s="94">
        <v>0</v>
      </c>
      <c r="S151" s="94">
        <f t="shared" si="37"/>
        <v>2768995.53</v>
      </c>
      <c r="T151" s="98">
        <f t="shared" si="38"/>
        <v>1.2668015685178962</v>
      </c>
      <c r="U151" s="94">
        <f t="shared" si="39"/>
        <v>583179.21999999974</v>
      </c>
      <c r="V151" s="98">
        <f t="shared" si="40"/>
        <v>0.26680156851789605</v>
      </c>
      <c r="W151" s="94"/>
      <c r="X151" s="94"/>
      <c r="Y151" s="94"/>
      <c r="Z151" s="94"/>
      <c r="AA151" s="94"/>
      <c r="AB151" s="94"/>
      <c r="AC151" s="94"/>
      <c r="AD151" s="94">
        <v>520679.22</v>
      </c>
      <c r="AE151" s="94">
        <v>2659614.67</v>
      </c>
      <c r="AF151" s="94">
        <v>1770045.3599999996</v>
      </c>
      <c r="AG151" s="94">
        <v>0</v>
      </c>
      <c r="AH151" s="94">
        <v>1620000</v>
      </c>
      <c r="AI151" s="94">
        <v>979624.35</v>
      </c>
      <c r="AJ151" s="94">
        <v>28997.33</v>
      </c>
      <c r="AK151" s="94">
        <v>1103660.45</v>
      </c>
      <c r="AL151" s="94">
        <v>2122426.21</v>
      </c>
      <c r="AM151" s="94">
        <v>485675</v>
      </c>
      <c r="AN151" s="94">
        <v>0</v>
      </c>
      <c r="AO151" s="24">
        <f t="shared" si="41"/>
        <v>13476538.899999999</v>
      </c>
      <c r="AQ151" s="10"/>
      <c r="AR151" s="10"/>
    </row>
    <row r="152" spans="1:44" ht="12" hidden="1" customHeight="1" x14ac:dyDescent="0.25">
      <c r="A152" s="9" t="s">
        <v>375</v>
      </c>
      <c r="B152" s="9" t="s">
        <v>375</v>
      </c>
      <c r="C152" s="25">
        <v>4</v>
      </c>
      <c r="D152" s="33" t="s">
        <v>349</v>
      </c>
      <c r="E152" s="27" t="s">
        <v>350</v>
      </c>
      <c r="F152" s="33" t="s">
        <v>351</v>
      </c>
      <c r="G152" s="27" t="s">
        <v>352</v>
      </c>
      <c r="H152" s="34" t="s">
        <v>376</v>
      </c>
      <c r="I152" s="27" t="s">
        <v>377</v>
      </c>
      <c r="J152" s="28">
        <v>1</v>
      </c>
      <c r="K152" s="36" t="s">
        <v>22</v>
      </c>
      <c r="L152" s="25" t="s">
        <v>10</v>
      </c>
      <c r="M152" s="24">
        <v>0</v>
      </c>
      <c r="N152" s="24">
        <v>0</v>
      </c>
      <c r="O152" s="24">
        <v>1460625.27</v>
      </c>
      <c r="P152" s="94">
        <v>0</v>
      </c>
      <c r="Q152" s="94">
        <v>0</v>
      </c>
      <c r="R152" s="94">
        <v>0</v>
      </c>
      <c r="S152" s="94">
        <f t="shared" si="37"/>
        <v>0</v>
      </c>
      <c r="T152" s="98" t="str">
        <f t="shared" si="38"/>
        <v>nebija plānots</v>
      </c>
      <c r="U152" s="94">
        <f t="shared" si="39"/>
        <v>0</v>
      </c>
      <c r="V152" s="98" t="str">
        <f t="shared" si="40"/>
        <v>nebija plānots</v>
      </c>
      <c r="W152" s="94"/>
      <c r="X152" s="94"/>
      <c r="Y152" s="94"/>
      <c r="Z152" s="94"/>
      <c r="AA152" s="94"/>
      <c r="AB152" s="94"/>
      <c r="AC152" s="94"/>
      <c r="AD152" s="94">
        <v>0</v>
      </c>
      <c r="AE152" s="94">
        <v>0</v>
      </c>
      <c r="AF152" s="94">
        <v>0</v>
      </c>
      <c r="AG152" s="94">
        <v>0</v>
      </c>
      <c r="AH152" s="94">
        <v>0</v>
      </c>
      <c r="AI152" s="94">
        <v>0</v>
      </c>
      <c r="AJ152" s="94">
        <v>0</v>
      </c>
      <c r="AK152" s="94">
        <v>0</v>
      </c>
      <c r="AL152" s="94">
        <v>0</v>
      </c>
      <c r="AM152" s="94">
        <v>0</v>
      </c>
      <c r="AN152" s="94">
        <v>0</v>
      </c>
      <c r="AO152" s="24">
        <f t="shared" si="41"/>
        <v>0</v>
      </c>
      <c r="AQ152" s="10"/>
      <c r="AR152" s="10"/>
    </row>
    <row r="153" spans="1:44" ht="12" hidden="1" customHeight="1" x14ac:dyDescent="0.25">
      <c r="A153" s="9" t="s">
        <v>378</v>
      </c>
      <c r="B153" s="9" t="s">
        <v>378</v>
      </c>
      <c r="C153" s="25">
        <v>4</v>
      </c>
      <c r="D153" s="33" t="s">
        <v>349</v>
      </c>
      <c r="E153" s="27" t="s">
        <v>350</v>
      </c>
      <c r="F153" s="33" t="s">
        <v>351</v>
      </c>
      <c r="G153" s="27" t="s">
        <v>352</v>
      </c>
      <c r="H153" s="34" t="s">
        <v>376</v>
      </c>
      <c r="I153" s="27" t="s">
        <v>377</v>
      </c>
      <c r="J153" s="28">
        <v>2</v>
      </c>
      <c r="K153" s="36" t="s">
        <v>22</v>
      </c>
      <c r="L153" s="25" t="s">
        <v>10</v>
      </c>
      <c r="M153" s="24">
        <v>0</v>
      </c>
      <c r="N153" s="24">
        <v>0</v>
      </c>
      <c r="O153" s="24">
        <v>1193433.1099999999</v>
      </c>
      <c r="P153" s="94">
        <v>10131.1</v>
      </c>
      <c r="Q153" s="94">
        <v>36949.269999999997</v>
      </c>
      <c r="R153" s="94">
        <v>0</v>
      </c>
      <c r="S153" s="94">
        <f t="shared" si="37"/>
        <v>36949.269999999997</v>
      </c>
      <c r="T153" s="98">
        <f t="shared" si="38"/>
        <v>3.647113344059381</v>
      </c>
      <c r="U153" s="94">
        <f t="shared" si="39"/>
        <v>26818.17</v>
      </c>
      <c r="V153" s="98">
        <f t="shared" si="40"/>
        <v>2.647113344059381</v>
      </c>
      <c r="W153" s="94"/>
      <c r="X153" s="94"/>
      <c r="Y153" s="94"/>
      <c r="Z153" s="94"/>
      <c r="AA153" s="94"/>
      <c r="AB153" s="94"/>
      <c r="AC153" s="94"/>
      <c r="AD153" s="94">
        <v>44353.5</v>
      </c>
      <c r="AE153" s="94">
        <v>476781.05000000005</v>
      </c>
      <c r="AF153" s="94">
        <v>92031.76999999999</v>
      </c>
      <c r="AG153" s="94">
        <v>460546.36</v>
      </c>
      <c r="AH153" s="94">
        <v>59691.62</v>
      </c>
      <c r="AI153" s="94">
        <v>117188.05</v>
      </c>
      <c r="AJ153" s="94">
        <v>838564.12</v>
      </c>
      <c r="AK153" s="94">
        <v>1596329.08</v>
      </c>
      <c r="AL153" s="94">
        <v>597606.12</v>
      </c>
      <c r="AM153" s="94">
        <v>332753.84000000003</v>
      </c>
      <c r="AN153" s="94">
        <v>0</v>
      </c>
      <c r="AO153" s="24">
        <f t="shared" si="41"/>
        <v>4625976.6100000003</v>
      </c>
      <c r="AQ153" s="10"/>
      <c r="AR153" s="10"/>
    </row>
    <row r="154" spans="1:44" ht="12" hidden="1" customHeight="1" x14ac:dyDescent="0.25">
      <c r="A154" s="9" t="s">
        <v>379</v>
      </c>
      <c r="B154" s="9" t="s">
        <v>379</v>
      </c>
      <c r="C154" s="25">
        <v>4</v>
      </c>
      <c r="D154" s="33" t="s">
        <v>349</v>
      </c>
      <c r="E154" s="27" t="s">
        <v>350</v>
      </c>
      <c r="F154" s="33" t="s">
        <v>351</v>
      </c>
      <c r="G154" s="27" t="s">
        <v>352</v>
      </c>
      <c r="H154" s="34" t="s">
        <v>376</v>
      </c>
      <c r="I154" s="27" t="s">
        <v>377</v>
      </c>
      <c r="J154" s="28">
        <v>3</v>
      </c>
      <c r="K154" s="36" t="s">
        <v>22</v>
      </c>
      <c r="L154" s="25" t="s">
        <v>10</v>
      </c>
      <c r="M154" s="24">
        <v>0</v>
      </c>
      <c r="N154" s="24">
        <v>0</v>
      </c>
      <c r="O154" s="24">
        <v>2269.11</v>
      </c>
      <c r="P154" s="94">
        <v>0</v>
      </c>
      <c r="Q154" s="94">
        <v>0</v>
      </c>
      <c r="R154" s="94">
        <v>0</v>
      </c>
      <c r="S154" s="94">
        <f t="shared" si="37"/>
        <v>0</v>
      </c>
      <c r="T154" s="98" t="str">
        <f t="shared" si="38"/>
        <v>nebija plānots</v>
      </c>
      <c r="U154" s="94">
        <f t="shared" si="39"/>
        <v>0</v>
      </c>
      <c r="V154" s="98" t="str">
        <f t="shared" si="40"/>
        <v>nebija plānots</v>
      </c>
      <c r="W154" s="94"/>
      <c r="X154" s="94"/>
      <c r="Y154" s="94"/>
      <c r="Z154" s="94"/>
      <c r="AA154" s="94"/>
      <c r="AB154" s="94"/>
      <c r="AC154" s="94"/>
      <c r="AD154" s="94">
        <v>0</v>
      </c>
      <c r="AE154" s="94">
        <v>217472.5</v>
      </c>
      <c r="AF154" s="94">
        <v>0</v>
      </c>
      <c r="AG154" s="94">
        <v>0</v>
      </c>
      <c r="AH154" s="94">
        <v>0</v>
      </c>
      <c r="AI154" s="94">
        <v>0</v>
      </c>
      <c r="AJ154" s="94">
        <v>0</v>
      </c>
      <c r="AK154" s="94">
        <v>0</v>
      </c>
      <c r="AL154" s="94">
        <v>244247.5</v>
      </c>
      <c r="AM154" s="94">
        <v>0</v>
      </c>
      <c r="AN154" s="94">
        <v>0</v>
      </c>
      <c r="AO154" s="24">
        <f t="shared" si="41"/>
        <v>461720</v>
      </c>
      <c r="AQ154" s="10"/>
      <c r="AR154" s="10"/>
    </row>
    <row r="155" spans="1:44" ht="12" hidden="1" customHeight="1" x14ac:dyDescent="0.25">
      <c r="A155" s="9" t="s">
        <v>380</v>
      </c>
      <c r="B155" s="9" t="s">
        <v>380</v>
      </c>
      <c r="C155" s="25">
        <v>4</v>
      </c>
      <c r="D155" s="33" t="s">
        <v>349</v>
      </c>
      <c r="E155" s="27" t="s">
        <v>350</v>
      </c>
      <c r="F155" s="33" t="s">
        <v>381</v>
      </c>
      <c r="G155" s="27" t="s">
        <v>382</v>
      </c>
      <c r="H155" s="25" t="s">
        <v>383</v>
      </c>
      <c r="I155" s="27" t="s">
        <v>384</v>
      </c>
      <c r="J155" s="28" t="s">
        <v>21</v>
      </c>
      <c r="K155" s="36" t="s">
        <v>22</v>
      </c>
      <c r="L155" s="25" t="s">
        <v>9</v>
      </c>
      <c r="M155" s="24">
        <v>0</v>
      </c>
      <c r="N155" s="24">
        <v>0</v>
      </c>
      <c r="O155" s="24">
        <v>50281.09</v>
      </c>
      <c r="P155" s="94">
        <v>0</v>
      </c>
      <c r="Q155" s="94">
        <v>0</v>
      </c>
      <c r="R155" s="94">
        <v>0</v>
      </c>
      <c r="S155" s="94">
        <f t="shared" si="37"/>
        <v>0</v>
      </c>
      <c r="T155" s="98" t="str">
        <f t="shared" si="38"/>
        <v>nebija plānots</v>
      </c>
      <c r="U155" s="94">
        <f t="shared" si="39"/>
        <v>0</v>
      </c>
      <c r="V155" s="98" t="str">
        <f t="shared" si="40"/>
        <v>nebija plānots</v>
      </c>
      <c r="W155" s="94"/>
      <c r="X155" s="94"/>
      <c r="Y155" s="94"/>
      <c r="Z155" s="94"/>
      <c r="AA155" s="94"/>
      <c r="AB155" s="94"/>
      <c r="AC155" s="94"/>
      <c r="AD155" s="94">
        <v>621719.32999999996</v>
      </c>
      <c r="AE155" s="94">
        <v>0</v>
      </c>
      <c r="AF155" s="94">
        <v>0</v>
      </c>
      <c r="AG155" s="94">
        <v>0</v>
      </c>
      <c r="AH155" s="94">
        <v>2910286.31</v>
      </c>
      <c r="AI155" s="94">
        <v>0</v>
      </c>
      <c r="AJ155" s="94">
        <v>0</v>
      </c>
      <c r="AK155" s="94">
        <v>0</v>
      </c>
      <c r="AL155" s="94">
        <v>654226.09</v>
      </c>
      <c r="AM155" s="94">
        <v>0</v>
      </c>
      <c r="AN155" s="94">
        <v>0</v>
      </c>
      <c r="AO155" s="24">
        <f t="shared" si="41"/>
        <v>4186231.73</v>
      </c>
      <c r="AQ155" s="10"/>
      <c r="AR155" s="10"/>
    </row>
    <row r="156" spans="1:44" ht="12" hidden="1" customHeight="1" x14ac:dyDescent="0.25">
      <c r="A156" s="9" t="s">
        <v>385</v>
      </c>
      <c r="B156" s="9" t="s">
        <v>385</v>
      </c>
      <c r="C156" s="25">
        <v>4</v>
      </c>
      <c r="D156" s="33" t="s">
        <v>349</v>
      </c>
      <c r="E156" s="27" t="s">
        <v>350</v>
      </c>
      <c r="F156" s="33" t="s">
        <v>381</v>
      </c>
      <c r="G156" s="27" t="s">
        <v>382</v>
      </c>
      <c r="H156" s="25" t="s">
        <v>386</v>
      </c>
      <c r="I156" s="27" t="s">
        <v>387</v>
      </c>
      <c r="J156" s="28" t="s">
        <v>21</v>
      </c>
      <c r="K156" s="36" t="s">
        <v>22</v>
      </c>
      <c r="L156" s="25" t="s">
        <v>9</v>
      </c>
      <c r="M156" s="24">
        <v>0</v>
      </c>
      <c r="N156" s="24">
        <v>0</v>
      </c>
      <c r="O156" s="24">
        <v>3972761.0200000005</v>
      </c>
      <c r="P156" s="94">
        <v>0</v>
      </c>
      <c r="Q156" s="94">
        <v>0</v>
      </c>
      <c r="R156" s="94">
        <v>0</v>
      </c>
      <c r="S156" s="94">
        <f t="shared" si="37"/>
        <v>0</v>
      </c>
      <c r="T156" s="98" t="str">
        <f t="shared" si="38"/>
        <v>nebija plānots</v>
      </c>
      <c r="U156" s="94">
        <f t="shared" si="39"/>
        <v>0</v>
      </c>
      <c r="V156" s="98" t="str">
        <f t="shared" si="40"/>
        <v>nebija plānots</v>
      </c>
      <c r="W156" s="94"/>
      <c r="X156" s="94"/>
      <c r="Y156" s="94"/>
      <c r="Z156" s="94"/>
      <c r="AA156" s="94"/>
      <c r="AB156" s="94"/>
      <c r="AC156" s="94"/>
      <c r="AD156" s="94">
        <v>0</v>
      </c>
      <c r="AE156" s="94">
        <v>334869.78000000003</v>
      </c>
      <c r="AF156" s="94">
        <v>0</v>
      </c>
      <c r="AG156" s="94">
        <v>0</v>
      </c>
      <c r="AH156" s="94">
        <v>1787637.7</v>
      </c>
      <c r="AI156" s="94">
        <v>0</v>
      </c>
      <c r="AJ156" s="94">
        <v>0</v>
      </c>
      <c r="AK156" s="94">
        <v>2466464.96</v>
      </c>
      <c r="AL156" s="94">
        <v>2421624.35</v>
      </c>
      <c r="AM156" s="94">
        <v>0</v>
      </c>
      <c r="AN156" s="94">
        <v>0</v>
      </c>
      <c r="AO156" s="24">
        <f t="shared" si="41"/>
        <v>7010596.7899999991</v>
      </c>
      <c r="AQ156" s="10"/>
      <c r="AR156" s="10"/>
    </row>
    <row r="157" spans="1:44" ht="12" hidden="1" customHeight="1" x14ac:dyDescent="0.25">
      <c r="A157" s="9" t="s">
        <v>388</v>
      </c>
      <c r="B157" s="9" t="s">
        <v>388</v>
      </c>
      <c r="C157" s="25">
        <v>4</v>
      </c>
      <c r="D157" s="33" t="s">
        <v>349</v>
      </c>
      <c r="E157" s="27" t="s">
        <v>350</v>
      </c>
      <c r="F157" s="33" t="s">
        <v>381</v>
      </c>
      <c r="G157" s="27" t="s">
        <v>382</v>
      </c>
      <c r="H157" s="25" t="s">
        <v>389</v>
      </c>
      <c r="I157" s="27" t="s">
        <v>390</v>
      </c>
      <c r="J157" s="28" t="s">
        <v>21</v>
      </c>
      <c r="K157" s="36" t="s">
        <v>22</v>
      </c>
      <c r="L157" s="25" t="s">
        <v>9</v>
      </c>
      <c r="M157" s="24">
        <v>0</v>
      </c>
      <c r="N157" s="24">
        <v>0</v>
      </c>
      <c r="O157" s="24">
        <v>142461.54999999999</v>
      </c>
      <c r="P157" s="94">
        <v>0</v>
      </c>
      <c r="Q157" s="94">
        <v>0</v>
      </c>
      <c r="R157" s="94">
        <v>0</v>
      </c>
      <c r="S157" s="94">
        <f t="shared" si="37"/>
        <v>0</v>
      </c>
      <c r="T157" s="98" t="str">
        <f t="shared" si="38"/>
        <v>nebija plānots</v>
      </c>
      <c r="U157" s="94">
        <f t="shared" si="39"/>
        <v>0</v>
      </c>
      <c r="V157" s="98" t="str">
        <f t="shared" si="40"/>
        <v>nebija plānots</v>
      </c>
      <c r="W157" s="94"/>
      <c r="X157" s="94"/>
      <c r="Y157" s="94"/>
      <c r="Z157" s="94"/>
      <c r="AA157" s="94"/>
      <c r="AB157" s="94"/>
      <c r="AC157" s="94"/>
      <c r="AD157" s="94">
        <v>0</v>
      </c>
      <c r="AE157" s="94">
        <v>0</v>
      </c>
      <c r="AF157" s="94">
        <v>0</v>
      </c>
      <c r="AG157" s="94">
        <v>0</v>
      </c>
      <c r="AH157" s="94">
        <v>0</v>
      </c>
      <c r="AI157" s="94">
        <v>774108.46</v>
      </c>
      <c r="AJ157" s="94">
        <v>0</v>
      </c>
      <c r="AK157" s="94">
        <v>0</v>
      </c>
      <c r="AL157" s="94">
        <v>1045460.56</v>
      </c>
      <c r="AM157" s="94">
        <v>0</v>
      </c>
      <c r="AN157" s="94">
        <v>0</v>
      </c>
      <c r="AO157" s="24">
        <f t="shared" si="41"/>
        <v>1819569.02</v>
      </c>
      <c r="AQ157" s="10"/>
      <c r="AR157" s="10"/>
    </row>
    <row r="158" spans="1:44" ht="12" hidden="1" customHeight="1" x14ac:dyDescent="0.25">
      <c r="A158" s="9" t="s">
        <v>391</v>
      </c>
      <c r="B158" s="9" t="s">
        <v>391</v>
      </c>
      <c r="C158" s="25">
        <v>4</v>
      </c>
      <c r="D158" s="33" t="s">
        <v>349</v>
      </c>
      <c r="E158" s="27" t="s">
        <v>350</v>
      </c>
      <c r="F158" s="33" t="s">
        <v>381</v>
      </c>
      <c r="G158" s="27" t="s">
        <v>382</v>
      </c>
      <c r="H158" s="25" t="s">
        <v>392</v>
      </c>
      <c r="I158" s="27" t="s">
        <v>393</v>
      </c>
      <c r="J158" s="28" t="s">
        <v>21</v>
      </c>
      <c r="K158" s="36" t="s">
        <v>22</v>
      </c>
      <c r="L158" s="25" t="s">
        <v>9</v>
      </c>
      <c r="M158" s="24">
        <v>0</v>
      </c>
      <c r="N158" s="24">
        <v>927007.32</v>
      </c>
      <c r="O158" s="24">
        <v>934262.53</v>
      </c>
      <c r="P158" s="94">
        <v>0</v>
      </c>
      <c r="Q158" s="94">
        <v>0</v>
      </c>
      <c r="R158" s="94">
        <v>0</v>
      </c>
      <c r="S158" s="94">
        <f t="shared" si="37"/>
        <v>0</v>
      </c>
      <c r="T158" s="98" t="str">
        <f t="shared" si="38"/>
        <v>nebija plānots</v>
      </c>
      <c r="U158" s="94">
        <f t="shared" si="39"/>
        <v>0</v>
      </c>
      <c r="V158" s="98" t="str">
        <f t="shared" si="40"/>
        <v>nebija plānots</v>
      </c>
      <c r="W158" s="94"/>
      <c r="X158" s="94"/>
      <c r="Y158" s="94"/>
      <c r="Z158" s="94"/>
      <c r="AA158" s="94"/>
      <c r="AB158" s="94"/>
      <c r="AC158" s="94"/>
      <c r="AD158" s="94">
        <v>0</v>
      </c>
      <c r="AE158" s="94">
        <v>341434.43</v>
      </c>
      <c r="AF158" s="94">
        <v>0</v>
      </c>
      <c r="AG158" s="94">
        <v>0</v>
      </c>
      <c r="AH158" s="94">
        <v>449561.54</v>
      </c>
      <c r="AI158" s="94">
        <v>0</v>
      </c>
      <c r="AJ158" s="94">
        <v>0</v>
      </c>
      <c r="AK158" s="94">
        <v>53927.33</v>
      </c>
      <c r="AL158" s="94">
        <v>0</v>
      </c>
      <c r="AM158" s="94">
        <v>0</v>
      </c>
      <c r="AN158" s="94">
        <v>50897.31</v>
      </c>
      <c r="AO158" s="24">
        <f t="shared" si="41"/>
        <v>895820.60999999987</v>
      </c>
      <c r="AQ158" s="10"/>
      <c r="AR158" s="10"/>
    </row>
    <row r="159" spans="1:44" ht="12" hidden="1" customHeight="1" x14ac:dyDescent="0.25">
      <c r="A159" s="9" t="s">
        <v>394</v>
      </c>
      <c r="B159" s="9" t="s">
        <v>394</v>
      </c>
      <c r="C159" s="25">
        <v>4</v>
      </c>
      <c r="D159" s="33" t="s">
        <v>349</v>
      </c>
      <c r="E159" s="27" t="s">
        <v>350</v>
      </c>
      <c r="F159" s="33" t="s">
        <v>381</v>
      </c>
      <c r="G159" s="27" t="s">
        <v>382</v>
      </c>
      <c r="H159" s="25" t="s">
        <v>395</v>
      </c>
      <c r="I159" s="27" t="s">
        <v>396</v>
      </c>
      <c r="J159" s="28" t="s">
        <v>21</v>
      </c>
      <c r="K159" s="36" t="s">
        <v>22</v>
      </c>
      <c r="L159" s="25" t="s">
        <v>9</v>
      </c>
      <c r="M159" s="24">
        <v>0</v>
      </c>
      <c r="N159" s="24">
        <v>0</v>
      </c>
      <c r="O159" s="24">
        <v>214102.72</v>
      </c>
      <c r="P159" s="94">
        <v>0</v>
      </c>
      <c r="Q159" s="94">
        <v>0</v>
      </c>
      <c r="R159" s="94">
        <v>0</v>
      </c>
      <c r="S159" s="94">
        <f t="shared" si="37"/>
        <v>0</v>
      </c>
      <c r="T159" s="98" t="str">
        <f t="shared" si="38"/>
        <v>nebija plānots</v>
      </c>
      <c r="U159" s="94">
        <f t="shared" si="39"/>
        <v>0</v>
      </c>
      <c r="V159" s="98" t="str">
        <f t="shared" si="40"/>
        <v>nebija plānots</v>
      </c>
      <c r="W159" s="94"/>
      <c r="X159" s="94"/>
      <c r="Y159" s="94"/>
      <c r="Z159" s="94"/>
      <c r="AA159" s="94"/>
      <c r="AB159" s="94"/>
      <c r="AC159" s="94"/>
      <c r="AD159" s="94">
        <v>0</v>
      </c>
      <c r="AE159" s="94">
        <v>0</v>
      </c>
      <c r="AF159" s="94">
        <v>0</v>
      </c>
      <c r="AG159" s="94">
        <v>122782.5</v>
      </c>
      <c r="AH159" s="94">
        <v>0</v>
      </c>
      <c r="AI159" s="94">
        <v>0</v>
      </c>
      <c r="AJ159" s="94">
        <v>0</v>
      </c>
      <c r="AK159" s="94">
        <v>0</v>
      </c>
      <c r="AL159" s="94">
        <v>0</v>
      </c>
      <c r="AM159" s="94">
        <v>68467.5</v>
      </c>
      <c r="AN159" s="94">
        <v>29899.27</v>
      </c>
      <c r="AO159" s="24">
        <f t="shared" si="41"/>
        <v>221149.27</v>
      </c>
      <c r="AQ159" s="10"/>
      <c r="AR159" s="10"/>
    </row>
    <row r="160" spans="1:44" ht="12" hidden="1" customHeight="1" x14ac:dyDescent="0.25">
      <c r="A160" s="9" t="s">
        <v>397</v>
      </c>
      <c r="B160" s="9" t="s">
        <v>397</v>
      </c>
      <c r="C160" s="25">
        <v>4</v>
      </c>
      <c r="D160" s="33" t="s">
        <v>349</v>
      </c>
      <c r="E160" s="27" t="s">
        <v>350</v>
      </c>
      <c r="F160" s="33" t="s">
        <v>381</v>
      </c>
      <c r="G160" s="27" t="s">
        <v>382</v>
      </c>
      <c r="H160" s="25" t="s">
        <v>398</v>
      </c>
      <c r="I160" s="27" t="s">
        <v>399</v>
      </c>
      <c r="J160" s="28" t="s">
        <v>21</v>
      </c>
      <c r="K160" s="36" t="s">
        <v>22</v>
      </c>
      <c r="L160" s="25" t="s">
        <v>9</v>
      </c>
      <c r="M160" s="24">
        <v>115102.51</v>
      </c>
      <c r="N160" s="24">
        <v>435140.48</v>
      </c>
      <c r="O160" s="24">
        <v>319948.26</v>
      </c>
      <c r="P160" s="94">
        <v>0</v>
      </c>
      <c r="Q160" s="94">
        <v>0</v>
      </c>
      <c r="R160" s="94">
        <v>0</v>
      </c>
      <c r="S160" s="94">
        <f t="shared" si="37"/>
        <v>0</v>
      </c>
      <c r="T160" s="98" t="str">
        <f t="shared" si="38"/>
        <v>nebija plānots</v>
      </c>
      <c r="U160" s="94">
        <f t="shared" si="39"/>
        <v>0</v>
      </c>
      <c r="V160" s="98" t="str">
        <f t="shared" si="40"/>
        <v>nebija plānots</v>
      </c>
      <c r="W160" s="94"/>
      <c r="X160" s="94"/>
      <c r="Y160" s="94"/>
      <c r="Z160" s="94"/>
      <c r="AA160" s="94"/>
      <c r="AB160" s="94"/>
      <c r="AC160" s="94"/>
      <c r="AD160" s="94">
        <v>0</v>
      </c>
      <c r="AE160" s="94">
        <v>25337.83</v>
      </c>
      <c r="AF160" s="94">
        <v>0</v>
      </c>
      <c r="AG160" s="94">
        <v>32555.87</v>
      </c>
      <c r="AH160" s="94">
        <v>0</v>
      </c>
      <c r="AI160" s="94">
        <v>0</v>
      </c>
      <c r="AJ160" s="94">
        <v>76291.95</v>
      </c>
      <c r="AK160" s="94">
        <v>0</v>
      </c>
      <c r="AL160" s="94">
        <v>0</v>
      </c>
      <c r="AM160" s="94">
        <v>80084.240000000005</v>
      </c>
      <c r="AN160" s="94">
        <v>0</v>
      </c>
      <c r="AO160" s="24">
        <f t="shared" si="41"/>
        <v>214269.89</v>
      </c>
      <c r="AQ160" s="10"/>
      <c r="AR160" s="10"/>
    </row>
    <row r="161" spans="1:44" ht="12" hidden="1" customHeight="1" x14ac:dyDescent="0.25">
      <c r="A161" s="9" t="s">
        <v>400</v>
      </c>
      <c r="B161" s="9" t="s">
        <v>400</v>
      </c>
      <c r="C161" s="25">
        <v>4</v>
      </c>
      <c r="D161" s="33" t="s">
        <v>349</v>
      </c>
      <c r="E161" s="27" t="s">
        <v>350</v>
      </c>
      <c r="F161" s="33" t="s">
        <v>381</v>
      </c>
      <c r="G161" s="27" t="s">
        <v>401</v>
      </c>
      <c r="H161" s="25" t="s">
        <v>402</v>
      </c>
      <c r="I161" s="27" t="s">
        <v>403</v>
      </c>
      <c r="J161" s="28" t="s">
        <v>21</v>
      </c>
      <c r="K161" s="36" t="s">
        <v>22</v>
      </c>
      <c r="L161" s="25" t="s">
        <v>9</v>
      </c>
      <c r="M161" s="24">
        <v>0</v>
      </c>
      <c r="N161" s="24">
        <v>105807.39</v>
      </c>
      <c r="O161" s="24">
        <v>117113.06000000001</v>
      </c>
      <c r="P161" s="94">
        <v>0</v>
      </c>
      <c r="Q161" s="94">
        <v>9003.73</v>
      </c>
      <c r="R161" s="94">
        <v>0</v>
      </c>
      <c r="S161" s="94">
        <f t="shared" si="37"/>
        <v>9003.73</v>
      </c>
      <c r="T161" s="98" t="str">
        <f t="shared" si="38"/>
        <v>nebija plānots</v>
      </c>
      <c r="U161" s="94">
        <f t="shared" si="39"/>
        <v>9003.73</v>
      </c>
      <c r="V161" s="98" t="str">
        <f t="shared" si="40"/>
        <v>nebija plānots</v>
      </c>
      <c r="W161" s="94"/>
      <c r="X161" s="94"/>
      <c r="Y161" s="94"/>
      <c r="Z161" s="94"/>
      <c r="AA161" s="94"/>
      <c r="AB161" s="94"/>
      <c r="AC161" s="94"/>
      <c r="AD161" s="94">
        <v>9003.73</v>
      </c>
      <c r="AE161" s="94">
        <v>0</v>
      </c>
      <c r="AF161" s="94">
        <v>0</v>
      </c>
      <c r="AG161" s="94">
        <v>0</v>
      </c>
      <c r="AH161" s="94">
        <v>12238.59</v>
      </c>
      <c r="AI161" s="94">
        <v>0</v>
      </c>
      <c r="AJ161" s="94">
        <v>0</v>
      </c>
      <c r="AK161" s="94">
        <v>18389.97</v>
      </c>
      <c r="AL161" s="94">
        <v>24916.75</v>
      </c>
      <c r="AM161" s="94">
        <v>0</v>
      </c>
      <c r="AN161" s="94">
        <v>0</v>
      </c>
      <c r="AO161" s="24">
        <f t="shared" si="41"/>
        <v>64549.04</v>
      </c>
      <c r="AQ161" s="10"/>
      <c r="AR161" s="10"/>
    </row>
    <row r="162" spans="1:44" ht="12" hidden="1" customHeight="1" x14ac:dyDescent="0.25">
      <c r="A162" s="9" t="s">
        <v>404</v>
      </c>
      <c r="B162" s="9" t="s">
        <v>404</v>
      </c>
      <c r="C162" s="25">
        <v>4</v>
      </c>
      <c r="D162" s="33" t="s">
        <v>349</v>
      </c>
      <c r="E162" s="27" t="s">
        <v>350</v>
      </c>
      <c r="F162" s="33" t="s">
        <v>381</v>
      </c>
      <c r="G162" s="27" t="s">
        <v>401</v>
      </c>
      <c r="H162" s="25" t="s">
        <v>405</v>
      </c>
      <c r="I162" s="27" t="s">
        <v>406</v>
      </c>
      <c r="J162" s="28">
        <v>1</v>
      </c>
      <c r="K162" s="36" t="s">
        <v>22</v>
      </c>
      <c r="L162" s="25" t="s">
        <v>9</v>
      </c>
      <c r="M162" s="24">
        <v>0</v>
      </c>
      <c r="N162" s="24">
        <v>317973.63</v>
      </c>
      <c r="O162" s="24">
        <v>1178608.5</v>
      </c>
      <c r="P162" s="94">
        <v>0</v>
      </c>
      <c r="Q162" s="94">
        <v>0</v>
      </c>
      <c r="R162" s="94">
        <v>0</v>
      </c>
      <c r="S162" s="94">
        <f t="shared" si="37"/>
        <v>0</v>
      </c>
      <c r="T162" s="98" t="str">
        <f t="shared" si="38"/>
        <v>nebija plānots</v>
      </c>
      <c r="U162" s="94">
        <f t="shared" si="39"/>
        <v>0</v>
      </c>
      <c r="V162" s="98" t="str">
        <f t="shared" si="40"/>
        <v>nebija plānots</v>
      </c>
      <c r="W162" s="94"/>
      <c r="X162" s="94"/>
      <c r="Y162" s="94"/>
      <c r="Z162" s="94"/>
      <c r="AA162" s="94"/>
      <c r="AB162" s="94"/>
      <c r="AC162" s="94"/>
      <c r="AD162" s="94">
        <v>0</v>
      </c>
      <c r="AE162" s="94">
        <v>340528.6</v>
      </c>
      <c r="AF162" s="94">
        <v>0</v>
      </c>
      <c r="AG162" s="94">
        <v>0</v>
      </c>
      <c r="AH162" s="94">
        <v>325808.49</v>
      </c>
      <c r="AI162" s="94">
        <v>0</v>
      </c>
      <c r="AJ162" s="94">
        <v>0</v>
      </c>
      <c r="AK162" s="94">
        <v>708342.61</v>
      </c>
      <c r="AL162" s="94">
        <v>316102.93</v>
      </c>
      <c r="AM162" s="94">
        <v>0</v>
      </c>
      <c r="AN162" s="94">
        <v>123212.63</v>
      </c>
      <c r="AO162" s="24">
        <f t="shared" si="41"/>
        <v>1813995.2599999998</v>
      </c>
      <c r="AQ162" s="10"/>
      <c r="AR162" s="10"/>
    </row>
    <row r="163" spans="1:44" ht="12" hidden="1" customHeight="1" x14ac:dyDescent="0.25">
      <c r="A163" s="9" t="s">
        <v>407</v>
      </c>
      <c r="B163" s="9" t="s">
        <v>407</v>
      </c>
      <c r="C163" s="25">
        <v>4</v>
      </c>
      <c r="D163" s="33" t="s">
        <v>349</v>
      </c>
      <c r="E163" s="27" t="s">
        <v>350</v>
      </c>
      <c r="F163" s="33" t="s">
        <v>381</v>
      </c>
      <c r="G163" s="27" t="s">
        <v>401</v>
      </c>
      <c r="H163" s="25" t="s">
        <v>405</v>
      </c>
      <c r="I163" s="27" t="s">
        <v>406</v>
      </c>
      <c r="J163" s="28">
        <v>2</v>
      </c>
      <c r="K163" s="36" t="s">
        <v>22</v>
      </c>
      <c r="L163" s="25" t="s">
        <v>9</v>
      </c>
      <c r="M163" s="24">
        <v>0</v>
      </c>
      <c r="N163" s="24">
        <v>680125.5</v>
      </c>
      <c r="O163" s="24">
        <v>799340.33000000007</v>
      </c>
      <c r="P163" s="94">
        <v>0</v>
      </c>
      <c r="Q163" s="94">
        <v>0</v>
      </c>
      <c r="R163" s="94">
        <v>0</v>
      </c>
      <c r="S163" s="94">
        <f t="shared" ref="S163:S174" si="42">Q163-R163</f>
        <v>0</v>
      </c>
      <c r="T163" s="98" t="str">
        <f t="shared" ref="T163:T174" si="43">IFERROR(S163/P163,"nebija plānots")</f>
        <v>nebija plānots</v>
      </c>
      <c r="U163" s="94">
        <f t="shared" ref="U163:U174" si="44">S163-P163</f>
        <v>0</v>
      </c>
      <c r="V163" s="98" t="str">
        <f t="shared" ref="V163:V174" si="45">IFERROR(U163/P163,"nebija plānots")</f>
        <v>nebija plānots</v>
      </c>
      <c r="W163" s="94"/>
      <c r="X163" s="94"/>
      <c r="Y163" s="94"/>
      <c r="Z163" s="94"/>
      <c r="AA163" s="94"/>
      <c r="AB163" s="94"/>
      <c r="AC163" s="94"/>
      <c r="AD163" s="94">
        <v>0</v>
      </c>
      <c r="AE163" s="94">
        <v>117901.8</v>
      </c>
      <c r="AF163" s="94">
        <v>0</v>
      </c>
      <c r="AG163" s="94">
        <v>0</v>
      </c>
      <c r="AH163" s="94">
        <v>0</v>
      </c>
      <c r="AI163" s="94">
        <v>0</v>
      </c>
      <c r="AJ163" s="94">
        <v>419220</v>
      </c>
      <c r="AK163" s="94">
        <v>0</v>
      </c>
      <c r="AL163" s="94">
        <v>157284</v>
      </c>
      <c r="AM163" s="94">
        <v>0</v>
      </c>
      <c r="AN163" s="94">
        <v>0</v>
      </c>
      <c r="AO163" s="24">
        <f t="shared" ref="AO163:AO174" si="46">P163+AD163+AE163+AF163+AG163+AH163+AI163+AJ163+AK163+AL163+AM163+AN163</f>
        <v>694405.8</v>
      </c>
      <c r="AQ163" s="10"/>
      <c r="AR163" s="10"/>
    </row>
    <row r="164" spans="1:44" ht="12" hidden="1" customHeight="1" x14ac:dyDescent="0.25">
      <c r="A164" s="9" t="s">
        <v>408</v>
      </c>
      <c r="B164" s="9" t="s">
        <v>408</v>
      </c>
      <c r="C164" s="25">
        <v>4</v>
      </c>
      <c r="D164" s="33" t="s">
        <v>349</v>
      </c>
      <c r="E164" s="27" t="s">
        <v>350</v>
      </c>
      <c r="F164" s="33" t="s">
        <v>381</v>
      </c>
      <c r="G164" s="27" t="s">
        <v>401</v>
      </c>
      <c r="H164" s="25" t="s">
        <v>409</v>
      </c>
      <c r="I164" s="27" t="s">
        <v>410</v>
      </c>
      <c r="J164" s="28">
        <v>1</v>
      </c>
      <c r="K164" s="36" t="s">
        <v>22</v>
      </c>
      <c r="L164" s="25" t="s">
        <v>9</v>
      </c>
      <c r="M164" s="24">
        <v>0</v>
      </c>
      <c r="N164" s="24">
        <v>0</v>
      </c>
      <c r="O164" s="24">
        <v>0</v>
      </c>
      <c r="P164" s="94">
        <v>0</v>
      </c>
      <c r="Q164" s="94">
        <v>0</v>
      </c>
      <c r="R164" s="94">
        <v>0</v>
      </c>
      <c r="S164" s="94">
        <f t="shared" si="42"/>
        <v>0</v>
      </c>
      <c r="T164" s="98" t="str">
        <f t="shared" si="43"/>
        <v>nebija plānots</v>
      </c>
      <c r="U164" s="94">
        <f t="shared" si="44"/>
        <v>0</v>
      </c>
      <c r="V164" s="98" t="str">
        <f t="shared" si="45"/>
        <v>nebija plānots</v>
      </c>
      <c r="W164" s="94"/>
      <c r="X164" s="94"/>
      <c r="Y164" s="94"/>
      <c r="Z164" s="94"/>
      <c r="AA164" s="94"/>
      <c r="AB164" s="94"/>
      <c r="AC164" s="94"/>
      <c r="AD164" s="94">
        <v>0</v>
      </c>
      <c r="AE164" s="94">
        <v>498073.68</v>
      </c>
      <c r="AF164" s="94">
        <v>0</v>
      </c>
      <c r="AG164" s="94">
        <v>0</v>
      </c>
      <c r="AH164" s="94">
        <v>298844.21000000002</v>
      </c>
      <c r="AI164" s="94">
        <v>0</v>
      </c>
      <c r="AJ164" s="94">
        <v>0</v>
      </c>
      <c r="AK164" s="94">
        <v>298844.2</v>
      </c>
      <c r="AL164" s="94">
        <v>0</v>
      </c>
      <c r="AM164" s="94">
        <v>0</v>
      </c>
      <c r="AN164" s="94">
        <v>99614.73</v>
      </c>
      <c r="AO164" s="24">
        <f t="shared" si="46"/>
        <v>1195376.82</v>
      </c>
      <c r="AQ164" s="10"/>
      <c r="AR164" s="10"/>
    </row>
    <row r="165" spans="1:44" ht="12" hidden="1" customHeight="1" x14ac:dyDescent="0.25">
      <c r="A165" s="9" t="s">
        <v>411</v>
      </c>
      <c r="B165" s="9" t="s">
        <v>411</v>
      </c>
      <c r="C165" s="25">
        <v>4</v>
      </c>
      <c r="D165" s="33" t="s">
        <v>349</v>
      </c>
      <c r="E165" s="27" t="s">
        <v>350</v>
      </c>
      <c r="F165" s="33" t="s">
        <v>381</v>
      </c>
      <c r="G165" s="27" t="s">
        <v>401</v>
      </c>
      <c r="H165" s="25" t="s">
        <v>409</v>
      </c>
      <c r="I165" s="27" t="s">
        <v>410</v>
      </c>
      <c r="J165" s="28">
        <v>2</v>
      </c>
      <c r="K165" s="36" t="s">
        <v>22</v>
      </c>
      <c r="L165" s="25" t="s">
        <v>9</v>
      </c>
      <c r="M165" s="24">
        <v>0</v>
      </c>
      <c r="N165" s="24">
        <v>0</v>
      </c>
      <c r="O165" s="24">
        <v>0</v>
      </c>
      <c r="P165" s="94">
        <v>0</v>
      </c>
      <c r="Q165" s="94">
        <v>0</v>
      </c>
      <c r="R165" s="94">
        <v>0</v>
      </c>
      <c r="S165" s="94">
        <f t="shared" si="42"/>
        <v>0</v>
      </c>
      <c r="T165" s="98" t="str">
        <f t="shared" si="43"/>
        <v>nebija plānots</v>
      </c>
      <c r="U165" s="94">
        <f t="shared" si="44"/>
        <v>0</v>
      </c>
      <c r="V165" s="98" t="str">
        <f t="shared" si="45"/>
        <v>nebija plānots</v>
      </c>
      <c r="W165" s="94"/>
      <c r="X165" s="94"/>
      <c r="Y165" s="94"/>
      <c r="Z165" s="94"/>
      <c r="AA165" s="94"/>
      <c r="AB165" s="94"/>
      <c r="AC165" s="94"/>
      <c r="AD165" s="94">
        <v>0</v>
      </c>
      <c r="AE165" s="94">
        <v>0</v>
      </c>
      <c r="AF165" s="94">
        <v>0</v>
      </c>
      <c r="AG165" s="94">
        <v>0</v>
      </c>
      <c r="AH165" s="94">
        <v>0</v>
      </c>
      <c r="AI165" s="94">
        <v>0</v>
      </c>
      <c r="AJ165" s="94">
        <v>0</v>
      </c>
      <c r="AK165" s="94">
        <v>0</v>
      </c>
      <c r="AL165" s="94">
        <v>0</v>
      </c>
      <c r="AM165" s="94">
        <v>0</v>
      </c>
      <c r="AN165" s="94">
        <v>0</v>
      </c>
      <c r="AO165" s="24">
        <f t="shared" si="46"/>
        <v>0</v>
      </c>
      <c r="AQ165" s="10"/>
      <c r="AR165" s="10"/>
    </row>
    <row r="166" spans="1:44" ht="12" hidden="1" customHeight="1" x14ac:dyDescent="0.25">
      <c r="A166" s="9" t="s">
        <v>412</v>
      </c>
      <c r="B166" s="9" t="s">
        <v>412</v>
      </c>
      <c r="C166" s="25">
        <v>4</v>
      </c>
      <c r="D166" s="33" t="s">
        <v>349</v>
      </c>
      <c r="E166" s="27" t="s">
        <v>350</v>
      </c>
      <c r="F166" s="33" t="s">
        <v>413</v>
      </c>
      <c r="G166" s="27" t="s">
        <v>414</v>
      </c>
      <c r="H166" s="25" t="s">
        <v>415</v>
      </c>
      <c r="I166" s="27" t="s">
        <v>416</v>
      </c>
      <c r="J166" s="28" t="s">
        <v>21</v>
      </c>
      <c r="K166" s="29" t="s">
        <v>22</v>
      </c>
      <c r="L166" s="25" t="s">
        <v>9</v>
      </c>
      <c r="M166" s="24">
        <v>0</v>
      </c>
      <c r="N166" s="24">
        <v>0</v>
      </c>
      <c r="O166" s="24">
        <v>932912.76</v>
      </c>
      <c r="P166" s="94">
        <v>0</v>
      </c>
      <c r="Q166" s="94">
        <v>0</v>
      </c>
      <c r="R166" s="94">
        <v>0</v>
      </c>
      <c r="S166" s="94">
        <f t="shared" si="42"/>
        <v>0</v>
      </c>
      <c r="T166" s="98" t="str">
        <f t="shared" si="43"/>
        <v>nebija plānots</v>
      </c>
      <c r="U166" s="94">
        <f t="shared" si="44"/>
        <v>0</v>
      </c>
      <c r="V166" s="98" t="str">
        <f t="shared" si="45"/>
        <v>nebija plānots</v>
      </c>
      <c r="W166" s="94"/>
      <c r="X166" s="94"/>
      <c r="Y166" s="94"/>
      <c r="Z166" s="94"/>
      <c r="AA166" s="94"/>
      <c r="AB166" s="94"/>
      <c r="AC166" s="94"/>
      <c r="AD166" s="94">
        <v>0</v>
      </c>
      <c r="AE166" s="94">
        <v>192991.21</v>
      </c>
      <c r="AF166" s="94">
        <v>0</v>
      </c>
      <c r="AG166" s="94">
        <v>0</v>
      </c>
      <c r="AH166" s="94">
        <v>532065.79</v>
      </c>
      <c r="AI166" s="94">
        <v>0</v>
      </c>
      <c r="AJ166" s="94">
        <v>0</v>
      </c>
      <c r="AK166" s="94">
        <v>581057.66</v>
      </c>
      <c r="AL166" s="94">
        <v>0</v>
      </c>
      <c r="AM166" s="94">
        <v>0</v>
      </c>
      <c r="AN166" s="94">
        <v>394335.54</v>
      </c>
      <c r="AO166" s="24">
        <f t="shared" si="46"/>
        <v>1700450.2000000002</v>
      </c>
      <c r="AQ166" s="10"/>
      <c r="AR166" s="10"/>
    </row>
    <row r="167" spans="1:44" ht="12" hidden="1" customHeight="1" x14ac:dyDescent="0.25">
      <c r="A167" s="9" t="s">
        <v>417</v>
      </c>
      <c r="B167" s="9" t="s">
        <v>417</v>
      </c>
      <c r="C167" s="25">
        <v>4</v>
      </c>
      <c r="D167" s="33" t="s">
        <v>349</v>
      </c>
      <c r="E167" s="27" t="s">
        <v>350</v>
      </c>
      <c r="F167" s="33" t="s">
        <v>413</v>
      </c>
      <c r="G167" s="27" t="s">
        <v>414</v>
      </c>
      <c r="H167" s="28" t="s">
        <v>418</v>
      </c>
      <c r="I167" s="27" t="s">
        <v>419</v>
      </c>
      <c r="J167" s="28" t="s">
        <v>21</v>
      </c>
      <c r="K167" s="36" t="s">
        <v>420</v>
      </c>
      <c r="L167" s="25" t="s">
        <v>9</v>
      </c>
      <c r="M167" s="24">
        <v>0</v>
      </c>
      <c r="N167" s="24">
        <v>0</v>
      </c>
      <c r="O167" s="24">
        <v>18099.11</v>
      </c>
      <c r="P167" s="94">
        <v>0</v>
      </c>
      <c r="Q167" s="94">
        <v>0</v>
      </c>
      <c r="R167" s="94">
        <v>0</v>
      </c>
      <c r="S167" s="94">
        <f t="shared" si="42"/>
        <v>0</v>
      </c>
      <c r="T167" s="98" t="str">
        <f t="shared" si="43"/>
        <v>nebija plānots</v>
      </c>
      <c r="U167" s="94">
        <f t="shared" si="44"/>
        <v>0</v>
      </c>
      <c r="V167" s="98" t="str">
        <f t="shared" si="45"/>
        <v>nebija plānots</v>
      </c>
      <c r="W167" s="94"/>
      <c r="X167" s="94"/>
      <c r="Y167" s="94"/>
      <c r="Z167" s="94"/>
      <c r="AA167" s="94"/>
      <c r="AB167" s="94"/>
      <c r="AC167" s="94"/>
      <c r="AD167" s="94">
        <v>0</v>
      </c>
      <c r="AE167" s="94">
        <v>0</v>
      </c>
      <c r="AF167" s="94">
        <v>0</v>
      </c>
      <c r="AG167" s="94">
        <v>0</v>
      </c>
      <c r="AH167" s="94">
        <v>61295.6</v>
      </c>
      <c r="AI167" s="94">
        <v>0</v>
      </c>
      <c r="AJ167" s="94">
        <v>0</v>
      </c>
      <c r="AK167" s="94">
        <v>45443.11</v>
      </c>
      <c r="AL167" s="94">
        <v>0</v>
      </c>
      <c r="AM167" s="94">
        <v>0</v>
      </c>
      <c r="AN167" s="94">
        <v>55191.12</v>
      </c>
      <c r="AO167" s="24">
        <f t="shared" si="46"/>
        <v>161929.82999999999</v>
      </c>
      <c r="AQ167" s="10"/>
      <c r="AR167" s="10"/>
    </row>
    <row r="168" spans="1:44" ht="12" hidden="1" customHeight="1" x14ac:dyDescent="0.25">
      <c r="A168" s="9" t="s">
        <v>421</v>
      </c>
      <c r="B168" s="9" t="s">
        <v>421</v>
      </c>
      <c r="C168" s="25">
        <v>4</v>
      </c>
      <c r="D168" s="33" t="s">
        <v>349</v>
      </c>
      <c r="E168" s="27" t="s">
        <v>350</v>
      </c>
      <c r="F168" s="33" t="s">
        <v>413</v>
      </c>
      <c r="G168" s="27" t="s">
        <v>422</v>
      </c>
      <c r="H168" s="25" t="s">
        <v>423</v>
      </c>
      <c r="I168" s="27" t="s">
        <v>424</v>
      </c>
      <c r="J168" s="28" t="s">
        <v>21</v>
      </c>
      <c r="K168" s="29" t="s">
        <v>22</v>
      </c>
      <c r="L168" s="25" t="s">
        <v>9</v>
      </c>
      <c r="M168" s="24">
        <v>0</v>
      </c>
      <c r="N168" s="24">
        <v>316811.34999999998</v>
      </c>
      <c r="O168" s="24">
        <v>733155.9</v>
      </c>
      <c r="P168" s="94">
        <v>0</v>
      </c>
      <c r="Q168" s="94">
        <v>0</v>
      </c>
      <c r="R168" s="94">
        <v>0</v>
      </c>
      <c r="S168" s="94">
        <f t="shared" si="42"/>
        <v>0</v>
      </c>
      <c r="T168" s="98" t="str">
        <f t="shared" si="43"/>
        <v>nebija plānots</v>
      </c>
      <c r="U168" s="94">
        <f t="shared" si="44"/>
        <v>0</v>
      </c>
      <c r="V168" s="98" t="str">
        <f t="shared" si="45"/>
        <v>nebija plānots</v>
      </c>
      <c r="W168" s="94"/>
      <c r="X168" s="94"/>
      <c r="Y168" s="94"/>
      <c r="Z168" s="94"/>
      <c r="AA168" s="94"/>
      <c r="AB168" s="94"/>
      <c r="AC168" s="94"/>
      <c r="AD168" s="94">
        <v>0</v>
      </c>
      <c r="AE168" s="94">
        <v>273897.89</v>
      </c>
      <c r="AF168" s="94">
        <v>0</v>
      </c>
      <c r="AG168" s="94">
        <v>0</v>
      </c>
      <c r="AH168" s="94">
        <v>252875</v>
      </c>
      <c r="AI168" s="94">
        <v>0</v>
      </c>
      <c r="AJ168" s="94">
        <v>0</v>
      </c>
      <c r="AK168" s="94">
        <v>267325</v>
      </c>
      <c r="AL168" s="94">
        <v>177012.5</v>
      </c>
      <c r="AM168" s="94">
        <v>0</v>
      </c>
      <c r="AN168" s="94">
        <v>0</v>
      </c>
      <c r="AO168" s="24">
        <f t="shared" si="46"/>
        <v>971110.39</v>
      </c>
      <c r="AQ168" s="10"/>
      <c r="AR168" s="10"/>
    </row>
    <row r="169" spans="1:44" ht="12" hidden="1" customHeight="1" x14ac:dyDescent="0.25">
      <c r="A169" s="9" t="s">
        <v>425</v>
      </c>
      <c r="B169" s="9" t="s">
        <v>425</v>
      </c>
      <c r="C169" s="25">
        <v>4</v>
      </c>
      <c r="D169" s="33" t="s">
        <v>349</v>
      </c>
      <c r="E169" s="27" t="s">
        <v>350</v>
      </c>
      <c r="F169" s="33" t="s">
        <v>426</v>
      </c>
      <c r="G169" s="27" t="s">
        <v>427</v>
      </c>
      <c r="H169" s="25" t="s">
        <v>428</v>
      </c>
      <c r="I169" s="27" t="s">
        <v>429</v>
      </c>
      <c r="J169" s="28">
        <v>1</v>
      </c>
      <c r="K169" s="39" t="s">
        <v>59</v>
      </c>
      <c r="L169" s="25" t="s">
        <v>9</v>
      </c>
      <c r="M169" s="24">
        <v>0</v>
      </c>
      <c r="N169" s="24">
        <v>0</v>
      </c>
      <c r="O169" s="24">
        <v>898814.27999999991</v>
      </c>
      <c r="P169" s="94">
        <v>38782.089999999997</v>
      </c>
      <c r="Q169" s="94">
        <v>87139.38</v>
      </c>
      <c r="R169" s="94">
        <v>0</v>
      </c>
      <c r="S169" s="94">
        <f t="shared" si="42"/>
        <v>87139.38</v>
      </c>
      <c r="T169" s="98">
        <f t="shared" si="43"/>
        <v>2.2468974725188873</v>
      </c>
      <c r="U169" s="94">
        <f t="shared" si="44"/>
        <v>48357.290000000008</v>
      </c>
      <c r="V169" s="98">
        <f t="shared" si="45"/>
        <v>1.2468974725188873</v>
      </c>
      <c r="W169" s="94"/>
      <c r="X169" s="94"/>
      <c r="Y169" s="94"/>
      <c r="Z169" s="94"/>
      <c r="AA169" s="94"/>
      <c r="AB169" s="94"/>
      <c r="AC169" s="94"/>
      <c r="AD169" s="94">
        <v>0</v>
      </c>
      <c r="AE169" s="94">
        <v>132558.69999999998</v>
      </c>
      <c r="AF169" s="94">
        <v>59965.23000000001</v>
      </c>
      <c r="AG169" s="94">
        <v>19413.490000000002</v>
      </c>
      <c r="AH169" s="94">
        <v>63241.319999999992</v>
      </c>
      <c r="AI169" s="94">
        <v>0</v>
      </c>
      <c r="AJ169" s="94">
        <v>19413.490000000002</v>
      </c>
      <c r="AK169" s="94">
        <v>112311.39</v>
      </c>
      <c r="AL169" s="94">
        <v>279081.59999999998</v>
      </c>
      <c r="AM169" s="94">
        <v>19413.490000000002</v>
      </c>
      <c r="AN169" s="94">
        <v>36417.24</v>
      </c>
      <c r="AO169" s="24">
        <f t="shared" si="46"/>
        <v>780598.03999999992</v>
      </c>
      <c r="AQ169" s="10"/>
      <c r="AR169" s="10"/>
    </row>
    <row r="170" spans="1:44" ht="12" hidden="1" customHeight="1" x14ac:dyDescent="0.25">
      <c r="A170" s="9" t="s">
        <v>430</v>
      </c>
      <c r="B170" s="9" t="s">
        <v>430</v>
      </c>
      <c r="C170" s="25">
        <v>4</v>
      </c>
      <c r="D170" s="33" t="s">
        <v>349</v>
      </c>
      <c r="E170" s="27" t="s">
        <v>350</v>
      </c>
      <c r="F170" s="33" t="s">
        <v>426</v>
      </c>
      <c r="G170" s="27" t="s">
        <v>427</v>
      </c>
      <c r="H170" s="25" t="s">
        <v>428</v>
      </c>
      <c r="I170" s="27" t="s">
        <v>429</v>
      </c>
      <c r="J170" s="28">
        <v>2</v>
      </c>
      <c r="K170" s="39" t="s">
        <v>22</v>
      </c>
      <c r="L170" s="25" t="s">
        <v>9</v>
      </c>
      <c r="M170" s="24">
        <v>0</v>
      </c>
      <c r="N170" s="24">
        <v>0</v>
      </c>
      <c r="O170" s="24">
        <v>0</v>
      </c>
      <c r="P170" s="94">
        <v>0</v>
      </c>
      <c r="Q170" s="94">
        <v>0</v>
      </c>
      <c r="R170" s="94">
        <v>0</v>
      </c>
      <c r="S170" s="94">
        <f t="shared" si="42"/>
        <v>0</v>
      </c>
      <c r="T170" s="98" t="str">
        <f t="shared" si="43"/>
        <v>nebija plānots</v>
      </c>
      <c r="U170" s="94">
        <f t="shared" si="44"/>
        <v>0</v>
      </c>
      <c r="V170" s="98" t="str">
        <f t="shared" si="45"/>
        <v>nebija plānots</v>
      </c>
      <c r="W170" s="94"/>
      <c r="X170" s="94"/>
      <c r="Y170" s="94"/>
      <c r="Z170" s="94"/>
      <c r="AA170" s="94"/>
      <c r="AB170" s="94"/>
      <c r="AC170" s="94"/>
      <c r="AD170" s="94">
        <v>0</v>
      </c>
      <c r="AE170" s="94">
        <v>0</v>
      </c>
      <c r="AF170" s="94">
        <v>0</v>
      </c>
      <c r="AG170" s="94">
        <v>0</v>
      </c>
      <c r="AH170" s="94">
        <v>0</v>
      </c>
      <c r="AI170" s="94">
        <v>0</v>
      </c>
      <c r="AJ170" s="94">
        <v>0</v>
      </c>
      <c r="AK170" s="94">
        <v>0</v>
      </c>
      <c r="AL170" s="94">
        <v>0</v>
      </c>
      <c r="AM170" s="94">
        <v>0</v>
      </c>
      <c r="AN170" s="94">
        <v>0</v>
      </c>
      <c r="AO170" s="24">
        <f t="shared" si="46"/>
        <v>0</v>
      </c>
      <c r="AQ170" s="10"/>
      <c r="AR170" s="10"/>
    </row>
    <row r="171" spans="1:44" ht="12" hidden="1" customHeight="1" x14ac:dyDescent="0.25">
      <c r="A171" s="9" t="s">
        <v>431</v>
      </c>
      <c r="B171" s="9" t="s">
        <v>431</v>
      </c>
      <c r="C171" s="25">
        <v>4</v>
      </c>
      <c r="D171" s="33" t="s">
        <v>349</v>
      </c>
      <c r="E171" s="27" t="s">
        <v>350</v>
      </c>
      <c r="F171" s="33" t="s">
        <v>426</v>
      </c>
      <c r="G171" s="27" t="s">
        <v>427</v>
      </c>
      <c r="H171" s="25" t="s">
        <v>432</v>
      </c>
      <c r="I171" s="27" t="s">
        <v>433</v>
      </c>
      <c r="J171" s="28" t="s">
        <v>21</v>
      </c>
      <c r="K171" s="39" t="s">
        <v>22</v>
      </c>
      <c r="L171" s="25" t="s">
        <v>9</v>
      </c>
      <c r="M171" s="24">
        <v>0</v>
      </c>
      <c r="N171" s="24">
        <v>2275.1</v>
      </c>
      <c r="O171" s="24">
        <v>1698907.12</v>
      </c>
      <c r="P171" s="94">
        <v>0</v>
      </c>
      <c r="Q171" s="94">
        <v>0</v>
      </c>
      <c r="R171" s="94">
        <v>0</v>
      </c>
      <c r="S171" s="94">
        <f t="shared" si="42"/>
        <v>0</v>
      </c>
      <c r="T171" s="98" t="str">
        <f t="shared" si="43"/>
        <v>nebija plānots</v>
      </c>
      <c r="U171" s="94">
        <f t="shared" si="44"/>
        <v>0</v>
      </c>
      <c r="V171" s="98" t="str">
        <f t="shared" si="45"/>
        <v>nebija plānots</v>
      </c>
      <c r="W171" s="94"/>
      <c r="X171" s="94"/>
      <c r="Y171" s="94"/>
      <c r="Z171" s="94"/>
      <c r="AA171" s="94"/>
      <c r="AB171" s="94"/>
      <c r="AC171" s="94"/>
      <c r="AD171" s="94">
        <v>0</v>
      </c>
      <c r="AE171" s="94">
        <v>614125</v>
      </c>
      <c r="AF171" s="94">
        <v>0</v>
      </c>
      <c r="AG171" s="94">
        <v>0</v>
      </c>
      <c r="AH171" s="94">
        <v>0</v>
      </c>
      <c r="AI171" s="94">
        <v>867000</v>
      </c>
      <c r="AJ171" s="94">
        <v>0</v>
      </c>
      <c r="AK171" s="94">
        <v>0</v>
      </c>
      <c r="AL171" s="94">
        <v>0</v>
      </c>
      <c r="AM171" s="94">
        <v>787525</v>
      </c>
      <c r="AN171" s="94">
        <v>0</v>
      </c>
      <c r="AO171" s="24">
        <f t="shared" si="46"/>
        <v>2268650</v>
      </c>
      <c r="AQ171" s="10"/>
      <c r="AR171" s="10"/>
    </row>
    <row r="172" spans="1:44" ht="12" hidden="1" customHeight="1" x14ac:dyDescent="0.25">
      <c r="A172" s="9" t="s">
        <v>434</v>
      </c>
      <c r="B172" s="9" t="s">
        <v>434</v>
      </c>
      <c r="C172" s="25">
        <v>4</v>
      </c>
      <c r="D172" s="33" t="s">
        <v>349</v>
      </c>
      <c r="E172" s="27" t="s">
        <v>350</v>
      </c>
      <c r="F172" s="33" t="s">
        <v>426</v>
      </c>
      <c r="G172" s="27" t="s">
        <v>427</v>
      </c>
      <c r="H172" s="34" t="s">
        <v>435</v>
      </c>
      <c r="I172" s="27" t="s">
        <v>436</v>
      </c>
      <c r="J172" s="28" t="s">
        <v>21</v>
      </c>
      <c r="K172" s="32" t="s">
        <v>91</v>
      </c>
      <c r="L172" s="25" t="s">
        <v>9</v>
      </c>
      <c r="M172" s="24">
        <v>0</v>
      </c>
      <c r="N172" s="24">
        <v>0</v>
      </c>
      <c r="O172" s="24">
        <v>0</v>
      </c>
      <c r="P172" s="94">
        <v>0</v>
      </c>
      <c r="Q172" s="94">
        <v>0</v>
      </c>
      <c r="R172" s="94">
        <v>0</v>
      </c>
      <c r="S172" s="94">
        <f t="shared" si="42"/>
        <v>0</v>
      </c>
      <c r="T172" s="98" t="str">
        <f t="shared" si="43"/>
        <v>nebija plānots</v>
      </c>
      <c r="U172" s="94">
        <f t="shared" si="44"/>
        <v>0</v>
      </c>
      <c r="V172" s="98" t="str">
        <f t="shared" si="45"/>
        <v>nebija plānots</v>
      </c>
      <c r="W172" s="94"/>
      <c r="X172" s="94"/>
      <c r="Y172" s="94"/>
      <c r="Z172" s="94"/>
      <c r="AA172" s="94"/>
      <c r="AB172" s="94"/>
      <c r="AC172" s="94"/>
      <c r="AD172" s="94">
        <v>0</v>
      </c>
      <c r="AE172" s="94">
        <v>0</v>
      </c>
      <c r="AF172" s="94">
        <v>0</v>
      </c>
      <c r="AG172" s="94">
        <v>0</v>
      </c>
      <c r="AH172" s="94">
        <v>0</v>
      </c>
      <c r="AI172" s="94">
        <v>0</v>
      </c>
      <c r="AJ172" s="94">
        <v>184251.85</v>
      </c>
      <c r="AK172" s="94">
        <v>0</v>
      </c>
      <c r="AL172" s="94">
        <v>0</v>
      </c>
      <c r="AM172" s="94">
        <v>0</v>
      </c>
      <c r="AN172" s="94">
        <v>0</v>
      </c>
      <c r="AO172" s="24">
        <f t="shared" si="46"/>
        <v>184251.85</v>
      </c>
      <c r="AQ172" s="10"/>
      <c r="AR172" s="10"/>
    </row>
    <row r="173" spans="1:44" ht="12" hidden="1" customHeight="1" x14ac:dyDescent="0.25">
      <c r="A173" s="9" t="s">
        <v>437</v>
      </c>
      <c r="B173" s="9" t="s">
        <v>437</v>
      </c>
      <c r="C173" s="25">
        <v>4</v>
      </c>
      <c r="D173" s="33" t="s">
        <v>438</v>
      </c>
      <c r="E173" s="27" t="s">
        <v>439</v>
      </c>
      <c r="F173" s="33" t="s">
        <v>440</v>
      </c>
      <c r="G173" s="27" t="s">
        <v>441</v>
      </c>
      <c r="H173" s="25" t="s">
        <v>442</v>
      </c>
      <c r="I173" s="27" t="s">
        <v>443</v>
      </c>
      <c r="J173" s="28" t="s">
        <v>21</v>
      </c>
      <c r="K173" s="29" t="s">
        <v>444</v>
      </c>
      <c r="L173" s="25" t="s">
        <v>10</v>
      </c>
      <c r="M173" s="24">
        <v>0</v>
      </c>
      <c r="N173" s="24">
        <v>57799.21</v>
      </c>
      <c r="O173" s="24">
        <v>1022952.79</v>
      </c>
      <c r="P173" s="94">
        <v>0</v>
      </c>
      <c r="Q173" s="94">
        <v>0</v>
      </c>
      <c r="R173" s="94">
        <v>0</v>
      </c>
      <c r="S173" s="94">
        <f t="shared" si="42"/>
        <v>0</v>
      </c>
      <c r="T173" s="98" t="str">
        <f t="shared" si="43"/>
        <v>nebija plānots</v>
      </c>
      <c r="U173" s="94">
        <f t="shared" si="44"/>
        <v>0</v>
      </c>
      <c r="V173" s="98" t="str">
        <f t="shared" si="45"/>
        <v>nebija plānots</v>
      </c>
      <c r="W173" s="94"/>
      <c r="X173" s="94"/>
      <c r="Y173" s="94"/>
      <c r="Z173" s="94"/>
      <c r="AA173" s="94"/>
      <c r="AB173" s="94"/>
      <c r="AC173" s="94"/>
      <c r="AD173" s="94">
        <v>0</v>
      </c>
      <c r="AE173" s="94">
        <v>0</v>
      </c>
      <c r="AF173" s="94">
        <v>0</v>
      </c>
      <c r="AG173" s="94">
        <v>510000</v>
      </c>
      <c r="AH173" s="94">
        <v>190612.5</v>
      </c>
      <c r="AI173" s="94">
        <v>0</v>
      </c>
      <c r="AJ173" s="94">
        <v>0</v>
      </c>
      <c r="AK173" s="94">
        <v>0</v>
      </c>
      <c r="AL173" s="94">
        <v>0</v>
      </c>
      <c r="AM173" s="94">
        <v>1160250</v>
      </c>
      <c r="AN173" s="94">
        <v>0</v>
      </c>
      <c r="AO173" s="24">
        <f t="shared" si="46"/>
        <v>1860862.5</v>
      </c>
      <c r="AQ173" s="10"/>
      <c r="AR173" s="10"/>
    </row>
    <row r="174" spans="1:44" ht="12" customHeight="1" x14ac:dyDescent="0.25">
      <c r="A174" s="9" t="s">
        <v>445</v>
      </c>
      <c r="B174" s="9" t="s">
        <v>445</v>
      </c>
      <c r="C174" s="25">
        <v>2</v>
      </c>
      <c r="D174" s="33" t="s">
        <v>107</v>
      </c>
      <c r="E174" s="27" t="s">
        <v>108</v>
      </c>
      <c r="F174" s="25" t="s">
        <v>143</v>
      </c>
      <c r="G174" s="27" t="s">
        <v>144</v>
      </c>
      <c r="H174" s="25" t="s">
        <v>145</v>
      </c>
      <c r="I174" s="27" t="s">
        <v>146</v>
      </c>
      <c r="J174" s="28">
        <v>1</v>
      </c>
      <c r="K174" s="32" t="s">
        <v>91</v>
      </c>
      <c r="L174" s="25" t="s">
        <v>10</v>
      </c>
      <c r="M174" s="24">
        <v>0</v>
      </c>
      <c r="N174" s="24">
        <v>0</v>
      </c>
      <c r="O174" s="24">
        <v>1494950.52</v>
      </c>
      <c r="P174" s="94">
        <v>372328.61</v>
      </c>
      <c r="Q174" s="94">
        <v>144577.32</v>
      </c>
      <c r="R174" s="94">
        <v>0</v>
      </c>
      <c r="S174" s="94">
        <f t="shared" si="42"/>
        <v>144577.32</v>
      </c>
      <c r="T174" s="98">
        <f t="shared" si="43"/>
        <v>0.38830569587440517</v>
      </c>
      <c r="U174" s="94">
        <f t="shared" si="44"/>
        <v>-227751.28999999998</v>
      </c>
      <c r="V174" s="98">
        <f t="shared" si="45"/>
        <v>-0.61169430412559478</v>
      </c>
      <c r="W174" s="94"/>
      <c r="X174" s="94"/>
      <c r="Y174" s="94"/>
      <c r="Z174" s="94"/>
      <c r="AA174" s="94"/>
      <c r="AB174" s="94"/>
      <c r="AC174" s="94"/>
      <c r="AD174" s="94">
        <v>479127.85</v>
      </c>
      <c r="AE174" s="94">
        <v>1180151.44</v>
      </c>
      <c r="AF174" s="94">
        <v>536269.04749999999</v>
      </c>
      <c r="AG174" s="94">
        <v>203264.7</v>
      </c>
      <c r="AH174" s="94">
        <v>42307.03</v>
      </c>
      <c r="AI174" s="94">
        <v>1515477.09</v>
      </c>
      <c r="AJ174" s="94">
        <v>990832.19</v>
      </c>
      <c r="AK174" s="94">
        <v>1773983.7599999998</v>
      </c>
      <c r="AL174" s="94">
        <v>421466.10749999998</v>
      </c>
      <c r="AM174" s="94">
        <v>95561.19</v>
      </c>
      <c r="AN174" s="94">
        <v>1047413.5599999999</v>
      </c>
      <c r="AO174" s="24">
        <f t="shared" si="46"/>
        <v>8658182.5749999993</v>
      </c>
      <c r="AQ174" s="10"/>
      <c r="AR174" s="10"/>
    </row>
    <row r="175" spans="1:44" ht="12" hidden="1" customHeight="1" x14ac:dyDescent="0.25">
      <c r="A175" s="9" t="s">
        <v>448</v>
      </c>
      <c r="B175" s="9" t="s">
        <v>448</v>
      </c>
      <c r="C175" s="25">
        <v>4</v>
      </c>
      <c r="D175" s="33" t="s">
        <v>438</v>
      </c>
      <c r="E175" s="27" t="s">
        <v>439</v>
      </c>
      <c r="F175" s="33" t="s">
        <v>440</v>
      </c>
      <c r="G175" s="27" t="s">
        <v>441</v>
      </c>
      <c r="H175" s="25" t="s">
        <v>446</v>
      </c>
      <c r="I175" s="27" t="s">
        <v>447</v>
      </c>
      <c r="J175" s="25">
        <v>2</v>
      </c>
      <c r="K175" s="29" t="s">
        <v>59</v>
      </c>
      <c r="L175" s="25" t="s">
        <v>10</v>
      </c>
      <c r="M175" s="24">
        <v>0</v>
      </c>
      <c r="N175" s="24">
        <v>0</v>
      </c>
      <c r="O175" s="24">
        <v>0</v>
      </c>
      <c r="P175" s="94">
        <v>0</v>
      </c>
      <c r="Q175" s="94">
        <v>0</v>
      </c>
      <c r="R175" s="94">
        <v>0</v>
      </c>
      <c r="S175" s="94">
        <f t="shared" ref="S175:S220" si="47">Q175-R175</f>
        <v>0</v>
      </c>
      <c r="T175" s="98" t="str">
        <f t="shared" ref="T175:T220" si="48">IFERROR(S175/P175,"nebija plānots")</f>
        <v>nebija plānots</v>
      </c>
      <c r="U175" s="94">
        <f t="shared" ref="U175:U220" si="49">S175-P175</f>
        <v>0</v>
      </c>
      <c r="V175" s="98" t="str">
        <f t="shared" ref="V175:V220" si="50">IFERROR(U175/P175,"nebija plānots")</f>
        <v>nebija plānots</v>
      </c>
      <c r="W175" s="94"/>
      <c r="X175" s="94"/>
      <c r="Y175" s="94"/>
      <c r="Z175" s="94"/>
      <c r="AA175" s="94"/>
      <c r="AB175" s="94"/>
      <c r="AC175" s="94"/>
      <c r="AD175" s="94">
        <v>0</v>
      </c>
      <c r="AE175" s="94">
        <v>0</v>
      </c>
      <c r="AF175" s="94">
        <v>27853.9</v>
      </c>
      <c r="AG175" s="94">
        <v>1649950.05</v>
      </c>
      <c r="AH175" s="94">
        <v>45000</v>
      </c>
      <c r="AI175" s="94">
        <v>36432.5</v>
      </c>
      <c r="AJ175" s="94">
        <v>0</v>
      </c>
      <c r="AK175" s="94">
        <v>55243.56</v>
      </c>
      <c r="AL175" s="94">
        <v>19917.63</v>
      </c>
      <c r="AM175" s="94">
        <v>1634949.7</v>
      </c>
      <c r="AN175" s="94">
        <v>48258</v>
      </c>
      <c r="AO175" s="24">
        <f t="shared" ref="AO175:AO220" si="51">P175+AD175+AE175+AF175+AG175+AH175+AI175+AJ175+AK175+AL175+AM175+AN175</f>
        <v>3517605.34</v>
      </c>
      <c r="AQ175" s="10"/>
      <c r="AR175" s="10"/>
    </row>
    <row r="176" spans="1:44" ht="12" hidden="1" customHeight="1" x14ac:dyDescent="0.25">
      <c r="A176" s="9" t="s">
        <v>449</v>
      </c>
      <c r="B176" s="9" t="s">
        <v>449</v>
      </c>
      <c r="C176" s="25">
        <v>4</v>
      </c>
      <c r="D176" s="33" t="s">
        <v>438</v>
      </c>
      <c r="E176" s="27" t="s">
        <v>439</v>
      </c>
      <c r="F176" s="33" t="s">
        <v>440</v>
      </c>
      <c r="G176" s="27" t="s">
        <v>441</v>
      </c>
      <c r="H176" s="25" t="s">
        <v>450</v>
      </c>
      <c r="I176" s="27" t="s">
        <v>451</v>
      </c>
      <c r="J176" s="25" t="s">
        <v>21</v>
      </c>
      <c r="K176" s="29" t="s">
        <v>444</v>
      </c>
      <c r="L176" s="25" t="s">
        <v>10</v>
      </c>
      <c r="M176" s="24">
        <v>0</v>
      </c>
      <c r="N176" s="24">
        <v>0</v>
      </c>
      <c r="O176" s="24">
        <v>23138.28</v>
      </c>
      <c r="P176" s="94">
        <v>0</v>
      </c>
      <c r="Q176" s="94">
        <v>0</v>
      </c>
      <c r="R176" s="94">
        <v>0</v>
      </c>
      <c r="S176" s="94">
        <f t="shared" si="47"/>
        <v>0</v>
      </c>
      <c r="T176" s="98" t="str">
        <f t="shared" si="48"/>
        <v>nebija plānots</v>
      </c>
      <c r="U176" s="94">
        <f t="shared" si="49"/>
        <v>0</v>
      </c>
      <c r="V176" s="98" t="str">
        <f t="shared" si="50"/>
        <v>nebija plānots</v>
      </c>
      <c r="W176" s="94"/>
      <c r="X176" s="94"/>
      <c r="Y176" s="94"/>
      <c r="Z176" s="94"/>
      <c r="AA176" s="94"/>
      <c r="AB176" s="94"/>
      <c r="AC176" s="94"/>
      <c r="AD176" s="94">
        <v>99046.95</v>
      </c>
      <c r="AE176" s="94">
        <v>0</v>
      </c>
      <c r="AF176" s="94">
        <v>40160</v>
      </c>
      <c r="AG176" s="94">
        <v>0</v>
      </c>
      <c r="AH176" s="94">
        <v>0</v>
      </c>
      <c r="AI176" s="94">
        <v>88853</v>
      </c>
      <c r="AJ176" s="94">
        <v>0</v>
      </c>
      <c r="AK176" s="94">
        <v>398208</v>
      </c>
      <c r="AL176" s="94">
        <v>29463</v>
      </c>
      <c r="AM176" s="94">
        <v>912708.79</v>
      </c>
      <c r="AN176" s="94">
        <v>0</v>
      </c>
      <c r="AO176" s="24">
        <f t="shared" si="51"/>
        <v>1568439.74</v>
      </c>
      <c r="AQ176" s="10"/>
      <c r="AR176" s="10"/>
    </row>
    <row r="177" spans="1:44" ht="12" hidden="1" customHeight="1" x14ac:dyDescent="0.25">
      <c r="A177" s="9" t="s">
        <v>452</v>
      </c>
      <c r="B177" s="9" t="s">
        <v>452</v>
      </c>
      <c r="C177" s="25">
        <v>4</v>
      </c>
      <c r="D177" s="33" t="s">
        <v>438</v>
      </c>
      <c r="E177" s="27" t="s">
        <v>439</v>
      </c>
      <c r="F177" s="33" t="s">
        <v>453</v>
      </c>
      <c r="G177" s="27" t="s">
        <v>454</v>
      </c>
      <c r="H177" s="28" t="s">
        <v>455</v>
      </c>
      <c r="I177" s="27" t="s">
        <v>454</v>
      </c>
      <c r="J177" s="28" t="s">
        <v>21</v>
      </c>
      <c r="K177" s="29" t="s">
        <v>420</v>
      </c>
      <c r="L177" s="25" t="s">
        <v>10</v>
      </c>
      <c r="M177" s="24">
        <v>0</v>
      </c>
      <c r="N177" s="24">
        <v>0</v>
      </c>
      <c r="O177" s="24">
        <v>0</v>
      </c>
      <c r="P177" s="94">
        <v>0</v>
      </c>
      <c r="Q177" s="94">
        <v>0</v>
      </c>
      <c r="R177" s="94">
        <v>0</v>
      </c>
      <c r="S177" s="94">
        <f t="shared" si="47"/>
        <v>0</v>
      </c>
      <c r="T177" s="98" t="str">
        <f t="shared" si="48"/>
        <v>nebija plānots</v>
      </c>
      <c r="U177" s="94">
        <f t="shared" si="49"/>
        <v>0</v>
      </c>
      <c r="V177" s="98" t="str">
        <f t="shared" si="50"/>
        <v>nebija plānots</v>
      </c>
      <c r="W177" s="94"/>
      <c r="X177" s="94"/>
      <c r="Y177" s="94"/>
      <c r="Z177" s="94"/>
      <c r="AA177" s="94"/>
      <c r="AB177" s="94"/>
      <c r="AC177" s="94"/>
      <c r="AD177" s="94">
        <v>0</v>
      </c>
      <c r="AE177" s="94">
        <v>0</v>
      </c>
      <c r="AF177" s="94">
        <v>0</v>
      </c>
      <c r="AG177" s="94">
        <v>0</v>
      </c>
      <c r="AH177" s="94">
        <v>0</v>
      </c>
      <c r="AI177" s="94">
        <v>0</v>
      </c>
      <c r="AJ177" s="94">
        <v>0</v>
      </c>
      <c r="AK177" s="94">
        <v>857056.60000000009</v>
      </c>
      <c r="AL177" s="94">
        <v>0</v>
      </c>
      <c r="AM177" s="94">
        <v>0</v>
      </c>
      <c r="AN177" s="94">
        <v>0</v>
      </c>
      <c r="AO177" s="24">
        <f t="shared" si="51"/>
        <v>857056.60000000009</v>
      </c>
      <c r="AQ177" s="10"/>
      <c r="AR177" s="10"/>
    </row>
    <row r="178" spans="1:44" ht="12" hidden="1" customHeight="1" x14ac:dyDescent="0.25">
      <c r="A178" s="9" t="s">
        <v>456</v>
      </c>
      <c r="B178" s="9" t="s">
        <v>456</v>
      </c>
      <c r="C178" s="25">
        <v>4</v>
      </c>
      <c r="D178" s="33" t="s">
        <v>438</v>
      </c>
      <c r="E178" s="27" t="s">
        <v>439</v>
      </c>
      <c r="F178" s="33" t="s">
        <v>457</v>
      </c>
      <c r="G178" s="27" t="s">
        <v>458</v>
      </c>
      <c r="H178" s="25" t="s">
        <v>459</v>
      </c>
      <c r="I178" s="27" t="s">
        <v>660</v>
      </c>
      <c r="J178" s="28" t="s">
        <v>21</v>
      </c>
      <c r="K178" s="29" t="s">
        <v>444</v>
      </c>
      <c r="L178" s="25" t="s">
        <v>9</v>
      </c>
      <c r="M178" s="24">
        <v>0</v>
      </c>
      <c r="N178" s="24">
        <v>0</v>
      </c>
      <c r="O178" s="24">
        <v>0</v>
      </c>
      <c r="P178" s="94">
        <v>0</v>
      </c>
      <c r="Q178" s="94">
        <v>0</v>
      </c>
      <c r="R178" s="94">
        <v>0</v>
      </c>
      <c r="S178" s="94">
        <f t="shared" si="47"/>
        <v>0</v>
      </c>
      <c r="T178" s="98" t="str">
        <f t="shared" si="48"/>
        <v>nebija plānots</v>
      </c>
      <c r="U178" s="94">
        <f t="shared" si="49"/>
        <v>0</v>
      </c>
      <c r="V178" s="98" t="str">
        <f t="shared" si="50"/>
        <v>nebija plānots</v>
      </c>
      <c r="W178" s="94"/>
      <c r="X178" s="94"/>
      <c r="Y178" s="94"/>
      <c r="Z178" s="94"/>
      <c r="AA178" s="94"/>
      <c r="AB178" s="94"/>
      <c r="AC178" s="94"/>
      <c r="AD178" s="94">
        <v>0</v>
      </c>
      <c r="AE178" s="94">
        <v>0</v>
      </c>
      <c r="AF178" s="94">
        <v>0</v>
      </c>
      <c r="AG178" s="94">
        <v>0</v>
      </c>
      <c r="AH178" s="94">
        <v>0</v>
      </c>
      <c r="AI178" s="94">
        <v>0</v>
      </c>
      <c r="AJ178" s="94">
        <v>0</v>
      </c>
      <c r="AK178" s="94">
        <v>0</v>
      </c>
      <c r="AL178" s="94">
        <v>0</v>
      </c>
      <c r="AM178" s="94">
        <v>0</v>
      </c>
      <c r="AN178" s="94">
        <v>2777800</v>
      </c>
      <c r="AO178" s="24">
        <f t="shared" si="51"/>
        <v>2777800</v>
      </c>
      <c r="AQ178" s="10"/>
      <c r="AR178" s="10"/>
    </row>
    <row r="179" spans="1:44" ht="12" hidden="1" customHeight="1" x14ac:dyDescent="0.25">
      <c r="A179" s="9" t="s">
        <v>460</v>
      </c>
      <c r="B179" s="9" t="s">
        <v>460</v>
      </c>
      <c r="C179" s="25">
        <v>4</v>
      </c>
      <c r="D179" s="33" t="s">
        <v>438</v>
      </c>
      <c r="E179" s="27" t="s">
        <v>439</v>
      </c>
      <c r="F179" s="33" t="s">
        <v>457</v>
      </c>
      <c r="G179" s="27" t="s">
        <v>458</v>
      </c>
      <c r="H179" s="25" t="s">
        <v>461</v>
      </c>
      <c r="I179" s="27" t="s">
        <v>462</v>
      </c>
      <c r="J179" s="28" t="s">
        <v>21</v>
      </c>
      <c r="K179" s="29" t="s">
        <v>444</v>
      </c>
      <c r="L179" s="25" t="s">
        <v>9</v>
      </c>
      <c r="M179" s="24">
        <v>0</v>
      </c>
      <c r="N179" s="24">
        <v>2578603.9</v>
      </c>
      <c r="O179" s="24">
        <v>11223974.15</v>
      </c>
      <c r="P179" s="94">
        <v>0</v>
      </c>
      <c r="Q179" s="94">
        <v>0</v>
      </c>
      <c r="R179" s="94">
        <v>0</v>
      </c>
      <c r="S179" s="94">
        <f t="shared" si="47"/>
        <v>0</v>
      </c>
      <c r="T179" s="98" t="str">
        <f t="shared" si="48"/>
        <v>nebija plānots</v>
      </c>
      <c r="U179" s="94">
        <f t="shared" si="49"/>
        <v>0</v>
      </c>
      <c r="V179" s="98" t="str">
        <f t="shared" si="50"/>
        <v>nebija plānots</v>
      </c>
      <c r="W179" s="94"/>
      <c r="X179" s="94"/>
      <c r="Y179" s="94"/>
      <c r="Z179" s="94"/>
      <c r="AA179" s="94"/>
      <c r="AB179" s="94"/>
      <c r="AC179" s="94"/>
      <c r="AD179" s="94">
        <v>0</v>
      </c>
      <c r="AE179" s="94">
        <v>3706726.14</v>
      </c>
      <c r="AF179" s="94">
        <v>0</v>
      </c>
      <c r="AG179" s="94">
        <v>0</v>
      </c>
      <c r="AH179" s="94">
        <v>2312000</v>
      </c>
      <c r="AI179" s="94">
        <v>0</v>
      </c>
      <c r="AJ179" s="94">
        <v>0</v>
      </c>
      <c r="AK179" s="94">
        <v>2384250</v>
      </c>
      <c r="AL179" s="94">
        <v>0</v>
      </c>
      <c r="AM179" s="94">
        <v>1589500</v>
      </c>
      <c r="AN179" s="94">
        <v>0</v>
      </c>
      <c r="AO179" s="24">
        <f t="shared" si="51"/>
        <v>9992476.1400000006</v>
      </c>
      <c r="AQ179" s="10"/>
      <c r="AR179" s="10"/>
    </row>
    <row r="180" spans="1:44" ht="12" hidden="1" customHeight="1" x14ac:dyDescent="0.25">
      <c r="A180" s="9" t="s">
        <v>463</v>
      </c>
      <c r="B180" s="9" t="s">
        <v>463</v>
      </c>
      <c r="C180" s="25">
        <v>4</v>
      </c>
      <c r="D180" s="33" t="s">
        <v>438</v>
      </c>
      <c r="E180" s="27" t="s">
        <v>439</v>
      </c>
      <c r="F180" s="33" t="s">
        <v>457</v>
      </c>
      <c r="G180" s="27" t="s">
        <v>458</v>
      </c>
      <c r="H180" s="25" t="s">
        <v>464</v>
      </c>
      <c r="I180" s="27" t="s">
        <v>659</v>
      </c>
      <c r="J180" s="28" t="s">
        <v>21</v>
      </c>
      <c r="K180" s="29" t="s">
        <v>444</v>
      </c>
      <c r="L180" s="25" t="s">
        <v>9</v>
      </c>
      <c r="M180" s="24">
        <v>0</v>
      </c>
      <c r="N180" s="24">
        <v>521567.02</v>
      </c>
      <c r="O180" s="24">
        <v>1947859.57</v>
      </c>
      <c r="P180" s="94">
        <v>0</v>
      </c>
      <c r="Q180" s="94">
        <v>0</v>
      </c>
      <c r="R180" s="94">
        <v>0</v>
      </c>
      <c r="S180" s="94">
        <f t="shared" si="47"/>
        <v>0</v>
      </c>
      <c r="T180" s="98" t="str">
        <f t="shared" si="48"/>
        <v>nebija plānots</v>
      </c>
      <c r="U180" s="94">
        <f t="shared" si="49"/>
        <v>0</v>
      </c>
      <c r="V180" s="98" t="str">
        <f t="shared" si="50"/>
        <v>nebija plānots</v>
      </c>
      <c r="W180" s="94"/>
      <c r="X180" s="94"/>
      <c r="Y180" s="94"/>
      <c r="Z180" s="94"/>
      <c r="AA180" s="94"/>
      <c r="AB180" s="94"/>
      <c r="AC180" s="94"/>
      <c r="AD180" s="94">
        <v>0</v>
      </c>
      <c r="AE180" s="94">
        <v>0</v>
      </c>
      <c r="AF180" s="94">
        <v>0</v>
      </c>
      <c r="AG180" s="94">
        <v>0</v>
      </c>
      <c r="AH180" s="94">
        <v>1350022.05</v>
      </c>
      <c r="AI180" s="94">
        <v>0</v>
      </c>
      <c r="AJ180" s="94">
        <v>0</v>
      </c>
      <c r="AK180" s="94">
        <v>0</v>
      </c>
      <c r="AL180" s="94">
        <v>0</v>
      </c>
      <c r="AM180" s="94">
        <v>1350022.05</v>
      </c>
      <c r="AN180" s="94">
        <v>0</v>
      </c>
      <c r="AO180" s="24">
        <f t="shared" si="51"/>
        <v>2700044.1</v>
      </c>
      <c r="AQ180" s="10"/>
      <c r="AR180" s="10"/>
    </row>
    <row r="181" spans="1:44" ht="12" hidden="1" customHeight="1" x14ac:dyDescent="0.25">
      <c r="A181" s="9" t="s">
        <v>465</v>
      </c>
      <c r="B181" s="9" t="s">
        <v>465</v>
      </c>
      <c r="C181" s="25">
        <v>4</v>
      </c>
      <c r="D181" s="33" t="s">
        <v>438</v>
      </c>
      <c r="E181" s="27" t="s">
        <v>439</v>
      </c>
      <c r="F181" s="33" t="s">
        <v>457</v>
      </c>
      <c r="G181" s="27" t="s">
        <v>466</v>
      </c>
      <c r="H181" s="25" t="s">
        <v>467</v>
      </c>
      <c r="I181" s="27" t="s">
        <v>468</v>
      </c>
      <c r="J181" s="28" t="s">
        <v>21</v>
      </c>
      <c r="K181" s="29" t="s">
        <v>444</v>
      </c>
      <c r="L181" s="25" t="s">
        <v>9</v>
      </c>
      <c r="M181" s="24">
        <v>0</v>
      </c>
      <c r="N181" s="24">
        <v>119365.96</v>
      </c>
      <c r="O181" s="24">
        <v>164890.47</v>
      </c>
      <c r="P181" s="94">
        <v>0</v>
      </c>
      <c r="Q181" s="94">
        <v>0</v>
      </c>
      <c r="R181" s="94">
        <v>0</v>
      </c>
      <c r="S181" s="94">
        <f t="shared" si="47"/>
        <v>0</v>
      </c>
      <c r="T181" s="98" t="str">
        <f t="shared" si="48"/>
        <v>nebija plānots</v>
      </c>
      <c r="U181" s="94">
        <f t="shared" si="49"/>
        <v>0</v>
      </c>
      <c r="V181" s="98" t="str">
        <f t="shared" si="50"/>
        <v>nebija plānots</v>
      </c>
      <c r="W181" s="94"/>
      <c r="X181" s="94"/>
      <c r="Y181" s="94"/>
      <c r="Z181" s="94"/>
      <c r="AA181" s="94"/>
      <c r="AB181" s="94"/>
      <c r="AC181" s="94"/>
      <c r="AD181" s="94">
        <v>0</v>
      </c>
      <c r="AE181" s="94">
        <v>0</v>
      </c>
      <c r="AF181" s="94">
        <v>0</v>
      </c>
      <c r="AG181" s="94">
        <v>0</v>
      </c>
      <c r="AH181" s="94">
        <v>104762.5</v>
      </c>
      <c r="AI181" s="94">
        <v>0</v>
      </c>
      <c r="AJ181" s="94">
        <v>0</v>
      </c>
      <c r="AK181" s="94">
        <v>0</v>
      </c>
      <c r="AL181" s="94">
        <v>58522.5</v>
      </c>
      <c r="AM181" s="94">
        <v>0</v>
      </c>
      <c r="AN181" s="94">
        <v>0</v>
      </c>
      <c r="AO181" s="24">
        <f t="shared" si="51"/>
        <v>163285</v>
      </c>
      <c r="AQ181" s="10"/>
      <c r="AR181" s="10"/>
    </row>
    <row r="182" spans="1:44" ht="12" hidden="1" customHeight="1" x14ac:dyDescent="0.25">
      <c r="A182" s="9" t="s">
        <v>469</v>
      </c>
      <c r="B182" s="9" t="s">
        <v>469</v>
      </c>
      <c r="C182" s="25">
        <v>4</v>
      </c>
      <c r="D182" s="33" t="s">
        <v>438</v>
      </c>
      <c r="E182" s="27" t="s">
        <v>439</v>
      </c>
      <c r="F182" s="33" t="s">
        <v>457</v>
      </c>
      <c r="G182" s="27" t="s">
        <v>466</v>
      </c>
      <c r="H182" s="25" t="s">
        <v>470</v>
      </c>
      <c r="I182" s="27" t="s">
        <v>471</v>
      </c>
      <c r="J182" s="28" t="s">
        <v>21</v>
      </c>
      <c r="K182" s="29" t="s">
        <v>444</v>
      </c>
      <c r="L182" s="25" t="s">
        <v>9</v>
      </c>
      <c r="M182" s="24">
        <v>0</v>
      </c>
      <c r="N182" s="24">
        <v>0</v>
      </c>
      <c r="O182" s="24">
        <v>268816.27999999997</v>
      </c>
      <c r="P182" s="94">
        <v>0</v>
      </c>
      <c r="Q182" s="94">
        <v>0</v>
      </c>
      <c r="R182" s="94">
        <v>0</v>
      </c>
      <c r="S182" s="94">
        <f t="shared" si="47"/>
        <v>0</v>
      </c>
      <c r="T182" s="98" t="str">
        <f t="shared" si="48"/>
        <v>nebija plānots</v>
      </c>
      <c r="U182" s="94">
        <f t="shared" si="49"/>
        <v>0</v>
      </c>
      <c r="V182" s="98" t="str">
        <f t="shared" si="50"/>
        <v>nebija plānots</v>
      </c>
      <c r="W182" s="94"/>
      <c r="X182" s="94"/>
      <c r="Y182" s="94"/>
      <c r="Z182" s="94"/>
      <c r="AA182" s="94"/>
      <c r="AB182" s="94"/>
      <c r="AC182" s="94"/>
      <c r="AD182" s="94">
        <v>65440.4</v>
      </c>
      <c r="AE182" s="94">
        <v>0</v>
      </c>
      <c r="AF182" s="94">
        <v>0</v>
      </c>
      <c r="AG182" s="94">
        <v>60785.63</v>
      </c>
      <c r="AH182" s="94">
        <v>0</v>
      </c>
      <c r="AI182" s="94">
        <v>0</v>
      </c>
      <c r="AJ182" s="94">
        <v>108549.68</v>
      </c>
      <c r="AK182" s="94">
        <v>0</v>
      </c>
      <c r="AL182" s="94">
        <v>89396.63</v>
      </c>
      <c r="AM182" s="94">
        <v>104020.24</v>
      </c>
      <c r="AN182" s="94">
        <v>0</v>
      </c>
      <c r="AO182" s="24">
        <f t="shared" si="51"/>
        <v>428192.57999999996</v>
      </c>
      <c r="AQ182" s="10"/>
      <c r="AR182" s="10"/>
    </row>
    <row r="183" spans="1:44" ht="12" hidden="1" customHeight="1" x14ac:dyDescent="0.25">
      <c r="A183" s="9" t="s">
        <v>472</v>
      </c>
      <c r="B183" s="9" t="s">
        <v>472</v>
      </c>
      <c r="C183" s="25">
        <v>4</v>
      </c>
      <c r="D183" s="33" t="s">
        <v>438</v>
      </c>
      <c r="E183" s="27" t="s">
        <v>439</v>
      </c>
      <c r="F183" s="33" t="s">
        <v>457</v>
      </c>
      <c r="G183" s="27" t="s">
        <v>458</v>
      </c>
      <c r="H183" s="25" t="s">
        <v>473</v>
      </c>
      <c r="I183" s="27" t="s">
        <v>474</v>
      </c>
      <c r="J183" s="28" t="s">
        <v>21</v>
      </c>
      <c r="K183" s="29" t="s">
        <v>444</v>
      </c>
      <c r="L183" s="25" t="s">
        <v>9</v>
      </c>
      <c r="M183" s="24">
        <v>0</v>
      </c>
      <c r="N183" s="24">
        <v>256042.36000000002</v>
      </c>
      <c r="O183" s="24">
        <v>533413.57000000007</v>
      </c>
      <c r="P183" s="94">
        <v>0</v>
      </c>
      <c r="Q183" s="94">
        <v>0</v>
      </c>
      <c r="R183" s="94">
        <v>0</v>
      </c>
      <c r="S183" s="94">
        <f t="shared" si="47"/>
        <v>0</v>
      </c>
      <c r="T183" s="98" t="str">
        <f t="shared" si="48"/>
        <v>nebija plānots</v>
      </c>
      <c r="U183" s="94">
        <f t="shared" si="49"/>
        <v>0</v>
      </c>
      <c r="V183" s="98" t="str">
        <f t="shared" si="50"/>
        <v>nebija plānots</v>
      </c>
      <c r="W183" s="94"/>
      <c r="X183" s="94"/>
      <c r="Y183" s="94"/>
      <c r="Z183" s="94"/>
      <c r="AA183" s="94"/>
      <c r="AB183" s="94"/>
      <c r="AC183" s="94"/>
      <c r="AD183" s="94">
        <v>0</v>
      </c>
      <c r="AE183" s="94">
        <v>0</v>
      </c>
      <c r="AF183" s="94">
        <v>0</v>
      </c>
      <c r="AG183" s="94">
        <v>0</v>
      </c>
      <c r="AH183" s="94">
        <v>199985.83</v>
      </c>
      <c r="AI183" s="94">
        <v>0</v>
      </c>
      <c r="AJ183" s="94">
        <v>0</v>
      </c>
      <c r="AK183" s="94">
        <v>123866.85</v>
      </c>
      <c r="AL183" s="94">
        <v>0</v>
      </c>
      <c r="AM183" s="94">
        <v>0</v>
      </c>
      <c r="AN183" s="94">
        <v>210468.59</v>
      </c>
      <c r="AO183" s="24">
        <f t="shared" si="51"/>
        <v>534321.27</v>
      </c>
      <c r="AQ183" s="10"/>
      <c r="AR183" s="10"/>
    </row>
    <row r="184" spans="1:44" ht="12" hidden="1" customHeight="1" x14ac:dyDescent="0.25">
      <c r="A184" s="9" t="s">
        <v>475</v>
      </c>
      <c r="B184" s="9" t="s">
        <v>475</v>
      </c>
      <c r="C184" s="25">
        <v>4</v>
      </c>
      <c r="D184" s="33" t="s">
        <v>438</v>
      </c>
      <c r="E184" s="27" t="s">
        <v>439</v>
      </c>
      <c r="F184" s="33" t="s">
        <v>457</v>
      </c>
      <c r="G184" s="27" t="s">
        <v>458</v>
      </c>
      <c r="H184" s="25" t="s">
        <v>476</v>
      </c>
      <c r="I184" s="27" t="s">
        <v>477</v>
      </c>
      <c r="J184" s="28" t="s">
        <v>21</v>
      </c>
      <c r="K184" s="29" t="s">
        <v>444</v>
      </c>
      <c r="L184" s="25" t="s">
        <v>9</v>
      </c>
      <c r="M184" s="24">
        <v>0</v>
      </c>
      <c r="N184" s="24">
        <v>0</v>
      </c>
      <c r="O184" s="24">
        <v>402905.47000000003</v>
      </c>
      <c r="P184" s="94">
        <v>0</v>
      </c>
      <c r="Q184" s="94">
        <v>0</v>
      </c>
      <c r="R184" s="94">
        <v>0</v>
      </c>
      <c r="S184" s="94">
        <f t="shared" si="47"/>
        <v>0</v>
      </c>
      <c r="T184" s="98" t="str">
        <f t="shared" si="48"/>
        <v>nebija plānots</v>
      </c>
      <c r="U184" s="94">
        <f t="shared" si="49"/>
        <v>0</v>
      </c>
      <c r="V184" s="98" t="str">
        <f t="shared" si="50"/>
        <v>nebija plānots</v>
      </c>
      <c r="W184" s="94"/>
      <c r="X184" s="94"/>
      <c r="Y184" s="94"/>
      <c r="Z184" s="94"/>
      <c r="AA184" s="94"/>
      <c r="AB184" s="94"/>
      <c r="AC184" s="94"/>
      <c r="AD184" s="94">
        <v>0</v>
      </c>
      <c r="AE184" s="94">
        <v>0</v>
      </c>
      <c r="AF184" s="94">
        <v>261096.33</v>
      </c>
      <c r="AG184" s="94">
        <v>0</v>
      </c>
      <c r="AH184" s="94">
        <v>0</v>
      </c>
      <c r="AI184" s="94">
        <v>0</v>
      </c>
      <c r="AJ184" s="94">
        <v>0</v>
      </c>
      <c r="AK184" s="94">
        <v>0</v>
      </c>
      <c r="AL184" s="94">
        <v>275129.45</v>
      </c>
      <c r="AM184" s="94">
        <v>0</v>
      </c>
      <c r="AN184" s="94">
        <v>0</v>
      </c>
      <c r="AO184" s="24">
        <f t="shared" si="51"/>
        <v>536225.78</v>
      </c>
      <c r="AQ184" s="10"/>
      <c r="AR184" s="10"/>
    </row>
    <row r="185" spans="1:44" ht="12" hidden="1" customHeight="1" x14ac:dyDescent="0.25">
      <c r="A185" s="9" t="s">
        <v>478</v>
      </c>
      <c r="B185" s="9" t="s">
        <v>478</v>
      </c>
      <c r="C185" s="25">
        <v>4</v>
      </c>
      <c r="D185" s="33" t="s">
        <v>438</v>
      </c>
      <c r="E185" s="27" t="s">
        <v>439</v>
      </c>
      <c r="F185" s="33" t="s">
        <v>479</v>
      </c>
      <c r="G185" s="27" t="s">
        <v>480</v>
      </c>
      <c r="H185" s="25" t="s">
        <v>481</v>
      </c>
      <c r="I185" s="27" t="s">
        <v>482</v>
      </c>
      <c r="J185" s="28" t="s">
        <v>21</v>
      </c>
      <c r="K185" s="29" t="s">
        <v>444</v>
      </c>
      <c r="L185" s="25" t="s">
        <v>9</v>
      </c>
      <c r="M185" s="24">
        <v>0</v>
      </c>
      <c r="N185" s="24">
        <v>59492.020000000004</v>
      </c>
      <c r="O185" s="24">
        <v>215626.7</v>
      </c>
      <c r="P185" s="94">
        <v>0</v>
      </c>
      <c r="Q185" s="94">
        <v>0</v>
      </c>
      <c r="R185" s="94">
        <v>0</v>
      </c>
      <c r="S185" s="94">
        <f t="shared" si="47"/>
        <v>0</v>
      </c>
      <c r="T185" s="98" t="str">
        <f t="shared" si="48"/>
        <v>nebija plānots</v>
      </c>
      <c r="U185" s="94">
        <f t="shared" si="49"/>
        <v>0</v>
      </c>
      <c r="V185" s="98" t="str">
        <f t="shared" si="50"/>
        <v>nebija plānots</v>
      </c>
      <c r="W185" s="94"/>
      <c r="X185" s="94"/>
      <c r="Y185" s="94"/>
      <c r="Z185" s="94"/>
      <c r="AA185" s="94"/>
      <c r="AB185" s="94"/>
      <c r="AC185" s="94"/>
      <c r="AD185" s="94">
        <v>0</v>
      </c>
      <c r="AE185" s="94">
        <v>0</v>
      </c>
      <c r="AF185" s="94">
        <v>0</v>
      </c>
      <c r="AG185" s="94">
        <v>134023.22</v>
      </c>
      <c r="AH185" s="94">
        <v>0</v>
      </c>
      <c r="AI185" s="94">
        <v>0</v>
      </c>
      <c r="AJ185" s="94">
        <v>52837.91</v>
      </c>
      <c r="AK185" s="94">
        <v>0</v>
      </c>
      <c r="AL185" s="94">
        <v>37743.19</v>
      </c>
      <c r="AM185" s="94">
        <v>0</v>
      </c>
      <c r="AN185" s="94">
        <v>29009.439999999999</v>
      </c>
      <c r="AO185" s="24">
        <f t="shared" si="51"/>
        <v>253613.76</v>
      </c>
      <c r="AQ185" s="10"/>
      <c r="AR185" s="10"/>
    </row>
    <row r="186" spans="1:44" ht="12" hidden="1" customHeight="1" x14ac:dyDescent="0.25">
      <c r="A186" s="9" t="s">
        <v>483</v>
      </c>
      <c r="B186" s="9" t="s">
        <v>483</v>
      </c>
      <c r="C186" s="25">
        <v>4</v>
      </c>
      <c r="D186" s="33" t="s">
        <v>438</v>
      </c>
      <c r="E186" s="27" t="s">
        <v>439</v>
      </c>
      <c r="F186" s="33" t="s">
        <v>479</v>
      </c>
      <c r="G186" s="27" t="s">
        <v>480</v>
      </c>
      <c r="H186" s="25" t="s">
        <v>484</v>
      </c>
      <c r="I186" s="27" t="s">
        <v>485</v>
      </c>
      <c r="J186" s="28">
        <v>1</v>
      </c>
      <c r="K186" s="29" t="s">
        <v>444</v>
      </c>
      <c r="L186" s="25" t="s">
        <v>9</v>
      </c>
      <c r="M186" s="24">
        <v>0</v>
      </c>
      <c r="N186" s="24">
        <v>0</v>
      </c>
      <c r="O186" s="24">
        <v>891104.0199999999</v>
      </c>
      <c r="P186" s="94">
        <v>8693.14</v>
      </c>
      <c r="Q186" s="94">
        <v>22036.799999999999</v>
      </c>
      <c r="R186" s="94">
        <v>0</v>
      </c>
      <c r="S186" s="94">
        <f t="shared" si="47"/>
        <v>22036.799999999999</v>
      </c>
      <c r="T186" s="98">
        <f t="shared" si="48"/>
        <v>2.534964351201062</v>
      </c>
      <c r="U186" s="94">
        <f t="shared" si="49"/>
        <v>13343.66</v>
      </c>
      <c r="V186" s="98">
        <f t="shared" si="50"/>
        <v>1.534964351201062</v>
      </c>
      <c r="W186" s="94"/>
      <c r="X186" s="94"/>
      <c r="Y186" s="94"/>
      <c r="Z186" s="94"/>
      <c r="AA186" s="94"/>
      <c r="AB186" s="94"/>
      <c r="AC186" s="94"/>
      <c r="AD186" s="94">
        <v>13078.58</v>
      </c>
      <c r="AE186" s="94">
        <v>19592.38</v>
      </c>
      <c r="AF186" s="94">
        <v>61144.770000000004</v>
      </c>
      <c r="AG186" s="94">
        <v>26114.870000000003</v>
      </c>
      <c r="AH186" s="94">
        <v>3872.5200000000004</v>
      </c>
      <c r="AI186" s="94">
        <v>3809.02</v>
      </c>
      <c r="AJ186" s="94">
        <v>27059.940000000002</v>
      </c>
      <c r="AK186" s="94">
        <v>11313.17</v>
      </c>
      <c r="AL186" s="94">
        <v>12454.66</v>
      </c>
      <c r="AM186" s="94">
        <v>0</v>
      </c>
      <c r="AN186" s="94">
        <v>394.00000000000233</v>
      </c>
      <c r="AO186" s="24">
        <f t="shared" si="51"/>
        <v>187527.05000000002</v>
      </c>
      <c r="AQ186" s="10"/>
      <c r="AR186" s="10"/>
    </row>
    <row r="187" spans="1:44" ht="12" hidden="1" customHeight="1" x14ac:dyDescent="0.25">
      <c r="A187" s="9" t="s">
        <v>486</v>
      </c>
      <c r="B187" s="9" t="s">
        <v>486</v>
      </c>
      <c r="C187" s="25">
        <v>4</v>
      </c>
      <c r="D187" s="33" t="s">
        <v>438</v>
      </c>
      <c r="E187" s="27" t="s">
        <v>439</v>
      </c>
      <c r="F187" s="33" t="s">
        <v>479</v>
      </c>
      <c r="G187" s="27" t="s">
        <v>480</v>
      </c>
      <c r="H187" s="25" t="s">
        <v>484</v>
      </c>
      <c r="I187" s="27" t="s">
        <v>485</v>
      </c>
      <c r="J187" s="28">
        <v>2</v>
      </c>
      <c r="K187" s="29" t="s">
        <v>444</v>
      </c>
      <c r="L187" s="25" t="s">
        <v>9</v>
      </c>
      <c r="M187" s="24">
        <v>0</v>
      </c>
      <c r="N187" s="24">
        <v>0</v>
      </c>
      <c r="O187" s="24">
        <v>0</v>
      </c>
      <c r="P187" s="94">
        <v>0</v>
      </c>
      <c r="Q187" s="94">
        <v>0</v>
      </c>
      <c r="R187" s="94">
        <v>0</v>
      </c>
      <c r="S187" s="94">
        <f t="shared" si="47"/>
        <v>0</v>
      </c>
      <c r="T187" s="98" t="str">
        <f t="shared" si="48"/>
        <v>nebija plānots</v>
      </c>
      <c r="U187" s="94">
        <f t="shared" si="49"/>
        <v>0</v>
      </c>
      <c r="V187" s="98" t="str">
        <f t="shared" si="50"/>
        <v>nebija plānots</v>
      </c>
      <c r="W187" s="94"/>
      <c r="X187" s="94"/>
      <c r="Y187" s="94"/>
      <c r="Z187" s="94"/>
      <c r="AA187" s="94"/>
      <c r="AB187" s="94"/>
      <c r="AC187" s="94"/>
      <c r="AD187" s="94">
        <v>0</v>
      </c>
      <c r="AE187" s="94">
        <v>0</v>
      </c>
      <c r="AF187" s="94">
        <v>0</v>
      </c>
      <c r="AG187" s="94">
        <v>0</v>
      </c>
      <c r="AH187" s="94">
        <v>0</v>
      </c>
      <c r="AI187" s="94">
        <v>0</v>
      </c>
      <c r="AJ187" s="94">
        <v>0</v>
      </c>
      <c r="AK187" s="94">
        <v>0</v>
      </c>
      <c r="AL187" s="94">
        <v>0</v>
      </c>
      <c r="AM187" s="94">
        <v>0</v>
      </c>
      <c r="AN187" s="94">
        <v>0</v>
      </c>
      <c r="AO187" s="24">
        <f t="shared" si="51"/>
        <v>0</v>
      </c>
      <c r="AQ187" s="10"/>
      <c r="AR187" s="10"/>
    </row>
    <row r="188" spans="1:44" ht="12" hidden="1" customHeight="1" x14ac:dyDescent="0.25">
      <c r="A188" s="9" t="s">
        <v>487</v>
      </c>
      <c r="B188" s="9" t="s">
        <v>669</v>
      </c>
      <c r="C188" s="25">
        <v>4</v>
      </c>
      <c r="D188" s="33" t="s">
        <v>438</v>
      </c>
      <c r="E188" s="27" t="s">
        <v>439</v>
      </c>
      <c r="F188" s="33" t="s">
        <v>479</v>
      </c>
      <c r="G188" s="27" t="s">
        <v>480</v>
      </c>
      <c r="H188" s="25" t="s">
        <v>488</v>
      </c>
      <c r="I188" s="27" t="s">
        <v>489</v>
      </c>
      <c r="J188" s="28">
        <v>1</v>
      </c>
      <c r="K188" s="29" t="s">
        <v>444</v>
      </c>
      <c r="L188" s="25" t="s">
        <v>9</v>
      </c>
      <c r="M188" s="24">
        <v>0</v>
      </c>
      <c r="N188" s="24">
        <v>105406.54999999999</v>
      </c>
      <c r="O188" s="24">
        <v>382732.60000000003</v>
      </c>
      <c r="P188" s="94">
        <v>0</v>
      </c>
      <c r="Q188" s="94">
        <v>91934.92</v>
      </c>
      <c r="R188" s="94">
        <v>0</v>
      </c>
      <c r="S188" s="94">
        <f t="shared" si="47"/>
        <v>91934.92</v>
      </c>
      <c r="T188" s="98" t="str">
        <f t="shared" si="48"/>
        <v>nebija plānots</v>
      </c>
      <c r="U188" s="94">
        <f t="shared" si="49"/>
        <v>91934.92</v>
      </c>
      <c r="V188" s="98" t="str">
        <f t="shared" si="50"/>
        <v>nebija plānots</v>
      </c>
      <c r="W188" s="94"/>
      <c r="X188" s="94"/>
      <c r="Y188" s="94"/>
      <c r="Z188" s="94"/>
      <c r="AA188" s="94"/>
      <c r="AB188" s="94"/>
      <c r="AC188" s="94"/>
      <c r="AD188" s="94">
        <v>0</v>
      </c>
      <c r="AE188" s="94">
        <v>91934.92</v>
      </c>
      <c r="AF188" s="94">
        <v>0</v>
      </c>
      <c r="AG188" s="94">
        <v>0</v>
      </c>
      <c r="AH188" s="94">
        <v>96777.48</v>
      </c>
      <c r="AI188" s="94">
        <v>0</v>
      </c>
      <c r="AJ188" s="94">
        <v>0</v>
      </c>
      <c r="AK188" s="94">
        <v>0</v>
      </c>
      <c r="AL188" s="94">
        <v>125185.64</v>
      </c>
      <c r="AM188" s="94">
        <v>0</v>
      </c>
      <c r="AN188" s="94">
        <v>0</v>
      </c>
      <c r="AO188" s="24">
        <f t="shared" si="51"/>
        <v>313898.03999999998</v>
      </c>
      <c r="AQ188" s="10"/>
      <c r="AR188" s="10"/>
    </row>
    <row r="189" spans="1:44" ht="12" hidden="1" customHeight="1" x14ac:dyDescent="0.25">
      <c r="A189" s="9" t="s">
        <v>490</v>
      </c>
      <c r="B189" s="9" t="s">
        <v>490</v>
      </c>
      <c r="C189" s="25">
        <v>4</v>
      </c>
      <c r="D189" s="33" t="s">
        <v>438</v>
      </c>
      <c r="E189" s="27" t="s">
        <v>439</v>
      </c>
      <c r="F189" s="33" t="s">
        <v>479</v>
      </c>
      <c r="G189" s="27" t="s">
        <v>480</v>
      </c>
      <c r="H189" s="28" t="s">
        <v>491</v>
      </c>
      <c r="I189" s="27" t="s">
        <v>492</v>
      </c>
      <c r="J189" s="28" t="s">
        <v>21</v>
      </c>
      <c r="K189" s="36" t="s">
        <v>95</v>
      </c>
      <c r="L189" s="25" t="s">
        <v>9</v>
      </c>
      <c r="M189" s="24">
        <v>0</v>
      </c>
      <c r="N189" s="24">
        <v>157263.37</v>
      </c>
      <c r="O189" s="24">
        <v>365088.48</v>
      </c>
      <c r="P189" s="94">
        <v>0</v>
      </c>
      <c r="Q189" s="94">
        <v>50575.65</v>
      </c>
      <c r="R189" s="94">
        <v>0</v>
      </c>
      <c r="S189" s="94">
        <f t="shared" si="47"/>
        <v>50575.65</v>
      </c>
      <c r="T189" s="98" t="str">
        <f t="shared" si="48"/>
        <v>nebija plānots</v>
      </c>
      <c r="U189" s="94">
        <f t="shared" si="49"/>
        <v>50575.65</v>
      </c>
      <c r="V189" s="98" t="str">
        <f t="shared" si="50"/>
        <v>nebija plānots</v>
      </c>
      <c r="W189" s="94"/>
      <c r="X189" s="94"/>
      <c r="Y189" s="94"/>
      <c r="Z189" s="94"/>
      <c r="AA189" s="94"/>
      <c r="AB189" s="94"/>
      <c r="AC189" s="94"/>
      <c r="AD189" s="94">
        <v>90579.520000000004</v>
      </c>
      <c r="AE189" s="94">
        <v>0</v>
      </c>
      <c r="AF189" s="94">
        <v>0</v>
      </c>
      <c r="AG189" s="94">
        <v>88748.52</v>
      </c>
      <c r="AH189" s="94">
        <v>0</v>
      </c>
      <c r="AI189" s="94">
        <v>0</v>
      </c>
      <c r="AJ189" s="94">
        <v>94226.880000000005</v>
      </c>
      <c r="AK189" s="94">
        <v>0</v>
      </c>
      <c r="AL189" s="94">
        <v>0</v>
      </c>
      <c r="AM189" s="94">
        <v>85651.05</v>
      </c>
      <c r="AN189" s="94">
        <v>0</v>
      </c>
      <c r="AO189" s="24">
        <f t="shared" si="51"/>
        <v>359205.97000000003</v>
      </c>
      <c r="AQ189" s="10"/>
      <c r="AR189" s="10"/>
    </row>
    <row r="190" spans="1:44" ht="12" hidden="1" customHeight="1" x14ac:dyDescent="0.25">
      <c r="A190" s="9" t="s">
        <v>493</v>
      </c>
      <c r="B190" s="9" t="s">
        <v>493</v>
      </c>
      <c r="C190" s="25">
        <v>4</v>
      </c>
      <c r="D190" s="33" t="s">
        <v>438</v>
      </c>
      <c r="E190" s="27" t="s">
        <v>439</v>
      </c>
      <c r="F190" s="33" t="s">
        <v>479</v>
      </c>
      <c r="G190" s="27" t="s">
        <v>480</v>
      </c>
      <c r="H190" s="28" t="s">
        <v>494</v>
      </c>
      <c r="I190" s="27" t="s">
        <v>495</v>
      </c>
      <c r="J190" s="28" t="s">
        <v>21</v>
      </c>
      <c r="K190" s="36" t="s">
        <v>95</v>
      </c>
      <c r="L190" s="25" t="s">
        <v>9</v>
      </c>
      <c r="M190" s="24">
        <v>0</v>
      </c>
      <c r="N190" s="24">
        <v>4629.55</v>
      </c>
      <c r="O190" s="24">
        <v>221489.31</v>
      </c>
      <c r="P190" s="94">
        <v>0</v>
      </c>
      <c r="Q190" s="94">
        <v>0</v>
      </c>
      <c r="R190" s="94">
        <v>0</v>
      </c>
      <c r="S190" s="94">
        <f t="shared" si="47"/>
        <v>0</v>
      </c>
      <c r="T190" s="98" t="str">
        <f t="shared" si="48"/>
        <v>nebija plānots</v>
      </c>
      <c r="U190" s="94">
        <f t="shared" si="49"/>
        <v>0</v>
      </c>
      <c r="V190" s="98" t="str">
        <f t="shared" si="50"/>
        <v>nebija plānots</v>
      </c>
      <c r="W190" s="94"/>
      <c r="X190" s="94"/>
      <c r="Y190" s="94"/>
      <c r="Z190" s="94"/>
      <c r="AA190" s="94"/>
      <c r="AB190" s="94"/>
      <c r="AC190" s="94"/>
      <c r="AD190" s="94">
        <v>0</v>
      </c>
      <c r="AE190" s="94">
        <v>127534.25</v>
      </c>
      <c r="AF190" s="94">
        <v>0</v>
      </c>
      <c r="AG190" s="94">
        <v>28972.69</v>
      </c>
      <c r="AH190" s="94">
        <v>0</v>
      </c>
      <c r="AI190" s="94">
        <v>0</v>
      </c>
      <c r="AJ190" s="94">
        <v>80309.240000000005</v>
      </c>
      <c r="AK190" s="94">
        <v>0</v>
      </c>
      <c r="AL190" s="94">
        <v>0</v>
      </c>
      <c r="AM190" s="94">
        <v>34806.68</v>
      </c>
      <c r="AN190" s="94">
        <v>0</v>
      </c>
      <c r="AO190" s="24">
        <f t="shared" si="51"/>
        <v>271622.86</v>
      </c>
      <c r="AQ190" s="10"/>
      <c r="AR190" s="10"/>
    </row>
    <row r="191" spans="1:44" ht="12" hidden="1" customHeight="1" x14ac:dyDescent="0.25">
      <c r="A191" s="9" t="s">
        <v>496</v>
      </c>
      <c r="B191" s="9" t="s">
        <v>496</v>
      </c>
      <c r="C191" s="25">
        <v>4</v>
      </c>
      <c r="D191" s="33" t="s">
        <v>438</v>
      </c>
      <c r="E191" s="27" t="s">
        <v>439</v>
      </c>
      <c r="F191" s="33" t="s">
        <v>479</v>
      </c>
      <c r="G191" s="27" t="s">
        <v>480</v>
      </c>
      <c r="H191" s="28" t="s">
        <v>497</v>
      </c>
      <c r="I191" s="27" t="s">
        <v>498</v>
      </c>
      <c r="J191" s="28" t="s">
        <v>21</v>
      </c>
      <c r="K191" s="36" t="s">
        <v>499</v>
      </c>
      <c r="L191" s="25" t="s">
        <v>9</v>
      </c>
      <c r="M191" s="24">
        <v>0</v>
      </c>
      <c r="N191" s="24">
        <v>149087.85</v>
      </c>
      <c r="O191" s="24">
        <v>525071.77</v>
      </c>
      <c r="P191" s="94">
        <v>0</v>
      </c>
      <c r="Q191" s="94">
        <v>0</v>
      </c>
      <c r="R191" s="94">
        <v>0</v>
      </c>
      <c r="S191" s="94">
        <f t="shared" si="47"/>
        <v>0</v>
      </c>
      <c r="T191" s="98" t="str">
        <f t="shared" si="48"/>
        <v>nebija plānots</v>
      </c>
      <c r="U191" s="94">
        <f t="shared" si="49"/>
        <v>0</v>
      </c>
      <c r="V191" s="98" t="str">
        <f t="shared" si="50"/>
        <v>nebija plānots</v>
      </c>
      <c r="W191" s="94"/>
      <c r="X191" s="94"/>
      <c r="Y191" s="94"/>
      <c r="Z191" s="94"/>
      <c r="AA191" s="94"/>
      <c r="AB191" s="94"/>
      <c r="AC191" s="94"/>
      <c r="AD191" s="94">
        <v>0</v>
      </c>
      <c r="AE191" s="94">
        <v>289754</v>
      </c>
      <c r="AF191" s="94">
        <v>0</v>
      </c>
      <c r="AG191" s="94">
        <v>0</v>
      </c>
      <c r="AH191" s="94">
        <v>0</v>
      </c>
      <c r="AI191" s="94">
        <v>0</v>
      </c>
      <c r="AJ191" s="94">
        <v>234884.75</v>
      </c>
      <c r="AK191" s="94">
        <v>0</v>
      </c>
      <c r="AL191" s="94">
        <v>0</v>
      </c>
      <c r="AM191" s="94">
        <v>0</v>
      </c>
      <c r="AN191" s="94">
        <v>0</v>
      </c>
      <c r="AO191" s="24">
        <f t="shared" si="51"/>
        <v>524638.75</v>
      </c>
      <c r="AQ191" s="10"/>
      <c r="AR191" s="10"/>
    </row>
    <row r="192" spans="1:44" ht="12" hidden="1" customHeight="1" x14ac:dyDescent="0.25">
      <c r="A192" s="9" t="s">
        <v>500</v>
      </c>
      <c r="B192" s="9" t="s">
        <v>500</v>
      </c>
      <c r="C192" s="25">
        <v>4</v>
      </c>
      <c r="D192" s="33" t="s">
        <v>438</v>
      </c>
      <c r="E192" s="27" t="s">
        <v>439</v>
      </c>
      <c r="F192" s="33" t="s">
        <v>479</v>
      </c>
      <c r="G192" s="27" t="s">
        <v>480</v>
      </c>
      <c r="H192" s="28" t="s">
        <v>501</v>
      </c>
      <c r="I192" s="27" t="s">
        <v>502</v>
      </c>
      <c r="J192" s="28" t="s">
        <v>21</v>
      </c>
      <c r="K192" s="36" t="s">
        <v>499</v>
      </c>
      <c r="L192" s="25" t="s">
        <v>9</v>
      </c>
      <c r="M192" s="24">
        <v>0</v>
      </c>
      <c r="N192" s="24">
        <v>41072.769999999997</v>
      </c>
      <c r="O192" s="24">
        <v>439171.67</v>
      </c>
      <c r="P192" s="94">
        <v>0</v>
      </c>
      <c r="Q192" s="94">
        <v>0</v>
      </c>
      <c r="R192" s="94">
        <v>0</v>
      </c>
      <c r="S192" s="94">
        <f t="shared" si="47"/>
        <v>0</v>
      </c>
      <c r="T192" s="98" t="str">
        <f t="shared" si="48"/>
        <v>nebija plānots</v>
      </c>
      <c r="U192" s="94">
        <f t="shared" si="49"/>
        <v>0</v>
      </c>
      <c r="V192" s="98" t="str">
        <f t="shared" si="50"/>
        <v>nebija plānots</v>
      </c>
      <c r="W192" s="94"/>
      <c r="X192" s="94"/>
      <c r="Y192" s="94"/>
      <c r="Z192" s="94"/>
      <c r="AA192" s="94"/>
      <c r="AB192" s="94"/>
      <c r="AC192" s="94"/>
      <c r="AD192" s="94">
        <v>164899.69</v>
      </c>
      <c r="AE192" s="94">
        <v>0</v>
      </c>
      <c r="AF192" s="94">
        <v>0</v>
      </c>
      <c r="AG192" s="94">
        <v>0</v>
      </c>
      <c r="AH192" s="94">
        <v>0</v>
      </c>
      <c r="AI192" s="94">
        <v>0</v>
      </c>
      <c r="AJ192" s="94">
        <v>216769.51</v>
      </c>
      <c r="AK192" s="94">
        <v>0</v>
      </c>
      <c r="AL192" s="94">
        <v>0</v>
      </c>
      <c r="AM192" s="94">
        <v>0</v>
      </c>
      <c r="AN192" s="94">
        <v>0</v>
      </c>
      <c r="AO192" s="24">
        <f t="shared" si="51"/>
        <v>381669.2</v>
      </c>
      <c r="AQ192" s="10"/>
      <c r="AR192" s="10"/>
    </row>
    <row r="193" spans="1:44" ht="12" hidden="1" customHeight="1" x14ac:dyDescent="0.25">
      <c r="A193" s="9" t="s">
        <v>503</v>
      </c>
      <c r="B193" s="9" t="s">
        <v>503</v>
      </c>
      <c r="C193" s="25">
        <v>4</v>
      </c>
      <c r="D193" s="33" t="s">
        <v>438</v>
      </c>
      <c r="E193" s="27" t="s">
        <v>439</v>
      </c>
      <c r="F193" s="33" t="s">
        <v>479</v>
      </c>
      <c r="G193" s="27" t="s">
        <v>480</v>
      </c>
      <c r="H193" s="28" t="s">
        <v>504</v>
      </c>
      <c r="I193" s="27" t="s">
        <v>505</v>
      </c>
      <c r="J193" s="28" t="s">
        <v>21</v>
      </c>
      <c r="K193" s="29" t="s">
        <v>420</v>
      </c>
      <c r="L193" s="25" t="s">
        <v>9</v>
      </c>
      <c r="M193" s="24">
        <v>0</v>
      </c>
      <c r="N193" s="24">
        <v>164557.43000000002</v>
      </c>
      <c r="O193" s="24">
        <v>259292.08</v>
      </c>
      <c r="P193" s="94">
        <v>0</v>
      </c>
      <c r="Q193" s="94">
        <v>69882.34</v>
      </c>
      <c r="R193" s="94">
        <v>0</v>
      </c>
      <c r="S193" s="94">
        <f t="shared" si="47"/>
        <v>69882.34</v>
      </c>
      <c r="T193" s="98" t="str">
        <f t="shared" si="48"/>
        <v>nebija plānots</v>
      </c>
      <c r="U193" s="94">
        <f t="shared" si="49"/>
        <v>69882.34</v>
      </c>
      <c r="V193" s="98" t="str">
        <f t="shared" si="50"/>
        <v>nebija plānots</v>
      </c>
      <c r="W193" s="94"/>
      <c r="X193" s="94"/>
      <c r="Y193" s="94"/>
      <c r="Z193" s="94"/>
      <c r="AA193" s="94"/>
      <c r="AB193" s="94"/>
      <c r="AC193" s="94"/>
      <c r="AD193" s="94">
        <v>0</v>
      </c>
      <c r="AE193" s="94">
        <v>69882.34</v>
      </c>
      <c r="AF193" s="94">
        <v>0</v>
      </c>
      <c r="AG193" s="94">
        <v>0</v>
      </c>
      <c r="AH193" s="94">
        <v>0</v>
      </c>
      <c r="AI193" s="94">
        <v>0</v>
      </c>
      <c r="AJ193" s="94">
        <v>0</v>
      </c>
      <c r="AK193" s="94">
        <v>130050</v>
      </c>
      <c r="AL193" s="94">
        <v>0</v>
      </c>
      <c r="AM193" s="94">
        <v>0</v>
      </c>
      <c r="AN193" s="94">
        <v>0</v>
      </c>
      <c r="AO193" s="24">
        <f t="shared" si="51"/>
        <v>199932.34</v>
      </c>
      <c r="AQ193" s="10"/>
      <c r="AR193" s="10"/>
    </row>
    <row r="194" spans="1:44" ht="12" hidden="1" customHeight="1" x14ac:dyDescent="0.25">
      <c r="A194" s="9" t="s">
        <v>506</v>
      </c>
      <c r="B194" s="9" t="s">
        <v>506</v>
      </c>
      <c r="C194" s="25">
        <v>4</v>
      </c>
      <c r="D194" s="33" t="s">
        <v>438</v>
      </c>
      <c r="E194" s="27" t="s">
        <v>439</v>
      </c>
      <c r="F194" s="33" t="s">
        <v>479</v>
      </c>
      <c r="G194" s="27" t="s">
        <v>480</v>
      </c>
      <c r="H194" s="28" t="s">
        <v>507</v>
      </c>
      <c r="I194" s="27" t="s">
        <v>508</v>
      </c>
      <c r="J194" s="28" t="s">
        <v>21</v>
      </c>
      <c r="K194" s="36" t="s">
        <v>420</v>
      </c>
      <c r="L194" s="25" t="s">
        <v>9</v>
      </c>
      <c r="M194" s="24">
        <v>0</v>
      </c>
      <c r="N194" s="24">
        <v>0</v>
      </c>
      <c r="O194" s="24">
        <v>392066.17</v>
      </c>
      <c r="P194" s="94">
        <v>0</v>
      </c>
      <c r="Q194" s="94">
        <v>0</v>
      </c>
      <c r="R194" s="94">
        <v>0</v>
      </c>
      <c r="S194" s="94">
        <f t="shared" si="47"/>
        <v>0</v>
      </c>
      <c r="T194" s="98" t="str">
        <f t="shared" si="48"/>
        <v>nebija plānots</v>
      </c>
      <c r="U194" s="94">
        <f t="shared" si="49"/>
        <v>0</v>
      </c>
      <c r="V194" s="98" t="str">
        <f t="shared" si="50"/>
        <v>nebija plānots</v>
      </c>
      <c r="W194" s="94"/>
      <c r="X194" s="94"/>
      <c r="Y194" s="94"/>
      <c r="Z194" s="94"/>
      <c r="AA194" s="94"/>
      <c r="AB194" s="94"/>
      <c r="AC194" s="94"/>
      <c r="AD194" s="94">
        <v>0</v>
      </c>
      <c r="AE194" s="94">
        <v>0</v>
      </c>
      <c r="AF194" s="94">
        <v>123037.5</v>
      </c>
      <c r="AG194" s="94">
        <v>0</v>
      </c>
      <c r="AH194" s="94">
        <v>0</v>
      </c>
      <c r="AI194" s="94">
        <v>116662.5</v>
      </c>
      <c r="AJ194" s="94">
        <v>0</v>
      </c>
      <c r="AK194" s="94">
        <v>0</v>
      </c>
      <c r="AL194" s="94">
        <v>141525</v>
      </c>
      <c r="AM194" s="94">
        <v>0</v>
      </c>
      <c r="AN194" s="94">
        <v>0</v>
      </c>
      <c r="AO194" s="24">
        <f t="shared" si="51"/>
        <v>381225</v>
      </c>
      <c r="AQ194" s="10"/>
      <c r="AR194" s="10"/>
    </row>
    <row r="195" spans="1:44" ht="12" hidden="1" customHeight="1" x14ac:dyDescent="0.25">
      <c r="A195" s="9" t="s">
        <v>509</v>
      </c>
      <c r="B195" s="9" t="s">
        <v>509</v>
      </c>
      <c r="C195" s="25">
        <v>4</v>
      </c>
      <c r="D195" s="33" t="s">
        <v>438</v>
      </c>
      <c r="E195" s="27" t="s">
        <v>439</v>
      </c>
      <c r="F195" s="33" t="s">
        <v>510</v>
      </c>
      <c r="G195" s="27" t="s">
        <v>511</v>
      </c>
      <c r="H195" s="25" t="s">
        <v>512</v>
      </c>
      <c r="I195" s="27" t="s">
        <v>513</v>
      </c>
      <c r="J195" s="28">
        <v>1</v>
      </c>
      <c r="K195" s="29" t="s">
        <v>444</v>
      </c>
      <c r="L195" s="25" t="s">
        <v>9</v>
      </c>
      <c r="M195" s="24">
        <v>0</v>
      </c>
      <c r="N195" s="24">
        <v>0</v>
      </c>
      <c r="O195" s="24">
        <v>896357.51</v>
      </c>
      <c r="P195" s="94">
        <v>324415.05</v>
      </c>
      <c r="Q195" s="94">
        <v>324415.05</v>
      </c>
      <c r="R195" s="94">
        <v>0</v>
      </c>
      <c r="S195" s="94">
        <f t="shared" si="47"/>
        <v>324415.05</v>
      </c>
      <c r="T195" s="98">
        <f t="shared" si="48"/>
        <v>1</v>
      </c>
      <c r="U195" s="94">
        <f t="shared" si="49"/>
        <v>0</v>
      </c>
      <c r="V195" s="98">
        <f t="shared" si="50"/>
        <v>0</v>
      </c>
      <c r="W195" s="94"/>
      <c r="X195" s="94"/>
      <c r="Y195" s="94"/>
      <c r="Z195" s="94"/>
      <c r="AA195" s="94"/>
      <c r="AB195" s="94"/>
      <c r="AC195" s="94"/>
      <c r="AD195" s="94">
        <v>628480.12</v>
      </c>
      <c r="AE195" s="94">
        <v>266234.39</v>
      </c>
      <c r="AF195" s="94">
        <v>327636.91000000003</v>
      </c>
      <c r="AG195" s="94">
        <v>608711.57999999996</v>
      </c>
      <c r="AH195" s="94">
        <v>564611.13</v>
      </c>
      <c r="AI195" s="94">
        <v>259000.89</v>
      </c>
      <c r="AJ195" s="94">
        <v>892789.36</v>
      </c>
      <c r="AK195" s="94">
        <v>174322.66999999998</v>
      </c>
      <c r="AL195" s="94">
        <v>2253328.21</v>
      </c>
      <c r="AM195" s="94">
        <v>356555.03</v>
      </c>
      <c r="AN195" s="94">
        <v>98555.65</v>
      </c>
      <c r="AO195" s="24">
        <f t="shared" si="51"/>
        <v>6754640.9900000012</v>
      </c>
      <c r="AQ195" s="10"/>
      <c r="AR195" s="10"/>
    </row>
    <row r="196" spans="1:44" ht="12" hidden="1" customHeight="1" x14ac:dyDescent="0.25">
      <c r="A196" s="9" t="s">
        <v>514</v>
      </c>
      <c r="B196" s="9" t="s">
        <v>514</v>
      </c>
      <c r="C196" s="25">
        <v>4</v>
      </c>
      <c r="D196" s="33" t="s">
        <v>438</v>
      </c>
      <c r="E196" s="27" t="s">
        <v>439</v>
      </c>
      <c r="F196" s="33" t="s">
        <v>510</v>
      </c>
      <c r="G196" s="27" t="s">
        <v>511</v>
      </c>
      <c r="H196" s="25" t="s">
        <v>512</v>
      </c>
      <c r="I196" s="27" t="s">
        <v>513</v>
      </c>
      <c r="J196" s="28">
        <v>2</v>
      </c>
      <c r="K196" s="29" t="s">
        <v>444</v>
      </c>
      <c r="L196" s="25" t="s">
        <v>9</v>
      </c>
      <c r="M196" s="24">
        <v>0</v>
      </c>
      <c r="N196" s="24">
        <v>0</v>
      </c>
      <c r="O196" s="24">
        <v>527857.03</v>
      </c>
      <c r="P196" s="94">
        <v>216495.15999999997</v>
      </c>
      <c r="Q196" s="94">
        <v>216495.16000000003</v>
      </c>
      <c r="R196" s="94">
        <v>0</v>
      </c>
      <c r="S196" s="94">
        <f t="shared" si="47"/>
        <v>216495.16000000003</v>
      </c>
      <c r="T196" s="98">
        <f t="shared" si="48"/>
        <v>1.0000000000000002</v>
      </c>
      <c r="U196" s="94">
        <f t="shared" si="49"/>
        <v>0</v>
      </c>
      <c r="V196" s="98">
        <f t="shared" si="50"/>
        <v>0</v>
      </c>
      <c r="W196" s="94"/>
      <c r="X196" s="94"/>
      <c r="Y196" s="94"/>
      <c r="Z196" s="94"/>
      <c r="AA196" s="94"/>
      <c r="AB196" s="94"/>
      <c r="AC196" s="94"/>
      <c r="AD196" s="94">
        <v>83020.78</v>
      </c>
      <c r="AE196" s="94">
        <v>4039.2</v>
      </c>
      <c r="AF196" s="94">
        <v>108719.37</v>
      </c>
      <c r="AG196" s="94">
        <v>0</v>
      </c>
      <c r="AH196" s="94">
        <v>91542.54</v>
      </c>
      <c r="AI196" s="94">
        <v>192757.02</v>
      </c>
      <c r="AJ196" s="94">
        <v>147823.5</v>
      </c>
      <c r="AK196" s="94">
        <v>0</v>
      </c>
      <c r="AL196" s="94">
        <v>21003.84</v>
      </c>
      <c r="AM196" s="94">
        <v>95100.010000000009</v>
      </c>
      <c r="AN196" s="94">
        <v>66735.350000000006</v>
      </c>
      <c r="AO196" s="24">
        <f t="shared" si="51"/>
        <v>1027236.7699999999</v>
      </c>
      <c r="AQ196" s="10"/>
      <c r="AR196" s="10"/>
    </row>
    <row r="197" spans="1:44" ht="12" hidden="1" customHeight="1" x14ac:dyDescent="0.25">
      <c r="A197" s="9" t="s">
        <v>515</v>
      </c>
      <c r="B197" s="9" t="s">
        <v>515</v>
      </c>
      <c r="C197" s="25">
        <v>4</v>
      </c>
      <c r="D197" s="33" t="s">
        <v>438</v>
      </c>
      <c r="E197" s="27" t="s">
        <v>439</v>
      </c>
      <c r="F197" s="33" t="s">
        <v>510</v>
      </c>
      <c r="G197" s="27" t="s">
        <v>511</v>
      </c>
      <c r="H197" s="25" t="s">
        <v>512</v>
      </c>
      <c r="I197" s="27" t="s">
        <v>513</v>
      </c>
      <c r="J197" s="28">
        <v>3</v>
      </c>
      <c r="K197" s="29" t="s">
        <v>444</v>
      </c>
      <c r="L197" s="25" t="s">
        <v>9</v>
      </c>
      <c r="M197" s="24">
        <v>0</v>
      </c>
      <c r="N197" s="24">
        <v>0</v>
      </c>
      <c r="O197" s="24">
        <v>0</v>
      </c>
      <c r="P197" s="94">
        <v>0</v>
      </c>
      <c r="Q197" s="94">
        <v>0</v>
      </c>
      <c r="R197" s="94">
        <v>0</v>
      </c>
      <c r="S197" s="94">
        <f t="shared" si="47"/>
        <v>0</v>
      </c>
      <c r="T197" s="98" t="str">
        <f t="shared" si="48"/>
        <v>nebija plānots</v>
      </c>
      <c r="U197" s="94">
        <f t="shared" si="49"/>
        <v>0</v>
      </c>
      <c r="V197" s="98" t="str">
        <f t="shared" si="50"/>
        <v>nebija plānots</v>
      </c>
      <c r="W197" s="94"/>
      <c r="X197" s="94"/>
      <c r="Y197" s="94"/>
      <c r="Z197" s="94"/>
      <c r="AA197" s="94"/>
      <c r="AB197" s="94"/>
      <c r="AC197" s="94"/>
      <c r="AD197" s="94">
        <v>0</v>
      </c>
      <c r="AE197" s="94">
        <v>0</v>
      </c>
      <c r="AF197" s="94">
        <v>0</v>
      </c>
      <c r="AG197" s="94">
        <v>0</v>
      </c>
      <c r="AH197" s="94">
        <v>0</v>
      </c>
      <c r="AI197" s="94">
        <v>0</v>
      </c>
      <c r="AJ197" s="94">
        <v>0</v>
      </c>
      <c r="AK197" s="94">
        <v>0</v>
      </c>
      <c r="AL197" s="94">
        <v>0</v>
      </c>
      <c r="AM197" s="94">
        <v>0</v>
      </c>
      <c r="AN197" s="94">
        <v>0</v>
      </c>
      <c r="AO197" s="24">
        <f t="shared" si="51"/>
        <v>0</v>
      </c>
      <c r="AQ197" s="10"/>
      <c r="AR197" s="10"/>
    </row>
    <row r="198" spans="1:44" ht="12" hidden="1" customHeight="1" x14ac:dyDescent="0.25">
      <c r="A198" s="9" t="s">
        <v>516</v>
      </c>
      <c r="B198" s="9" t="s">
        <v>516</v>
      </c>
      <c r="C198" s="25">
        <v>4</v>
      </c>
      <c r="D198" s="33" t="s">
        <v>438</v>
      </c>
      <c r="E198" s="27" t="s">
        <v>439</v>
      </c>
      <c r="F198" s="33" t="s">
        <v>510</v>
      </c>
      <c r="G198" s="27" t="s">
        <v>511</v>
      </c>
      <c r="H198" s="25" t="s">
        <v>512</v>
      </c>
      <c r="I198" s="27" t="s">
        <v>513</v>
      </c>
      <c r="J198" s="28">
        <v>4</v>
      </c>
      <c r="K198" s="29" t="s">
        <v>444</v>
      </c>
      <c r="L198" s="25" t="s">
        <v>9</v>
      </c>
      <c r="M198" s="24">
        <v>0</v>
      </c>
      <c r="N198" s="24">
        <v>0</v>
      </c>
      <c r="O198" s="24">
        <v>837845.15999999992</v>
      </c>
      <c r="P198" s="94">
        <v>31719.5</v>
      </c>
      <c r="Q198" s="94">
        <v>31719.5</v>
      </c>
      <c r="R198" s="94">
        <v>0</v>
      </c>
      <c r="S198" s="94">
        <f t="shared" si="47"/>
        <v>31719.5</v>
      </c>
      <c r="T198" s="98">
        <f t="shared" si="48"/>
        <v>1</v>
      </c>
      <c r="U198" s="94">
        <f t="shared" si="49"/>
        <v>0</v>
      </c>
      <c r="V198" s="98">
        <f t="shared" si="50"/>
        <v>0</v>
      </c>
      <c r="W198" s="94"/>
      <c r="X198" s="94"/>
      <c r="Y198" s="94"/>
      <c r="Z198" s="94"/>
      <c r="AA198" s="94"/>
      <c r="AB198" s="94"/>
      <c r="AC198" s="94"/>
      <c r="AD198" s="94">
        <v>48804</v>
      </c>
      <c r="AE198" s="94">
        <v>239887.66000000003</v>
      </c>
      <c r="AF198" s="94">
        <v>147969.53</v>
      </c>
      <c r="AG198" s="94">
        <v>340928.86</v>
      </c>
      <c r="AH198" s="94">
        <v>242108.2</v>
      </c>
      <c r="AI198" s="94">
        <v>60552.12</v>
      </c>
      <c r="AJ198" s="94">
        <v>81198.78</v>
      </c>
      <c r="AK198" s="94">
        <v>338793.95</v>
      </c>
      <c r="AL198" s="94">
        <v>347593.8</v>
      </c>
      <c r="AM198" s="94">
        <v>253460.55</v>
      </c>
      <c r="AN198" s="94">
        <v>174671.82</v>
      </c>
      <c r="AO198" s="24">
        <f t="shared" si="51"/>
        <v>2307688.77</v>
      </c>
      <c r="AQ198" s="10"/>
      <c r="AR198" s="10"/>
    </row>
    <row r="199" spans="1:44" ht="12" hidden="1" customHeight="1" x14ac:dyDescent="0.25">
      <c r="A199" s="9" t="s">
        <v>517</v>
      </c>
      <c r="B199" s="9" t="s">
        <v>517</v>
      </c>
      <c r="C199" s="25">
        <v>4</v>
      </c>
      <c r="D199" s="33" t="s">
        <v>438</v>
      </c>
      <c r="E199" s="27" t="s">
        <v>439</v>
      </c>
      <c r="F199" s="33" t="s">
        <v>510</v>
      </c>
      <c r="G199" s="27" t="s">
        <v>511</v>
      </c>
      <c r="H199" s="25" t="s">
        <v>512</v>
      </c>
      <c r="I199" s="27" t="s">
        <v>513</v>
      </c>
      <c r="J199" s="28">
        <v>5</v>
      </c>
      <c r="K199" s="29" t="s">
        <v>444</v>
      </c>
      <c r="L199" s="25" t="s">
        <v>9</v>
      </c>
      <c r="M199" s="24">
        <v>0</v>
      </c>
      <c r="N199" s="24">
        <v>0</v>
      </c>
      <c r="O199" s="24">
        <v>10320.07</v>
      </c>
      <c r="P199" s="94">
        <v>0</v>
      </c>
      <c r="Q199" s="94">
        <v>4802.83</v>
      </c>
      <c r="R199" s="94">
        <v>0</v>
      </c>
      <c r="S199" s="94">
        <f t="shared" si="47"/>
        <v>4802.83</v>
      </c>
      <c r="T199" s="98" t="str">
        <f t="shared" si="48"/>
        <v>nebija plānots</v>
      </c>
      <c r="U199" s="94">
        <f t="shared" si="49"/>
        <v>4802.83</v>
      </c>
      <c r="V199" s="98" t="str">
        <f t="shared" si="50"/>
        <v>nebija plānots</v>
      </c>
      <c r="W199" s="94"/>
      <c r="X199" s="94"/>
      <c r="Y199" s="94"/>
      <c r="Z199" s="94"/>
      <c r="AA199" s="94"/>
      <c r="AB199" s="94"/>
      <c r="AC199" s="94"/>
      <c r="AD199" s="94">
        <v>14208.58</v>
      </c>
      <c r="AE199" s="94">
        <v>69750</v>
      </c>
      <c r="AF199" s="94">
        <v>0</v>
      </c>
      <c r="AG199" s="94">
        <v>67500</v>
      </c>
      <c r="AH199" s="94">
        <v>14175</v>
      </c>
      <c r="AI199" s="94">
        <v>205438.1</v>
      </c>
      <c r="AJ199" s="94">
        <v>45554.9</v>
      </c>
      <c r="AK199" s="94">
        <v>31875</v>
      </c>
      <c r="AL199" s="94">
        <v>475851.4</v>
      </c>
      <c r="AM199" s="94">
        <v>63969.94</v>
      </c>
      <c r="AN199" s="94">
        <v>106425</v>
      </c>
      <c r="AO199" s="24">
        <f t="shared" si="51"/>
        <v>1094747.9200000002</v>
      </c>
      <c r="AQ199" s="10"/>
      <c r="AR199" s="10"/>
    </row>
    <row r="200" spans="1:44" ht="12" hidden="1" customHeight="1" x14ac:dyDescent="0.25">
      <c r="A200" s="9" t="s">
        <v>518</v>
      </c>
      <c r="B200" s="9" t="s">
        <v>518</v>
      </c>
      <c r="C200" s="25">
        <v>4</v>
      </c>
      <c r="D200" s="33" t="s">
        <v>438</v>
      </c>
      <c r="E200" s="27" t="s">
        <v>439</v>
      </c>
      <c r="F200" s="33" t="s">
        <v>510</v>
      </c>
      <c r="G200" s="27" t="s">
        <v>511</v>
      </c>
      <c r="H200" s="25" t="s">
        <v>519</v>
      </c>
      <c r="I200" s="27" t="s">
        <v>520</v>
      </c>
      <c r="J200" s="28" t="s">
        <v>21</v>
      </c>
      <c r="K200" s="29" t="s">
        <v>444</v>
      </c>
      <c r="L200" s="25" t="s">
        <v>9</v>
      </c>
      <c r="M200" s="24">
        <v>0</v>
      </c>
      <c r="N200" s="24">
        <v>0</v>
      </c>
      <c r="O200" s="24">
        <v>0</v>
      </c>
      <c r="P200" s="94">
        <v>0</v>
      </c>
      <c r="Q200" s="94">
        <v>0</v>
      </c>
      <c r="R200" s="94">
        <v>0</v>
      </c>
      <c r="S200" s="94">
        <f t="shared" si="47"/>
        <v>0</v>
      </c>
      <c r="T200" s="98" t="str">
        <f t="shared" si="48"/>
        <v>nebija plānots</v>
      </c>
      <c r="U200" s="94">
        <f t="shared" si="49"/>
        <v>0</v>
      </c>
      <c r="V200" s="98" t="str">
        <f t="shared" si="50"/>
        <v>nebija plānots</v>
      </c>
      <c r="W200" s="94"/>
      <c r="X200" s="94"/>
      <c r="Y200" s="94"/>
      <c r="Z200" s="94"/>
      <c r="AA200" s="94"/>
      <c r="AB200" s="94"/>
      <c r="AC200" s="94"/>
      <c r="AD200" s="94">
        <v>0</v>
      </c>
      <c r="AE200" s="94">
        <v>0</v>
      </c>
      <c r="AF200" s="94">
        <v>10984.13</v>
      </c>
      <c r="AG200" s="94">
        <v>0</v>
      </c>
      <c r="AH200" s="94">
        <v>0</v>
      </c>
      <c r="AI200" s="94">
        <v>0</v>
      </c>
      <c r="AJ200" s="94">
        <v>0</v>
      </c>
      <c r="AK200" s="94">
        <v>0</v>
      </c>
      <c r="AL200" s="94">
        <v>48338.44</v>
      </c>
      <c r="AM200" s="94">
        <v>0</v>
      </c>
      <c r="AN200" s="94">
        <v>0</v>
      </c>
      <c r="AO200" s="24">
        <f t="shared" si="51"/>
        <v>59322.57</v>
      </c>
      <c r="AQ200" s="10"/>
      <c r="AR200" s="10"/>
    </row>
    <row r="201" spans="1:44" ht="12" hidden="1" customHeight="1" x14ac:dyDescent="0.25">
      <c r="A201" s="9" t="s">
        <v>521</v>
      </c>
      <c r="B201" s="9" t="s">
        <v>521</v>
      </c>
      <c r="C201" s="25">
        <v>4</v>
      </c>
      <c r="D201" s="33" t="s">
        <v>438</v>
      </c>
      <c r="E201" s="27" t="s">
        <v>439</v>
      </c>
      <c r="F201" s="33" t="s">
        <v>510</v>
      </c>
      <c r="G201" s="27" t="s">
        <v>511</v>
      </c>
      <c r="H201" s="25" t="s">
        <v>522</v>
      </c>
      <c r="I201" s="27" t="s">
        <v>523</v>
      </c>
      <c r="J201" s="28" t="s">
        <v>21</v>
      </c>
      <c r="K201" s="29" t="s">
        <v>444</v>
      </c>
      <c r="L201" s="25" t="s">
        <v>9</v>
      </c>
      <c r="M201" s="24">
        <v>0</v>
      </c>
      <c r="N201" s="24">
        <v>90219.72</v>
      </c>
      <c r="O201" s="24">
        <v>394125.19999999995</v>
      </c>
      <c r="P201" s="94">
        <v>0</v>
      </c>
      <c r="Q201" s="94">
        <v>0</v>
      </c>
      <c r="R201" s="94">
        <v>0</v>
      </c>
      <c r="S201" s="94">
        <f t="shared" si="47"/>
        <v>0</v>
      </c>
      <c r="T201" s="98" t="str">
        <f t="shared" si="48"/>
        <v>nebija plānots</v>
      </c>
      <c r="U201" s="94">
        <f t="shared" si="49"/>
        <v>0</v>
      </c>
      <c r="V201" s="98" t="str">
        <f t="shared" si="50"/>
        <v>nebija plānots</v>
      </c>
      <c r="W201" s="94"/>
      <c r="X201" s="94"/>
      <c r="Y201" s="94"/>
      <c r="Z201" s="94"/>
      <c r="AA201" s="94"/>
      <c r="AB201" s="94"/>
      <c r="AC201" s="94"/>
      <c r="AD201" s="94">
        <v>0</v>
      </c>
      <c r="AE201" s="94">
        <v>145053.74</v>
      </c>
      <c r="AF201" s="94">
        <v>0</v>
      </c>
      <c r="AG201" s="94">
        <v>0</v>
      </c>
      <c r="AH201" s="94">
        <v>77986.48</v>
      </c>
      <c r="AI201" s="94">
        <v>0</v>
      </c>
      <c r="AJ201" s="94">
        <v>0</v>
      </c>
      <c r="AK201" s="94">
        <v>186534.8</v>
      </c>
      <c r="AL201" s="94">
        <v>0</v>
      </c>
      <c r="AM201" s="94">
        <v>0</v>
      </c>
      <c r="AN201" s="94">
        <v>219895</v>
      </c>
      <c r="AO201" s="24">
        <f t="shared" si="51"/>
        <v>629470.02</v>
      </c>
      <c r="AQ201" s="10"/>
      <c r="AR201" s="10"/>
    </row>
    <row r="202" spans="1:44" ht="12" hidden="1" customHeight="1" x14ac:dyDescent="0.25">
      <c r="A202" s="9" t="s">
        <v>524</v>
      </c>
      <c r="B202" s="9" t="s">
        <v>524</v>
      </c>
      <c r="C202" s="25">
        <v>4</v>
      </c>
      <c r="D202" s="33" t="s">
        <v>438</v>
      </c>
      <c r="E202" s="27" t="s">
        <v>439</v>
      </c>
      <c r="F202" s="33" t="s">
        <v>510</v>
      </c>
      <c r="G202" s="27" t="s">
        <v>511</v>
      </c>
      <c r="H202" s="25" t="s">
        <v>525</v>
      </c>
      <c r="I202" s="40" t="s">
        <v>526</v>
      </c>
      <c r="J202" s="28" t="s">
        <v>21</v>
      </c>
      <c r="K202" s="29" t="s">
        <v>444</v>
      </c>
      <c r="L202" s="25" t="s">
        <v>9</v>
      </c>
      <c r="M202" s="24">
        <v>0</v>
      </c>
      <c r="N202" s="24">
        <v>647811.40999999992</v>
      </c>
      <c r="O202" s="24">
        <v>1673450.46</v>
      </c>
      <c r="P202" s="94">
        <v>0</v>
      </c>
      <c r="Q202" s="94">
        <v>0</v>
      </c>
      <c r="R202" s="94">
        <v>0</v>
      </c>
      <c r="S202" s="94">
        <f t="shared" si="47"/>
        <v>0</v>
      </c>
      <c r="T202" s="98" t="str">
        <f t="shared" si="48"/>
        <v>nebija plānots</v>
      </c>
      <c r="U202" s="94">
        <f t="shared" si="49"/>
        <v>0</v>
      </c>
      <c r="V202" s="98" t="str">
        <f t="shared" si="50"/>
        <v>nebija plānots</v>
      </c>
      <c r="W202" s="94"/>
      <c r="X202" s="94"/>
      <c r="Y202" s="94"/>
      <c r="Z202" s="94"/>
      <c r="AA202" s="94"/>
      <c r="AB202" s="94"/>
      <c r="AC202" s="94"/>
      <c r="AD202" s="94">
        <v>0</v>
      </c>
      <c r="AE202" s="94">
        <v>270248.87</v>
      </c>
      <c r="AF202" s="94">
        <v>0</v>
      </c>
      <c r="AG202" s="94">
        <v>0</v>
      </c>
      <c r="AH202" s="94">
        <v>304942.26</v>
      </c>
      <c r="AI202" s="94">
        <v>0</v>
      </c>
      <c r="AJ202" s="94">
        <v>0</v>
      </c>
      <c r="AK202" s="94">
        <v>356825.67</v>
      </c>
      <c r="AL202" s="94">
        <v>0</v>
      </c>
      <c r="AM202" s="94">
        <v>0</v>
      </c>
      <c r="AN202" s="94">
        <v>318419.01</v>
      </c>
      <c r="AO202" s="24">
        <f t="shared" si="51"/>
        <v>1250435.81</v>
      </c>
      <c r="AQ202" s="10"/>
      <c r="AR202" s="10"/>
    </row>
    <row r="203" spans="1:44" ht="12" hidden="1" customHeight="1" x14ac:dyDescent="0.25">
      <c r="A203" s="9" t="s">
        <v>527</v>
      </c>
      <c r="B203" s="9" t="s">
        <v>527</v>
      </c>
      <c r="C203" s="25">
        <v>4</v>
      </c>
      <c r="D203" s="33" t="s">
        <v>438</v>
      </c>
      <c r="E203" s="27" t="s">
        <v>439</v>
      </c>
      <c r="F203" s="33" t="s">
        <v>510</v>
      </c>
      <c r="G203" s="27" t="s">
        <v>511</v>
      </c>
      <c r="H203" s="25" t="s">
        <v>528</v>
      </c>
      <c r="I203" s="30" t="s">
        <v>529</v>
      </c>
      <c r="J203" s="28" t="s">
        <v>21</v>
      </c>
      <c r="K203" s="29" t="s">
        <v>499</v>
      </c>
      <c r="L203" s="25" t="s">
        <v>9</v>
      </c>
      <c r="M203" s="24">
        <v>0</v>
      </c>
      <c r="N203" s="24">
        <v>0</v>
      </c>
      <c r="O203" s="24">
        <v>172141.03</v>
      </c>
      <c r="P203" s="94">
        <v>0</v>
      </c>
      <c r="Q203" s="94">
        <v>0</v>
      </c>
      <c r="R203" s="94">
        <v>0</v>
      </c>
      <c r="S203" s="94">
        <f t="shared" si="47"/>
        <v>0</v>
      </c>
      <c r="T203" s="98" t="str">
        <f t="shared" si="48"/>
        <v>nebija plānots</v>
      </c>
      <c r="U203" s="94">
        <f t="shared" si="49"/>
        <v>0</v>
      </c>
      <c r="V203" s="98" t="str">
        <f t="shared" si="50"/>
        <v>nebija plānots</v>
      </c>
      <c r="W203" s="94"/>
      <c r="X203" s="94"/>
      <c r="Y203" s="94"/>
      <c r="Z203" s="94"/>
      <c r="AA203" s="94"/>
      <c r="AB203" s="94"/>
      <c r="AC203" s="94"/>
      <c r="AD203" s="94">
        <v>0</v>
      </c>
      <c r="AE203" s="94">
        <v>172596.58</v>
      </c>
      <c r="AF203" s="94">
        <v>0</v>
      </c>
      <c r="AG203" s="94">
        <v>0</v>
      </c>
      <c r="AH203" s="94">
        <v>0</v>
      </c>
      <c r="AI203" s="94">
        <v>0</v>
      </c>
      <c r="AJ203" s="94">
        <v>129141.82</v>
      </c>
      <c r="AK203" s="94">
        <v>0</v>
      </c>
      <c r="AL203" s="94">
        <v>0</v>
      </c>
      <c r="AM203" s="94">
        <v>0</v>
      </c>
      <c r="AN203" s="94">
        <v>0</v>
      </c>
      <c r="AO203" s="24">
        <f t="shared" si="51"/>
        <v>301738.40000000002</v>
      </c>
      <c r="AQ203" s="10"/>
      <c r="AR203" s="10"/>
    </row>
    <row r="204" spans="1:44" ht="12" hidden="1" customHeight="1" x14ac:dyDescent="0.25">
      <c r="A204" s="9" t="s">
        <v>530</v>
      </c>
      <c r="B204" s="9" t="s">
        <v>530</v>
      </c>
      <c r="C204" s="25">
        <v>4</v>
      </c>
      <c r="D204" s="33" t="s">
        <v>438</v>
      </c>
      <c r="E204" s="27" t="s">
        <v>439</v>
      </c>
      <c r="F204" s="33" t="s">
        <v>531</v>
      </c>
      <c r="G204" s="27" t="s">
        <v>532</v>
      </c>
      <c r="H204" s="25" t="s">
        <v>533</v>
      </c>
      <c r="I204" s="27" t="s">
        <v>534</v>
      </c>
      <c r="J204" s="28" t="s">
        <v>21</v>
      </c>
      <c r="K204" s="29" t="s">
        <v>444</v>
      </c>
      <c r="L204" s="25" t="s">
        <v>9</v>
      </c>
      <c r="M204" s="24">
        <v>0</v>
      </c>
      <c r="N204" s="24">
        <v>443656.4</v>
      </c>
      <c r="O204" s="24">
        <v>356550.25</v>
      </c>
      <c r="P204" s="94">
        <v>0</v>
      </c>
      <c r="Q204" s="94">
        <v>0</v>
      </c>
      <c r="R204" s="94">
        <v>0</v>
      </c>
      <c r="S204" s="94">
        <f t="shared" si="47"/>
        <v>0</v>
      </c>
      <c r="T204" s="98" t="str">
        <f>IFERROR(S204/P204,"nebija plānots")</f>
        <v>nebija plānots</v>
      </c>
      <c r="U204" s="94">
        <f t="shared" si="49"/>
        <v>0</v>
      </c>
      <c r="V204" s="98" t="str">
        <f t="shared" si="50"/>
        <v>nebija plānots</v>
      </c>
      <c r="W204" s="94"/>
      <c r="X204" s="94"/>
      <c r="Y204" s="94"/>
      <c r="Z204" s="94"/>
      <c r="AA204" s="94"/>
      <c r="AB204" s="94"/>
      <c r="AC204" s="94"/>
      <c r="AD204" s="94">
        <v>0</v>
      </c>
      <c r="AE204" s="94">
        <v>167000.56</v>
      </c>
      <c r="AF204" s="94">
        <v>0</v>
      </c>
      <c r="AG204" s="94">
        <v>0</v>
      </c>
      <c r="AH204" s="94">
        <v>121890.56</v>
      </c>
      <c r="AI204" s="94">
        <v>0</v>
      </c>
      <c r="AJ204" s="94">
        <v>0</v>
      </c>
      <c r="AK204" s="94">
        <v>277661.09000000003</v>
      </c>
      <c r="AL204" s="94">
        <v>0</v>
      </c>
      <c r="AM204" s="94">
        <v>217954.41</v>
      </c>
      <c r="AN204" s="94">
        <v>37880.68</v>
      </c>
      <c r="AO204" s="24">
        <f t="shared" si="51"/>
        <v>822387.3</v>
      </c>
      <c r="AQ204" s="10"/>
      <c r="AR204" s="10"/>
    </row>
    <row r="205" spans="1:44" ht="12" hidden="1" customHeight="1" x14ac:dyDescent="0.25">
      <c r="A205" s="9" t="s">
        <v>535</v>
      </c>
      <c r="B205" s="9" t="s">
        <v>535</v>
      </c>
      <c r="C205" s="25">
        <v>4</v>
      </c>
      <c r="D205" s="33" t="s">
        <v>438</v>
      </c>
      <c r="E205" s="27" t="s">
        <v>439</v>
      </c>
      <c r="F205" s="33" t="s">
        <v>531</v>
      </c>
      <c r="G205" s="27" t="s">
        <v>532</v>
      </c>
      <c r="H205" s="25" t="s">
        <v>536</v>
      </c>
      <c r="I205" s="27" t="s">
        <v>537</v>
      </c>
      <c r="J205" s="28" t="s">
        <v>21</v>
      </c>
      <c r="K205" s="29" t="s">
        <v>444</v>
      </c>
      <c r="L205" s="25" t="s">
        <v>9</v>
      </c>
      <c r="M205" s="24">
        <v>0</v>
      </c>
      <c r="N205" s="24">
        <v>328215.90999999997</v>
      </c>
      <c r="O205" s="24">
        <v>197839.72</v>
      </c>
      <c r="P205" s="94">
        <v>0</v>
      </c>
      <c r="Q205" s="94">
        <v>0</v>
      </c>
      <c r="R205" s="94">
        <v>0</v>
      </c>
      <c r="S205" s="94">
        <f t="shared" si="47"/>
        <v>0</v>
      </c>
      <c r="T205" s="98" t="str">
        <f t="shared" si="48"/>
        <v>nebija plānots</v>
      </c>
      <c r="U205" s="94">
        <f t="shared" si="49"/>
        <v>0</v>
      </c>
      <c r="V205" s="98" t="str">
        <f t="shared" si="50"/>
        <v>nebija plānots</v>
      </c>
      <c r="W205" s="94"/>
      <c r="X205" s="94"/>
      <c r="Y205" s="94"/>
      <c r="Z205" s="94"/>
      <c r="AA205" s="94"/>
      <c r="AB205" s="94"/>
      <c r="AC205" s="94"/>
      <c r="AD205" s="94">
        <v>41485.019999999997</v>
      </c>
      <c r="AE205" s="94">
        <v>0</v>
      </c>
      <c r="AF205" s="94">
        <v>0</v>
      </c>
      <c r="AG205" s="94">
        <v>0</v>
      </c>
      <c r="AH205" s="94">
        <v>54715.32</v>
      </c>
      <c r="AI205" s="94">
        <v>0</v>
      </c>
      <c r="AJ205" s="94">
        <v>0</v>
      </c>
      <c r="AK205" s="94">
        <v>63180.480000000003</v>
      </c>
      <c r="AL205" s="94">
        <v>0</v>
      </c>
      <c r="AM205" s="94">
        <v>0</v>
      </c>
      <c r="AN205" s="94">
        <v>67556.350000000006</v>
      </c>
      <c r="AO205" s="24">
        <f t="shared" si="51"/>
        <v>226937.17</v>
      </c>
      <c r="AQ205" s="10"/>
      <c r="AR205" s="10"/>
    </row>
    <row r="206" spans="1:44" ht="12" hidden="1" customHeight="1" x14ac:dyDescent="0.25">
      <c r="A206" s="9" t="s">
        <v>538</v>
      </c>
      <c r="B206" s="9" t="s">
        <v>538</v>
      </c>
      <c r="C206" s="25">
        <v>4</v>
      </c>
      <c r="D206" s="33" t="s">
        <v>438</v>
      </c>
      <c r="E206" s="27" t="s">
        <v>439</v>
      </c>
      <c r="F206" s="33" t="s">
        <v>531</v>
      </c>
      <c r="G206" s="27" t="s">
        <v>532</v>
      </c>
      <c r="H206" s="25" t="s">
        <v>539</v>
      </c>
      <c r="I206" s="27" t="s">
        <v>540</v>
      </c>
      <c r="J206" s="28" t="s">
        <v>21</v>
      </c>
      <c r="K206" s="29" t="s">
        <v>444</v>
      </c>
      <c r="L206" s="25" t="s">
        <v>9</v>
      </c>
      <c r="M206" s="24">
        <v>680000</v>
      </c>
      <c r="N206" s="24">
        <v>675909.3</v>
      </c>
      <c r="O206" s="24">
        <v>653334.45000000007</v>
      </c>
      <c r="P206" s="94">
        <v>0</v>
      </c>
      <c r="Q206" s="94">
        <v>0</v>
      </c>
      <c r="R206" s="94">
        <v>0</v>
      </c>
      <c r="S206" s="94">
        <f t="shared" si="47"/>
        <v>0</v>
      </c>
      <c r="T206" s="98" t="str">
        <f t="shared" si="48"/>
        <v>nebija plānots</v>
      </c>
      <c r="U206" s="94">
        <f t="shared" si="49"/>
        <v>0</v>
      </c>
      <c r="V206" s="98" t="str">
        <f t="shared" si="50"/>
        <v>nebija plānots</v>
      </c>
      <c r="W206" s="94"/>
      <c r="X206" s="94"/>
      <c r="Y206" s="94"/>
      <c r="Z206" s="94"/>
      <c r="AA206" s="94"/>
      <c r="AB206" s="94"/>
      <c r="AC206" s="94"/>
      <c r="AD206" s="94">
        <v>0</v>
      </c>
      <c r="AE206" s="94">
        <v>182971.75</v>
      </c>
      <c r="AF206" s="94">
        <v>0</v>
      </c>
      <c r="AG206" s="94">
        <v>0</v>
      </c>
      <c r="AH206" s="94">
        <v>152348.93</v>
      </c>
      <c r="AI206" s="94">
        <v>0</v>
      </c>
      <c r="AJ206" s="94">
        <v>0</v>
      </c>
      <c r="AK206" s="94">
        <v>152348.93</v>
      </c>
      <c r="AL206" s="94">
        <v>0</v>
      </c>
      <c r="AM206" s="94">
        <v>0</v>
      </c>
      <c r="AN206" s="94">
        <v>152348.93</v>
      </c>
      <c r="AO206" s="24">
        <f t="shared" si="51"/>
        <v>640018.54</v>
      </c>
      <c r="AQ206" s="10"/>
      <c r="AR206" s="10"/>
    </row>
    <row r="207" spans="1:44" ht="12" hidden="1" customHeight="1" x14ac:dyDescent="0.25">
      <c r="A207" s="9" t="s">
        <v>541</v>
      </c>
      <c r="B207" s="9" t="s">
        <v>541</v>
      </c>
      <c r="C207" s="25">
        <v>4</v>
      </c>
      <c r="D207" s="33" t="s">
        <v>438</v>
      </c>
      <c r="E207" s="27" t="s">
        <v>439</v>
      </c>
      <c r="F207" s="33" t="s">
        <v>531</v>
      </c>
      <c r="G207" s="27" t="s">
        <v>532</v>
      </c>
      <c r="H207" s="25" t="s">
        <v>542</v>
      </c>
      <c r="I207" s="27" t="s">
        <v>543</v>
      </c>
      <c r="J207" s="35">
        <v>1</v>
      </c>
      <c r="K207" s="29" t="s">
        <v>444</v>
      </c>
      <c r="L207" s="25" t="s">
        <v>9</v>
      </c>
      <c r="M207" s="24">
        <v>0</v>
      </c>
      <c r="N207" s="24">
        <v>91577.25</v>
      </c>
      <c r="O207" s="24">
        <v>326098.55</v>
      </c>
      <c r="P207" s="94">
        <v>0</v>
      </c>
      <c r="Q207" s="94">
        <v>0</v>
      </c>
      <c r="R207" s="94">
        <v>0</v>
      </c>
      <c r="S207" s="94">
        <f t="shared" si="47"/>
        <v>0</v>
      </c>
      <c r="T207" s="98" t="str">
        <f t="shared" si="48"/>
        <v>nebija plānots</v>
      </c>
      <c r="U207" s="94">
        <f t="shared" si="49"/>
        <v>0</v>
      </c>
      <c r="V207" s="98" t="str">
        <f t="shared" si="50"/>
        <v>nebija plānots</v>
      </c>
      <c r="W207" s="94"/>
      <c r="X207" s="94"/>
      <c r="Y207" s="94"/>
      <c r="Z207" s="94"/>
      <c r="AA207" s="94"/>
      <c r="AB207" s="94"/>
      <c r="AC207" s="94"/>
      <c r="AD207" s="94">
        <v>0</v>
      </c>
      <c r="AE207" s="94">
        <v>181900</v>
      </c>
      <c r="AF207" s="94">
        <v>0</v>
      </c>
      <c r="AG207" s="94">
        <v>0</v>
      </c>
      <c r="AH207" s="94">
        <v>68352.5</v>
      </c>
      <c r="AI207" s="94">
        <v>0</v>
      </c>
      <c r="AJ207" s="94">
        <v>0</v>
      </c>
      <c r="AK207" s="94">
        <v>138595.84</v>
      </c>
      <c r="AL207" s="94">
        <v>0</v>
      </c>
      <c r="AM207" s="94">
        <v>137852.07</v>
      </c>
      <c r="AN207" s="94">
        <v>0</v>
      </c>
      <c r="AO207" s="24">
        <f t="shared" si="51"/>
        <v>526700.40999999992</v>
      </c>
      <c r="AQ207" s="10"/>
      <c r="AR207" s="10"/>
    </row>
    <row r="208" spans="1:44" ht="12" hidden="1" customHeight="1" x14ac:dyDescent="0.25">
      <c r="A208" s="9" t="s">
        <v>544</v>
      </c>
      <c r="B208" s="9" t="s">
        <v>544</v>
      </c>
      <c r="C208" s="25">
        <v>4</v>
      </c>
      <c r="D208" s="33" t="s">
        <v>438</v>
      </c>
      <c r="E208" s="27" t="s">
        <v>439</v>
      </c>
      <c r="F208" s="33" t="s">
        <v>531</v>
      </c>
      <c r="G208" s="27" t="s">
        <v>532</v>
      </c>
      <c r="H208" s="25" t="s">
        <v>542</v>
      </c>
      <c r="I208" s="27" t="s">
        <v>543</v>
      </c>
      <c r="J208" s="35">
        <v>2</v>
      </c>
      <c r="K208" s="29" t="s">
        <v>444</v>
      </c>
      <c r="L208" s="25" t="s">
        <v>9</v>
      </c>
      <c r="M208" s="24">
        <v>0</v>
      </c>
      <c r="N208" s="24">
        <v>0</v>
      </c>
      <c r="O208" s="24">
        <v>356079.26</v>
      </c>
      <c r="P208" s="94">
        <v>32483.29</v>
      </c>
      <c r="Q208" s="94">
        <v>49390.060000000005</v>
      </c>
      <c r="R208" s="94">
        <v>0</v>
      </c>
      <c r="S208" s="94">
        <f t="shared" si="47"/>
        <v>49390.060000000005</v>
      </c>
      <c r="T208" s="98">
        <f t="shared" si="48"/>
        <v>1.5204759123844906</v>
      </c>
      <c r="U208" s="94">
        <f t="shared" si="49"/>
        <v>16906.770000000004</v>
      </c>
      <c r="V208" s="98">
        <f t="shared" si="50"/>
        <v>0.52047591238449076</v>
      </c>
      <c r="W208" s="94"/>
      <c r="X208" s="94"/>
      <c r="Y208" s="94"/>
      <c r="Z208" s="94"/>
      <c r="AA208" s="94"/>
      <c r="AB208" s="94"/>
      <c r="AC208" s="94"/>
      <c r="AD208" s="94">
        <v>35455.71</v>
      </c>
      <c r="AE208" s="94">
        <v>25610.239999999998</v>
      </c>
      <c r="AF208" s="94">
        <v>32385.89</v>
      </c>
      <c r="AG208" s="94">
        <v>58979.97</v>
      </c>
      <c r="AH208" s="94">
        <v>67328.959999999992</v>
      </c>
      <c r="AI208" s="94">
        <v>24430.429999999993</v>
      </c>
      <c r="AJ208" s="94">
        <v>40788.230000000003</v>
      </c>
      <c r="AK208" s="94">
        <v>59663.669999999991</v>
      </c>
      <c r="AL208" s="94">
        <v>13897.5</v>
      </c>
      <c r="AM208" s="94">
        <v>17406.310000000012</v>
      </c>
      <c r="AN208" s="94">
        <v>13914.11</v>
      </c>
      <c r="AO208" s="24">
        <f t="shared" si="51"/>
        <v>422344.30999999994</v>
      </c>
      <c r="AQ208" s="10"/>
      <c r="AR208" s="10"/>
    </row>
    <row r="209" spans="1:44" ht="12" hidden="1" customHeight="1" x14ac:dyDescent="0.25">
      <c r="A209" s="9" t="s">
        <v>545</v>
      </c>
      <c r="B209" s="9" t="s">
        <v>545</v>
      </c>
      <c r="C209" s="25">
        <v>4</v>
      </c>
      <c r="D209" s="33" t="s">
        <v>438</v>
      </c>
      <c r="E209" s="27" t="s">
        <v>439</v>
      </c>
      <c r="F209" s="33" t="s">
        <v>531</v>
      </c>
      <c r="G209" s="27" t="s">
        <v>532</v>
      </c>
      <c r="H209" s="25" t="s">
        <v>546</v>
      </c>
      <c r="I209" s="27" t="s">
        <v>547</v>
      </c>
      <c r="J209" s="28" t="s">
        <v>21</v>
      </c>
      <c r="K209" s="29" t="s">
        <v>444</v>
      </c>
      <c r="L209" s="25" t="s">
        <v>9</v>
      </c>
      <c r="M209" s="24">
        <v>0</v>
      </c>
      <c r="N209" s="24">
        <v>348885.01</v>
      </c>
      <c r="O209" s="24">
        <v>1060075.27</v>
      </c>
      <c r="P209" s="94">
        <v>0</v>
      </c>
      <c r="Q209" s="94">
        <v>0</v>
      </c>
      <c r="R209" s="94">
        <v>0</v>
      </c>
      <c r="S209" s="94">
        <f t="shared" si="47"/>
        <v>0</v>
      </c>
      <c r="T209" s="98" t="str">
        <f t="shared" si="48"/>
        <v>nebija plānots</v>
      </c>
      <c r="U209" s="94">
        <f t="shared" si="49"/>
        <v>0</v>
      </c>
      <c r="V209" s="98" t="str">
        <f t="shared" si="50"/>
        <v>nebija plānots</v>
      </c>
      <c r="W209" s="94"/>
      <c r="X209" s="94"/>
      <c r="Y209" s="94"/>
      <c r="Z209" s="94"/>
      <c r="AA209" s="94"/>
      <c r="AB209" s="94"/>
      <c r="AC209" s="94"/>
      <c r="AD209" s="94">
        <v>0</v>
      </c>
      <c r="AE209" s="94">
        <v>0</v>
      </c>
      <c r="AF209" s="94">
        <v>205559.96</v>
      </c>
      <c r="AG209" s="94">
        <v>0</v>
      </c>
      <c r="AH209" s="94">
        <v>0</v>
      </c>
      <c r="AI209" s="94">
        <v>357650.25</v>
      </c>
      <c r="AJ209" s="94">
        <v>0</v>
      </c>
      <c r="AK209" s="94">
        <v>0</v>
      </c>
      <c r="AL209" s="94">
        <v>310472.7</v>
      </c>
      <c r="AM209" s="94">
        <v>0</v>
      </c>
      <c r="AN209" s="94">
        <v>0</v>
      </c>
      <c r="AO209" s="24">
        <f t="shared" si="51"/>
        <v>873682.90999999992</v>
      </c>
      <c r="AQ209" s="10"/>
      <c r="AR209" s="10"/>
    </row>
    <row r="210" spans="1:44" ht="12" hidden="1" customHeight="1" x14ac:dyDescent="0.25">
      <c r="A210" s="9" t="s">
        <v>548</v>
      </c>
      <c r="B210" s="9" t="s">
        <v>548</v>
      </c>
      <c r="C210" s="25">
        <v>4</v>
      </c>
      <c r="D210" s="33" t="s">
        <v>438</v>
      </c>
      <c r="E210" s="27" t="s">
        <v>439</v>
      </c>
      <c r="F210" s="33" t="s">
        <v>531</v>
      </c>
      <c r="G210" s="27" t="s">
        <v>532</v>
      </c>
      <c r="H210" s="34" t="s">
        <v>549</v>
      </c>
      <c r="I210" s="27" t="s">
        <v>550</v>
      </c>
      <c r="J210" s="28" t="s">
        <v>21</v>
      </c>
      <c r="K210" s="32" t="s">
        <v>91</v>
      </c>
      <c r="L210" s="25" t="s">
        <v>9</v>
      </c>
      <c r="M210" s="24">
        <v>0</v>
      </c>
      <c r="N210" s="24">
        <v>682126.15999999992</v>
      </c>
      <c r="O210" s="24">
        <v>4154336.23</v>
      </c>
      <c r="P210" s="94">
        <v>452182.61</v>
      </c>
      <c r="Q210" s="94">
        <v>342900.51</v>
      </c>
      <c r="R210" s="94">
        <v>0</v>
      </c>
      <c r="S210" s="94">
        <f t="shared" si="47"/>
        <v>342900.51</v>
      </c>
      <c r="T210" s="98">
        <f t="shared" si="48"/>
        <v>0.75832308102251</v>
      </c>
      <c r="U210" s="94">
        <f t="shared" si="49"/>
        <v>-109282.09999999998</v>
      </c>
      <c r="V210" s="98">
        <f t="shared" si="50"/>
        <v>-0.24167691897749005</v>
      </c>
      <c r="W210" s="94"/>
      <c r="X210" s="94"/>
      <c r="Y210" s="94"/>
      <c r="Z210" s="94"/>
      <c r="AA210" s="94"/>
      <c r="AB210" s="94"/>
      <c r="AC210" s="94"/>
      <c r="AD210" s="94">
        <v>39813.360000000001</v>
      </c>
      <c r="AE210" s="94">
        <v>101849.57</v>
      </c>
      <c r="AF210" s="94">
        <v>426286.02</v>
      </c>
      <c r="AG210" s="94">
        <v>0</v>
      </c>
      <c r="AH210" s="94">
        <v>180348.85</v>
      </c>
      <c r="AI210" s="94">
        <v>449842.73</v>
      </c>
      <c r="AJ210" s="94">
        <v>0</v>
      </c>
      <c r="AK210" s="94">
        <v>218445.71</v>
      </c>
      <c r="AL210" s="94">
        <v>248092.68</v>
      </c>
      <c r="AM210" s="94">
        <v>0</v>
      </c>
      <c r="AN210" s="94">
        <v>235163</v>
      </c>
      <c r="AO210" s="24">
        <f t="shared" si="51"/>
        <v>2352024.5300000003</v>
      </c>
      <c r="AQ210" s="10"/>
      <c r="AR210" s="10"/>
    </row>
    <row r="211" spans="1:44" ht="12" hidden="1" customHeight="1" x14ac:dyDescent="0.25">
      <c r="A211" s="9" t="s">
        <v>551</v>
      </c>
      <c r="B211" s="9" t="s">
        <v>551</v>
      </c>
      <c r="C211" s="25">
        <v>4</v>
      </c>
      <c r="D211" s="33" t="s">
        <v>438</v>
      </c>
      <c r="E211" s="27" t="s">
        <v>439</v>
      </c>
      <c r="F211" s="33" t="s">
        <v>531</v>
      </c>
      <c r="G211" s="27" t="s">
        <v>532</v>
      </c>
      <c r="H211" s="25" t="s">
        <v>552</v>
      </c>
      <c r="I211" s="27" t="s">
        <v>553</v>
      </c>
      <c r="J211" s="28">
        <v>1</v>
      </c>
      <c r="K211" s="29" t="s">
        <v>95</v>
      </c>
      <c r="L211" s="25" t="s">
        <v>9</v>
      </c>
      <c r="M211" s="24">
        <v>0</v>
      </c>
      <c r="N211" s="24">
        <v>1268479.5899999999</v>
      </c>
      <c r="O211" s="24">
        <v>2165585.66</v>
      </c>
      <c r="P211" s="94">
        <v>0</v>
      </c>
      <c r="Q211" s="94">
        <v>0</v>
      </c>
      <c r="R211" s="94">
        <v>0</v>
      </c>
      <c r="S211" s="94">
        <f t="shared" si="47"/>
        <v>0</v>
      </c>
      <c r="T211" s="98" t="str">
        <f t="shared" si="48"/>
        <v>nebija plānots</v>
      </c>
      <c r="U211" s="94">
        <f t="shared" si="49"/>
        <v>0</v>
      </c>
      <c r="V211" s="98" t="str">
        <f t="shared" si="50"/>
        <v>nebija plānots</v>
      </c>
      <c r="W211" s="94"/>
      <c r="X211" s="94"/>
      <c r="Y211" s="94"/>
      <c r="Z211" s="94"/>
      <c r="AA211" s="94"/>
      <c r="AB211" s="94"/>
      <c r="AC211" s="94"/>
      <c r="AD211" s="94">
        <v>0</v>
      </c>
      <c r="AE211" s="94">
        <v>0</v>
      </c>
      <c r="AF211" s="94">
        <v>0</v>
      </c>
      <c r="AG211" s="94">
        <v>0</v>
      </c>
      <c r="AH211" s="94">
        <v>471614.04</v>
      </c>
      <c r="AI211" s="94">
        <v>0</v>
      </c>
      <c r="AJ211" s="94">
        <v>0</v>
      </c>
      <c r="AK211" s="94">
        <v>353543.09</v>
      </c>
      <c r="AL211" s="94">
        <v>0</v>
      </c>
      <c r="AM211" s="94">
        <v>0</v>
      </c>
      <c r="AN211" s="94">
        <v>550685.17000000004</v>
      </c>
      <c r="AO211" s="24">
        <f t="shared" si="51"/>
        <v>1375842.3</v>
      </c>
      <c r="AQ211" s="10"/>
      <c r="AR211" s="10"/>
    </row>
    <row r="212" spans="1:44" ht="12" hidden="1" customHeight="1" x14ac:dyDescent="0.25">
      <c r="A212" s="9" t="s">
        <v>554</v>
      </c>
      <c r="B212" s="9" t="s">
        <v>554</v>
      </c>
      <c r="C212" s="25">
        <v>4</v>
      </c>
      <c r="D212" s="33" t="s">
        <v>438</v>
      </c>
      <c r="E212" s="27" t="s">
        <v>439</v>
      </c>
      <c r="F212" s="33" t="s">
        <v>531</v>
      </c>
      <c r="G212" s="27" t="s">
        <v>532</v>
      </c>
      <c r="H212" s="25" t="s">
        <v>552</v>
      </c>
      <c r="I212" s="27" t="s">
        <v>553</v>
      </c>
      <c r="J212" s="28">
        <v>2</v>
      </c>
      <c r="K212" s="29" t="s">
        <v>95</v>
      </c>
      <c r="L212" s="25" t="s">
        <v>9</v>
      </c>
      <c r="M212" s="24">
        <v>0</v>
      </c>
      <c r="N212" s="24">
        <v>0</v>
      </c>
      <c r="O212" s="24">
        <v>0</v>
      </c>
      <c r="P212" s="94">
        <v>0</v>
      </c>
      <c r="Q212" s="94">
        <v>0</v>
      </c>
      <c r="R212" s="94">
        <v>0</v>
      </c>
      <c r="S212" s="94">
        <f t="shared" si="47"/>
        <v>0</v>
      </c>
      <c r="T212" s="98" t="str">
        <f t="shared" si="48"/>
        <v>nebija plānots</v>
      </c>
      <c r="U212" s="94">
        <f t="shared" si="49"/>
        <v>0</v>
      </c>
      <c r="V212" s="98" t="str">
        <f t="shared" si="50"/>
        <v>nebija plānots</v>
      </c>
      <c r="W212" s="94"/>
      <c r="X212" s="94"/>
      <c r="Y212" s="94"/>
      <c r="Z212" s="94"/>
      <c r="AA212" s="94"/>
      <c r="AB212" s="94"/>
      <c r="AC212" s="94"/>
      <c r="AD212" s="94">
        <v>0</v>
      </c>
      <c r="AE212" s="94">
        <v>0</v>
      </c>
      <c r="AF212" s="94">
        <v>0</v>
      </c>
      <c r="AG212" s="94">
        <v>0</v>
      </c>
      <c r="AH212" s="94">
        <v>0</v>
      </c>
      <c r="AI212" s="94">
        <v>0</v>
      </c>
      <c r="AJ212" s="94">
        <v>0</v>
      </c>
      <c r="AK212" s="94">
        <v>0</v>
      </c>
      <c r="AL212" s="94">
        <v>400000</v>
      </c>
      <c r="AM212" s="94">
        <v>0</v>
      </c>
      <c r="AN212" s="94">
        <v>0</v>
      </c>
      <c r="AO212" s="24">
        <f t="shared" si="51"/>
        <v>400000</v>
      </c>
      <c r="AQ212" s="10"/>
      <c r="AR212" s="10"/>
    </row>
    <row r="213" spans="1:44" ht="12" hidden="1" customHeight="1" x14ac:dyDescent="0.25">
      <c r="A213" s="9" t="s">
        <v>555</v>
      </c>
      <c r="B213" s="9" t="s">
        <v>555</v>
      </c>
      <c r="C213" s="25">
        <v>4</v>
      </c>
      <c r="D213" s="33" t="s">
        <v>438</v>
      </c>
      <c r="E213" s="27" t="s">
        <v>439</v>
      </c>
      <c r="F213" s="33" t="s">
        <v>531</v>
      </c>
      <c r="G213" s="27" t="s">
        <v>532</v>
      </c>
      <c r="H213" s="25" t="s">
        <v>556</v>
      </c>
      <c r="I213" s="27" t="s">
        <v>557</v>
      </c>
      <c r="J213" s="28" t="s">
        <v>21</v>
      </c>
      <c r="K213" s="29" t="s">
        <v>95</v>
      </c>
      <c r="L213" s="25" t="s">
        <v>9</v>
      </c>
      <c r="M213" s="24">
        <v>0</v>
      </c>
      <c r="N213" s="24">
        <v>66861.010000000009</v>
      </c>
      <c r="O213" s="24">
        <v>207708.17</v>
      </c>
      <c r="P213" s="94">
        <v>0</v>
      </c>
      <c r="Q213" s="94">
        <v>0</v>
      </c>
      <c r="R213" s="94">
        <v>0</v>
      </c>
      <c r="S213" s="94">
        <f t="shared" si="47"/>
        <v>0</v>
      </c>
      <c r="T213" s="98" t="str">
        <f t="shared" si="48"/>
        <v>nebija plānots</v>
      </c>
      <c r="U213" s="94">
        <f t="shared" si="49"/>
        <v>0</v>
      </c>
      <c r="V213" s="98" t="str">
        <f t="shared" si="50"/>
        <v>nebija plānots</v>
      </c>
      <c r="W213" s="94"/>
      <c r="X213" s="94"/>
      <c r="Y213" s="94"/>
      <c r="Z213" s="94"/>
      <c r="AA213" s="94"/>
      <c r="AB213" s="94"/>
      <c r="AC213" s="94"/>
      <c r="AD213" s="94">
        <v>0</v>
      </c>
      <c r="AE213" s="94">
        <v>0</v>
      </c>
      <c r="AF213" s="94">
        <v>0</v>
      </c>
      <c r="AG213" s="94">
        <v>82875</v>
      </c>
      <c r="AH213" s="94">
        <v>0</v>
      </c>
      <c r="AI213" s="94">
        <v>0</v>
      </c>
      <c r="AJ213" s="94">
        <v>0</v>
      </c>
      <c r="AK213" s="94">
        <v>0</v>
      </c>
      <c r="AL213" s="94">
        <v>0</v>
      </c>
      <c r="AM213" s="94">
        <v>331500</v>
      </c>
      <c r="AN213" s="94">
        <v>0</v>
      </c>
      <c r="AO213" s="24">
        <f t="shared" si="51"/>
        <v>414375</v>
      </c>
      <c r="AQ213" s="10"/>
      <c r="AR213" s="10"/>
    </row>
    <row r="214" spans="1:44" ht="12" hidden="1" customHeight="1" x14ac:dyDescent="0.25">
      <c r="A214" s="9" t="s">
        <v>558</v>
      </c>
      <c r="B214" s="9" t="s">
        <v>558</v>
      </c>
      <c r="C214" s="25">
        <v>4</v>
      </c>
      <c r="D214" s="33" t="s">
        <v>438</v>
      </c>
      <c r="E214" s="27" t="s">
        <v>439</v>
      </c>
      <c r="F214" s="33" t="s">
        <v>531</v>
      </c>
      <c r="G214" s="27" t="s">
        <v>532</v>
      </c>
      <c r="H214" s="25" t="s">
        <v>559</v>
      </c>
      <c r="I214" s="27" t="s">
        <v>560</v>
      </c>
      <c r="J214" s="28">
        <v>1</v>
      </c>
      <c r="K214" s="29" t="s">
        <v>95</v>
      </c>
      <c r="L214" s="25" t="s">
        <v>9</v>
      </c>
      <c r="M214" s="24">
        <v>0</v>
      </c>
      <c r="N214" s="24">
        <v>4875.7700000000004</v>
      </c>
      <c r="O214" s="24">
        <v>142662.13</v>
      </c>
      <c r="P214" s="94">
        <v>0</v>
      </c>
      <c r="Q214" s="94">
        <v>0</v>
      </c>
      <c r="R214" s="94">
        <v>0</v>
      </c>
      <c r="S214" s="94">
        <f t="shared" si="47"/>
        <v>0</v>
      </c>
      <c r="T214" s="98" t="str">
        <f t="shared" si="48"/>
        <v>nebija plānots</v>
      </c>
      <c r="U214" s="94">
        <f t="shared" si="49"/>
        <v>0</v>
      </c>
      <c r="V214" s="98" t="str">
        <f t="shared" si="50"/>
        <v>nebija plānots</v>
      </c>
      <c r="W214" s="94"/>
      <c r="X214" s="94"/>
      <c r="Y214" s="94"/>
      <c r="Z214" s="94"/>
      <c r="AA214" s="94"/>
      <c r="AB214" s="94"/>
      <c r="AC214" s="94"/>
      <c r="AD214" s="94">
        <v>485458.77</v>
      </c>
      <c r="AE214" s="94">
        <v>0</v>
      </c>
      <c r="AF214" s="94">
        <v>0</v>
      </c>
      <c r="AG214" s="94">
        <v>0</v>
      </c>
      <c r="AH214" s="94">
        <v>0</v>
      </c>
      <c r="AI214" s="94">
        <v>0</v>
      </c>
      <c r="AJ214" s="94">
        <v>69154.67</v>
      </c>
      <c r="AK214" s="94">
        <v>0</v>
      </c>
      <c r="AL214" s="94">
        <v>0</v>
      </c>
      <c r="AM214" s="94">
        <v>42954.75</v>
      </c>
      <c r="AN214" s="94">
        <v>0</v>
      </c>
      <c r="AO214" s="24">
        <f t="shared" si="51"/>
        <v>597568.19000000006</v>
      </c>
      <c r="AQ214" s="10"/>
      <c r="AR214" s="10"/>
    </row>
    <row r="215" spans="1:44" ht="12" hidden="1" customHeight="1" x14ac:dyDescent="0.25">
      <c r="A215" s="9" t="s">
        <v>561</v>
      </c>
      <c r="B215" s="9" t="s">
        <v>561</v>
      </c>
      <c r="C215" s="25">
        <v>4</v>
      </c>
      <c r="D215" s="33" t="s">
        <v>438</v>
      </c>
      <c r="E215" s="27" t="s">
        <v>439</v>
      </c>
      <c r="F215" s="33" t="s">
        <v>531</v>
      </c>
      <c r="G215" s="27" t="s">
        <v>532</v>
      </c>
      <c r="H215" s="25" t="s">
        <v>559</v>
      </c>
      <c r="I215" s="27" t="s">
        <v>560</v>
      </c>
      <c r="J215" s="28">
        <v>2</v>
      </c>
      <c r="K215" s="29" t="s">
        <v>95</v>
      </c>
      <c r="L215" s="25" t="s">
        <v>9</v>
      </c>
      <c r="M215" s="24">
        <v>0</v>
      </c>
      <c r="N215" s="24">
        <v>33974.980000000003</v>
      </c>
      <c r="O215" s="24">
        <v>664557.09</v>
      </c>
      <c r="P215" s="94">
        <v>0</v>
      </c>
      <c r="Q215" s="94">
        <v>0</v>
      </c>
      <c r="R215" s="94">
        <v>0</v>
      </c>
      <c r="S215" s="94">
        <f t="shared" si="47"/>
        <v>0</v>
      </c>
      <c r="T215" s="98" t="str">
        <f t="shared" si="48"/>
        <v>nebija plānots</v>
      </c>
      <c r="U215" s="94">
        <f t="shared" si="49"/>
        <v>0</v>
      </c>
      <c r="V215" s="98" t="str">
        <f t="shared" si="50"/>
        <v>nebija plānots</v>
      </c>
      <c r="W215" s="94"/>
      <c r="X215" s="94"/>
      <c r="Y215" s="94"/>
      <c r="Z215" s="94"/>
      <c r="AA215" s="94"/>
      <c r="AB215" s="94"/>
      <c r="AC215" s="94"/>
      <c r="AD215" s="94">
        <v>0</v>
      </c>
      <c r="AE215" s="94">
        <v>0</v>
      </c>
      <c r="AF215" s="94">
        <v>109097.5</v>
      </c>
      <c r="AG215" s="94">
        <v>0</v>
      </c>
      <c r="AH215" s="94">
        <v>0</v>
      </c>
      <c r="AI215" s="94">
        <v>0</v>
      </c>
      <c r="AJ215" s="94">
        <v>0</v>
      </c>
      <c r="AK215" s="94">
        <v>0</v>
      </c>
      <c r="AL215" s="94">
        <v>570775</v>
      </c>
      <c r="AM215" s="94">
        <v>0</v>
      </c>
      <c r="AN215" s="94">
        <v>0</v>
      </c>
      <c r="AO215" s="24">
        <f t="shared" si="51"/>
        <v>679872.5</v>
      </c>
      <c r="AQ215" s="10"/>
      <c r="AR215" s="10"/>
    </row>
    <row r="216" spans="1:44" ht="12" hidden="1" customHeight="1" x14ac:dyDescent="0.25">
      <c r="A216" s="9" t="s">
        <v>562</v>
      </c>
      <c r="B216" s="9" t="s">
        <v>562</v>
      </c>
      <c r="C216" s="25">
        <v>4</v>
      </c>
      <c r="D216" s="33" t="s">
        <v>563</v>
      </c>
      <c r="E216" s="27" t="s">
        <v>564</v>
      </c>
      <c r="F216" s="33" t="s">
        <v>565</v>
      </c>
      <c r="G216" s="27" t="s">
        <v>566</v>
      </c>
      <c r="H216" s="25" t="s">
        <v>567</v>
      </c>
      <c r="I216" s="27" t="s">
        <v>568</v>
      </c>
      <c r="J216" s="28" t="s">
        <v>21</v>
      </c>
      <c r="K216" s="29" t="s">
        <v>444</v>
      </c>
      <c r="L216" s="25" t="s">
        <v>9</v>
      </c>
      <c r="M216" s="24">
        <v>0</v>
      </c>
      <c r="N216" s="24">
        <v>123029.78</v>
      </c>
      <c r="O216" s="24">
        <v>341987.4</v>
      </c>
      <c r="P216" s="94">
        <v>0</v>
      </c>
      <c r="Q216" s="94">
        <v>0</v>
      </c>
      <c r="R216" s="94">
        <v>0</v>
      </c>
      <c r="S216" s="94">
        <f t="shared" si="47"/>
        <v>0</v>
      </c>
      <c r="T216" s="98" t="str">
        <f t="shared" si="48"/>
        <v>nebija plānots</v>
      </c>
      <c r="U216" s="94">
        <f t="shared" si="49"/>
        <v>0</v>
      </c>
      <c r="V216" s="98" t="str">
        <f t="shared" si="50"/>
        <v>nebija plānots</v>
      </c>
      <c r="W216" s="94"/>
      <c r="X216" s="94"/>
      <c r="Y216" s="94"/>
      <c r="Z216" s="94"/>
      <c r="AA216" s="94"/>
      <c r="AB216" s="94"/>
      <c r="AC216" s="94"/>
      <c r="AD216" s="94">
        <v>0</v>
      </c>
      <c r="AE216" s="94">
        <v>181443.55</v>
      </c>
      <c r="AF216" s="94">
        <v>0</v>
      </c>
      <c r="AG216" s="94">
        <v>0</v>
      </c>
      <c r="AH216" s="94">
        <v>325541.93</v>
      </c>
      <c r="AI216" s="94">
        <v>0</v>
      </c>
      <c r="AJ216" s="94">
        <v>0</v>
      </c>
      <c r="AK216" s="94">
        <v>337331.85</v>
      </c>
      <c r="AL216" s="94">
        <v>0</v>
      </c>
      <c r="AM216" s="94">
        <v>0</v>
      </c>
      <c r="AN216" s="94">
        <v>337012.46</v>
      </c>
      <c r="AO216" s="24">
        <f t="shared" si="51"/>
        <v>1181329.79</v>
      </c>
      <c r="AQ216" s="10"/>
      <c r="AR216" s="10"/>
    </row>
    <row r="217" spans="1:44" ht="12" hidden="1" customHeight="1" x14ac:dyDescent="0.25">
      <c r="A217" s="9" t="s">
        <v>569</v>
      </c>
      <c r="B217" s="9" t="s">
        <v>569</v>
      </c>
      <c r="C217" s="25">
        <v>5</v>
      </c>
      <c r="D217" s="33" t="s">
        <v>570</v>
      </c>
      <c r="E217" s="27" t="s">
        <v>571</v>
      </c>
      <c r="F217" s="33" t="s">
        <v>572</v>
      </c>
      <c r="G217" s="27" t="s">
        <v>573</v>
      </c>
      <c r="H217" s="34" t="s">
        <v>574</v>
      </c>
      <c r="I217" s="27" t="s">
        <v>575</v>
      </c>
      <c r="J217" s="28">
        <v>1</v>
      </c>
      <c r="K217" s="32" t="s">
        <v>91</v>
      </c>
      <c r="L217" s="25" t="s">
        <v>10</v>
      </c>
      <c r="M217" s="24">
        <v>0</v>
      </c>
      <c r="N217" s="24">
        <v>0</v>
      </c>
      <c r="O217" s="24">
        <v>11997911.939999999</v>
      </c>
      <c r="P217" s="94">
        <v>1316356.2</v>
      </c>
      <c r="Q217" s="94">
        <v>2110059.1199999996</v>
      </c>
      <c r="R217" s="94">
        <v>0</v>
      </c>
      <c r="S217" s="94">
        <f t="shared" si="47"/>
        <v>2110059.1199999996</v>
      </c>
      <c r="T217" s="98">
        <f t="shared" si="48"/>
        <v>1.602954519453017</v>
      </c>
      <c r="U217" s="94">
        <f t="shared" si="49"/>
        <v>793702.91999999969</v>
      </c>
      <c r="V217" s="98">
        <f t="shared" si="50"/>
        <v>0.60295451945301715</v>
      </c>
      <c r="W217" s="94"/>
      <c r="X217" s="94"/>
      <c r="Y217" s="94"/>
      <c r="Z217" s="94"/>
      <c r="AA217" s="94"/>
      <c r="AB217" s="94"/>
      <c r="AC217" s="94"/>
      <c r="AD217" s="94">
        <v>1612178.49</v>
      </c>
      <c r="AE217" s="94">
        <v>268293.8</v>
      </c>
      <c r="AF217" s="94">
        <v>727579.01</v>
      </c>
      <c r="AG217" s="94">
        <v>85400</v>
      </c>
      <c r="AH217" s="94">
        <v>1390516.36</v>
      </c>
      <c r="AI217" s="94">
        <v>2109589.94</v>
      </c>
      <c r="AJ217" s="94">
        <v>459654.69999999995</v>
      </c>
      <c r="AK217" s="94">
        <v>77982.320000000007</v>
      </c>
      <c r="AL217" s="94">
        <v>712490.04</v>
      </c>
      <c r="AM217" s="94">
        <v>468574.51</v>
      </c>
      <c r="AN217" s="94">
        <v>1536429.54</v>
      </c>
      <c r="AO217" s="24">
        <f t="shared" si="51"/>
        <v>10765044.91</v>
      </c>
      <c r="AQ217" s="10"/>
      <c r="AR217" s="10"/>
    </row>
    <row r="218" spans="1:44" ht="12" hidden="1" customHeight="1" x14ac:dyDescent="0.25">
      <c r="A218" s="9" t="s">
        <v>576</v>
      </c>
      <c r="B218" s="9" t="s">
        <v>576</v>
      </c>
      <c r="C218" s="25">
        <v>5</v>
      </c>
      <c r="D218" s="33" t="s">
        <v>570</v>
      </c>
      <c r="E218" s="27" t="s">
        <v>571</v>
      </c>
      <c r="F218" s="33" t="s">
        <v>572</v>
      </c>
      <c r="G218" s="27" t="s">
        <v>573</v>
      </c>
      <c r="H218" s="34" t="s">
        <v>574</v>
      </c>
      <c r="I218" s="27" t="s">
        <v>575</v>
      </c>
      <c r="J218" s="28">
        <v>2</v>
      </c>
      <c r="K218" s="32" t="s">
        <v>91</v>
      </c>
      <c r="L218" s="25" t="s">
        <v>10</v>
      </c>
      <c r="M218" s="24">
        <v>0</v>
      </c>
      <c r="N218" s="24">
        <v>441766.49</v>
      </c>
      <c r="O218" s="24">
        <v>12171263.77</v>
      </c>
      <c r="P218" s="94">
        <v>1715237.9900000002</v>
      </c>
      <c r="Q218" s="94">
        <v>1628957.2500000002</v>
      </c>
      <c r="R218" s="94">
        <v>0</v>
      </c>
      <c r="S218" s="94">
        <f t="shared" si="47"/>
        <v>1628957.2500000002</v>
      </c>
      <c r="T218" s="98">
        <f t="shared" si="48"/>
        <v>0.94969751107250133</v>
      </c>
      <c r="U218" s="94">
        <f t="shared" si="49"/>
        <v>-86280.739999999991</v>
      </c>
      <c r="V218" s="98">
        <f t="shared" si="50"/>
        <v>-5.0302488927498612E-2</v>
      </c>
      <c r="W218" s="94"/>
      <c r="X218" s="94"/>
      <c r="Y218" s="94"/>
      <c r="Z218" s="94"/>
      <c r="AA218" s="94"/>
      <c r="AB218" s="94"/>
      <c r="AC218" s="94"/>
      <c r="AD218" s="94">
        <v>1303255.1000000001</v>
      </c>
      <c r="AE218" s="94">
        <v>1221103.68</v>
      </c>
      <c r="AF218" s="94">
        <v>572163.14</v>
      </c>
      <c r="AG218" s="94">
        <v>2913802.95</v>
      </c>
      <c r="AH218" s="94">
        <v>1692615.32</v>
      </c>
      <c r="AI218" s="94">
        <v>2341277.5299999998</v>
      </c>
      <c r="AJ218" s="94">
        <v>1025828.88</v>
      </c>
      <c r="AK218" s="94">
        <v>710845.02</v>
      </c>
      <c r="AL218" s="94">
        <v>2647591.6700000004</v>
      </c>
      <c r="AM218" s="94">
        <v>844870.79</v>
      </c>
      <c r="AN218" s="94">
        <v>521905.70999999996</v>
      </c>
      <c r="AO218" s="24">
        <f t="shared" si="51"/>
        <v>17510497.780000001</v>
      </c>
      <c r="AQ218" s="10"/>
      <c r="AR218" s="10"/>
    </row>
    <row r="219" spans="1:44" ht="12" hidden="1" customHeight="1" x14ac:dyDescent="0.25">
      <c r="A219" s="9" t="s">
        <v>577</v>
      </c>
      <c r="B219" s="9" t="s">
        <v>577</v>
      </c>
      <c r="C219" s="25">
        <v>5</v>
      </c>
      <c r="D219" s="33" t="s">
        <v>570</v>
      </c>
      <c r="E219" s="27" t="s">
        <v>571</v>
      </c>
      <c r="F219" s="33" t="s">
        <v>572</v>
      </c>
      <c r="G219" s="27" t="s">
        <v>573</v>
      </c>
      <c r="H219" s="34" t="s">
        <v>574</v>
      </c>
      <c r="I219" s="27" t="s">
        <v>575</v>
      </c>
      <c r="J219" s="28">
        <v>3</v>
      </c>
      <c r="K219" s="32" t="s">
        <v>91</v>
      </c>
      <c r="L219" s="25" t="s">
        <v>10</v>
      </c>
      <c r="M219" s="24">
        <v>0</v>
      </c>
      <c r="N219" s="24">
        <v>0</v>
      </c>
      <c r="O219" s="24">
        <v>0</v>
      </c>
      <c r="P219" s="94">
        <v>0</v>
      </c>
      <c r="Q219" s="94">
        <v>0</v>
      </c>
      <c r="R219" s="94">
        <v>0</v>
      </c>
      <c r="S219" s="94">
        <f t="shared" si="47"/>
        <v>0</v>
      </c>
      <c r="T219" s="98" t="str">
        <f t="shared" si="48"/>
        <v>nebija plānots</v>
      </c>
      <c r="U219" s="94">
        <f t="shared" si="49"/>
        <v>0</v>
      </c>
      <c r="V219" s="98" t="str">
        <f t="shared" si="50"/>
        <v>nebija plānots</v>
      </c>
      <c r="W219" s="94"/>
      <c r="X219" s="94"/>
      <c r="Y219" s="94"/>
      <c r="Z219" s="94"/>
      <c r="AA219" s="94"/>
      <c r="AB219" s="94"/>
      <c r="AC219" s="94"/>
      <c r="AD219" s="94">
        <v>0</v>
      </c>
      <c r="AE219" s="94">
        <v>0</v>
      </c>
      <c r="AF219" s="94">
        <v>0</v>
      </c>
      <c r="AG219" s="94">
        <v>0</v>
      </c>
      <c r="AH219" s="94">
        <v>0</v>
      </c>
      <c r="AI219" s="94">
        <v>0</v>
      </c>
      <c r="AJ219" s="94">
        <v>0</v>
      </c>
      <c r="AK219" s="94">
        <v>0</v>
      </c>
      <c r="AL219" s="94">
        <v>0</v>
      </c>
      <c r="AM219" s="94">
        <v>0</v>
      </c>
      <c r="AN219" s="94">
        <v>0</v>
      </c>
      <c r="AO219" s="24">
        <f t="shared" si="51"/>
        <v>0</v>
      </c>
      <c r="AQ219" s="10"/>
      <c r="AR219" s="10"/>
    </row>
    <row r="220" spans="1:44" ht="12" hidden="1" customHeight="1" x14ac:dyDescent="0.25">
      <c r="A220" s="9" t="s">
        <v>578</v>
      </c>
      <c r="B220" s="9" t="s">
        <v>578</v>
      </c>
      <c r="C220" s="25">
        <v>5</v>
      </c>
      <c r="D220" s="33" t="s">
        <v>570</v>
      </c>
      <c r="E220" s="27" t="s">
        <v>571</v>
      </c>
      <c r="F220" s="33" t="s">
        <v>572</v>
      </c>
      <c r="G220" s="27" t="s">
        <v>573</v>
      </c>
      <c r="H220" s="34" t="s">
        <v>579</v>
      </c>
      <c r="I220" s="27" t="s">
        <v>580</v>
      </c>
      <c r="J220" s="28" t="s">
        <v>21</v>
      </c>
      <c r="K220" s="32" t="s">
        <v>91</v>
      </c>
      <c r="L220" s="25" t="s">
        <v>10</v>
      </c>
      <c r="M220" s="24">
        <v>0</v>
      </c>
      <c r="N220" s="24">
        <v>57742.369999999995</v>
      </c>
      <c r="O220" s="24">
        <v>75546.409999999989</v>
      </c>
      <c r="P220" s="94">
        <v>0</v>
      </c>
      <c r="Q220" s="94">
        <v>0</v>
      </c>
      <c r="R220" s="94">
        <v>0</v>
      </c>
      <c r="S220" s="94">
        <f t="shared" si="47"/>
        <v>0</v>
      </c>
      <c r="T220" s="98" t="str">
        <f t="shared" si="48"/>
        <v>nebija plānots</v>
      </c>
      <c r="U220" s="94">
        <f t="shared" si="49"/>
        <v>0</v>
      </c>
      <c r="V220" s="98" t="str">
        <f t="shared" si="50"/>
        <v>nebija plānots</v>
      </c>
      <c r="W220" s="94"/>
      <c r="X220" s="94"/>
      <c r="Y220" s="94"/>
      <c r="Z220" s="94"/>
      <c r="AA220" s="94"/>
      <c r="AB220" s="94"/>
      <c r="AC220" s="94"/>
      <c r="AD220" s="94">
        <v>8226.26</v>
      </c>
      <c r="AE220" s="94">
        <v>0</v>
      </c>
      <c r="AF220" s="94">
        <v>0</v>
      </c>
      <c r="AG220" s="94">
        <v>0</v>
      </c>
      <c r="AH220" s="94">
        <v>0</v>
      </c>
      <c r="AI220" s="94">
        <v>0</v>
      </c>
      <c r="AJ220" s="94">
        <v>63927.06</v>
      </c>
      <c r="AK220" s="94">
        <v>0</v>
      </c>
      <c r="AL220" s="94">
        <v>0</v>
      </c>
      <c r="AM220" s="94">
        <v>0</v>
      </c>
      <c r="AN220" s="94">
        <v>0</v>
      </c>
      <c r="AO220" s="24">
        <f t="shared" si="51"/>
        <v>72153.319999999992</v>
      </c>
      <c r="AQ220" s="10"/>
      <c r="AR220" s="10"/>
    </row>
    <row r="221" spans="1:44" ht="12" hidden="1" customHeight="1" x14ac:dyDescent="0.25">
      <c r="A221" s="9" t="s">
        <v>581</v>
      </c>
      <c r="B221" s="9" t="s">
        <v>581</v>
      </c>
      <c r="C221" s="25">
        <v>5</v>
      </c>
      <c r="D221" s="33" t="s">
        <v>570</v>
      </c>
      <c r="E221" s="27" t="s">
        <v>571</v>
      </c>
      <c r="F221" s="33" t="s">
        <v>572</v>
      </c>
      <c r="G221" s="27" t="s">
        <v>573</v>
      </c>
      <c r="H221" s="34" t="s">
        <v>582</v>
      </c>
      <c r="I221" s="27" t="s">
        <v>583</v>
      </c>
      <c r="J221" s="28" t="s">
        <v>21</v>
      </c>
      <c r="K221" s="32" t="s">
        <v>91</v>
      </c>
      <c r="L221" s="25" t="s">
        <v>10</v>
      </c>
      <c r="M221" s="24">
        <v>0</v>
      </c>
      <c r="N221" s="24">
        <v>3147741.9899999998</v>
      </c>
      <c r="O221" s="24">
        <v>12039275.520000001</v>
      </c>
      <c r="P221" s="94">
        <v>473945.01999999996</v>
      </c>
      <c r="Q221" s="94">
        <v>539537.79</v>
      </c>
      <c r="R221" s="94">
        <v>0</v>
      </c>
      <c r="S221" s="94">
        <f t="shared" ref="S221:S242" si="52">Q221-R221</f>
        <v>539537.79</v>
      </c>
      <c r="T221" s="98">
        <f t="shared" ref="T221:T242" si="53">IFERROR(S221/P221,"nebija plānots")</f>
        <v>1.1383974242413184</v>
      </c>
      <c r="U221" s="94">
        <f t="shared" ref="U221:U242" si="54">S221-P221</f>
        <v>65592.770000000077</v>
      </c>
      <c r="V221" s="98">
        <f t="shared" ref="V221:V242" si="55">IFERROR(U221/P221,"nebija plānots")</f>
        <v>0.13839742424131829</v>
      </c>
      <c r="W221" s="94"/>
      <c r="X221" s="94"/>
      <c r="Y221" s="94"/>
      <c r="Z221" s="94"/>
      <c r="AA221" s="94"/>
      <c r="AB221" s="94"/>
      <c r="AC221" s="94"/>
      <c r="AD221" s="94">
        <v>742811.96</v>
      </c>
      <c r="AE221" s="94">
        <v>876106.67999999993</v>
      </c>
      <c r="AF221" s="94">
        <v>755090.66999999993</v>
      </c>
      <c r="AG221" s="94">
        <v>411659.50999999989</v>
      </c>
      <c r="AH221" s="94">
        <v>528507.66</v>
      </c>
      <c r="AI221" s="94">
        <v>1721513.72</v>
      </c>
      <c r="AJ221" s="94">
        <v>513327.49</v>
      </c>
      <c r="AK221" s="94">
        <v>266300.31000000006</v>
      </c>
      <c r="AL221" s="94">
        <v>566864.19999999995</v>
      </c>
      <c r="AM221" s="94">
        <v>339975.27</v>
      </c>
      <c r="AN221" s="94">
        <v>114287</v>
      </c>
      <c r="AO221" s="24">
        <f t="shared" ref="AO221:AO242" si="56">P221+AD221+AE221+AF221+AG221+AH221+AI221+AJ221+AK221+AL221+AM221+AN221</f>
        <v>7310389.4900000002</v>
      </c>
      <c r="AQ221" s="10"/>
      <c r="AR221" s="10"/>
    </row>
    <row r="222" spans="1:44" ht="12" hidden="1" customHeight="1" x14ac:dyDescent="0.25">
      <c r="A222" s="9" t="s">
        <v>584</v>
      </c>
      <c r="B222" s="9" t="s">
        <v>584</v>
      </c>
      <c r="C222" s="25">
        <v>5</v>
      </c>
      <c r="D222" s="33" t="s">
        <v>570</v>
      </c>
      <c r="E222" s="27" t="s">
        <v>571</v>
      </c>
      <c r="F222" s="33" t="s">
        <v>572</v>
      </c>
      <c r="G222" s="27" t="s">
        <v>573</v>
      </c>
      <c r="H222" s="34" t="s">
        <v>585</v>
      </c>
      <c r="I222" s="27" t="s">
        <v>586</v>
      </c>
      <c r="J222" s="28" t="s">
        <v>21</v>
      </c>
      <c r="K222" s="32" t="s">
        <v>91</v>
      </c>
      <c r="L222" s="25" t="s">
        <v>10</v>
      </c>
      <c r="M222" s="24">
        <v>0</v>
      </c>
      <c r="N222" s="24">
        <v>0</v>
      </c>
      <c r="O222" s="24">
        <v>1242630.9099999999</v>
      </c>
      <c r="P222" s="94">
        <v>525200.30000000005</v>
      </c>
      <c r="Q222" s="94">
        <v>698948.42</v>
      </c>
      <c r="R222" s="94">
        <v>0</v>
      </c>
      <c r="S222" s="94">
        <f t="shared" si="52"/>
        <v>698948.42</v>
      </c>
      <c r="T222" s="98">
        <f t="shared" si="53"/>
        <v>1.3308225833077398</v>
      </c>
      <c r="U222" s="94">
        <f t="shared" si="54"/>
        <v>173748.12</v>
      </c>
      <c r="V222" s="98">
        <f t="shared" si="55"/>
        <v>0.33082258330773989</v>
      </c>
      <c r="W222" s="94"/>
      <c r="X222" s="94"/>
      <c r="Y222" s="94"/>
      <c r="Z222" s="94"/>
      <c r="AA222" s="94"/>
      <c r="AB222" s="94"/>
      <c r="AC222" s="94"/>
      <c r="AD222" s="94">
        <v>256028.97</v>
      </c>
      <c r="AE222" s="94">
        <v>473632.38</v>
      </c>
      <c r="AF222" s="94">
        <v>505574.96</v>
      </c>
      <c r="AG222" s="94">
        <v>163486.88</v>
      </c>
      <c r="AH222" s="94">
        <v>134394.47</v>
      </c>
      <c r="AI222" s="94">
        <v>899812.67999999993</v>
      </c>
      <c r="AJ222" s="94">
        <v>488947.82</v>
      </c>
      <c r="AK222" s="94">
        <v>127228.43</v>
      </c>
      <c r="AL222" s="94">
        <v>712737.58</v>
      </c>
      <c r="AM222" s="94">
        <v>462459.22</v>
      </c>
      <c r="AN222" s="94">
        <v>0</v>
      </c>
      <c r="AO222" s="24">
        <f t="shared" si="56"/>
        <v>4749503.6899999995</v>
      </c>
      <c r="AQ222" s="10"/>
      <c r="AR222" s="10"/>
    </row>
    <row r="223" spans="1:44" ht="12" hidden="1" customHeight="1" x14ac:dyDescent="0.25">
      <c r="A223" s="9" t="s">
        <v>587</v>
      </c>
      <c r="B223" s="9" t="s">
        <v>587</v>
      </c>
      <c r="C223" s="25">
        <v>5</v>
      </c>
      <c r="D223" s="33" t="s">
        <v>570</v>
      </c>
      <c r="E223" s="27" t="s">
        <v>571</v>
      </c>
      <c r="F223" s="33" t="s">
        <v>572</v>
      </c>
      <c r="G223" s="27" t="s">
        <v>573</v>
      </c>
      <c r="H223" s="28" t="s">
        <v>588</v>
      </c>
      <c r="I223" s="27" t="s">
        <v>589</v>
      </c>
      <c r="J223" s="28">
        <v>1</v>
      </c>
      <c r="K223" s="36" t="s">
        <v>420</v>
      </c>
      <c r="L223" s="25" t="s">
        <v>10</v>
      </c>
      <c r="M223" s="24">
        <v>0</v>
      </c>
      <c r="N223" s="24">
        <v>0</v>
      </c>
      <c r="O223" s="24">
        <v>9197488.7600000016</v>
      </c>
      <c r="P223" s="94">
        <v>31823</v>
      </c>
      <c r="Q223" s="94">
        <v>31823</v>
      </c>
      <c r="R223" s="94">
        <v>0</v>
      </c>
      <c r="S223" s="94">
        <f t="shared" si="52"/>
        <v>31823</v>
      </c>
      <c r="T223" s="98">
        <f t="shared" si="53"/>
        <v>1</v>
      </c>
      <c r="U223" s="94">
        <f t="shared" si="54"/>
        <v>0</v>
      </c>
      <c r="V223" s="98">
        <f t="shared" si="55"/>
        <v>0</v>
      </c>
      <c r="W223" s="94"/>
      <c r="X223" s="94"/>
      <c r="Y223" s="94"/>
      <c r="Z223" s="94"/>
      <c r="AA223" s="94"/>
      <c r="AB223" s="94"/>
      <c r="AC223" s="94"/>
      <c r="AD223" s="94">
        <v>0</v>
      </c>
      <c r="AE223" s="94">
        <v>1623.32</v>
      </c>
      <c r="AF223" s="94">
        <v>142931.25</v>
      </c>
      <c r="AG223" s="94">
        <v>674139.59</v>
      </c>
      <c r="AH223" s="94">
        <v>83262.309999999896</v>
      </c>
      <c r="AI223" s="94">
        <v>0</v>
      </c>
      <c r="AJ223" s="94">
        <v>1445000</v>
      </c>
      <c r="AK223" s="94">
        <v>0</v>
      </c>
      <c r="AL223" s="94">
        <v>82700.03</v>
      </c>
      <c r="AM223" s="94">
        <v>1177639.68</v>
      </c>
      <c r="AN223" s="94">
        <v>0</v>
      </c>
      <c r="AO223" s="24">
        <f t="shared" si="56"/>
        <v>3639119.1799999997</v>
      </c>
      <c r="AQ223" s="10"/>
      <c r="AR223" s="10"/>
    </row>
    <row r="224" spans="1:44" ht="12" hidden="1" customHeight="1" x14ac:dyDescent="0.25">
      <c r="A224" s="9" t="s">
        <v>590</v>
      </c>
      <c r="B224" s="9" t="s">
        <v>590</v>
      </c>
      <c r="C224" s="25">
        <v>5</v>
      </c>
      <c r="D224" s="33" t="s">
        <v>570</v>
      </c>
      <c r="E224" s="27" t="s">
        <v>571</v>
      </c>
      <c r="F224" s="33" t="s">
        <v>572</v>
      </c>
      <c r="G224" s="27" t="s">
        <v>573</v>
      </c>
      <c r="H224" s="28" t="s">
        <v>588</v>
      </c>
      <c r="I224" s="27" t="s">
        <v>589</v>
      </c>
      <c r="J224" s="28">
        <v>2</v>
      </c>
      <c r="K224" s="36" t="s">
        <v>420</v>
      </c>
      <c r="L224" s="25" t="s">
        <v>10</v>
      </c>
      <c r="M224" s="24">
        <v>0</v>
      </c>
      <c r="N224" s="24">
        <v>1440963.4500000002</v>
      </c>
      <c r="O224" s="24">
        <v>1476134.71</v>
      </c>
      <c r="P224" s="94">
        <v>115980.86</v>
      </c>
      <c r="Q224" s="94">
        <v>115980.86</v>
      </c>
      <c r="R224" s="94">
        <v>0</v>
      </c>
      <c r="S224" s="94">
        <f t="shared" si="52"/>
        <v>115980.86</v>
      </c>
      <c r="T224" s="98">
        <f t="shared" si="53"/>
        <v>1</v>
      </c>
      <c r="U224" s="94">
        <f t="shared" si="54"/>
        <v>0</v>
      </c>
      <c r="V224" s="98">
        <f t="shared" si="55"/>
        <v>0</v>
      </c>
      <c r="W224" s="94"/>
      <c r="X224" s="94"/>
      <c r="Y224" s="94"/>
      <c r="Z224" s="94"/>
      <c r="AA224" s="94"/>
      <c r="AB224" s="94"/>
      <c r="AC224" s="94"/>
      <c r="AD224" s="94">
        <v>0</v>
      </c>
      <c r="AE224" s="94">
        <v>0</v>
      </c>
      <c r="AF224" s="94">
        <v>0</v>
      </c>
      <c r="AG224" s="94">
        <v>0</v>
      </c>
      <c r="AH224" s="94">
        <v>722500</v>
      </c>
      <c r="AI224" s="94">
        <v>0</v>
      </c>
      <c r="AJ224" s="94">
        <v>0</v>
      </c>
      <c r="AK224" s="94">
        <v>0</v>
      </c>
      <c r="AL224" s="94">
        <v>0</v>
      </c>
      <c r="AM224" s="94">
        <v>2013764.67</v>
      </c>
      <c r="AN224" s="94">
        <v>0</v>
      </c>
      <c r="AO224" s="24">
        <f t="shared" si="56"/>
        <v>2852245.53</v>
      </c>
      <c r="AQ224" s="10"/>
      <c r="AR224" s="10"/>
    </row>
    <row r="225" spans="1:44" ht="12" hidden="1" customHeight="1" x14ac:dyDescent="0.25">
      <c r="A225" s="9" t="s">
        <v>591</v>
      </c>
      <c r="B225" s="9" t="s">
        <v>591</v>
      </c>
      <c r="C225" s="25">
        <v>5</v>
      </c>
      <c r="D225" s="33" t="s">
        <v>570</v>
      </c>
      <c r="E225" s="27" t="s">
        <v>571</v>
      </c>
      <c r="F225" s="33" t="s">
        <v>572</v>
      </c>
      <c r="G225" s="27" t="s">
        <v>573</v>
      </c>
      <c r="H225" s="28" t="s">
        <v>592</v>
      </c>
      <c r="I225" s="27" t="s">
        <v>593</v>
      </c>
      <c r="J225" s="28" t="s">
        <v>21</v>
      </c>
      <c r="K225" s="36" t="s">
        <v>420</v>
      </c>
      <c r="L225" s="25" t="s">
        <v>10</v>
      </c>
      <c r="M225" s="24">
        <v>0</v>
      </c>
      <c r="N225" s="24">
        <v>0</v>
      </c>
      <c r="O225" s="24">
        <v>0</v>
      </c>
      <c r="P225" s="94">
        <v>0</v>
      </c>
      <c r="Q225" s="94">
        <v>13445.52</v>
      </c>
      <c r="R225" s="94">
        <v>0</v>
      </c>
      <c r="S225" s="94">
        <f t="shared" si="52"/>
        <v>13445.52</v>
      </c>
      <c r="T225" s="98" t="str">
        <f t="shared" si="53"/>
        <v>nebija plānots</v>
      </c>
      <c r="U225" s="94">
        <f t="shared" si="54"/>
        <v>13445.52</v>
      </c>
      <c r="V225" s="98" t="str">
        <f t="shared" si="55"/>
        <v>nebija plānots</v>
      </c>
      <c r="W225" s="94"/>
      <c r="X225" s="94"/>
      <c r="Y225" s="94"/>
      <c r="Z225" s="94"/>
      <c r="AA225" s="94"/>
      <c r="AB225" s="94"/>
      <c r="AC225" s="94"/>
      <c r="AD225" s="94">
        <v>52087.96</v>
      </c>
      <c r="AE225" s="94">
        <v>429453.07</v>
      </c>
      <c r="AF225" s="94">
        <v>234088.86249999999</v>
      </c>
      <c r="AG225" s="94">
        <v>58500</v>
      </c>
      <c r="AH225" s="94">
        <v>102148.13</v>
      </c>
      <c r="AI225" s="94">
        <v>0</v>
      </c>
      <c r="AJ225" s="94">
        <v>6863.32</v>
      </c>
      <c r="AK225" s="94">
        <v>318750</v>
      </c>
      <c r="AL225" s="94">
        <v>257605.10250000001</v>
      </c>
      <c r="AM225" s="94">
        <v>60084.18</v>
      </c>
      <c r="AN225" s="94">
        <v>47778.75</v>
      </c>
      <c r="AO225" s="24">
        <f t="shared" si="56"/>
        <v>1567359.375</v>
      </c>
      <c r="AQ225" s="10"/>
      <c r="AR225" s="10"/>
    </row>
    <row r="226" spans="1:44" ht="12" hidden="1" customHeight="1" x14ac:dyDescent="0.25">
      <c r="A226" s="9" t="s">
        <v>594</v>
      </c>
      <c r="B226" s="9" t="s">
        <v>594</v>
      </c>
      <c r="C226" s="25">
        <v>5</v>
      </c>
      <c r="D226" s="33" t="s">
        <v>570</v>
      </c>
      <c r="E226" s="27" t="s">
        <v>571</v>
      </c>
      <c r="F226" s="33" t="s">
        <v>572</v>
      </c>
      <c r="G226" s="27" t="s">
        <v>573</v>
      </c>
      <c r="H226" s="28" t="s">
        <v>595</v>
      </c>
      <c r="I226" s="27" t="s">
        <v>596</v>
      </c>
      <c r="J226" s="28" t="s">
        <v>21</v>
      </c>
      <c r="K226" s="36" t="s">
        <v>420</v>
      </c>
      <c r="L226" s="25" t="s">
        <v>10</v>
      </c>
      <c r="M226" s="24">
        <v>0</v>
      </c>
      <c r="N226" s="24">
        <v>4249980.28</v>
      </c>
      <c r="O226" s="24">
        <v>343376.52</v>
      </c>
      <c r="P226" s="94">
        <v>0</v>
      </c>
      <c r="Q226" s="94">
        <v>0</v>
      </c>
      <c r="R226" s="94">
        <v>0</v>
      </c>
      <c r="S226" s="94">
        <f t="shared" si="52"/>
        <v>0</v>
      </c>
      <c r="T226" s="98" t="str">
        <f t="shared" si="53"/>
        <v>nebija plānots</v>
      </c>
      <c r="U226" s="94">
        <f t="shared" si="54"/>
        <v>0</v>
      </c>
      <c r="V226" s="98" t="str">
        <f t="shared" si="55"/>
        <v>nebija plānots</v>
      </c>
      <c r="W226" s="94"/>
      <c r="X226" s="94"/>
      <c r="Y226" s="94"/>
      <c r="Z226" s="94"/>
      <c r="AA226" s="94"/>
      <c r="AB226" s="94"/>
      <c r="AC226" s="94"/>
      <c r="AD226" s="94">
        <v>0</v>
      </c>
      <c r="AE226" s="94">
        <v>0</v>
      </c>
      <c r="AF226" s="94">
        <v>0</v>
      </c>
      <c r="AG226" s="94">
        <v>42865.43</v>
      </c>
      <c r="AH226" s="94">
        <v>149040</v>
      </c>
      <c r="AI226" s="94">
        <v>0</v>
      </c>
      <c r="AJ226" s="94">
        <v>0</v>
      </c>
      <c r="AK226" s="94">
        <v>2164260.9</v>
      </c>
      <c r="AL226" s="94">
        <v>538941.75</v>
      </c>
      <c r="AM226" s="94">
        <v>0</v>
      </c>
      <c r="AN226" s="94">
        <v>0</v>
      </c>
      <c r="AO226" s="24">
        <f t="shared" si="56"/>
        <v>2895108.08</v>
      </c>
      <c r="AQ226" s="10"/>
      <c r="AR226" s="10"/>
    </row>
    <row r="227" spans="1:44" ht="12" hidden="1" customHeight="1" x14ac:dyDescent="0.25">
      <c r="A227" s="9" t="s">
        <v>597</v>
      </c>
      <c r="B227" s="9" t="s">
        <v>597</v>
      </c>
      <c r="C227" s="25">
        <v>5</v>
      </c>
      <c r="D227" s="33" t="s">
        <v>598</v>
      </c>
      <c r="E227" s="27" t="s">
        <v>680</v>
      </c>
      <c r="F227" s="33" t="s">
        <v>599</v>
      </c>
      <c r="G227" s="27" t="s">
        <v>600</v>
      </c>
      <c r="H227" s="28" t="s">
        <v>601</v>
      </c>
      <c r="I227" s="27" t="s">
        <v>602</v>
      </c>
      <c r="J227" s="28" t="s">
        <v>21</v>
      </c>
      <c r="K227" s="36" t="s">
        <v>91</v>
      </c>
      <c r="L227" s="25" t="s">
        <v>10</v>
      </c>
      <c r="M227" s="24">
        <v>0</v>
      </c>
      <c r="N227" s="24">
        <v>0</v>
      </c>
      <c r="O227" s="24">
        <v>14000</v>
      </c>
      <c r="P227" s="94">
        <v>3239.25</v>
      </c>
      <c r="Q227" s="94">
        <v>3239.25</v>
      </c>
      <c r="R227" s="94">
        <v>0</v>
      </c>
      <c r="S227" s="94">
        <f t="shared" si="52"/>
        <v>3239.25</v>
      </c>
      <c r="T227" s="98">
        <f t="shared" si="53"/>
        <v>1</v>
      </c>
      <c r="U227" s="94">
        <f t="shared" si="54"/>
        <v>0</v>
      </c>
      <c r="V227" s="98">
        <f t="shared" si="55"/>
        <v>0</v>
      </c>
      <c r="W227" s="94"/>
      <c r="X227" s="94"/>
      <c r="Y227" s="94"/>
      <c r="Z227" s="94"/>
      <c r="AA227" s="94"/>
      <c r="AB227" s="94"/>
      <c r="AC227" s="94"/>
      <c r="AD227" s="94">
        <v>137378.93220000001</v>
      </c>
      <c r="AE227" s="94">
        <v>262990.82</v>
      </c>
      <c r="AF227" s="94">
        <v>119884.09000000001</v>
      </c>
      <c r="AG227" s="94">
        <v>328364.57</v>
      </c>
      <c r="AH227" s="94">
        <v>392999.6</v>
      </c>
      <c r="AI227" s="94">
        <v>424685.43</v>
      </c>
      <c r="AJ227" s="94">
        <v>1464606.7197999998</v>
      </c>
      <c r="AK227" s="94">
        <v>279131.56</v>
      </c>
      <c r="AL227" s="94">
        <v>91981.18</v>
      </c>
      <c r="AM227" s="94">
        <v>468330.63999999996</v>
      </c>
      <c r="AN227" s="94">
        <v>342563.6</v>
      </c>
      <c r="AO227" s="24">
        <f t="shared" si="56"/>
        <v>4316156.392</v>
      </c>
      <c r="AQ227" s="10"/>
      <c r="AR227" s="10"/>
    </row>
    <row r="228" spans="1:44" ht="12" hidden="1" customHeight="1" x14ac:dyDescent="0.25">
      <c r="A228" s="9" t="s">
        <v>603</v>
      </c>
      <c r="B228" s="9" t="s">
        <v>603</v>
      </c>
      <c r="C228" s="25">
        <v>6</v>
      </c>
      <c r="D228" s="33" t="s">
        <v>604</v>
      </c>
      <c r="E228" s="27" t="s">
        <v>605</v>
      </c>
      <c r="F228" s="33" t="s">
        <v>606</v>
      </c>
      <c r="G228" s="27" t="s">
        <v>607</v>
      </c>
      <c r="H228" s="28" t="s">
        <v>608</v>
      </c>
      <c r="I228" s="27" t="s">
        <v>609</v>
      </c>
      <c r="J228" s="28">
        <v>1</v>
      </c>
      <c r="K228" s="36" t="s">
        <v>91</v>
      </c>
      <c r="L228" s="25" t="s">
        <v>12</v>
      </c>
      <c r="M228" s="24">
        <v>0</v>
      </c>
      <c r="N228" s="24">
        <v>0</v>
      </c>
      <c r="O228" s="24">
        <v>89099.47</v>
      </c>
      <c r="P228" s="94">
        <v>58953.18</v>
      </c>
      <c r="Q228" s="94">
        <v>58953.18</v>
      </c>
      <c r="R228" s="94">
        <v>0</v>
      </c>
      <c r="S228" s="94">
        <f t="shared" si="52"/>
        <v>58953.18</v>
      </c>
      <c r="T228" s="98">
        <f t="shared" si="53"/>
        <v>1</v>
      </c>
      <c r="U228" s="94">
        <f t="shared" si="54"/>
        <v>0</v>
      </c>
      <c r="V228" s="98">
        <f t="shared" si="55"/>
        <v>0</v>
      </c>
      <c r="W228" s="94"/>
      <c r="X228" s="94"/>
      <c r="Y228" s="94"/>
      <c r="Z228" s="94"/>
      <c r="AA228" s="94"/>
      <c r="AB228" s="94"/>
      <c r="AC228" s="94"/>
      <c r="AD228" s="94">
        <v>0</v>
      </c>
      <c r="AE228" s="94">
        <v>0</v>
      </c>
      <c r="AF228" s="94">
        <v>0</v>
      </c>
      <c r="AG228" s="94">
        <v>0</v>
      </c>
      <c r="AH228" s="94">
        <v>46920</v>
      </c>
      <c r="AI228" s="94">
        <v>0</v>
      </c>
      <c r="AJ228" s="94">
        <v>0</v>
      </c>
      <c r="AK228" s="94">
        <v>0</v>
      </c>
      <c r="AL228" s="94">
        <v>0</v>
      </c>
      <c r="AM228" s="94">
        <v>0</v>
      </c>
      <c r="AN228" s="94">
        <v>905708.31</v>
      </c>
      <c r="AO228" s="24">
        <f t="shared" si="56"/>
        <v>1011581.49</v>
      </c>
      <c r="AQ228" s="10"/>
      <c r="AR228" s="10"/>
    </row>
    <row r="229" spans="1:44" ht="12" hidden="1" customHeight="1" x14ac:dyDescent="0.25">
      <c r="A229" s="9" t="s">
        <v>610</v>
      </c>
      <c r="B229" s="9" t="s">
        <v>610</v>
      </c>
      <c r="C229" s="25">
        <v>6</v>
      </c>
      <c r="D229" s="33" t="s">
        <v>604</v>
      </c>
      <c r="E229" s="27" t="s">
        <v>605</v>
      </c>
      <c r="F229" s="33" t="s">
        <v>606</v>
      </c>
      <c r="G229" s="27" t="s">
        <v>607</v>
      </c>
      <c r="H229" s="28" t="s">
        <v>608</v>
      </c>
      <c r="I229" s="27" t="s">
        <v>609</v>
      </c>
      <c r="J229" s="28">
        <v>2</v>
      </c>
      <c r="K229" s="36" t="s">
        <v>91</v>
      </c>
      <c r="L229" s="25" t="s">
        <v>12</v>
      </c>
      <c r="M229" s="24">
        <v>0</v>
      </c>
      <c r="N229" s="24">
        <v>0</v>
      </c>
      <c r="O229" s="24">
        <v>0</v>
      </c>
      <c r="P229" s="94">
        <v>0</v>
      </c>
      <c r="Q229" s="94">
        <v>0</v>
      </c>
      <c r="R229" s="94">
        <v>0</v>
      </c>
      <c r="S229" s="94">
        <f t="shared" si="52"/>
        <v>0</v>
      </c>
      <c r="T229" s="98" t="str">
        <f t="shared" si="53"/>
        <v>nebija plānots</v>
      </c>
      <c r="U229" s="94">
        <f t="shared" si="54"/>
        <v>0</v>
      </c>
      <c r="V229" s="98" t="str">
        <f t="shared" si="55"/>
        <v>nebija plānots</v>
      </c>
      <c r="W229" s="94"/>
      <c r="X229" s="94"/>
      <c r="Y229" s="94"/>
      <c r="Z229" s="94"/>
      <c r="AA229" s="94"/>
      <c r="AB229" s="94"/>
      <c r="AC229" s="94"/>
      <c r="AD229" s="94">
        <v>0</v>
      </c>
      <c r="AE229" s="94">
        <v>0</v>
      </c>
      <c r="AF229" s="94">
        <v>0</v>
      </c>
      <c r="AG229" s="94">
        <v>0</v>
      </c>
      <c r="AH229" s="94">
        <v>87132.800000000003</v>
      </c>
      <c r="AI229" s="94">
        <v>0</v>
      </c>
      <c r="AJ229" s="94">
        <v>0</v>
      </c>
      <c r="AK229" s="94">
        <v>0</v>
      </c>
      <c r="AL229" s="94">
        <v>0</v>
      </c>
      <c r="AM229" s="94">
        <v>0</v>
      </c>
      <c r="AN229" s="94">
        <v>87132.800000000003</v>
      </c>
      <c r="AO229" s="24">
        <f t="shared" si="56"/>
        <v>174265.60000000001</v>
      </c>
      <c r="AQ229" s="10"/>
      <c r="AR229" s="10"/>
    </row>
    <row r="230" spans="1:44" ht="12" hidden="1" customHeight="1" x14ac:dyDescent="0.25">
      <c r="A230" s="9" t="s">
        <v>611</v>
      </c>
      <c r="B230" s="9" t="s">
        <v>611</v>
      </c>
      <c r="C230" s="25">
        <v>7</v>
      </c>
      <c r="D230" s="33" t="s">
        <v>604</v>
      </c>
      <c r="E230" s="27" t="s">
        <v>605</v>
      </c>
      <c r="F230" s="33" t="s">
        <v>606</v>
      </c>
      <c r="G230" s="27" t="s">
        <v>607</v>
      </c>
      <c r="H230" s="28" t="s">
        <v>608</v>
      </c>
      <c r="I230" s="27" t="s">
        <v>609</v>
      </c>
      <c r="J230" s="28">
        <v>3</v>
      </c>
      <c r="K230" s="36" t="s">
        <v>91</v>
      </c>
      <c r="L230" s="25" t="s">
        <v>12</v>
      </c>
      <c r="M230" s="24">
        <v>0</v>
      </c>
      <c r="N230" s="24">
        <v>0</v>
      </c>
      <c r="O230" s="24">
        <v>0</v>
      </c>
      <c r="P230" s="94">
        <v>0</v>
      </c>
      <c r="Q230" s="94">
        <v>0</v>
      </c>
      <c r="R230" s="94">
        <v>0</v>
      </c>
      <c r="S230" s="94">
        <f t="shared" si="52"/>
        <v>0</v>
      </c>
      <c r="T230" s="98" t="str">
        <f t="shared" si="53"/>
        <v>nebija plānots</v>
      </c>
      <c r="U230" s="94">
        <f t="shared" si="54"/>
        <v>0</v>
      </c>
      <c r="V230" s="98" t="str">
        <f t="shared" si="55"/>
        <v>nebija plānots</v>
      </c>
      <c r="W230" s="94"/>
      <c r="X230" s="94"/>
      <c r="Y230" s="94"/>
      <c r="Z230" s="94"/>
      <c r="AA230" s="94"/>
      <c r="AB230" s="94"/>
      <c r="AC230" s="94"/>
      <c r="AD230" s="94">
        <v>0</v>
      </c>
      <c r="AE230" s="94">
        <v>0</v>
      </c>
      <c r="AF230" s="94">
        <v>0</v>
      </c>
      <c r="AG230" s="94">
        <v>0</v>
      </c>
      <c r="AH230" s="94">
        <v>750125</v>
      </c>
      <c r="AI230" s="94">
        <v>0</v>
      </c>
      <c r="AJ230" s="94">
        <v>0</v>
      </c>
      <c r="AK230" s="94">
        <v>0</v>
      </c>
      <c r="AL230" s="94">
        <v>0</v>
      </c>
      <c r="AM230" s="94">
        <v>0</v>
      </c>
      <c r="AN230" s="94">
        <v>750125</v>
      </c>
      <c r="AO230" s="24">
        <f t="shared" si="56"/>
        <v>1500250</v>
      </c>
      <c r="AQ230" s="10"/>
      <c r="AR230" s="10"/>
    </row>
    <row r="231" spans="1:44" ht="12" hidden="1" customHeight="1" x14ac:dyDescent="0.25">
      <c r="A231" s="9" t="s">
        <v>612</v>
      </c>
      <c r="B231" s="9" t="s">
        <v>612</v>
      </c>
      <c r="C231" s="25">
        <v>8</v>
      </c>
      <c r="D231" s="33" t="s">
        <v>604</v>
      </c>
      <c r="E231" s="27" t="s">
        <v>605</v>
      </c>
      <c r="F231" s="33" t="s">
        <v>606</v>
      </c>
      <c r="G231" s="27" t="s">
        <v>607</v>
      </c>
      <c r="H231" s="28" t="s">
        <v>608</v>
      </c>
      <c r="I231" s="27" t="s">
        <v>609</v>
      </c>
      <c r="J231" s="28">
        <v>4</v>
      </c>
      <c r="K231" s="36" t="s">
        <v>91</v>
      </c>
      <c r="L231" s="25" t="s">
        <v>12</v>
      </c>
      <c r="M231" s="24">
        <v>0</v>
      </c>
      <c r="N231" s="24">
        <v>0</v>
      </c>
      <c r="O231" s="24">
        <v>0</v>
      </c>
      <c r="P231" s="94">
        <v>0</v>
      </c>
      <c r="Q231" s="94">
        <v>0</v>
      </c>
      <c r="R231" s="94">
        <v>0</v>
      </c>
      <c r="S231" s="94">
        <f t="shared" si="52"/>
        <v>0</v>
      </c>
      <c r="T231" s="98" t="str">
        <f t="shared" si="53"/>
        <v>nebija plānots</v>
      </c>
      <c r="U231" s="94">
        <f t="shared" si="54"/>
        <v>0</v>
      </c>
      <c r="V231" s="98" t="str">
        <f t="shared" si="55"/>
        <v>nebija plānots</v>
      </c>
      <c r="W231" s="94"/>
      <c r="X231" s="94"/>
      <c r="Y231" s="94"/>
      <c r="Z231" s="94"/>
      <c r="AA231" s="94"/>
      <c r="AB231" s="94"/>
      <c r="AC231" s="94"/>
      <c r="AD231" s="94">
        <v>0</v>
      </c>
      <c r="AE231" s="94">
        <v>0</v>
      </c>
      <c r="AF231" s="94">
        <v>0</v>
      </c>
      <c r="AG231" s="94">
        <v>0</v>
      </c>
      <c r="AH231" s="94">
        <v>0</v>
      </c>
      <c r="AI231" s="94">
        <v>0</v>
      </c>
      <c r="AJ231" s="94">
        <v>0</v>
      </c>
      <c r="AK231" s="94">
        <v>0</v>
      </c>
      <c r="AL231" s="94">
        <v>0</v>
      </c>
      <c r="AM231" s="94">
        <v>0</v>
      </c>
      <c r="AN231" s="94">
        <v>0</v>
      </c>
      <c r="AO231" s="24">
        <f t="shared" si="56"/>
        <v>0</v>
      </c>
      <c r="AQ231" s="10"/>
      <c r="AR231" s="10"/>
    </row>
    <row r="232" spans="1:44" ht="12" hidden="1" customHeight="1" x14ac:dyDescent="0.25">
      <c r="A232" s="9" t="s">
        <v>613</v>
      </c>
      <c r="B232" s="9" t="s">
        <v>613</v>
      </c>
      <c r="C232" s="25">
        <v>9</v>
      </c>
      <c r="D232" s="33" t="s">
        <v>604</v>
      </c>
      <c r="E232" s="27" t="s">
        <v>605</v>
      </c>
      <c r="F232" s="33" t="s">
        <v>606</v>
      </c>
      <c r="G232" s="27" t="s">
        <v>607</v>
      </c>
      <c r="H232" s="28" t="s">
        <v>608</v>
      </c>
      <c r="I232" s="27" t="s">
        <v>609</v>
      </c>
      <c r="J232" s="28">
        <v>5</v>
      </c>
      <c r="K232" s="36" t="s">
        <v>91</v>
      </c>
      <c r="L232" s="25" t="s">
        <v>12</v>
      </c>
      <c r="M232" s="24">
        <v>0</v>
      </c>
      <c r="N232" s="24">
        <v>0</v>
      </c>
      <c r="O232" s="24">
        <v>0</v>
      </c>
      <c r="P232" s="94">
        <v>0</v>
      </c>
      <c r="Q232" s="94">
        <v>0</v>
      </c>
      <c r="R232" s="94">
        <v>0</v>
      </c>
      <c r="S232" s="94">
        <f t="shared" si="52"/>
        <v>0</v>
      </c>
      <c r="T232" s="98" t="str">
        <f t="shared" si="53"/>
        <v>nebija plānots</v>
      </c>
      <c r="U232" s="94">
        <f t="shared" si="54"/>
        <v>0</v>
      </c>
      <c r="V232" s="98" t="str">
        <f t="shared" si="55"/>
        <v>nebija plānots</v>
      </c>
      <c r="W232" s="94"/>
      <c r="X232" s="94"/>
      <c r="Y232" s="94"/>
      <c r="Z232" s="94"/>
      <c r="AA232" s="94"/>
      <c r="AB232" s="94"/>
      <c r="AC232" s="94"/>
      <c r="AD232" s="94">
        <v>0</v>
      </c>
      <c r="AE232" s="94">
        <v>0</v>
      </c>
      <c r="AF232" s="94">
        <v>0</v>
      </c>
      <c r="AG232" s="94">
        <v>0</v>
      </c>
      <c r="AH232" s="94">
        <v>0</v>
      </c>
      <c r="AI232" s="94">
        <v>0</v>
      </c>
      <c r="AJ232" s="94">
        <v>0</v>
      </c>
      <c r="AK232" s="94">
        <v>0</v>
      </c>
      <c r="AL232" s="94">
        <v>0</v>
      </c>
      <c r="AM232" s="94">
        <v>0</v>
      </c>
      <c r="AN232" s="94">
        <v>0</v>
      </c>
      <c r="AO232" s="24">
        <f t="shared" si="56"/>
        <v>0</v>
      </c>
      <c r="AQ232" s="10"/>
      <c r="AR232" s="10"/>
    </row>
    <row r="233" spans="1:44" ht="12" hidden="1" customHeight="1" x14ac:dyDescent="0.25">
      <c r="A233" s="9" t="s">
        <v>614</v>
      </c>
      <c r="B233" s="9" t="s">
        <v>614</v>
      </c>
      <c r="C233" s="25">
        <v>6</v>
      </c>
      <c r="D233" s="33" t="s">
        <v>604</v>
      </c>
      <c r="E233" s="27" t="s">
        <v>605</v>
      </c>
      <c r="F233" s="33" t="s">
        <v>606</v>
      </c>
      <c r="G233" s="27" t="s">
        <v>607</v>
      </c>
      <c r="H233" s="28" t="s">
        <v>615</v>
      </c>
      <c r="I233" s="27" t="s">
        <v>616</v>
      </c>
      <c r="J233" s="28" t="s">
        <v>21</v>
      </c>
      <c r="K233" s="36" t="s">
        <v>22</v>
      </c>
      <c r="L233" s="25" t="s">
        <v>12</v>
      </c>
      <c r="M233" s="24">
        <v>0</v>
      </c>
      <c r="N233" s="24">
        <v>0</v>
      </c>
      <c r="O233" s="24">
        <v>255000</v>
      </c>
      <c r="P233" s="94">
        <v>0</v>
      </c>
      <c r="Q233" s="94">
        <v>0</v>
      </c>
      <c r="R233" s="94">
        <v>0</v>
      </c>
      <c r="S233" s="94">
        <f t="shared" si="52"/>
        <v>0</v>
      </c>
      <c r="T233" s="98" t="str">
        <f t="shared" si="53"/>
        <v>nebija plānots</v>
      </c>
      <c r="U233" s="94">
        <f t="shared" si="54"/>
        <v>0</v>
      </c>
      <c r="V233" s="98" t="str">
        <f t="shared" si="55"/>
        <v>nebija plānots</v>
      </c>
      <c r="W233" s="94"/>
      <c r="X233" s="94"/>
      <c r="Y233" s="94"/>
      <c r="Z233" s="94"/>
      <c r="AA233" s="94"/>
      <c r="AB233" s="94"/>
      <c r="AC233" s="94"/>
      <c r="AD233" s="94">
        <v>35565.96</v>
      </c>
      <c r="AE233" s="94">
        <v>0</v>
      </c>
      <c r="AF233" s="94">
        <v>318750.01</v>
      </c>
      <c r="AG233" s="94">
        <v>95625</v>
      </c>
      <c r="AH233" s="94">
        <v>0</v>
      </c>
      <c r="AI233" s="94">
        <v>0</v>
      </c>
      <c r="AJ233" s="94">
        <v>77163.05</v>
      </c>
      <c r="AK233" s="94">
        <v>0</v>
      </c>
      <c r="AL233" s="94">
        <v>431255.37</v>
      </c>
      <c r="AM233" s="94">
        <v>146113.57999999999</v>
      </c>
      <c r="AN233" s="94">
        <v>0</v>
      </c>
      <c r="AO233" s="24">
        <f t="shared" si="56"/>
        <v>1104472.97</v>
      </c>
      <c r="AQ233" s="10"/>
      <c r="AR233" s="10"/>
    </row>
    <row r="234" spans="1:44" ht="12" hidden="1" customHeight="1" x14ac:dyDescent="0.25">
      <c r="A234" s="9" t="s">
        <v>617</v>
      </c>
      <c r="B234" s="9" t="s">
        <v>617</v>
      </c>
      <c r="C234" s="25">
        <v>6</v>
      </c>
      <c r="D234" s="33" t="s">
        <v>604</v>
      </c>
      <c r="E234" s="27" t="s">
        <v>605</v>
      </c>
      <c r="F234" s="33" t="s">
        <v>606</v>
      </c>
      <c r="G234" s="27" t="s">
        <v>607</v>
      </c>
      <c r="H234" s="28" t="s">
        <v>618</v>
      </c>
      <c r="I234" s="27" t="s">
        <v>619</v>
      </c>
      <c r="J234" s="28">
        <v>1</v>
      </c>
      <c r="K234" s="41" t="s">
        <v>91</v>
      </c>
      <c r="L234" s="25" t="s">
        <v>12</v>
      </c>
      <c r="M234" s="24">
        <v>0</v>
      </c>
      <c r="N234" s="24">
        <v>4822663.9000000004</v>
      </c>
      <c r="O234" s="24">
        <v>16208385.640000001</v>
      </c>
      <c r="P234" s="94">
        <v>1634579.83</v>
      </c>
      <c r="Q234" s="94">
        <v>1830546.35</v>
      </c>
      <c r="R234" s="94">
        <v>0</v>
      </c>
      <c r="S234" s="94">
        <f t="shared" si="52"/>
        <v>1830546.35</v>
      </c>
      <c r="T234" s="98">
        <f t="shared" si="53"/>
        <v>1.119888008161706</v>
      </c>
      <c r="U234" s="94">
        <f t="shared" si="54"/>
        <v>195966.52000000002</v>
      </c>
      <c r="V234" s="98">
        <f t="shared" si="55"/>
        <v>0.119888008161706</v>
      </c>
      <c r="W234" s="94"/>
      <c r="X234" s="94"/>
      <c r="Y234" s="94"/>
      <c r="Z234" s="94"/>
      <c r="AA234" s="94"/>
      <c r="AB234" s="94"/>
      <c r="AC234" s="94"/>
      <c r="AD234" s="94">
        <v>484960.31999999995</v>
      </c>
      <c r="AE234" s="94">
        <v>1076130.05</v>
      </c>
      <c r="AF234" s="94">
        <v>287158.17999999982</v>
      </c>
      <c r="AG234" s="94">
        <v>369750</v>
      </c>
      <c r="AH234" s="94">
        <v>1271480.77</v>
      </c>
      <c r="AI234" s="94">
        <v>869080.82000000007</v>
      </c>
      <c r="AJ234" s="94">
        <v>2561286.77</v>
      </c>
      <c r="AK234" s="94">
        <v>189681.45000000016</v>
      </c>
      <c r="AL234" s="94">
        <v>1715137.2</v>
      </c>
      <c r="AM234" s="94">
        <v>3386856.59</v>
      </c>
      <c r="AN234" s="94">
        <v>2438311.8999999994</v>
      </c>
      <c r="AO234" s="24">
        <f t="shared" si="56"/>
        <v>16284413.879999999</v>
      </c>
      <c r="AQ234" s="10"/>
      <c r="AR234" s="10"/>
    </row>
    <row r="235" spans="1:44" ht="12" hidden="1" customHeight="1" x14ac:dyDescent="0.25">
      <c r="A235" s="9" t="s">
        <v>620</v>
      </c>
      <c r="B235" s="9" t="s">
        <v>620</v>
      </c>
      <c r="C235" s="25">
        <v>6</v>
      </c>
      <c r="D235" s="33" t="s">
        <v>604</v>
      </c>
      <c r="E235" s="27" t="s">
        <v>605</v>
      </c>
      <c r="F235" s="33" t="s">
        <v>606</v>
      </c>
      <c r="G235" s="27" t="s">
        <v>607</v>
      </c>
      <c r="H235" s="28" t="s">
        <v>618</v>
      </c>
      <c r="I235" s="27" t="s">
        <v>619</v>
      </c>
      <c r="J235" s="28">
        <v>2</v>
      </c>
      <c r="K235" s="41" t="s">
        <v>91</v>
      </c>
      <c r="L235" s="25" t="s">
        <v>12</v>
      </c>
      <c r="M235" s="24">
        <v>0</v>
      </c>
      <c r="N235" s="24">
        <v>0</v>
      </c>
      <c r="O235" s="24">
        <v>0</v>
      </c>
      <c r="P235" s="94">
        <v>0</v>
      </c>
      <c r="Q235" s="94">
        <v>0</v>
      </c>
      <c r="R235" s="94">
        <v>0</v>
      </c>
      <c r="S235" s="94">
        <f t="shared" si="52"/>
        <v>0</v>
      </c>
      <c r="T235" s="98" t="str">
        <f t="shared" si="53"/>
        <v>nebija plānots</v>
      </c>
      <c r="U235" s="94">
        <f t="shared" si="54"/>
        <v>0</v>
      </c>
      <c r="V235" s="98" t="str">
        <f t="shared" si="55"/>
        <v>nebija plānots</v>
      </c>
      <c r="W235" s="94"/>
      <c r="X235" s="94"/>
      <c r="Y235" s="94"/>
      <c r="Z235" s="94"/>
      <c r="AA235" s="94"/>
      <c r="AB235" s="94"/>
      <c r="AC235" s="94"/>
      <c r="AD235" s="94">
        <v>0</v>
      </c>
      <c r="AE235" s="94">
        <v>0</v>
      </c>
      <c r="AF235" s="94">
        <v>0</v>
      </c>
      <c r="AG235" s="94">
        <v>0</v>
      </c>
      <c r="AH235" s="94">
        <v>0</v>
      </c>
      <c r="AI235" s="94">
        <v>0</v>
      </c>
      <c r="AJ235" s="94">
        <v>0</v>
      </c>
      <c r="AK235" s="94">
        <v>0</v>
      </c>
      <c r="AL235" s="94">
        <v>0</v>
      </c>
      <c r="AM235" s="94">
        <v>2160249.6</v>
      </c>
      <c r="AN235" s="94">
        <v>0</v>
      </c>
      <c r="AO235" s="24">
        <f t="shared" si="56"/>
        <v>2160249.6</v>
      </c>
      <c r="AQ235" s="10"/>
      <c r="AR235" s="10"/>
    </row>
    <row r="236" spans="1:44" ht="12" hidden="1" customHeight="1" x14ac:dyDescent="0.25">
      <c r="A236" s="9" t="s">
        <v>621</v>
      </c>
      <c r="B236" s="9" t="s">
        <v>621</v>
      </c>
      <c r="C236" s="25">
        <v>6</v>
      </c>
      <c r="D236" s="33" t="s">
        <v>604</v>
      </c>
      <c r="E236" s="27" t="s">
        <v>605</v>
      </c>
      <c r="F236" s="33" t="s">
        <v>606</v>
      </c>
      <c r="G236" s="27" t="s">
        <v>607</v>
      </c>
      <c r="H236" s="28" t="s">
        <v>622</v>
      </c>
      <c r="I236" s="27" t="s">
        <v>623</v>
      </c>
      <c r="J236" s="28" t="s">
        <v>21</v>
      </c>
      <c r="K236" s="36" t="s">
        <v>59</v>
      </c>
      <c r="L236" s="25" t="s">
        <v>12</v>
      </c>
      <c r="M236" s="24">
        <v>0</v>
      </c>
      <c r="N236" s="24">
        <v>0</v>
      </c>
      <c r="O236" s="24">
        <v>10589655.039999999</v>
      </c>
      <c r="P236" s="94">
        <v>0</v>
      </c>
      <c r="Q236" s="94">
        <v>0</v>
      </c>
      <c r="R236" s="94">
        <v>0</v>
      </c>
      <c r="S236" s="94">
        <f t="shared" si="52"/>
        <v>0</v>
      </c>
      <c r="T236" s="98" t="str">
        <f t="shared" si="53"/>
        <v>nebija plānots</v>
      </c>
      <c r="U236" s="94">
        <f t="shared" si="54"/>
        <v>0</v>
      </c>
      <c r="V236" s="98" t="str">
        <f t="shared" si="55"/>
        <v>nebija plānots</v>
      </c>
      <c r="W236" s="94"/>
      <c r="X236" s="94"/>
      <c r="Y236" s="94"/>
      <c r="Z236" s="94"/>
      <c r="AA236" s="94"/>
      <c r="AB236" s="94"/>
      <c r="AC236" s="94"/>
      <c r="AD236" s="94">
        <v>0</v>
      </c>
      <c r="AE236" s="94">
        <v>0</v>
      </c>
      <c r="AF236" s="94">
        <v>0</v>
      </c>
      <c r="AG236" s="94">
        <v>0</v>
      </c>
      <c r="AH236" s="94">
        <v>0</v>
      </c>
      <c r="AI236" s="94">
        <v>0</v>
      </c>
      <c r="AJ236" s="94">
        <v>0</v>
      </c>
      <c r="AK236" s="94">
        <v>0</v>
      </c>
      <c r="AL236" s="94">
        <v>0</v>
      </c>
      <c r="AM236" s="94">
        <v>1700000</v>
      </c>
      <c r="AN236" s="94">
        <v>0</v>
      </c>
      <c r="AO236" s="24">
        <f t="shared" si="56"/>
        <v>1700000</v>
      </c>
      <c r="AQ236" s="10"/>
      <c r="AR236" s="10"/>
    </row>
    <row r="237" spans="1:44" ht="12" hidden="1" customHeight="1" x14ac:dyDescent="0.25">
      <c r="A237" s="9" t="s">
        <v>624</v>
      </c>
      <c r="B237" s="9" t="s">
        <v>624</v>
      </c>
      <c r="C237" s="25">
        <v>6</v>
      </c>
      <c r="D237" s="33" t="s">
        <v>604</v>
      </c>
      <c r="E237" s="27" t="s">
        <v>605</v>
      </c>
      <c r="F237" s="33" t="s">
        <v>606</v>
      </c>
      <c r="G237" s="27" t="s">
        <v>607</v>
      </c>
      <c r="H237" s="28" t="s">
        <v>625</v>
      </c>
      <c r="I237" s="27" t="s">
        <v>626</v>
      </c>
      <c r="J237" s="28" t="s">
        <v>21</v>
      </c>
      <c r="K237" s="36" t="s">
        <v>22</v>
      </c>
      <c r="L237" s="25" t="s">
        <v>12</v>
      </c>
      <c r="M237" s="24">
        <v>0</v>
      </c>
      <c r="N237" s="24">
        <v>0</v>
      </c>
      <c r="O237" s="24">
        <v>0</v>
      </c>
      <c r="P237" s="94">
        <v>0</v>
      </c>
      <c r="Q237" s="94">
        <v>0</v>
      </c>
      <c r="R237" s="94">
        <v>0</v>
      </c>
      <c r="S237" s="94">
        <f t="shared" si="52"/>
        <v>0</v>
      </c>
      <c r="T237" s="98" t="str">
        <f t="shared" si="53"/>
        <v>nebija plānots</v>
      </c>
      <c r="U237" s="94">
        <f t="shared" si="54"/>
        <v>0</v>
      </c>
      <c r="V237" s="98" t="str">
        <f t="shared" si="55"/>
        <v>nebija plānots</v>
      </c>
      <c r="W237" s="94"/>
      <c r="X237" s="94"/>
      <c r="Y237" s="94"/>
      <c r="Z237" s="94"/>
      <c r="AA237" s="94"/>
      <c r="AB237" s="94"/>
      <c r="AC237" s="94"/>
      <c r="AD237" s="94">
        <v>0</v>
      </c>
      <c r="AE237" s="94">
        <v>0</v>
      </c>
      <c r="AF237" s="94">
        <v>0</v>
      </c>
      <c r="AG237" s="94">
        <v>0</v>
      </c>
      <c r="AH237" s="94">
        <v>0</v>
      </c>
      <c r="AI237" s="94">
        <v>33164.14</v>
      </c>
      <c r="AJ237" s="94">
        <v>0</v>
      </c>
      <c r="AK237" s="94">
        <v>0</v>
      </c>
      <c r="AL237" s="94">
        <v>521057.46</v>
      </c>
      <c r="AM237" s="94">
        <v>0</v>
      </c>
      <c r="AN237" s="94">
        <v>0</v>
      </c>
      <c r="AO237" s="24">
        <f t="shared" si="56"/>
        <v>554221.6</v>
      </c>
      <c r="AQ237" s="10"/>
      <c r="AR237" s="10"/>
    </row>
    <row r="238" spans="1:44" ht="12" hidden="1" customHeight="1" x14ac:dyDescent="0.25">
      <c r="A238" s="9" t="s">
        <v>627</v>
      </c>
      <c r="B238" s="9" t="s">
        <v>627</v>
      </c>
      <c r="C238" s="25">
        <v>6</v>
      </c>
      <c r="D238" s="33" t="s">
        <v>604</v>
      </c>
      <c r="E238" s="27" t="s">
        <v>605</v>
      </c>
      <c r="F238" s="33" t="s">
        <v>606</v>
      </c>
      <c r="G238" s="27" t="s">
        <v>607</v>
      </c>
      <c r="H238" s="28" t="s">
        <v>628</v>
      </c>
      <c r="I238" s="27" t="s">
        <v>629</v>
      </c>
      <c r="J238" s="28">
        <v>1</v>
      </c>
      <c r="K238" s="41" t="s">
        <v>91</v>
      </c>
      <c r="L238" s="25" t="s">
        <v>12</v>
      </c>
      <c r="M238" s="24">
        <v>0</v>
      </c>
      <c r="N238" s="24">
        <v>0</v>
      </c>
      <c r="O238" s="24">
        <v>2638375.7600000007</v>
      </c>
      <c r="P238" s="94">
        <v>218526.35</v>
      </c>
      <c r="Q238" s="94">
        <v>239300.24</v>
      </c>
      <c r="R238" s="94">
        <v>0</v>
      </c>
      <c r="S238" s="94">
        <f t="shared" si="52"/>
        <v>239300.24</v>
      </c>
      <c r="T238" s="98">
        <f t="shared" si="53"/>
        <v>1.0950635472564292</v>
      </c>
      <c r="U238" s="94">
        <f t="shared" si="54"/>
        <v>20773.889999999985</v>
      </c>
      <c r="V238" s="98">
        <f t="shared" si="55"/>
        <v>9.5063547256429182E-2</v>
      </c>
      <c r="W238" s="94"/>
      <c r="X238" s="94"/>
      <c r="Y238" s="94"/>
      <c r="Z238" s="94"/>
      <c r="AA238" s="94"/>
      <c r="AB238" s="94"/>
      <c r="AC238" s="94"/>
      <c r="AD238" s="94">
        <v>0</v>
      </c>
      <c r="AE238" s="94">
        <v>19470.310000000001</v>
      </c>
      <c r="AF238" s="94">
        <v>51373.89</v>
      </c>
      <c r="AG238" s="94">
        <v>153194.75</v>
      </c>
      <c r="AH238" s="94">
        <v>32180.92</v>
      </c>
      <c r="AI238" s="94">
        <v>298462.88</v>
      </c>
      <c r="AJ238" s="94">
        <v>401597.04</v>
      </c>
      <c r="AK238" s="94">
        <v>329809.09999999998</v>
      </c>
      <c r="AL238" s="94">
        <v>19149.349999999999</v>
      </c>
      <c r="AM238" s="94">
        <v>19379.18</v>
      </c>
      <c r="AN238" s="94">
        <v>985489.99000000011</v>
      </c>
      <c r="AO238" s="24">
        <f t="shared" si="56"/>
        <v>2528633.7599999998</v>
      </c>
      <c r="AQ238" s="10"/>
      <c r="AR238" s="10"/>
    </row>
    <row r="239" spans="1:44" ht="12" hidden="1" customHeight="1" x14ac:dyDescent="0.25">
      <c r="A239" s="9" t="s">
        <v>630</v>
      </c>
      <c r="B239" s="9" t="s">
        <v>630</v>
      </c>
      <c r="C239" s="25">
        <v>6</v>
      </c>
      <c r="D239" s="33" t="s">
        <v>604</v>
      </c>
      <c r="E239" s="27" t="s">
        <v>605</v>
      </c>
      <c r="F239" s="33" t="s">
        <v>606</v>
      </c>
      <c r="G239" s="27" t="s">
        <v>607</v>
      </c>
      <c r="H239" s="28" t="s">
        <v>631</v>
      </c>
      <c r="I239" s="27" t="s">
        <v>632</v>
      </c>
      <c r="J239" s="28" t="s">
        <v>21</v>
      </c>
      <c r="K239" s="41" t="s">
        <v>91</v>
      </c>
      <c r="L239" s="25" t="s">
        <v>12</v>
      </c>
      <c r="M239" s="24">
        <v>0</v>
      </c>
      <c r="N239" s="24">
        <v>0</v>
      </c>
      <c r="O239" s="24">
        <v>281742.39</v>
      </c>
      <c r="P239" s="94">
        <v>0</v>
      </c>
      <c r="Q239" s="94">
        <v>0</v>
      </c>
      <c r="R239" s="94">
        <v>0</v>
      </c>
      <c r="S239" s="94">
        <f t="shared" si="52"/>
        <v>0</v>
      </c>
      <c r="T239" s="98" t="str">
        <f t="shared" si="53"/>
        <v>nebija plānots</v>
      </c>
      <c r="U239" s="94">
        <f t="shared" si="54"/>
        <v>0</v>
      </c>
      <c r="V239" s="98" t="str">
        <f t="shared" si="55"/>
        <v>nebija plānots</v>
      </c>
      <c r="W239" s="94"/>
      <c r="X239" s="94"/>
      <c r="Y239" s="94"/>
      <c r="Z239" s="94"/>
      <c r="AA239" s="94"/>
      <c r="AB239" s="94"/>
      <c r="AC239" s="94"/>
      <c r="AD239" s="94">
        <v>0</v>
      </c>
      <c r="AE239" s="94">
        <v>0</v>
      </c>
      <c r="AF239" s="94">
        <v>0</v>
      </c>
      <c r="AG239" s="94">
        <v>0</v>
      </c>
      <c r="AH239" s="94">
        <v>191840.03</v>
      </c>
      <c r="AI239" s="94">
        <v>0</v>
      </c>
      <c r="AJ239" s="94">
        <v>0</v>
      </c>
      <c r="AK239" s="94">
        <v>0</v>
      </c>
      <c r="AL239" s="94">
        <v>0</v>
      </c>
      <c r="AM239" s="94">
        <v>0</v>
      </c>
      <c r="AN239" s="94">
        <v>129746.93</v>
      </c>
      <c r="AO239" s="24">
        <f t="shared" si="56"/>
        <v>321586.95999999996</v>
      </c>
      <c r="AQ239" s="10"/>
      <c r="AR239" s="10"/>
    </row>
    <row r="240" spans="1:44" ht="12" hidden="1" customHeight="1" x14ac:dyDescent="0.25">
      <c r="A240" s="9" t="s">
        <v>633</v>
      </c>
      <c r="B240" s="9" t="s">
        <v>633</v>
      </c>
      <c r="C240" s="25">
        <v>6</v>
      </c>
      <c r="D240" s="33" t="s">
        <v>604</v>
      </c>
      <c r="E240" s="27" t="s">
        <v>605</v>
      </c>
      <c r="F240" s="33" t="s">
        <v>606</v>
      </c>
      <c r="G240" s="27" t="s">
        <v>607</v>
      </c>
      <c r="H240" s="28" t="s">
        <v>634</v>
      </c>
      <c r="I240" s="27" t="s">
        <v>635</v>
      </c>
      <c r="J240" s="28" t="s">
        <v>21</v>
      </c>
      <c r="K240" s="41" t="s">
        <v>91</v>
      </c>
      <c r="L240" s="25" t="s">
        <v>12</v>
      </c>
      <c r="M240" s="24">
        <v>0</v>
      </c>
      <c r="N240" s="24">
        <v>0</v>
      </c>
      <c r="O240" s="24">
        <v>3361.76</v>
      </c>
      <c r="P240" s="94">
        <v>0</v>
      </c>
      <c r="Q240" s="94">
        <v>79441.89</v>
      </c>
      <c r="R240" s="94">
        <v>0</v>
      </c>
      <c r="S240" s="94">
        <f t="shared" si="52"/>
        <v>79441.89</v>
      </c>
      <c r="T240" s="98" t="str">
        <f t="shared" si="53"/>
        <v>nebija plānots</v>
      </c>
      <c r="U240" s="94">
        <f t="shared" si="54"/>
        <v>79441.89</v>
      </c>
      <c r="V240" s="98" t="str">
        <f t="shared" si="55"/>
        <v>nebija plānots</v>
      </c>
      <c r="W240" s="94"/>
      <c r="X240" s="94"/>
      <c r="Y240" s="94"/>
      <c r="Z240" s="94"/>
      <c r="AA240" s="94"/>
      <c r="AB240" s="94"/>
      <c r="AC240" s="94"/>
      <c r="AD240" s="94">
        <v>79477.45</v>
      </c>
      <c r="AE240" s="94">
        <v>0</v>
      </c>
      <c r="AF240" s="94">
        <v>0</v>
      </c>
      <c r="AG240" s="94">
        <v>0</v>
      </c>
      <c r="AH240" s="94">
        <v>0</v>
      </c>
      <c r="AI240" s="94">
        <v>0</v>
      </c>
      <c r="AJ240" s="94">
        <v>444533.65</v>
      </c>
      <c r="AK240" s="94">
        <v>0</v>
      </c>
      <c r="AL240" s="94">
        <v>0</v>
      </c>
      <c r="AM240" s="94">
        <v>0</v>
      </c>
      <c r="AN240" s="94">
        <v>0</v>
      </c>
      <c r="AO240" s="24">
        <f t="shared" si="56"/>
        <v>524011.10000000003</v>
      </c>
      <c r="AQ240" s="10"/>
      <c r="AR240" s="10"/>
    </row>
    <row r="241" spans="1:44" ht="12" hidden="1" customHeight="1" x14ac:dyDescent="0.25">
      <c r="A241" s="9" t="s">
        <v>636</v>
      </c>
      <c r="B241" s="9" t="s">
        <v>636</v>
      </c>
      <c r="C241" s="25" t="s">
        <v>13</v>
      </c>
      <c r="D241" s="25" t="s">
        <v>637</v>
      </c>
      <c r="E241" s="30" t="s">
        <v>638</v>
      </c>
      <c r="F241" s="25" t="s">
        <v>639</v>
      </c>
      <c r="G241" s="27" t="s">
        <v>640</v>
      </c>
      <c r="H241" s="28" t="s">
        <v>641</v>
      </c>
      <c r="I241" s="27" t="s">
        <v>642</v>
      </c>
      <c r="J241" s="28" t="s">
        <v>21</v>
      </c>
      <c r="K241" s="41" t="s">
        <v>272</v>
      </c>
      <c r="L241" s="25" t="s">
        <v>9</v>
      </c>
      <c r="M241" s="24">
        <v>0</v>
      </c>
      <c r="N241" s="24">
        <v>0</v>
      </c>
      <c r="O241" s="24">
        <v>630632.85</v>
      </c>
      <c r="P241" s="94">
        <v>0</v>
      </c>
      <c r="Q241" s="94">
        <v>0</v>
      </c>
      <c r="R241" s="94">
        <v>0</v>
      </c>
      <c r="S241" s="94">
        <f t="shared" si="52"/>
        <v>0</v>
      </c>
      <c r="T241" s="98" t="str">
        <f t="shared" si="53"/>
        <v>nebija plānots</v>
      </c>
      <c r="U241" s="94">
        <f t="shared" si="54"/>
        <v>0</v>
      </c>
      <c r="V241" s="98" t="str">
        <f t="shared" si="55"/>
        <v>nebija plānots</v>
      </c>
      <c r="W241" s="94"/>
      <c r="X241" s="94"/>
      <c r="Y241" s="94"/>
      <c r="Z241" s="94"/>
      <c r="AA241" s="94"/>
      <c r="AB241" s="94"/>
      <c r="AC241" s="94"/>
      <c r="AD241" s="94">
        <v>0</v>
      </c>
      <c r="AE241" s="94">
        <v>0</v>
      </c>
      <c r="AF241" s="94">
        <v>0</v>
      </c>
      <c r="AG241" s="94">
        <v>0</v>
      </c>
      <c r="AH241" s="94">
        <v>0</v>
      </c>
      <c r="AI241" s="94">
        <v>0</v>
      </c>
      <c r="AJ241" s="94">
        <v>0</v>
      </c>
      <c r="AK241" s="94">
        <v>0</v>
      </c>
      <c r="AL241" s="94">
        <v>0</v>
      </c>
      <c r="AM241" s="94">
        <v>0</v>
      </c>
      <c r="AN241" s="94">
        <v>0</v>
      </c>
      <c r="AO241" s="24">
        <f t="shared" si="56"/>
        <v>0</v>
      </c>
      <c r="AQ241" s="10"/>
      <c r="AR241" s="10"/>
    </row>
    <row r="242" spans="1:44" ht="12" hidden="1" customHeight="1" x14ac:dyDescent="0.25">
      <c r="A242" s="9" t="s">
        <v>643</v>
      </c>
      <c r="B242" s="9" t="s">
        <v>643</v>
      </c>
      <c r="C242" s="25" t="s">
        <v>13</v>
      </c>
      <c r="D242" s="25" t="s">
        <v>637</v>
      </c>
      <c r="E242" s="30" t="s">
        <v>638</v>
      </c>
      <c r="F242" s="25" t="s">
        <v>644</v>
      </c>
      <c r="G242" s="27" t="s">
        <v>645</v>
      </c>
      <c r="H242" s="28" t="s">
        <v>646</v>
      </c>
      <c r="I242" s="27" t="s">
        <v>647</v>
      </c>
      <c r="J242" s="28" t="s">
        <v>21</v>
      </c>
      <c r="K242" s="78" t="s">
        <v>272</v>
      </c>
      <c r="L242" s="25" t="s">
        <v>10</v>
      </c>
      <c r="M242" s="79">
        <v>0</v>
      </c>
      <c r="N242" s="79">
        <v>0</v>
      </c>
      <c r="O242" s="79">
        <v>1345014.5</v>
      </c>
      <c r="P242" s="95">
        <v>0</v>
      </c>
      <c r="Q242" s="94">
        <v>0</v>
      </c>
      <c r="R242" s="94">
        <v>0</v>
      </c>
      <c r="S242" s="94">
        <f t="shared" si="52"/>
        <v>0</v>
      </c>
      <c r="T242" s="98" t="str">
        <f t="shared" si="53"/>
        <v>nebija plānots</v>
      </c>
      <c r="U242" s="94">
        <f t="shared" si="54"/>
        <v>0</v>
      </c>
      <c r="V242" s="98" t="str">
        <f t="shared" si="55"/>
        <v>nebija plānots</v>
      </c>
      <c r="W242" s="95"/>
      <c r="X242" s="95"/>
      <c r="Y242" s="95"/>
      <c r="Z242" s="95"/>
      <c r="AA242" s="95"/>
      <c r="AB242" s="95"/>
      <c r="AC242" s="95"/>
      <c r="AD242" s="95">
        <v>0</v>
      </c>
      <c r="AE242" s="95">
        <v>0</v>
      </c>
      <c r="AF242" s="95">
        <v>0</v>
      </c>
      <c r="AG242" s="95">
        <v>0</v>
      </c>
      <c r="AH242" s="95">
        <v>0</v>
      </c>
      <c r="AI242" s="95">
        <v>0</v>
      </c>
      <c r="AJ242" s="95">
        <v>0</v>
      </c>
      <c r="AK242" s="95">
        <v>0</v>
      </c>
      <c r="AL242" s="95">
        <v>0</v>
      </c>
      <c r="AM242" s="95">
        <v>0</v>
      </c>
      <c r="AN242" s="95">
        <v>0</v>
      </c>
      <c r="AO242" s="79">
        <f t="shared" si="56"/>
        <v>0</v>
      </c>
      <c r="AQ242" s="10"/>
      <c r="AR242" s="10"/>
    </row>
    <row r="243" spans="1:44" ht="14" x14ac:dyDescent="0.25">
      <c r="A243" s="52"/>
      <c r="B243" s="52"/>
      <c r="C243" s="73"/>
      <c r="D243" s="73"/>
      <c r="E243" s="74"/>
      <c r="F243" s="73"/>
      <c r="G243" s="52"/>
      <c r="H243" s="75"/>
      <c r="I243" s="74"/>
      <c r="J243" s="73"/>
      <c r="K243" s="76"/>
      <c r="L243" s="52"/>
      <c r="M243" s="52"/>
      <c r="N243" s="77"/>
      <c r="O243" s="77"/>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row>
    <row r="244" spans="1:44" ht="14" x14ac:dyDescent="0.25">
      <c r="A244" s="42" t="s">
        <v>679</v>
      </c>
      <c r="B244" s="42"/>
      <c r="C244" s="43"/>
      <c r="D244" s="43"/>
      <c r="E244" s="44"/>
      <c r="F244" s="43"/>
      <c r="G244" s="42"/>
      <c r="H244" s="45"/>
      <c r="I244" s="44"/>
      <c r="J244" s="43"/>
      <c r="K244" s="46"/>
      <c r="L244" s="42"/>
      <c r="M244" s="42"/>
      <c r="N244" s="70"/>
      <c r="O244" s="70"/>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row>
    <row r="245" spans="1:44" ht="14" x14ac:dyDescent="0.25">
      <c r="A245" s="42"/>
      <c r="B245" s="42"/>
      <c r="C245" s="43"/>
      <c r="D245" s="43"/>
      <c r="E245" s="44"/>
      <c r="F245" s="43"/>
      <c r="G245" s="42"/>
      <c r="H245" s="45"/>
      <c r="I245" s="44"/>
      <c r="J245" s="43"/>
      <c r="K245" s="46"/>
      <c r="L245" s="42"/>
      <c r="M245" s="42"/>
      <c r="N245" s="70"/>
      <c r="O245" s="70"/>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row>
    <row r="246" spans="1:44" ht="15" customHeight="1" x14ac:dyDescent="0.4">
      <c r="A246" s="71"/>
      <c r="B246" s="42"/>
      <c r="C246" s="43"/>
      <c r="D246" s="43"/>
      <c r="E246" s="44"/>
      <c r="F246" s="43"/>
      <c r="G246" s="42"/>
      <c r="H246" s="45"/>
      <c r="I246" s="44"/>
      <c r="J246" s="43"/>
      <c r="K246" s="46"/>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row>
    <row r="247" spans="1:44" ht="15" customHeight="1" x14ac:dyDescent="0.25">
      <c r="A247" s="42"/>
      <c r="B247" s="42"/>
      <c r="C247" s="43"/>
      <c r="D247" s="43"/>
      <c r="E247" s="44"/>
      <c r="F247" s="43"/>
      <c r="G247" s="42"/>
      <c r="H247" s="45"/>
      <c r="I247" s="44"/>
      <c r="J247" s="43"/>
      <c r="K247" s="46"/>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row>
    <row r="248" spans="1:44" ht="15" customHeight="1" x14ac:dyDescent="0.25">
      <c r="A248" s="72"/>
      <c r="B248" s="42"/>
      <c r="C248" s="43"/>
      <c r="D248" s="43"/>
      <c r="E248" s="44"/>
      <c r="F248" s="43"/>
      <c r="G248" s="42"/>
      <c r="H248" s="45"/>
      <c r="I248" s="44"/>
      <c r="J248" s="43"/>
      <c r="K248" s="46"/>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row>
    <row r="249" spans="1:44" ht="15" customHeight="1" x14ac:dyDescent="0.25">
      <c r="A249" s="72"/>
      <c r="B249" s="42"/>
      <c r="C249" s="43"/>
      <c r="D249" s="43"/>
      <c r="E249" s="44"/>
      <c r="F249" s="43"/>
      <c r="G249" s="42"/>
      <c r="H249" s="45"/>
      <c r="I249" s="44"/>
      <c r="J249" s="43"/>
      <c r="K249" s="46"/>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row>
    <row r="254" spans="1:44" ht="14" x14ac:dyDescent="0.25">
      <c r="N254" s="17"/>
      <c r="O254" s="17"/>
    </row>
  </sheetData>
  <autoFilter ref="C27:AO242" xr:uid="{00000000-0009-0000-0000-000000000000}">
    <filterColumn colId="18">
      <filters>
        <filter val="-227 751"/>
        <filter val="-411 113"/>
        <filter val="-440 491"/>
      </filters>
    </filterColumn>
    <sortState xmlns:xlrd2="http://schemas.microsoft.com/office/spreadsheetml/2017/richdata2" ref="C67:AO174">
      <sortCondition ref="U27:U242"/>
    </sortState>
  </autoFilter>
  <mergeCells count="18">
    <mergeCell ref="J20:J26"/>
    <mergeCell ref="K20:K26"/>
    <mergeCell ref="P19:AN19"/>
    <mergeCell ref="A20:A26"/>
    <mergeCell ref="B20:B26"/>
    <mergeCell ref="C20:C26"/>
    <mergeCell ref="D20:D26"/>
    <mergeCell ref="E20:E26"/>
    <mergeCell ref="F20:F26"/>
    <mergeCell ref="G20:G26"/>
    <mergeCell ref="H20:H26"/>
    <mergeCell ref="I20:I26"/>
    <mergeCell ref="K6:L6"/>
    <mergeCell ref="C2:AO2"/>
    <mergeCell ref="C3:J3"/>
    <mergeCell ref="K3:AO3"/>
    <mergeCell ref="P4:AN4"/>
    <mergeCell ref="K5:L5"/>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75A837DF00024DBC7481451BD525B2" ma:contentTypeVersion="14" ma:contentTypeDescription="Create a new document." ma:contentTypeScope="" ma:versionID="fe9ce479c3f216c68c3f434e12268cd1">
  <xsd:schema xmlns:xsd="http://www.w3.org/2001/XMLSchema" xmlns:xs="http://www.w3.org/2001/XMLSchema" xmlns:p="http://schemas.microsoft.com/office/2006/metadata/properties" xmlns:ns2="b7b3b213-8566-48ea-9933-efcfa651373a" xmlns:ns3="d68ddbfb-0246-4f41-98f5-4b7b8fdf9644" targetNamespace="http://schemas.microsoft.com/office/2006/metadata/properties" ma:root="true" ma:fieldsID="d3adab6a80389f5cedcfe2dbd98325b0" ns2:_="" ns3:_="">
    <xsd:import namespace="b7b3b213-8566-48ea-9933-efcfa651373a"/>
    <xsd:import namespace="d68ddbfb-0246-4f41-98f5-4b7b8fdf9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3b213-8566-48ea-9933-efcfa6513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ddbfb-0246-4f41-98f5-4b7b8fdf96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6744783-cdeb-4300-8bf0-c46350fa0fa3}" ma:internalName="TaxCatchAll" ma:showField="CatchAllData" ma:web="d68ddbfb-0246-4f41-98f5-4b7b8fdf9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b3b213-8566-48ea-9933-efcfa651373a">
      <Terms xmlns="http://schemas.microsoft.com/office/infopath/2007/PartnerControls"/>
    </lcf76f155ced4ddcb4097134ff3c332f>
    <TaxCatchAll xmlns="d68ddbfb-0246-4f41-98f5-4b7b8fdf9644" xsi:nil="true"/>
  </documentManagement>
</p:properties>
</file>

<file path=customXml/itemProps1.xml><?xml version="1.0" encoding="utf-8"?>
<ds:datastoreItem xmlns:ds="http://schemas.openxmlformats.org/officeDocument/2006/customXml" ds:itemID="{FF2F7131-02BD-4CB3-9D98-55D8667D4FF8}">
  <ds:schemaRefs>
    <ds:schemaRef ds:uri="http://schemas.microsoft.com/sharepoint/v3/contenttype/forms"/>
  </ds:schemaRefs>
</ds:datastoreItem>
</file>

<file path=customXml/itemProps2.xml><?xml version="1.0" encoding="utf-8"?>
<ds:datastoreItem xmlns:ds="http://schemas.openxmlformats.org/officeDocument/2006/customXml" ds:itemID="{EC2EA331-3386-4B1D-B64F-472C4D270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3b213-8566-48ea-9933-efcfa651373a"/>
    <ds:schemaRef ds:uri="d68ddbfb-0246-4f41-98f5-4b7b8fdf9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F9F75B-5022-4269-9109-90E39BEF8A7F}">
  <ds:schemaRefs>
    <ds:schemaRef ds:uri="http://schemas.microsoft.com/office/infopath/2007/PartnerControls"/>
    <ds:schemaRef ds:uri="http://purl.org/dc/dcmitype/"/>
    <ds:schemaRef ds:uri="http://schemas.microsoft.com/office/2006/documentManagement/types"/>
    <ds:schemaRef ds:uri="b7b3b213-8566-48ea-9933-efcfa651373a"/>
    <ds:schemaRef ds:uri="http://schemas.microsoft.com/office/2006/metadata/properties"/>
    <ds:schemaRef ds:uri="d68ddbfb-0246-4f41-98f5-4b7b8fdf9644"/>
    <ds:schemaRef ds:uri="http://purl.org/dc/elements/1.1/"/>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01_Maks_budg_N+3_22012026</vt:lpstr>
      <vt:lpstr>01_Maks_budg_N+3_22012026 (2)</vt:lpstr>
      <vt:lpstr>'01_Maks_budg_N+3_22012026'!Print_Titles</vt:lpstr>
      <vt:lpstr>'01_Maks_budg_N+3_22012026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Reinis Dzelzkalejs</dc:creator>
  <cp:keywords/>
  <dc:description/>
  <cp:lastModifiedBy>Dainis Linužs</cp:lastModifiedBy>
  <cp:revision/>
  <dcterms:created xsi:type="dcterms:W3CDTF">2015-06-05T18:17:20Z</dcterms:created>
  <dcterms:modified xsi:type="dcterms:W3CDTF">2026-02-18T14:55:07Z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0x0101002B75A837DF00024DBC7481451BD525B2</vt:lpwstr>
  </property>
  <property fmtid="{D5CDD505-2E9C-101B-9397-08002B2CF9AE}" pid="3" name="MediaServiceImageTags">
    <vt:lpwstr/>
  </property>
</Properties>
</file>