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ini\AppData\Local\Microsoft\Windows\INetCache\Content.Outlook\5FR77ISO\"/>
    </mc:Choice>
  </mc:AlternateContent>
  <xr:revisionPtr revIDLastSave="0" documentId="13_ncr:1_{41283728-42F4-4EB8-9A10-26F34878F935}" xr6:coauthVersionLast="47" xr6:coauthVersionMax="47" xr10:uidLastSave="{00000000-0000-0000-0000-000000000000}"/>
  <bookViews>
    <workbookView xWindow="28680" yWindow="-1815" windowWidth="29040" windowHeight="15720" xr2:uid="{00000000-000D-0000-FFFF-FFFF00000000}"/>
  </bookViews>
  <sheets>
    <sheet name="1_AF investīcijas" sheetId="2" r:id="rId1"/>
    <sheet name="2_Tabula_Komponentes_2022" sheetId="9" r:id="rId2"/>
    <sheet name="3_AF_investīciju_izmaiņas" sheetId="13" r:id="rId3"/>
    <sheet name="5_Grafiks_kopā_izmaiņas" sheetId="5" state="hidden" r:id="rId4"/>
  </sheets>
  <definedNames>
    <definedName name="_xlnm._FilterDatabase" localSheetId="0" hidden="1">'1_AF investīcijas'!$A$3:$M$75</definedName>
    <definedName name="_xlnm._FilterDatabase" localSheetId="1" hidden="1">'2_Tabula_Komponentes_2022'!$A$5:$G$33</definedName>
    <definedName name="_xlnm.Print_Area" localSheetId="0">'1_AF investīcijas'!$A$1:$K$75</definedName>
    <definedName name="_xlnm.Print_Area" localSheetId="1">'2_Tabula_Komponentes_2022'!$A$1:$E$33</definedName>
    <definedName name="_xlnm.Print_Titles" localSheetId="0">'1_AF investīcijas'!$3:$5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2" l="1"/>
  <c r="K7" i="2"/>
  <c r="K8" i="2"/>
  <c r="K9" i="2"/>
  <c r="K10" i="2"/>
  <c r="K11" i="2"/>
  <c r="K12" i="2"/>
  <c r="K13" i="2"/>
  <c r="K14" i="2"/>
  <c r="K15" i="2"/>
  <c r="K1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6" i="2"/>
  <c r="K4" i="2" s="1"/>
  <c r="E4" i="2"/>
  <c r="F4" i="2"/>
  <c r="G4" i="2"/>
  <c r="H4" i="2"/>
  <c r="I4" i="2"/>
  <c r="J4" i="2"/>
  <c r="D4" i="2"/>
  <c r="E5" i="9" l="1"/>
  <c r="C5" i="9"/>
  <c r="B5" i="9"/>
  <c r="D5" i="9" l="1"/>
  <c r="D4" i="5"/>
  <c r="E4" i="5"/>
  <c r="F4" i="5"/>
  <c r="G4" i="5"/>
  <c r="H4" i="5"/>
  <c r="C4" i="5"/>
</calcChain>
</file>

<file path=xl/sharedStrings.xml><?xml version="1.0" encoding="utf-8"?>
<sst xmlns="http://schemas.openxmlformats.org/spreadsheetml/2006/main" count="250" uniqueCount="102">
  <si>
    <t>Saistītais pasākums (reforma vai ieguldījumi)</t>
  </si>
  <si>
    <t>1.1.1.3.i. Pilnveidota veloceļu infrastruktūra</t>
  </si>
  <si>
    <t>1.2.1.1.i. Daudzdzīvokļu māju energoefektivitātes uzlabošana un pāreja uz atjaunojamo energoresursu tehnoloģiju izmantošanu</t>
  </si>
  <si>
    <t>EM</t>
  </si>
  <si>
    <t>1.2.1.2.i. Energoefektivitātes paaugstināšana uzņēmējdarbībā, ko nacionāli plānots ieviest kombinētā finanšu instrumenta veidā</t>
  </si>
  <si>
    <t>1.2.1.3.i. Pašvaldību ēku un infrastruktūras uzlabošana, veicinot pāreju uz atjaunojamo energoresursu tehnoloģiju izmantošanu un uzlabojot energoefektivitāti</t>
  </si>
  <si>
    <t>VARAM</t>
  </si>
  <si>
    <t>1.2.1.4.i. Energoefektivitātes uzlabošana valsts sektora ēkās, t.sk. vēsturiskajās ēkās</t>
  </si>
  <si>
    <t>1.2.1.5.i. Elektroenerģijas pārvades un sadales tīklu modernizācija</t>
  </si>
  <si>
    <t>1.3.1.2.i. Investīcijas plūdu risku mazināšanas infrastruktūrā</t>
  </si>
  <si>
    <t>2.1.1.1.i. Pārvaldes modernizācija un pakalpojumu digitālā transformācija, tai skaitā uzņēmējdarbības vide</t>
  </si>
  <si>
    <t>2.1.2.1.i. Pārvaldes centrālizētās platformas un sistēmas</t>
  </si>
  <si>
    <t>2.1.2.2.i. Latvijas nacionālais federētais mākonis</t>
  </si>
  <si>
    <t>2.1.3.1.i. Datu pieejamība, koplietošana un analītika</t>
  </si>
  <si>
    <t xml:space="preserve">2.2.1.1.i. Atbalsts Digitālo inovāciju centru un reģionālo kontaktpunktu izveidei </t>
  </si>
  <si>
    <t>2.2.1.2.i. Atbalsts procesu digitalizācijai komercdarbībā</t>
  </si>
  <si>
    <t>2.2.1.3.i. Atbalsts jaunu produktu un pakalpojumu ieviešanai uzņēmējdarbībā</t>
  </si>
  <si>
    <t>2.2.1.4.i. Finanšu instrumenti komersantu digitālās transformācijas veicināšanai</t>
  </si>
  <si>
    <t>2.2.1.5.i. Mediju nozares uzņēmumu digitālās transformācijas veicināšana</t>
  </si>
  <si>
    <t>IZM</t>
  </si>
  <si>
    <t>2.3.1.1.i. Augsta līmeņa digitālo prasmju apguves nodrošināšana</t>
  </si>
  <si>
    <t>2.3.1.2.i. Uzņēmumu digitālo pamatprasmju attīstība</t>
  </si>
  <si>
    <t>2.3.1.3.i. Pašvadītas IKT speciālistu mācību pieejas attīstība</t>
  </si>
  <si>
    <t xml:space="preserve">2.3.1.4.i. Individuālo mācību kontu pieejas attīstība </t>
  </si>
  <si>
    <t>2.3.2.1.i. Digitālās prasmes iedzīvotājiem, t.sk. jauniešiem</t>
  </si>
  <si>
    <t>2.3.2.2.i. Valsts un pašvaldību digitālās transformācijas prasmju un spēju attīstība</t>
  </si>
  <si>
    <t xml:space="preserve">2.3.2.3.i. Digitālās plaisas mazināšana sociāli neaizsargātajiem izglītojamajiem un izglītības iestādēs </t>
  </si>
  <si>
    <t>2.4.1.1.i. Pasīvās infrastruktūras izbūve Via Baltica koridorā 5G pārklājuma nodrošināšanai</t>
  </si>
  <si>
    <t>2.4.1.2.i. Platjoslas jeb ļoti augstas veiktspējas tīklu “pēdējās jūdzes” infrastruktūras attīstībā</t>
  </si>
  <si>
    <t>3.1.1.1.i. Valsts reģionālo un vietējo autoceļu tīkla uzlabošana</t>
  </si>
  <si>
    <t>SM</t>
  </si>
  <si>
    <t xml:space="preserve">3.1.1.2.i. Pašvaldību kapacitātes stiprināšana to darbības efektivitātes un kvalitātes uzlabošanai </t>
  </si>
  <si>
    <t xml:space="preserve">3.1.1.3.i. Investīcijas uzņēmējdarbības publiskajā infrastruktūrā industriālo parku un teritoriju attīstīšanai reģionos </t>
  </si>
  <si>
    <t>3.1.1.4.i. Finansēšanas fonda izveide zemas īres mājokļu būvniecībai</t>
  </si>
  <si>
    <t>3.1.1.5.i. Izglītības iestāžu infrastruktūras pilnveide un aprīkošana</t>
  </si>
  <si>
    <t>3.1.1.6.i. Pašvaldību funkciju īstenošanai un  pakalpojumu sniegšanai nepieciešamo bezizmešu transportlīdzekļu iegāde</t>
  </si>
  <si>
    <t>LM</t>
  </si>
  <si>
    <t>3.1.2.1.i. Publisko pakalpojumu un nodarbinātības pieejamības veicināšanas pasākumi cilvēkiem ar funkcionāliem traucējumiem</t>
  </si>
  <si>
    <t>3.1.2.2.i. Prognozēšanas rīka izstrāde</t>
  </si>
  <si>
    <t>3.1.2.3.i. Ilgstošas sociālās aprūpes pakalpojuma noturība un nepārtrauktība</t>
  </si>
  <si>
    <t>3.1.2.4.i. Sociālās un profesionālās rehabilitācijas pakalpojumu sinerģiska attīstība  cilvēku ar funkcionāliem traucējumiem drošumspējas veicināšanai</t>
  </si>
  <si>
    <t xml:space="preserve">3.1.2.5.i. Bezdarbnieku, darba meklētāju un bezdarba riskam pakļauto iedzīvotāju iesaiste darba tirgū </t>
  </si>
  <si>
    <t>4.1.1.r. Uz cilvēku centrētas, visaptverošas, integrētas veselības aprūpes sistēmas ilgtspēja un noturība</t>
  </si>
  <si>
    <t>4.1.1.1.i. Atbalsts sabiedrības veselības pētījumu veikšanai</t>
  </si>
  <si>
    <t>4.1.1.2.i. Atbalsts universitātes un reģionālo slimnīcu veselības aprūpes infrastruktūras stiprināšanai</t>
  </si>
  <si>
    <t>4.1.1.3.i. Atbalsts sekundāro ambulatoro pakalpojumu sniedzēju veselības aprūpes infrastruktūras stiprināšanai</t>
  </si>
  <si>
    <t>4.2.1.r. Cilvēkresursu nodrošinājums un prasmju pilnveide</t>
  </si>
  <si>
    <t>4.2.1.1.i. Atbalsts cilvēkresursu attīstības sistēmas ieviešanai</t>
  </si>
  <si>
    <t>4.3.1.r. Veselības aprūpes ilgtspēja, pārvaldības stiprināšana, efektīva veselības aprūpes resursu izlietošana, kopējā valsts budžeta veselības aprūpes nozarē palielinājums</t>
  </si>
  <si>
    <t>4.3.1.1.i. Atbalsts sekundārās ambulatorās veselības aprūpes kvalitātes un pieejamības novērtēšanai un uzlabošanai</t>
  </si>
  <si>
    <t>5.1.1.1.i. Pilnvērtīga inovāciju sistēmas pārvaldības modeļa izstrāde un tā nepārtraukta darbināšana</t>
  </si>
  <si>
    <t>5.1.1.2.i. Atbalsta instruments inovāciju klasteru attīstībai</t>
  </si>
  <si>
    <t>6.1.1.1.i. Esošo analītisko risinājumu modernizācija</t>
  </si>
  <si>
    <t>6.1.1.2.i. Jaunu analīzes sistēmu izstrāde</t>
  </si>
  <si>
    <t>6.1.2.2.i. Muitas laboratorijas kapacitātes stiprināšana</t>
  </si>
  <si>
    <t>6.1.2.3.i. Saņemto pasta sūtījumu muitas kontroles pilnveidošana Lidostas MKP</t>
  </si>
  <si>
    <t>6.1.2.4.i. Infrastruktūras izveide kontroles dienestu funkciju īstenošanai Kundziņsalā</t>
  </si>
  <si>
    <t>6.2.1.1.i. AML inovāciju centra izveide noziedzīgi iegūtu līdzekļu legalizācijas identificēšanas uzlabošanai</t>
  </si>
  <si>
    <t>6.2.1.2.i. Ekonomisko noziegumu izmeklēšanas kapacitātes stiprināšana</t>
  </si>
  <si>
    <t>6.2.1.3.i. Vienota tiesnešu, tiesu darbinieku, prokuroru, prokuroru palīgu un specializēto izmeklētāju (starpdisciplināros jautājumos) kvalifikācijas pilnveides mācību centra izveide</t>
  </si>
  <si>
    <t>6.3.1.1.i. Atvērta, caurskatāma, godprātīga un atbildīga publiskā pārvalde</t>
  </si>
  <si>
    <t>6.3.1.2.i. Publiskās pārvaldes profesionalizācija un administratīvās un kapacitātes stiprināšana</t>
  </si>
  <si>
    <t xml:space="preserve">6.3.1.3.i. Publiskās pārvaldes inovācijas eko-sistēmas attīstība </t>
  </si>
  <si>
    <t>6.3.1.4.i. Nevalstisko organizāciju izaugsme sociālās drošības pārstāvniecības stiprināšanai un  sabiedrības interešu uzraudzībai</t>
  </si>
  <si>
    <t>FM</t>
  </si>
  <si>
    <t>IeM</t>
  </si>
  <si>
    <t>ZM</t>
  </si>
  <si>
    <t>KM</t>
  </si>
  <si>
    <t>VM</t>
  </si>
  <si>
    <t>TM</t>
  </si>
  <si>
    <t>1.1.1.1.i.1. Konkurētspējīgs dzelzceļa pasažieru transports kopējā Rīgas pilsētas sabiedriskā transporta sistēmā</t>
  </si>
  <si>
    <t>1.1.1.1.i.2. Konkurētspējīgs dzelzceļa pasažieru transports kopējā Rīgas pilsētas sabiedriskā transporta sistēmā</t>
  </si>
  <si>
    <t>1.1.1.1.i.3.  Konkurētspējīgs dzelzceļa pasažieru transports kopējā Rīgas pilsētas sabiedriskā transporta sistēmā</t>
  </si>
  <si>
    <t>1.1.1.2.i.1. Videi draudzīgi uzlabojumi Rīgas pilsētas sabiedriskā transporta sistēmā</t>
  </si>
  <si>
    <t>1.1.1.2.i.2. Videi draudzīgi uzlabojumi Rīgas pilsētas sabiedriskā transporta sistēmā</t>
  </si>
  <si>
    <t>1.1.1.2.i.3. Videi draudzīgi uzlabojumi Rīgas pilsētas sabiedriskā transporta sistēmā</t>
  </si>
  <si>
    <t>1.3.1.1.i.1. Glābšanas dienestu kapacitātes stiprināšana, īpaši VUGD infrastruktūras un materiāltehniskās bāzes modernizācija</t>
  </si>
  <si>
    <t xml:space="preserve">5.2.1.1.i. Pētniecības, attīstības un konsolidācijas granti                                                                        </t>
  </si>
  <si>
    <t>6.1.1.3.i. Personāla apmācības darbam ar analītisko platformu un konsultācijas</t>
  </si>
  <si>
    <t>6.1.2.1.i. Dzelzceļa rentgeniekārtu  sasaiste ar BAXE un mākslīgā intelekta izmantošana dzelzceļu kravu skenēšanas attēlu analīzei</t>
  </si>
  <si>
    <t>Kopā</t>
  </si>
  <si>
    <t>Komponente</t>
  </si>
  <si>
    <t>3. Starpība</t>
  </si>
  <si>
    <t>Izmaiņas</t>
  </si>
  <si>
    <t>Digitālā transformācija</t>
  </si>
  <si>
    <t>Ekonomikas transformācija un produktivitāte</t>
  </si>
  <si>
    <t>Klimata pārmaiņas</t>
  </si>
  <si>
    <t>Likuma vara</t>
  </si>
  <si>
    <t>Nevienlīdzības mazināšana</t>
  </si>
  <si>
    <t>Veselība</t>
  </si>
  <si>
    <t>AF komponente un atbildīgā iestāde</t>
  </si>
  <si>
    <t>1. 21.07.2021. Atveseļošanas fonda budžeta izdevumu plūsmas prognoze garantētā finansējuma ietvaros (1 826 milj. euro) - Latvijas AF plāns</t>
  </si>
  <si>
    <t>21.07.2021.
Prognoze (AF plāns)</t>
  </si>
  <si>
    <t>Sasniedzamo mērķu/atskaites punktu skaits 2022.gadā
(iekļaujami maksājuma pieprasījumā 2023.gadā)</t>
  </si>
  <si>
    <r>
      <t xml:space="preserve">2022. gada investīciju prognožu izmaiņas  Atveseļošanas fonda komponenšu un atbildīgo iestāžu (ziņotāju) dalījumā, milj. </t>
    </r>
    <r>
      <rPr>
        <i/>
        <sz val="14"/>
        <color theme="1"/>
        <rFont val="Calibri"/>
        <family val="2"/>
        <charset val="186"/>
        <scheme val="minor"/>
      </rPr>
      <t>euro</t>
    </r>
  </si>
  <si>
    <t>Sagatavots: 23.02.2022.</t>
  </si>
  <si>
    <t>R.Dzelzkalējs
reinis.dzelzkalējs@fm.gov.lv
67083940</t>
  </si>
  <si>
    <t>Atbildīgā iestāde</t>
  </si>
  <si>
    <t>Vkanc</t>
  </si>
  <si>
    <t>23.02.2022.
Prognoze</t>
  </si>
  <si>
    <t>2. 23.02.2022. Atveseļošanas fonda budžeta izdevumu plūsmas prognoze garantētā finansējuma ietvaros (1 826 milj. euro)</t>
  </si>
  <si>
    <r>
      <rPr>
        <b/>
        <sz val="20"/>
        <color theme="1"/>
        <rFont val="Calibri"/>
        <family val="2"/>
        <charset val="186"/>
        <scheme val="minor"/>
      </rPr>
      <t>Plānotās investīcijas Atveseļošanas fonda pasākumu (reformu un ieguldījumu) īstenošanai.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charset val="186"/>
        <scheme val="minor"/>
      </rPr>
      <t>(Atbilstoši iestāžu 17.02.2022. prognozēm)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</si>
</sst>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,,"/>
    <numFmt numFmtId="165" formatCode="#,##0.0,,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</font>
    <font>
      <i/>
      <sz val="11"/>
      <color theme="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i/>
      <sz val="11"/>
      <color theme="5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2" fillId="0" borderId="0"/>
    <xf numFmtId="0" fontId="3" fillId="2" borderId="0" applyNumberFormat="0" applyBorder="0" applyAlignment="0" applyProtection="0"/>
  </cellStyleXfs>
  <cellXfs count="49">
    <xf numFmtId="0" fontId="0" fillId="0" borderId="0" xfId="0"/>
    <xf numFmtId="0" fontId="6" fillId="3" borderId="4" xfId="0" applyFont="1" applyFill="1" applyBorder="1" applyAlignment="1">
      <alignment horizontal="center" vertical="center" wrapText="1"/>
    </xf>
    <xf numFmtId="3" fontId="0" fillId="0" borderId="0" xfId="0" applyNumberFormat="1"/>
    <xf numFmtId="3" fontId="8" fillId="0" borderId="4" xfId="2" applyNumberFormat="1" applyFont="1" applyBorder="1" applyAlignment="1">
      <alignment wrapText="1"/>
    </xf>
    <xf numFmtId="3" fontId="2" fillId="0" borderId="4" xfId="2" applyNumberForma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4" fillId="0" borderId="5" xfId="0" applyFont="1" applyBorder="1" applyAlignment="1">
      <alignment horizontal="left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3" fontId="7" fillId="5" borderId="4" xfId="0" applyNumberFormat="1" applyFont="1" applyFill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4" fillId="4" borderId="4" xfId="0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right" vertical="center"/>
    </xf>
    <xf numFmtId="3" fontId="9" fillId="4" borderId="4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right" vertical="center"/>
    </xf>
    <xf numFmtId="0" fontId="11" fillId="4" borderId="4" xfId="0" applyFont="1" applyFill="1" applyBorder="1" applyAlignment="1">
      <alignment horizontal="center" vertical="center" wrapText="1"/>
    </xf>
    <xf numFmtId="3" fontId="11" fillId="4" borderId="4" xfId="0" applyNumberFormat="1" applyFont="1" applyFill="1" applyBorder="1" applyAlignment="1">
      <alignment horizontal="right" vertical="center"/>
    </xf>
    <xf numFmtId="0" fontId="14" fillId="0" borderId="4" xfId="1" applyFont="1" applyFill="1" applyBorder="1" applyAlignment="1">
      <alignment horizontal="left" vertical="center" wrapText="1"/>
    </xf>
    <xf numFmtId="0" fontId="14" fillId="0" borderId="4" xfId="1" applyFont="1" applyFill="1" applyBorder="1" applyAlignment="1">
      <alignment horizontal="center" vertical="center" wrapText="1"/>
    </xf>
    <xf numFmtId="3" fontId="15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3" fontId="17" fillId="0" borderId="4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165" fontId="4" fillId="0" borderId="4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right" vertical="center"/>
    </xf>
    <xf numFmtId="165" fontId="11" fillId="0" borderId="4" xfId="0" applyNumberFormat="1" applyFont="1" applyBorder="1" applyAlignment="1">
      <alignment horizontal="right" vertical="center"/>
    </xf>
    <xf numFmtId="165" fontId="9" fillId="0" borderId="4" xfId="0" applyNumberFormat="1" applyFont="1" applyBorder="1" applyAlignment="1">
      <alignment horizontal="right"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10" fillId="4" borderId="4" xfId="0" applyNumberFormat="1" applyFont="1" applyFill="1" applyBorder="1" applyAlignment="1">
      <alignment horizontal="right" vertical="center"/>
    </xf>
    <xf numFmtId="165" fontId="9" fillId="4" borderId="4" xfId="0" applyNumberFormat="1" applyFont="1" applyFill="1" applyBorder="1" applyAlignment="1">
      <alignment horizontal="right" vertical="center"/>
    </xf>
    <xf numFmtId="165" fontId="11" fillId="4" borderId="4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4">
    <cellStyle name="Good" xfId="1" builtinId="26"/>
    <cellStyle name="Good 2" xfId="3" xr:uid="{00000000-0005-0000-0000-000001000000}"/>
    <cellStyle name="Normal" xfId="0" builtinId="0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28814358293911E-2"/>
          <c:y val="3.8908936831326575E-2"/>
          <c:w val="0.89891102304008008"/>
          <c:h val="0.68167437590480562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'5_Grafiks_kopā_izmaiņas'!$B$4</c:f>
              <c:strCache>
                <c:ptCount val="1"/>
                <c:pt idx="0">
                  <c:v>3. Starpība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'5_Grafiks_kopā_izmaiņas'!$C$1:$H$1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'5_Grafiks_kopā_izmaiņas'!$C$4:$H$4</c:f>
              <c:numCache>
                <c:formatCode>#,##0</c:formatCode>
                <c:ptCount val="6"/>
                <c:pt idx="0">
                  <c:v>-3728256</c:v>
                </c:pt>
                <c:pt idx="1">
                  <c:v>-116242834.48731378</c:v>
                </c:pt>
                <c:pt idx="2">
                  <c:v>7977593.6373724341</c:v>
                </c:pt>
                <c:pt idx="3">
                  <c:v>49489377.455372453</c:v>
                </c:pt>
                <c:pt idx="4">
                  <c:v>41828235.823372424</c:v>
                </c:pt>
                <c:pt idx="5">
                  <c:v>20675883.265372455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9-48AF-87CA-486E50591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7878856"/>
        <c:axId val="437875248"/>
      </c:barChart>
      <c:lineChart>
        <c:grouping val="standard"/>
        <c:varyColors val="0"/>
        <c:ser>
          <c:idx val="0"/>
          <c:order val="0"/>
          <c:tx>
            <c:strRef>
              <c:f>'5_Grafiks_kopā_izmaiņas'!$B$2</c:f>
              <c:strCache>
                <c:ptCount val="1"/>
                <c:pt idx="0">
                  <c:v>1. 21.07.2021. Atveseļošanas fonda budžeta izdevumu plūsmas prognoze garantētā finansējuma ietvaros (1 826 milj. euro) - Latvijas AF plāns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386554230610308E-2"/>
                  <c:y val="-3.7736426444452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9-48AF-87CA-486E50591763}"/>
                </c:ext>
              </c:extLst>
            </c:dLbl>
            <c:dLbl>
              <c:idx val="1"/>
              <c:layout>
                <c:manualLayout>
                  <c:x val="-2.9558232931726956E-2"/>
                  <c:y val="-2.8767908309455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89-48AF-87CA-486E505917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'5_Grafiks_kopā_izmaiņas'!$C$1:$H$1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'5_Grafiks_kopā_izmaiņas'!$C$2:$H$2</c:f>
              <c:numCache>
                <c:formatCode>#,##0</c:formatCode>
                <c:ptCount val="6"/>
                <c:pt idx="0">
                  <c:v>4073396</c:v>
                </c:pt>
                <c:pt idx="1">
                  <c:v>254649754</c:v>
                </c:pt>
                <c:pt idx="2">
                  <c:v>394247718</c:v>
                </c:pt>
                <c:pt idx="3">
                  <c:v>458112544</c:v>
                </c:pt>
                <c:pt idx="4">
                  <c:v>411710648</c:v>
                </c:pt>
                <c:pt idx="5">
                  <c:v>303205940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89-48AF-87CA-486E50591763}"/>
            </c:ext>
          </c:extLst>
        </c:ser>
        <c:ser>
          <c:idx val="1"/>
          <c:order val="1"/>
          <c:tx>
            <c:strRef>
              <c:f>'5_Grafiks_kopā_izmaiņas'!$B$3</c:f>
              <c:strCache>
                <c:ptCount val="1"/>
                <c:pt idx="0">
                  <c:v>2. 23.02.2022. Atveseļošanas fonda budžeta izdevumu plūsmas prognoze garantētā finansējuma ietvaros (1 826 milj. euro)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777537231349408E-2"/>
                  <c:y val="-1.7240210444546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89-48AF-87CA-486E50591763}"/>
                </c:ext>
              </c:extLst>
            </c:dLbl>
            <c:dLbl>
              <c:idx val="1"/>
              <c:layout>
                <c:manualLayout>
                  <c:x val="-1.4832663989290496E-2"/>
                  <c:y val="2.8767908309455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9-48AF-87CA-486E505917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'5_Grafiks_kopā_izmaiņas'!$C$1:$H$1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'5_Grafiks_kopā_izmaiņas'!$C$3:$H$3</c:f>
              <c:numCache>
                <c:formatCode>#,##0</c:formatCode>
                <c:ptCount val="6"/>
                <c:pt idx="0">
                  <c:v>345140</c:v>
                </c:pt>
                <c:pt idx="1">
                  <c:v>138406919.51268622</c:v>
                </c:pt>
                <c:pt idx="2">
                  <c:v>402225311.63737243</c:v>
                </c:pt>
                <c:pt idx="3">
                  <c:v>507601921.45537245</c:v>
                </c:pt>
                <c:pt idx="4">
                  <c:v>453538883.82337242</c:v>
                </c:pt>
                <c:pt idx="5">
                  <c:v>323881823.26537246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B89-48AF-87CA-486E50591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878856"/>
        <c:axId val="437875248"/>
      </c:lineChart>
      <c:catAx>
        <c:axId val="437878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437875248"/>
        <c:crosses val="autoZero"/>
        <c:auto val="1"/>
        <c:lblAlgn val="ctr"/>
        <c:lblOffset val="100"/>
        <c:noMultiLvlLbl val="0"/>
      </c:catAx>
      <c:valAx>
        <c:axId val="4378752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437878856"/>
        <c:crossesAt val="1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r>
                    <a:rPr lang="lv-LV"/>
                    <a:t>Milj. </a:t>
                  </a:r>
                  <a:r>
                    <a:rPr lang="lv-LV" i="1"/>
                    <a:t>euro</a:t>
                  </a:r>
                  <a:endParaRPr lang="lv-LV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1.1697889205091051E-2"/>
          <c:y val="0.79972599837576341"/>
          <c:w val="0.98399508819712389"/>
          <c:h val="0.182336781893294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lv-LV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696" cy="629435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view="pageBreakPreview" zoomScale="70" zoomScaleNormal="70" zoomScaleSheetLayoutView="70" workbookViewId="0">
      <selection activeCell="A2" sqref="A2"/>
    </sheetView>
  </sheetViews>
  <sheetFormatPr defaultRowHeight="15" x14ac:dyDescent="0.25"/>
  <cols>
    <col min="1" max="2" width="33.140625" customWidth="1"/>
    <col min="3" max="3" width="14.28515625" customWidth="1"/>
    <col min="4" max="4" width="13.5703125" customWidth="1"/>
    <col min="5" max="5" width="12" customWidth="1"/>
    <col min="6" max="6" width="15.7109375" customWidth="1"/>
    <col min="7" max="8" width="16.140625" customWidth="1"/>
    <col min="9" max="9" width="15" customWidth="1"/>
    <col min="10" max="10" width="14.85546875" customWidth="1"/>
    <col min="11" max="11" width="17.42578125" customWidth="1"/>
    <col min="12" max="12" width="32" customWidth="1"/>
  </cols>
  <sheetData>
    <row r="1" spans="1:11" ht="60.75" customHeight="1" x14ac:dyDescent="0.25">
      <c r="A1" s="47" t="s">
        <v>101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24.75" customHeight="1" x14ac:dyDescent="0.25">
      <c r="A2" s="30" t="s">
        <v>95</v>
      </c>
    </row>
    <row r="3" spans="1:11" ht="44.25" customHeight="1" x14ac:dyDescent="0.25">
      <c r="A3" s="32" t="s">
        <v>0</v>
      </c>
      <c r="B3" s="32" t="s">
        <v>81</v>
      </c>
      <c r="C3" s="32" t="s">
        <v>97</v>
      </c>
      <c r="D3" s="1">
        <v>2020</v>
      </c>
      <c r="E3" s="1">
        <v>2021</v>
      </c>
      <c r="F3" s="1">
        <v>2022</v>
      </c>
      <c r="G3" s="1">
        <v>2023</v>
      </c>
      <c r="H3" s="1">
        <v>2024</v>
      </c>
      <c r="I3" s="1">
        <v>2025</v>
      </c>
      <c r="J3" s="1">
        <v>2026</v>
      </c>
      <c r="K3" s="1" t="s">
        <v>80</v>
      </c>
    </row>
    <row r="4" spans="1:11" ht="15.75" x14ac:dyDescent="0.25">
      <c r="A4" s="44" t="s">
        <v>80</v>
      </c>
      <c r="B4" s="45"/>
      <c r="C4" s="46"/>
      <c r="D4" s="33">
        <f>SUM(D6:D73)</f>
        <v>0</v>
      </c>
      <c r="E4" s="33">
        <f t="shared" ref="E4:J4" si="0">SUM(E6:E73)</f>
        <v>345140</v>
      </c>
      <c r="F4" s="33">
        <f t="shared" si="0"/>
        <v>138406919.51268622</v>
      </c>
      <c r="G4" s="33">
        <f t="shared" si="0"/>
        <v>402225311.63737243</v>
      </c>
      <c r="H4" s="33">
        <f t="shared" si="0"/>
        <v>507601921.45537245</v>
      </c>
      <c r="I4" s="33">
        <f t="shared" si="0"/>
        <v>453538883.82337242</v>
      </c>
      <c r="J4" s="33">
        <f t="shared" si="0"/>
        <v>323881823.26537246</v>
      </c>
      <c r="K4" s="33">
        <f>SUM(K6:K73)</f>
        <v>1825999999.694176</v>
      </c>
    </row>
    <row r="5" spans="1:11" ht="15.75" x14ac:dyDescent="0.25">
      <c r="A5" s="32">
        <v>1</v>
      </c>
      <c r="B5" s="32">
        <v>2</v>
      </c>
      <c r="C5" s="32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</row>
    <row r="6" spans="1:11" ht="63" x14ac:dyDescent="0.25">
      <c r="A6" s="27" t="s">
        <v>70</v>
      </c>
      <c r="B6" s="28" t="s">
        <v>86</v>
      </c>
      <c r="C6" s="28" t="s">
        <v>30</v>
      </c>
      <c r="D6" s="29">
        <v>0</v>
      </c>
      <c r="E6" s="29">
        <v>0</v>
      </c>
      <c r="F6" s="29">
        <v>0</v>
      </c>
      <c r="G6" s="29">
        <v>11160000</v>
      </c>
      <c r="H6" s="29">
        <v>0</v>
      </c>
      <c r="I6" s="29">
        <v>0</v>
      </c>
      <c r="J6" s="29">
        <v>63240000</v>
      </c>
      <c r="K6" s="34">
        <f>J6+I6+H6+G6+F6+E6+D6</f>
        <v>74400000</v>
      </c>
    </row>
    <row r="7" spans="1:11" ht="63" x14ac:dyDescent="0.25">
      <c r="A7" s="27" t="s">
        <v>71</v>
      </c>
      <c r="B7" s="28" t="s">
        <v>86</v>
      </c>
      <c r="C7" s="28" t="s">
        <v>30</v>
      </c>
      <c r="D7" s="29">
        <v>0</v>
      </c>
      <c r="E7" s="29">
        <v>0</v>
      </c>
      <c r="F7" s="29">
        <v>160000</v>
      </c>
      <c r="G7" s="29">
        <v>7355000</v>
      </c>
      <c r="H7" s="29">
        <v>24335000</v>
      </c>
      <c r="I7" s="29">
        <v>27050000</v>
      </c>
      <c r="J7" s="29">
        <v>13800000</v>
      </c>
      <c r="K7" s="34">
        <f t="shared" ref="K7:K70" si="1">J7+I7+H7+G7+F7+E7+D7</f>
        <v>72700000</v>
      </c>
    </row>
    <row r="8" spans="1:11" ht="63" x14ac:dyDescent="0.25">
      <c r="A8" s="27" t="s">
        <v>72</v>
      </c>
      <c r="B8" s="28" t="s">
        <v>86</v>
      </c>
      <c r="C8" s="28" t="s">
        <v>30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34">
        <f t="shared" si="1"/>
        <v>0</v>
      </c>
    </row>
    <row r="9" spans="1:11" ht="47.25" x14ac:dyDescent="0.25">
      <c r="A9" s="27" t="s">
        <v>73</v>
      </c>
      <c r="B9" s="28" t="s">
        <v>86</v>
      </c>
      <c r="C9" s="28" t="s">
        <v>30</v>
      </c>
      <c r="D9" s="29">
        <v>0</v>
      </c>
      <c r="E9" s="29">
        <v>0</v>
      </c>
      <c r="F9" s="29">
        <v>0</v>
      </c>
      <c r="G9" s="29">
        <v>0</v>
      </c>
      <c r="H9" s="29">
        <v>4499800</v>
      </c>
      <c r="I9" s="29">
        <v>15295280</v>
      </c>
      <c r="J9" s="29">
        <v>4474920</v>
      </c>
      <c r="K9" s="34">
        <f t="shared" si="1"/>
        <v>24270000</v>
      </c>
    </row>
    <row r="10" spans="1:11" ht="47.25" x14ac:dyDescent="0.25">
      <c r="A10" s="27" t="s">
        <v>74</v>
      </c>
      <c r="B10" s="28" t="s">
        <v>86</v>
      </c>
      <c r="C10" s="28" t="s">
        <v>30</v>
      </c>
      <c r="D10" s="29">
        <v>0</v>
      </c>
      <c r="E10" s="29">
        <v>0</v>
      </c>
      <c r="F10" s="29">
        <v>1468462</v>
      </c>
      <c r="G10" s="29">
        <v>10688478</v>
      </c>
      <c r="H10" s="29">
        <v>28335891</v>
      </c>
      <c r="I10" s="29">
        <v>33366665</v>
      </c>
      <c r="J10" s="29">
        <v>15738496</v>
      </c>
      <c r="K10" s="34">
        <f t="shared" si="1"/>
        <v>89597992</v>
      </c>
    </row>
    <row r="11" spans="1:11" ht="47.25" x14ac:dyDescent="0.25">
      <c r="A11" s="27" t="s">
        <v>75</v>
      </c>
      <c r="B11" s="28" t="s">
        <v>86</v>
      </c>
      <c r="C11" s="28" t="s">
        <v>30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34">
        <f t="shared" si="1"/>
        <v>0</v>
      </c>
    </row>
    <row r="12" spans="1:11" ht="31.5" x14ac:dyDescent="0.25">
      <c r="A12" s="27" t="s">
        <v>1</v>
      </c>
      <c r="B12" s="28" t="s">
        <v>86</v>
      </c>
      <c r="C12" s="28" t="s">
        <v>30</v>
      </c>
      <c r="D12" s="29">
        <v>0</v>
      </c>
      <c r="E12" s="29">
        <v>345140</v>
      </c>
      <c r="F12" s="29">
        <v>2415981</v>
      </c>
      <c r="G12" s="29">
        <v>6902802</v>
      </c>
      <c r="H12" s="29">
        <v>10354202</v>
      </c>
      <c r="I12" s="29">
        <v>8283362</v>
      </c>
      <c r="J12" s="29">
        <v>6212521</v>
      </c>
      <c r="K12" s="34">
        <f t="shared" si="1"/>
        <v>34514008</v>
      </c>
    </row>
    <row r="13" spans="1:11" ht="78.75" x14ac:dyDescent="0.25">
      <c r="A13" s="27" t="s">
        <v>2</v>
      </c>
      <c r="B13" s="28" t="s">
        <v>86</v>
      </c>
      <c r="C13" s="28" t="s">
        <v>3</v>
      </c>
      <c r="D13" s="29">
        <v>0</v>
      </c>
      <c r="E13" s="29">
        <v>0</v>
      </c>
      <c r="F13" s="29">
        <v>24958250.609999999</v>
      </c>
      <c r="G13" s="29">
        <v>26115462.739999998</v>
      </c>
      <c r="H13" s="29">
        <v>6208286.6500000004</v>
      </c>
      <c r="I13" s="29">
        <v>0</v>
      </c>
      <c r="J13" s="29">
        <v>0</v>
      </c>
      <c r="K13" s="34">
        <f t="shared" si="1"/>
        <v>57282000</v>
      </c>
    </row>
    <row r="14" spans="1:11" ht="78.75" x14ac:dyDescent="0.25">
      <c r="A14" s="27" t="s">
        <v>4</v>
      </c>
      <c r="B14" s="28" t="s">
        <v>86</v>
      </c>
      <c r="C14" s="28" t="s">
        <v>3</v>
      </c>
      <c r="D14" s="29">
        <v>0</v>
      </c>
      <c r="E14" s="29">
        <v>0</v>
      </c>
      <c r="F14" s="29">
        <v>12058600</v>
      </c>
      <c r="G14" s="29">
        <v>24117200</v>
      </c>
      <c r="H14" s="29">
        <v>28146500</v>
      </c>
      <c r="I14" s="29">
        <v>34175800</v>
      </c>
      <c r="J14" s="29">
        <v>22087900</v>
      </c>
      <c r="K14" s="34">
        <f t="shared" si="1"/>
        <v>120586000</v>
      </c>
    </row>
    <row r="15" spans="1:11" ht="94.5" x14ac:dyDescent="0.25">
      <c r="A15" s="27" t="s">
        <v>5</v>
      </c>
      <c r="B15" s="28" t="s">
        <v>86</v>
      </c>
      <c r="C15" s="28" t="s">
        <v>6</v>
      </c>
      <c r="D15" s="29">
        <v>0</v>
      </c>
      <c r="E15" s="29">
        <v>0</v>
      </c>
      <c r="F15" s="29">
        <v>0</v>
      </c>
      <c r="G15" s="29">
        <v>11721600</v>
      </c>
      <c r="H15" s="29">
        <v>10256400</v>
      </c>
      <c r="I15" s="29">
        <v>4395600</v>
      </c>
      <c r="J15" s="29">
        <v>2930400</v>
      </c>
      <c r="K15" s="34">
        <f t="shared" si="1"/>
        <v>29304000</v>
      </c>
    </row>
    <row r="16" spans="1:11" ht="47.25" x14ac:dyDescent="0.25">
      <c r="A16" s="27" t="s">
        <v>7</v>
      </c>
      <c r="B16" s="28" t="s">
        <v>86</v>
      </c>
      <c r="C16" s="28" t="s">
        <v>67</v>
      </c>
      <c r="D16" s="29">
        <v>0</v>
      </c>
      <c r="E16" s="29">
        <v>0</v>
      </c>
      <c r="F16" s="29">
        <v>3269997.27</v>
      </c>
      <c r="G16" s="29">
        <v>5231995.6320000002</v>
      </c>
      <c r="H16" s="29">
        <v>6539994.54</v>
      </c>
      <c r="I16" s="29">
        <v>8914012.5580000002</v>
      </c>
      <c r="J16" s="29">
        <v>0</v>
      </c>
      <c r="K16" s="34">
        <f t="shared" si="1"/>
        <v>23956000</v>
      </c>
    </row>
    <row r="17" spans="1:11" ht="47.25" x14ac:dyDescent="0.25">
      <c r="A17" s="27" t="s">
        <v>8</v>
      </c>
      <c r="B17" s="28" t="s">
        <v>86</v>
      </c>
      <c r="C17" s="28" t="s">
        <v>3</v>
      </c>
      <c r="D17" s="29">
        <v>0</v>
      </c>
      <c r="E17" s="29">
        <v>0</v>
      </c>
      <c r="F17" s="29">
        <v>10000000</v>
      </c>
      <c r="G17" s="29">
        <v>15000000</v>
      </c>
      <c r="H17" s="29">
        <v>20000000</v>
      </c>
      <c r="I17" s="29">
        <v>25000000</v>
      </c>
      <c r="J17" s="29">
        <v>10000000</v>
      </c>
      <c r="K17" s="34">
        <f>J17+I17+H17+G17+F17+E17+D17</f>
        <v>80000000</v>
      </c>
    </row>
    <row r="18" spans="1:11" ht="78.75" x14ac:dyDescent="0.25">
      <c r="A18" s="27" t="s">
        <v>76</v>
      </c>
      <c r="B18" s="28" t="s">
        <v>86</v>
      </c>
      <c r="C18" s="28" t="s">
        <v>65</v>
      </c>
      <c r="D18" s="29">
        <v>0</v>
      </c>
      <c r="E18" s="29">
        <v>0</v>
      </c>
      <c r="F18" s="29">
        <v>5150000</v>
      </c>
      <c r="G18" s="29">
        <v>6850000</v>
      </c>
      <c r="H18" s="29">
        <v>11300000</v>
      </c>
      <c r="I18" s="29">
        <v>11950000</v>
      </c>
      <c r="J18" s="29">
        <v>1380000</v>
      </c>
      <c r="K18" s="34">
        <f t="shared" si="1"/>
        <v>36630000</v>
      </c>
    </row>
    <row r="19" spans="1:11" ht="31.5" x14ac:dyDescent="0.25">
      <c r="A19" s="27" t="s">
        <v>9</v>
      </c>
      <c r="B19" s="28" t="s">
        <v>86</v>
      </c>
      <c r="C19" s="28" t="s">
        <v>66</v>
      </c>
      <c r="D19" s="29">
        <v>0</v>
      </c>
      <c r="E19" s="29">
        <v>0</v>
      </c>
      <c r="F19" s="29">
        <v>100000</v>
      </c>
      <c r="G19" s="29">
        <v>1000000</v>
      </c>
      <c r="H19" s="29">
        <v>14000000</v>
      </c>
      <c r="I19" s="29">
        <v>15000000</v>
      </c>
      <c r="J19" s="29">
        <v>2867000</v>
      </c>
      <c r="K19" s="34">
        <f t="shared" si="1"/>
        <v>32967000</v>
      </c>
    </row>
    <row r="20" spans="1:11" ht="63" x14ac:dyDescent="0.25">
      <c r="A20" s="27" t="s">
        <v>10</v>
      </c>
      <c r="B20" s="28" t="s">
        <v>84</v>
      </c>
      <c r="C20" s="28" t="s">
        <v>6</v>
      </c>
      <c r="D20" s="29">
        <v>0</v>
      </c>
      <c r="E20" s="29">
        <v>0</v>
      </c>
      <c r="F20" s="29">
        <v>0</v>
      </c>
      <c r="G20" s="29">
        <v>6109320</v>
      </c>
      <c r="H20" s="29">
        <v>6109320</v>
      </c>
      <c r="I20" s="29">
        <v>6109320</v>
      </c>
      <c r="J20" s="29">
        <v>6109320</v>
      </c>
      <c r="K20" s="34">
        <f t="shared" si="1"/>
        <v>24437280</v>
      </c>
    </row>
    <row r="21" spans="1:11" ht="31.5" x14ac:dyDescent="0.25">
      <c r="A21" s="27" t="s">
        <v>11</v>
      </c>
      <c r="B21" s="28" t="s">
        <v>84</v>
      </c>
      <c r="C21" s="28" t="s">
        <v>6</v>
      </c>
      <c r="D21" s="29">
        <v>0</v>
      </c>
      <c r="E21" s="29">
        <v>0</v>
      </c>
      <c r="F21" s="29">
        <v>0</v>
      </c>
      <c r="G21" s="29">
        <v>17544480</v>
      </c>
      <c r="H21" s="29">
        <v>17544480</v>
      </c>
      <c r="I21" s="29">
        <v>17544480</v>
      </c>
      <c r="J21" s="29">
        <v>17544480</v>
      </c>
      <c r="K21" s="34">
        <f t="shared" si="1"/>
        <v>70177920</v>
      </c>
    </row>
    <row r="22" spans="1:11" ht="31.5" x14ac:dyDescent="0.25">
      <c r="A22" s="27" t="s">
        <v>12</v>
      </c>
      <c r="B22" s="28" t="s">
        <v>84</v>
      </c>
      <c r="C22" s="28" t="s">
        <v>6</v>
      </c>
      <c r="D22" s="29">
        <v>0</v>
      </c>
      <c r="E22" s="29">
        <v>0</v>
      </c>
      <c r="F22" s="29">
        <v>0</v>
      </c>
      <c r="G22" s="29">
        <v>3122700</v>
      </c>
      <c r="H22" s="29">
        <v>3122700</v>
      </c>
      <c r="I22" s="29">
        <v>3122700</v>
      </c>
      <c r="J22" s="29">
        <v>3122700</v>
      </c>
      <c r="K22" s="34">
        <f t="shared" si="1"/>
        <v>12490800</v>
      </c>
    </row>
    <row r="23" spans="1:11" ht="31.5" x14ac:dyDescent="0.25">
      <c r="A23" s="27" t="s">
        <v>13</v>
      </c>
      <c r="B23" s="28" t="s">
        <v>84</v>
      </c>
      <c r="C23" s="28" t="s">
        <v>6</v>
      </c>
      <c r="D23" s="29">
        <v>0</v>
      </c>
      <c r="E23" s="29">
        <v>0</v>
      </c>
      <c r="F23" s="29">
        <v>0</v>
      </c>
      <c r="G23" s="29">
        <v>5439000</v>
      </c>
      <c r="H23" s="29">
        <v>5439000</v>
      </c>
      <c r="I23" s="29">
        <v>5439000</v>
      </c>
      <c r="J23" s="29">
        <v>5439000</v>
      </c>
      <c r="K23" s="34">
        <f t="shared" si="1"/>
        <v>21756000</v>
      </c>
    </row>
    <row r="24" spans="1:11" ht="47.25" x14ac:dyDescent="0.25">
      <c r="A24" s="27" t="s">
        <v>14</v>
      </c>
      <c r="B24" s="28" t="s">
        <v>84</v>
      </c>
      <c r="C24" s="28" t="s">
        <v>3</v>
      </c>
      <c r="D24" s="29">
        <v>0</v>
      </c>
      <c r="E24" s="29">
        <v>0</v>
      </c>
      <c r="F24" s="29">
        <v>1000000</v>
      </c>
      <c r="G24" s="29">
        <v>2000000</v>
      </c>
      <c r="H24" s="29">
        <v>2600000</v>
      </c>
      <c r="I24" s="29">
        <v>2700000</v>
      </c>
      <c r="J24" s="29">
        <v>1700000</v>
      </c>
      <c r="K24" s="34">
        <f t="shared" si="1"/>
        <v>10000000</v>
      </c>
    </row>
    <row r="25" spans="1:11" ht="31.5" x14ac:dyDescent="0.25">
      <c r="A25" s="27" t="s">
        <v>15</v>
      </c>
      <c r="B25" s="28" t="s">
        <v>84</v>
      </c>
      <c r="C25" s="28" t="s">
        <v>3</v>
      </c>
      <c r="D25" s="29">
        <v>0</v>
      </c>
      <c r="E25" s="29">
        <v>0</v>
      </c>
      <c r="F25" s="29">
        <v>1000000</v>
      </c>
      <c r="G25" s="29">
        <v>10000000</v>
      </c>
      <c r="H25" s="29">
        <v>12000000</v>
      </c>
      <c r="I25" s="29">
        <v>12000000</v>
      </c>
      <c r="J25" s="29">
        <v>5000000</v>
      </c>
      <c r="K25" s="34">
        <f t="shared" si="1"/>
        <v>40000000</v>
      </c>
    </row>
    <row r="26" spans="1:11" ht="47.25" x14ac:dyDescent="0.25">
      <c r="A26" s="27" t="s">
        <v>16</v>
      </c>
      <c r="B26" s="28" t="s">
        <v>84</v>
      </c>
      <c r="C26" s="28" t="s">
        <v>3</v>
      </c>
      <c r="D26" s="29">
        <v>0</v>
      </c>
      <c r="E26" s="29">
        <v>0</v>
      </c>
      <c r="F26" s="29">
        <v>0</v>
      </c>
      <c r="G26" s="29">
        <v>3645000</v>
      </c>
      <c r="H26" s="29">
        <v>8505000</v>
      </c>
      <c r="I26" s="29">
        <v>8505000</v>
      </c>
      <c r="J26" s="29">
        <v>3645000</v>
      </c>
      <c r="K26" s="34">
        <f t="shared" si="1"/>
        <v>24300000</v>
      </c>
    </row>
    <row r="27" spans="1:11" ht="47.25" x14ac:dyDescent="0.25">
      <c r="A27" s="27" t="s">
        <v>17</v>
      </c>
      <c r="B27" s="28" t="s">
        <v>84</v>
      </c>
      <c r="C27" s="28" t="s">
        <v>3</v>
      </c>
      <c r="D27" s="29">
        <v>0</v>
      </c>
      <c r="E27" s="29">
        <v>0</v>
      </c>
      <c r="F27" s="29">
        <v>13542900</v>
      </c>
      <c r="G27" s="29">
        <v>13542900</v>
      </c>
      <c r="H27" s="29">
        <v>18057200</v>
      </c>
      <c r="I27" s="29">
        <v>0</v>
      </c>
      <c r="J27" s="29">
        <v>0</v>
      </c>
      <c r="K27" s="34">
        <f t="shared" si="1"/>
        <v>45143000</v>
      </c>
    </row>
    <row r="28" spans="1:11" ht="47.25" x14ac:dyDescent="0.25">
      <c r="A28" s="27" t="s">
        <v>18</v>
      </c>
      <c r="B28" s="28" t="s">
        <v>84</v>
      </c>
      <c r="C28" s="28" t="s">
        <v>67</v>
      </c>
      <c r="D28" s="29">
        <v>0</v>
      </c>
      <c r="E28" s="29">
        <v>0</v>
      </c>
      <c r="F28" s="29">
        <v>114000</v>
      </c>
      <c r="G28" s="29">
        <v>1026000</v>
      </c>
      <c r="H28" s="29">
        <v>2280000</v>
      </c>
      <c r="I28" s="29">
        <v>1140000</v>
      </c>
      <c r="J28" s="29">
        <v>1140000</v>
      </c>
      <c r="K28" s="34">
        <f t="shared" si="1"/>
        <v>5700000</v>
      </c>
    </row>
    <row r="29" spans="1:11" ht="47.25" x14ac:dyDescent="0.25">
      <c r="A29" s="27" t="s">
        <v>20</v>
      </c>
      <c r="B29" s="28" t="s">
        <v>84</v>
      </c>
      <c r="C29" s="28" t="s">
        <v>19</v>
      </c>
      <c r="D29" s="29">
        <v>0</v>
      </c>
      <c r="E29" s="29">
        <v>0</v>
      </c>
      <c r="F29" s="29">
        <v>2238036</v>
      </c>
      <c r="G29" s="29">
        <v>4898521</v>
      </c>
      <c r="H29" s="29">
        <v>4013251</v>
      </c>
      <c r="I29" s="29">
        <v>4013353</v>
      </c>
      <c r="J29" s="29">
        <v>1836839</v>
      </c>
      <c r="K29" s="34">
        <f t="shared" si="1"/>
        <v>17000000</v>
      </c>
    </row>
    <row r="30" spans="1:11" ht="31.5" x14ac:dyDescent="0.25">
      <c r="A30" s="27" t="s">
        <v>21</v>
      </c>
      <c r="B30" s="28" t="s">
        <v>84</v>
      </c>
      <c r="C30" s="28" t="s">
        <v>3</v>
      </c>
      <c r="D30" s="29">
        <v>0</v>
      </c>
      <c r="E30" s="29">
        <v>0</v>
      </c>
      <c r="F30" s="29">
        <v>531087</v>
      </c>
      <c r="G30" s="29">
        <v>5295421</v>
      </c>
      <c r="H30" s="29">
        <v>5946430</v>
      </c>
      <c r="I30" s="29">
        <v>4239455</v>
      </c>
      <c r="J30" s="29">
        <v>3987607</v>
      </c>
      <c r="K30" s="34">
        <f t="shared" si="1"/>
        <v>20000000</v>
      </c>
    </row>
    <row r="31" spans="1:11" ht="47.25" x14ac:dyDescent="0.25">
      <c r="A31" s="27" t="s">
        <v>22</v>
      </c>
      <c r="B31" s="28" t="s">
        <v>84</v>
      </c>
      <c r="C31" s="28" t="s">
        <v>19</v>
      </c>
      <c r="D31" s="29">
        <v>0</v>
      </c>
      <c r="E31" s="29">
        <v>0</v>
      </c>
      <c r="F31" s="29">
        <v>1500000</v>
      </c>
      <c r="G31" s="29">
        <v>1530410</v>
      </c>
      <c r="H31" s="29">
        <v>1530410</v>
      </c>
      <c r="I31" s="29">
        <v>1530410</v>
      </c>
      <c r="J31" s="29">
        <v>1508770</v>
      </c>
      <c r="K31" s="34">
        <f t="shared" si="1"/>
        <v>7600000</v>
      </c>
    </row>
    <row r="32" spans="1:11" ht="31.5" x14ac:dyDescent="0.25">
      <c r="A32" s="27" t="s">
        <v>23</v>
      </c>
      <c r="B32" s="28" t="s">
        <v>84</v>
      </c>
      <c r="C32" s="28" t="s">
        <v>19</v>
      </c>
      <c r="D32" s="29">
        <v>0</v>
      </c>
      <c r="E32" s="29">
        <v>0</v>
      </c>
      <c r="F32" s="29">
        <v>2861200</v>
      </c>
      <c r="G32" s="29">
        <v>2861200</v>
      </c>
      <c r="H32" s="29">
        <v>2861200</v>
      </c>
      <c r="I32" s="29">
        <v>2861200</v>
      </c>
      <c r="J32" s="29">
        <v>2861200</v>
      </c>
      <c r="K32" s="34">
        <f t="shared" si="1"/>
        <v>14306000</v>
      </c>
    </row>
    <row r="33" spans="1:11" ht="31.5" x14ac:dyDescent="0.25">
      <c r="A33" s="27" t="s">
        <v>24</v>
      </c>
      <c r="B33" s="28" t="s">
        <v>84</v>
      </c>
      <c r="C33" s="28" t="s">
        <v>19</v>
      </c>
      <c r="D33" s="29">
        <v>0</v>
      </c>
      <c r="E33" s="29">
        <v>0</v>
      </c>
      <c r="F33" s="29">
        <v>601800</v>
      </c>
      <c r="G33" s="29">
        <v>601800</v>
      </c>
      <c r="H33" s="29">
        <v>3948930</v>
      </c>
      <c r="I33" s="29">
        <v>3948930</v>
      </c>
      <c r="J33" s="29">
        <v>3530540</v>
      </c>
      <c r="K33" s="34">
        <f t="shared" si="1"/>
        <v>12632000</v>
      </c>
    </row>
    <row r="34" spans="1:11" ht="47.25" x14ac:dyDescent="0.25">
      <c r="A34" s="27" t="s">
        <v>25</v>
      </c>
      <c r="B34" s="28" t="s">
        <v>84</v>
      </c>
      <c r="C34" s="28" t="s">
        <v>6</v>
      </c>
      <c r="D34" s="29">
        <v>0</v>
      </c>
      <c r="E34" s="29">
        <v>0</v>
      </c>
      <c r="F34" s="29">
        <v>200000</v>
      </c>
      <c r="G34" s="29">
        <v>1900000</v>
      </c>
      <c r="H34" s="29">
        <v>2000000</v>
      </c>
      <c r="I34" s="29">
        <v>2500000</v>
      </c>
      <c r="J34" s="29">
        <v>1650000</v>
      </c>
      <c r="K34" s="34">
        <f t="shared" si="1"/>
        <v>8250000</v>
      </c>
    </row>
    <row r="35" spans="1:11" ht="78.75" x14ac:dyDescent="0.25">
      <c r="A35" s="27" t="s">
        <v>26</v>
      </c>
      <c r="B35" s="28" t="s">
        <v>84</v>
      </c>
      <c r="C35" s="28" t="s">
        <v>19</v>
      </c>
      <c r="D35" s="29">
        <v>0</v>
      </c>
      <c r="E35" s="29">
        <v>0</v>
      </c>
      <c r="F35" s="29">
        <v>11000000</v>
      </c>
      <c r="G35" s="29">
        <v>1000000</v>
      </c>
      <c r="H35" s="29">
        <v>1000000</v>
      </c>
      <c r="I35" s="29">
        <v>1000000</v>
      </c>
      <c r="J35" s="29">
        <v>1000000</v>
      </c>
      <c r="K35" s="34">
        <f t="shared" si="1"/>
        <v>15000000</v>
      </c>
    </row>
    <row r="36" spans="1:11" ht="47.25" x14ac:dyDescent="0.25">
      <c r="A36" s="27" t="s">
        <v>27</v>
      </c>
      <c r="B36" s="28" t="s">
        <v>84</v>
      </c>
      <c r="C36" s="28" t="s">
        <v>30</v>
      </c>
      <c r="D36" s="29">
        <v>0</v>
      </c>
      <c r="E36" s="29">
        <v>0</v>
      </c>
      <c r="F36" s="29">
        <v>0</v>
      </c>
      <c r="G36" s="29">
        <v>3750000</v>
      </c>
      <c r="H36" s="29">
        <v>4375000</v>
      </c>
      <c r="I36" s="29">
        <v>4375000</v>
      </c>
      <c r="J36" s="29">
        <v>0</v>
      </c>
      <c r="K36" s="34">
        <f t="shared" si="1"/>
        <v>12500000</v>
      </c>
    </row>
    <row r="37" spans="1:11" ht="63" x14ac:dyDescent="0.25">
      <c r="A37" s="27" t="s">
        <v>28</v>
      </c>
      <c r="B37" s="28" t="s">
        <v>84</v>
      </c>
      <c r="C37" s="28" t="s">
        <v>30</v>
      </c>
      <c r="D37" s="29">
        <v>0</v>
      </c>
      <c r="E37" s="29">
        <v>0</v>
      </c>
      <c r="F37" s="29">
        <v>0</v>
      </c>
      <c r="G37" s="29">
        <v>800000</v>
      </c>
      <c r="H37" s="29">
        <v>1600000</v>
      </c>
      <c r="I37" s="29">
        <v>1600000</v>
      </c>
      <c r="J37" s="29">
        <v>0</v>
      </c>
      <c r="K37" s="34">
        <f t="shared" si="1"/>
        <v>4000000</v>
      </c>
    </row>
    <row r="38" spans="1:11" ht="47.25" x14ac:dyDescent="0.25">
      <c r="A38" s="27" t="s">
        <v>29</v>
      </c>
      <c r="B38" s="28" t="s">
        <v>88</v>
      </c>
      <c r="C38" s="28" t="s">
        <v>6</v>
      </c>
      <c r="D38" s="29">
        <v>0</v>
      </c>
      <c r="E38" s="29">
        <v>0</v>
      </c>
      <c r="F38" s="29">
        <v>8900000</v>
      </c>
      <c r="G38" s="29">
        <v>38400000</v>
      </c>
      <c r="H38" s="29">
        <v>30000000</v>
      </c>
      <c r="I38" s="29">
        <v>15000000</v>
      </c>
      <c r="J38" s="29">
        <v>0</v>
      </c>
      <c r="K38" s="34">
        <f t="shared" si="1"/>
        <v>92300000</v>
      </c>
    </row>
    <row r="39" spans="1:11" ht="63" x14ac:dyDescent="0.25">
      <c r="A39" s="27" t="s">
        <v>31</v>
      </c>
      <c r="B39" s="28" t="s">
        <v>88</v>
      </c>
      <c r="C39" s="28" t="s">
        <v>6</v>
      </c>
      <c r="D39" s="29">
        <v>0</v>
      </c>
      <c r="E39" s="29">
        <v>0</v>
      </c>
      <c r="F39" s="29">
        <v>591717</v>
      </c>
      <c r="G39" s="29">
        <v>555967</v>
      </c>
      <c r="H39" s="29">
        <v>411717</v>
      </c>
      <c r="I39" s="29">
        <v>411717</v>
      </c>
      <c r="J39" s="29">
        <v>528882</v>
      </c>
      <c r="K39" s="34">
        <f t="shared" si="1"/>
        <v>2500000</v>
      </c>
    </row>
    <row r="40" spans="1:11" ht="78.75" x14ac:dyDescent="0.25">
      <c r="A40" s="27" t="s">
        <v>32</v>
      </c>
      <c r="B40" s="28" t="s">
        <v>88</v>
      </c>
      <c r="C40" s="28" t="s">
        <v>6</v>
      </c>
      <c r="D40" s="29">
        <v>0</v>
      </c>
      <c r="E40" s="29">
        <v>0</v>
      </c>
      <c r="F40" s="29">
        <v>0</v>
      </c>
      <c r="G40" s="29">
        <v>16000000</v>
      </c>
      <c r="H40" s="29">
        <v>24000000</v>
      </c>
      <c r="I40" s="29">
        <v>24000000</v>
      </c>
      <c r="J40" s="29">
        <v>16000000</v>
      </c>
      <c r="K40" s="34">
        <f t="shared" si="1"/>
        <v>80000000</v>
      </c>
    </row>
    <row r="41" spans="1:11" ht="47.25" x14ac:dyDescent="0.25">
      <c r="A41" s="27" t="s">
        <v>33</v>
      </c>
      <c r="B41" s="28" t="s">
        <v>88</v>
      </c>
      <c r="C41" s="28" t="s">
        <v>3</v>
      </c>
      <c r="D41" s="29">
        <v>0</v>
      </c>
      <c r="E41" s="29">
        <v>0</v>
      </c>
      <c r="F41" s="29">
        <v>3454000</v>
      </c>
      <c r="G41" s="29">
        <v>8544250</v>
      </c>
      <c r="H41" s="29">
        <v>14639250</v>
      </c>
      <c r="I41" s="29">
        <v>15978250</v>
      </c>
      <c r="J41" s="29">
        <v>284250</v>
      </c>
      <c r="K41" s="34">
        <f t="shared" si="1"/>
        <v>42900000</v>
      </c>
    </row>
    <row r="42" spans="1:11" ht="47.25" x14ac:dyDescent="0.25">
      <c r="A42" s="27" t="s">
        <v>34</v>
      </c>
      <c r="B42" s="28" t="s">
        <v>88</v>
      </c>
      <c r="C42" s="28" t="s">
        <v>19</v>
      </c>
      <c r="D42" s="29">
        <v>0</v>
      </c>
      <c r="E42" s="29">
        <v>0</v>
      </c>
      <c r="F42" s="29">
        <v>0</v>
      </c>
      <c r="G42" s="29">
        <v>6120000</v>
      </c>
      <c r="H42" s="29">
        <v>9180000</v>
      </c>
      <c r="I42" s="29">
        <v>9270000</v>
      </c>
      <c r="J42" s="29">
        <v>6120000</v>
      </c>
      <c r="K42" s="34">
        <f t="shared" si="1"/>
        <v>30690000</v>
      </c>
    </row>
    <row r="43" spans="1:11" ht="78.75" x14ac:dyDescent="0.25">
      <c r="A43" s="27" t="s">
        <v>35</v>
      </c>
      <c r="B43" s="28" t="s">
        <v>88</v>
      </c>
      <c r="C43" s="28" t="s">
        <v>6</v>
      </c>
      <c r="D43" s="29">
        <v>0</v>
      </c>
      <c r="E43" s="29">
        <v>0</v>
      </c>
      <c r="F43" s="29">
        <v>0</v>
      </c>
      <c r="G43" s="29">
        <v>600000</v>
      </c>
      <c r="H43" s="29">
        <v>4700000</v>
      </c>
      <c r="I43" s="29">
        <v>4700000</v>
      </c>
      <c r="J43" s="29">
        <v>0</v>
      </c>
      <c r="K43" s="34">
        <f t="shared" si="1"/>
        <v>10000000</v>
      </c>
    </row>
    <row r="44" spans="1:11" ht="78.75" x14ac:dyDescent="0.25">
      <c r="A44" s="27" t="s">
        <v>37</v>
      </c>
      <c r="B44" s="28" t="s">
        <v>88</v>
      </c>
      <c r="C44" s="28" t="s">
        <v>36</v>
      </c>
      <c r="D44" s="29">
        <v>0</v>
      </c>
      <c r="E44" s="29">
        <v>0</v>
      </c>
      <c r="F44" s="29">
        <v>1040000</v>
      </c>
      <c r="G44" s="29">
        <v>5200000</v>
      </c>
      <c r="H44" s="29">
        <v>4160000</v>
      </c>
      <c r="I44" s="29">
        <v>0</v>
      </c>
      <c r="J44" s="29">
        <v>0</v>
      </c>
      <c r="K44" s="34">
        <f t="shared" si="1"/>
        <v>10400000</v>
      </c>
    </row>
    <row r="45" spans="1:11" ht="31.5" x14ac:dyDescent="0.25">
      <c r="A45" s="27" t="s">
        <v>38</v>
      </c>
      <c r="B45" s="28" t="s">
        <v>88</v>
      </c>
      <c r="C45" s="28" t="s">
        <v>36</v>
      </c>
      <c r="D45" s="29">
        <v>0</v>
      </c>
      <c r="E45" s="29">
        <v>0</v>
      </c>
      <c r="F45" s="29">
        <v>165738</v>
      </c>
      <c r="G45" s="29">
        <v>593299</v>
      </c>
      <c r="H45" s="29">
        <v>804948</v>
      </c>
      <c r="I45" s="29">
        <v>0</v>
      </c>
      <c r="J45" s="29">
        <v>0</v>
      </c>
      <c r="K45" s="34">
        <f t="shared" si="1"/>
        <v>1563985</v>
      </c>
    </row>
    <row r="46" spans="1:11" ht="47.25" x14ac:dyDescent="0.25">
      <c r="A46" s="27" t="s">
        <v>39</v>
      </c>
      <c r="B46" s="28" t="s">
        <v>88</v>
      </c>
      <c r="C46" s="28" t="s">
        <v>36</v>
      </c>
      <c r="D46" s="29">
        <v>0</v>
      </c>
      <c r="E46" s="29">
        <v>0</v>
      </c>
      <c r="F46" s="29">
        <v>113970</v>
      </c>
      <c r="G46" s="29">
        <v>24320910</v>
      </c>
      <c r="H46" s="29">
        <v>40501135</v>
      </c>
      <c r="I46" s="29">
        <v>0</v>
      </c>
      <c r="J46" s="29">
        <v>0</v>
      </c>
      <c r="K46" s="34">
        <f t="shared" si="1"/>
        <v>64936015</v>
      </c>
    </row>
    <row r="47" spans="1:11" ht="94.5" x14ac:dyDescent="0.25">
      <c r="A47" s="27" t="s">
        <v>40</v>
      </c>
      <c r="B47" s="28" t="s">
        <v>88</v>
      </c>
      <c r="C47" s="28" t="s">
        <v>36</v>
      </c>
      <c r="D47" s="29">
        <v>0</v>
      </c>
      <c r="E47" s="29">
        <v>0</v>
      </c>
      <c r="F47" s="29">
        <v>263493</v>
      </c>
      <c r="G47" s="29">
        <v>5178668</v>
      </c>
      <c r="H47" s="29">
        <v>513271</v>
      </c>
      <c r="I47" s="29">
        <v>44568</v>
      </c>
      <c r="J47" s="29">
        <v>0</v>
      </c>
      <c r="K47" s="34">
        <f t="shared" si="1"/>
        <v>6000000</v>
      </c>
    </row>
    <row r="48" spans="1:11" ht="63" x14ac:dyDescent="0.25">
      <c r="A48" s="27" t="s">
        <v>41</v>
      </c>
      <c r="B48" s="28" t="s">
        <v>88</v>
      </c>
      <c r="C48" s="28" t="s">
        <v>36</v>
      </c>
      <c r="D48" s="29">
        <v>0</v>
      </c>
      <c r="E48" s="29">
        <v>0</v>
      </c>
      <c r="F48" s="29">
        <v>0</v>
      </c>
      <c r="G48" s="29">
        <v>3905738</v>
      </c>
      <c r="H48" s="29">
        <v>11035442</v>
      </c>
      <c r="I48" s="29">
        <v>10254751</v>
      </c>
      <c r="J48" s="29">
        <v>3514069</v>
      </c>
      <c r="K48" s="34">
        <f t="shared" si="1"/>
        <v>28710000</v>
      </c>
    </row>
    <row r="49" spans="1:11" ht="63" x14ac:dyDescent="0.25">
      <c r="A49" s="27" t="s">
        <v>42</v>
      </c>
      <c r="B49" s="28" t="s">
        <v>89</v>
      </c>
      <c r="C49" s="28" t="s">
        <v>68</v>
      </c>
      <c r="D49" s="29">
        <v>0</v>
      </c>
      <c r="E49" s="29">
        <v>0</v>
      </c>
      <c r="F49" s="29">
        <v>578658</v>
      </c>
      <c r="G49" s="29">
        <v>2317974</v>
      </c>
      <c r="H49" s="29">
        <v>139592</v>
      </c>
      <c r="I49" s="29">
        <v>118776</v>
      </c>
      <c r="J49" s="29">
        <v>0</v>
      </c>
      <c r="K49" s="34">
        <f t="shared" si="1"/>
        <v>3155000</v>
      </c>
    </row>
    <row r="50" spans="1:11" ht="31.5" x14ac:dyDescent="0.25">
      <c r="A50" s="27" t="s">
        <v>43</v>
      </c>
      <c r="B50" s="28" t="s">
        <v>89</v>
      </c>
      <c r="C50" s="28" t="s">
        <v>68</v>
      </c>
      <c r="D50" s="29">
        <v>0</v>
      </c>
      <c r="E50" s="29">
        <v>0</v>
      </c>
      <c r="F50" s="29">
        <v>143000</v>
      </c>
      <c r="G50" s="29">
        <v>250250</v>
      </c>
      <c r="H50" s="29">
        <v>250250</v>
      </c>
      <c r="I50" s="29">
        <v>71500</v>
      </c>
      <c r="J50" s="29">
        <v>0</v>
      </c>
      <c r="K50" s="34">
        <f t="shared" si="1"/>
        <v>715000</v>
      </c>
    </row>
    <row r="51" spans="1:11" ht="63" x14ac:dyDescent="0.25">
      <c r="A51" s="27" t="s">
        <v>44</v>
      </c>
      <c r="B51" s="28" t="s">
        <v>89</v>
      </c>
      <c r="C51" s="28" t="s">
        <v>68</v>
      </c>
      <c r="D51" s="29">
        <v>0</v>
      </c>
      <c r="E51" s="29">
        <v>0</v>
      </c>
      <c r="F51" s="29">
        <v>23025085</v>
      </c>
      <c r="G51" s="29">
        <v>29413850</v>
      </c>
      <c r="H51" s="29">
        <v>38022550</v>
      </c>
      <c r="I51" s="29">
        <v>29880856</v>
      </c>
      <c r="J51" s="29">
        <v>29157659</v>
      </c>
      <c r="K51" s="34">
        <f t="shared" si="1"/>
        <v>149500000</v>
      </c>
    </row>
    <row r="52" spans="1:11" ht="63" x14ac:dyDescent="0.25">
      <c r="A52" s="27" t="s">
        <v>45</v>
      </c>
      <c r="B52" s="28" t="s">
        <v>89</v>
      </c>
      <c r="C52" s="28" t="s">
        <v>68</v>
      </c>
      <c r="D52" s="29">
        <v>0</v>
      </c>
      <c r="E52" s="29">
        <v>0</v>
      </c>
      <c r="F52" s="29">
        <v>850000</v>
      </c>
      <c r="G52" s="29">
        <v>2975000</v>
      </c>
      <c r="H52" s="29">
        <v>2550000</v>
      </c>
      <c r="I52" s="29">
        <v>1700000</v>
      </c>
      <c r="J52" s="29">
        <v>425000</v>
      </c>
      <c r="K52" s="34">
        <f t="shared" si="1"/>
        <v>8500000</v>
      </c>
    </row>
    <row r="53" spans="1:11" ht="47.25" x14ac:dyDescent="0.25">
      <c r="A53" s="27" t="s">
        <v>46</v>
      </c>
      <c r="B53" s="28" t="s">
        <v>89</v>
      </c>
      <c r="C53" s="28" t="s">
        <v>68</v>
      </c>
      <c r="D53" s="29">
        <v>0</v>
      </c>
      <c r="E53" s="29">
        <v>0</v>
      </c>
      <c r="F53" s="29">
        <v>50000</v>
      </c>
      <c r="G53" s="29">
        <v>275000</v>
      </c>
      <c r="H53" s="29">
        <v>175000</v>
      </c>
      <c r="I53" s="29">
        <v>0</v>
      </c>
      <c r="J53" s="29">
        <v>0</v>
      </c>
      <c r="K53" s="34">
        <f t="shared" si="1"/>
        <v>500000</v>
      </c>
    </row>
    <row r="54" spans="1:11" ht="31.5" x14ac:dyDescent="0.25">
      <c r="A54" s="27" t="s">
        <v>47</v>
      </c>
      <c r="B54" s="28" t="s">
        <v>89</v>
      </c>
      <c r="C54" s="28" t="s">
        <v>68</v>
      </c>
      <c r="D54" s="29">
        <v>0</v>
      </c>
      <c r="E54" s="29">
        <v>0</v>
      </c>
      <c r="F54" s="29">
        <v>0</v>
      </c>
      <c r="G54" s="29">
        <v>900000</v>
      </c>
      <c r="H54" s="29">
        <v>1500000</v>
      </c>
      <c r="I54" s="29">
        <v>300000</v>
      </c>
      <c r="J54" s="29">
        <v>300000</v>
      </c>
      <c r="K54" s="34">
        <f t="shared" si="1"/>
        <v>3000000</v>
      </c>
    </row>
    <row r="55" spans="1:11" ht="94.5" x14ac:dyDescent="0.25">
      <c r="A55" s="27" t="s">
        <v>48</v>
      </c>
      <c r="B55" s="28" t="s">
        <v>89</v>
      </c>
      <c r="C55" s="28" t="s">
        <v>68</v>
      </c>
      <c r="D55" s="29">
        <v>0</v>
      </c>
      <c r="E55" s="29">
        <v>0</v>
      </c>
      <c r="F55" s="29">
        <v>200000</v>
      </c>
      <c r="G55" s="29">
        <v>4070000</v>
      </c>
      <c r="H55" s="29">
        <v>4644000</v>
      </c>
      <c r="I55" s="29">
        <v>5018000</v>
      </c>
      <c r="J55" s="29">
        <v>1548000</v>
      </c>
      <c r="K55" s="34">
        <f t="shared" si="1"/>
        <v>15480000</v>
      </c>
    </row>
    <row r="56" spans="1:11" ht="63" x14ac:dyDescent="0.25">
      <c r="A56" s="27" t="s">
        <v>49</v>
      </c>
      <c r="B56" s="28" t="s">
        <v>89</v>
      </c>
      <c r="C56" s="28" t="s">
        <v>68</v>
      </c>
      <c r="D56" s="29">
        <v>0</v>
      </c>
      <c r="E56" s="29">
        <v>0</v>
      </c>
      <c r="F56" s="29">
        <v>97500</v>
      </c>
      <c r="G56" s="29">
        <v>292500</v>
      </c>
      <c r="H56" s="29">
        <v>260000</v>
      </c>
      <c r="I56" s="29">
        <v>0</v>
      </c>
      <c r="J56" s="29">
        <v>0</v>
      </c>
      <c r="K56" s="34">
        <f t="shared" si="1"/>
        <v>650000</v>
      </c>
    </row>
    <row r="57" spans="1:11" ht="63" x14ac:dyDescent="0.25">
      <c r="A57" s="27" t="s">
        <v>50</v>
      </c>
      <c r="B57" s="28" t="s">
        <v>85</v>
      </c>
      <c r="C57" s="28" t="s">
        <v>3</v>
      </c>
      <c r="D57" s="29">
        <v>0</v>
      </c>
      <c r="E57" s="29">
        <v>0</v>
      </c>
      <c r="F57" s="29">
        <v>749168.6326862222</v>
      </c>
      <c r="G57" s="29">
        <v>890337.26537244453</v>
      </c>
      <c r="H57" s="29">
        <v>1167737.2653724444</v>
      </c>
      <c r="I57" s="29">
        <v>890337.26537244453</v>
      </c>
      <c r="J57" s="29">
        <v>890337.26537244453</v>
      </c>
      <c r="K57" s="34">
        <f t="shared" si="1"/>
        <v>4587917.6941760005</v>
      </c>
    </row>
    <row r="58" spans="1:11" ht="31.5" x14ac:dyDescent="0.25">
      <c r="A58" s="27" t="s">
        <v>51</v>
      </c>
      <c r="B58" s="28" t="s">
        <v>85</v>
      </c>
      <c r="C58" s="28" t="s">
        <v>3</v>
      </c>
      <c r="D58" s="29">
        <v>0</v>
      </c>
      <c r="E58" s="29">
        <v>0</v>
      </c>
      <c r="F58" s="29">
        <v>0</v>
      </c>
      <c r="G58" s="29">
        <v>24606039</v>
      </c>
      <c r="H58" s="29">
        <v>24606039</v>
      </c>
      <c r="I58" s="29">
        <v>30057814</v>
      </c>
      <c r="J58" s="29">
        <v>29642190</v>
      </c>
      <c r="K58" s="34">
        <f t="shared" si="1"/>
        <v>108912082</v>
      </c>
    </row>
    <row r="59" spans="1:11" ht="31.5" x14ac:dyDescent="0.25">
      <c r="A59" s="27" t="s">
        <v>77</v>
      </c>
      <c r="B59" s="28" t="s">
        <v>85</v>
      </c>
      <c r="C59" s="28" t="s">
        <v>19</v>
      </c>
      <c r="D59" s="29">
        <v>0</v>
      </c>
      <c r="E59" s="29">
        <v>0</v>
      </c>
      <c r="F59" s="29">
        <v>0</v>
      </c>
      <c r="G59" s="29">
        <v>5775000.0000000009</v>
      </c>
      <c r="H59" s="29">
        <v>18975000</v>
      </c>
      <c r="I59" s="29">
        <v>33000000</v>
      </c>
      <c r="J59" s="29">
        <v>24750000</v>
      </c>
      <c r="K59" s="34">
        <f t="shared" si="1"/>
        <v>82500000</v>
      </c>
    </row>
    <row r="60" spans="1:11" ht="31.5" x14ac:dyDescent="0.25">
      <c r="A60" s="27" t="s">
        <v>52</v>
      </c>
      <c r="B60" s="28" t="s">
        <v>87</v>
      </c>
      <c r="C60" s="28" t="s">
        <v>64</v>
      </c>
      <c r="D60" s="29">
        <v>0</v>
      </c>
      <c r="E60" s="29">
        <v>0</v>
      </c>
      <c r="F60" s="29">
        <v>900000</v>
      </c>
      <c r="G60" s="29">
        <v>850000</v>
      </c>
      <c r="H60" s="29">
        <v>350000</v>
      </c>
      <c r="I60" s="29">
        <v>0</v>
      </c>
      <c r="J60" s="29">
        <v>0</v>
      </c>
      <c r="K60" s="34">
        <f t="shared" si="1"/>
        <v>2100000</v>
      </c>
    </row>
    <row r="61" spans="1:11" ht="31.5" x14ac:dyDescent="0.25">
      <c r="A61" s="27" t="s">
        <v>53</v>
      </c>
      <c r="B61" s="28" t="s">
        <v>87</v>
      </c>
      <c r="C61" s="28" t="s">
        <v>64</v>
      </c>
      <c r="D61" s="29">
        <v>0</v>
      </c>
      <c r="E61" s="29">
        <v>0</v>
      </c>
      <c r="F61" s="29">
        <v>750000</v>
      </c>
      <c r="G61" s="29">
        <v>850000</v>
      </c>
      <c r="H61" s="29">
        <v>280000</v>
      </c>
      <c r="I61" s="29">
        <v>0</v>
      </c>
      <c r="J61" s="29">
        <v>0</v>
      </c>
      <c r="K61" s="34">
        <f t="shared" si="1"/>
        <v>1880000</v>
      </c>
    </row>
    <row r="62" spans="1:11" ht="47.25" x14ac:dyDescent="0.25">
      <c r="A62" s="27" t="s">
        <v>78</v>
      </c>
      <c r="B62" s="28" t="s">
        <v>87</v>
      </c>
      <c r="C62" s="28" t="s">
        <v>64</v>
      </c>
      <c r="D62" s="29">
        <v>0</v>
      </c>
      <c r="E62" s="29">
        <v>0</v>
      </c>
      <c r="F62" s="29">
        <v>10000</v>
      </c>
      <c r="G62" s="29">
        <v>10000</v>
      </c>
      <c r="H62" s="29">
        <v>0</v>
      </c>
      <c r="I62" s="29">
        <v>0</v>
      </c>
      <c r="J62" s="29">
        <v>0</v>
      </c>
      <c r="K62" s="34">
        <f t="shared" si="1"/>
        <v>20000</v>
      </c>
    </row>
    <row r="63" spans="1:11" ht="78.75" x14ac:dyDescent="0.25">
      <c r="A63" s="27" t="s">
        <v>79</v>
      </c>
      <c r="B63" s="28" t="s">
        <v>87</v>
      </c>
      <c r="C63" s="28" t="s">
        <v>64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1000000</v>
      </c>
      <c r="J63" s="29">
        <v>2000000</v>
      </c>
      <c r="K63" s="34">
        <f t="shared" si="1"/>
        <v>3000000</v>
      </c>
    </row>
    <row r="64" spans="1:11" ht="31.5" x14ac:dyDescent="0.25">
      <c r="A64" s="27" t="s">
        <v>54</v>
      </c>
      <c r="B64" s="28" t="s">
        <v>87</v>
      </c>
      <c r="C64" s="28" t="s">
        <v>64</v>
      </c>
      <c r="D64" s="29">
        <v>0</v>
      </c>
      <c r="E64" s="29">
        <v>0</v>
      </c>
      <c r="F64" s="29">
        <v>135000</v>
      </c>
      <c r="G64" s="29">
        <v>0</v>
      </c>
      <c r="H64" s="29">
        <v>0</v>
      </c>
      <c r="I64" s="29">
        <v>0</v>
      </c>
      <c r="J64" s="29">
        <v>0</v>
      </c>
      <c r="K64" s="34">
        <f t="shared" si="1"/>
        <v>135000</v>
      </c>
    </row>
    <row r="65" spans="1:11" ht="47.25" x14ac:dyDescent="0.25">
      <c r="A65" s="27" t="s">
        <v>55</v>
      </c>
      <c r="B65" s="28" t="s">
        <v>87</v>
      </c>
      <c r="C65" s="28" t="s">
        <v>64</v>
      </c>
      <c r="D65" s="29">
        <v>0</v>
      </c>
      <c r="E65" s="29">
        <v>0</v>
      </c>
      <c r="F65" s="29">
        <v>0</v>
      </c>
      <c r="G65" s="29">
        <v>1392000</v>
      </c>
      <c r="H65" s="29">
        <v>0</v>
      </c>
      <c r="I65" s="29">
        <v>0</v>
      </c>
      <c r="J65" s="29">
        <v>0</v>
      </c>
      <c r="K65" s="34">
        <f t="shared" si="1"/>
        <v>1392000</v>
      </c>
    </row>
    <row r="66" spans="1:11" ht="47.25" x14ac:dyDescent="0.25">
      <c r="A66" s="27" t="s">
        <v>56</v>
      </c>
      <c r="B66" s="28" t="s">
        <v>87</v>
      </c>
      <c r="C66" s="28" t="s">
        <v>64</v>
      </c>
      <c r="D66" s="29">
        <v>0</v>
      </c>
      <c r="E66" s="29">
        <v>0</v>
      </c>
      <c r="F66" s="29">
        <v>20331</v>
      </c>
      <c r="G66" s="29">
        <v>1973542</v>
      </c>
      <c r="H66" s="29">
        <v>2825708</v>
      </c>
      <c r="I66" s="29">
        <v>3168636</v>
      </c>
      <c r="J66" s="29">
        <v>4769783</v>
      </c>
      <c r="K66" s="34">
        <f t="shared" si="1"/>
        <v>12758000</v>
      </c>
    </row>
    <row r="67" spans="1:11" ht="63" x14ac:dyDescent="0.25">
      <c r="A67" s="27" t="s">
        <v>57</v>
      </c>
      <c r="B67" s="28" t="s">
        <v>87</v>
      </c>
      <c r="C67" s="28" t="s">
        <v>65</v>
      </c>
      <c r="D67" s="29">
        <v>0</v>
      </c>
      <c r="E67" s="29">
        <v>0</v>
      </c>
      <c r="F67" s="29">
        <v>510132</v>
      </c>
      <c r="G67" s="29">
        <v>562055</v>
      </c>
      <c r="H67" s="29">
        <v>401823</v>
      </c>
      <c r="I67" s="29">
        <v>0</v>
      </c>
      <c r="J67" s="29">
        <v>0</v>
      </c>
      <c r="K67" s="34">
        <f t="shared" si="1"/>
        <v>1474010</v>
      </c>
    </row>
    <row r="68" spans="1:11" ht="47.25" x14ac:dyDescent="0.25">
      <c r="A68" s="27" t="s">
        <v>58</v>
      </c>
      <c r="B68" s="28" t="s">
        <v>87</v>
      </c>
      <c r="C68" s="28" t="s">
        <v>65</v>
      </c>
      <c r="D68" s="29">
        <v>0</v>
      </c>
      <c r="E68" s="29">
        <v>0</v>
      </c>
      <c r="F68" s="29">
        <v>340000</v>
      </c>
      <c r="G68" s="29">
        <v>280000</v>
      </c>
      <c r="H68" s="29">
        <v>430000</v>
      </c>
      <c r="I68" s="29">
        <v>0</v>
      </c>
      <c r="J68" s="29">
        <v>0</v>
      </c>
      <c r="K68" s="34">
        <f t="shared" si="1"/>
        <v>1050000</v>
      </c>
    </row>
    <row r="69" spans="1:11" ht="110.25" x14ac:dyDescent="0.25">
      <c r="A69" s="27" t="s">
        <v>59</v>
      </c>
      <c r="B69" s="28" t="s">
        <v>87</v>
      </c>
      <c r="C69" s="28" t="s">
        <v>69</v>
      </c>
      <c r="D69" s="29">
        <v>0</v>
      </c>
      <c r="E69" s="29">
        <v>0</v>
      </c>
      <c r="F69" s="29">
        <v>498813</v>
      </c>
      <c r="G69" s="29">
        <v>2313642</v>
      </c>
      <c r="H69" s="29">
        <v>2619464</v>
      </c>
      <c r="I69" s="29">
        <v>1395151</v>
      </c>
      <c r="J69" s="29">
        <v>744960</v>
      </c>
      <c r="K69" s="34">
        <f t="shared" si="1"/>
        <v>7572030</v>
      </c>
    </row>
    <row r="70" spans="1:11" ht="47.25" x14ac:dyDescent="0.25">
      <c r="A70" s="27" t="s">
        <v>60</v>
      </c>
      <c r="B70" s="28" t="s">
        <v>87</v>
      </c>
      <c r="C70" s="28" t="s">
        <v>98</v>
      </c>
      <c r="D70" s="29">
        <v>0</v>
      </c>
      <c r="E70" s="29">
        <v>0</v>
      </c>
      <c r="F70" s="29">
        <v>100000</v>
      </c>
      <c r="G70" s="29">
        <v>150000</v>
      </c>
      <c r="H70" s="29">
        <v>150000</v>
      </c>
      <c r="I70" s="29">
        <v>150000</v>
      </c>
      <c r="J70" s="29">
        <v>50000</v>
      </c>
      <c r="K70" s="34">
        <f t="shared" si="1"/>
        <v>600000</v>
      </c>
    </row>
    <row r="71" spans="1:11" ht="63" x14ac:dyDescent="0.25">
      <c r="A71" s="27" t="s">
        <v>61</v>
      </c>
      <c r="B71" s="28" t="s">
        <v>87</v>
      </c>
      <c r="C71" s="28" t="s">
        <v>98</v>
      </c>
      <c r="D71" s="29">
        <v>0</v>
      </c>
      <c r="E71" s="29">
        <v>0</v>
      </c>
      <c r="F71" s="29">
        <v>250000</v>
      </c>
      <c r="G71" s="29">
        <v>450000</v>
      </c>
      <c r="H71" s="29">
        <v>450000</v>
      </c>
      <c r="I71" s="29">
        <v>450000</v>
      </c>
      <c r="J71" s="29">
        <v>200000</v>
      </c>
      <c r="K71" s="34">
        <f t="shared" ref="K71:K73" si="2">J71+I71+H71+G71+F71+E71+D71</f>
        <v>1800000</v>
      </c>
    </row>
    <row r="72" spans="1:11" ht="47.25" x14ac:dyDescent="0.25">
      <c r="A72" s="27" t="s">
        <v>62</v>
      </c>
      <c r="B72" s="28" t="s">
        <v>87</v>
      </c>
      <c r="C72" s="28" t="s">
        <v>98</v>
      </c>
      <c r="D72" s="29">
        <v>0</v>
      </c>
      <c r="E72" s="29">
        <v>0</v>
      </c>
      <c r="F72" s="29">
        <v>100000</v>
      </c>
      <c r="G72" s="29">
        <v>350000</v>
      </c>
      <c r="H72" s="29">
        <v>300000</v>
      </c>
      <c r="I72" s="29">
        <v>150000</v>
      </c>
      <c r="J72" s="29">
        <v>0</v>
      </c>
      <c r="K72" s="34">
        <f t="shared" si="2"/>
        <v>900000</v>
      </c>
    </row>
    <row r="73" spans="1:11" ht="78.75" x14ac:dyDescent="0.25">
      <c r="A73" s="27" t="s">
        <v>63</v>
      </c>
      <c r="B73" s="28" t="s">
        <v>87</v>
      </c>
      <c r="C73" s="28" t="s">
        <v>98</v>
      </c>
      <c r="D73" s="29">
        <v>0</v>
      </c>
      <c r="E73" s="29">
        <v>0</v>
      </c>
      <c r="F73" s="29">
        <v>400000</v>
      </c>
      <c r="G73" s="29">
        <v>650000</v>
      </c>
      <c r="H73" s="29">
        <v>650000</v>
      </c>
      <c r="I73" s="29">
        <v>468960</v>
      </c>
      <c r="J73" s="29">
        <v>150000</v>
      </c>
      <c r="K73" s="34">
        <f t="shared" si="2"/>
        <v>2318960</v>
      </c>
    </row>
    <row r="74" spans="1:11" x14ac:dyDescent="0.25">
      <c r="D74" s="2"/>
      <c r="E74" s="2"/>
      <c r="F74" s="2"/>
      <c r="G74" s="2"/>
      <c r="H74" s="2"/>
      <c r="I74" s="2"/>
      <c r="J74" s="2"/>
      <c r="K74" s="2"/>
    </row>
    <row r="75" spans="1:11" ht="45" x14ac:dyDescent="0.25">
      <c r="A75" s="31" t="s">
        <v>96</v>
      </c>
    </row>
  </sheetData>
  <autoFilter ref="A3:M75" xr:uid="{00000000-0009-0000-0000-000000000000}"/>
  <mergeCells count="2">
    <mergeCell ref="A4:C4"/>
    <mergeCell ref="A1:K1"/>
  </mergeCells>
  <dataValidations count="2">
    <dataValidation type="list" allowBlank="1" showInputMessage="1" showErrorMessage="1" sqref="A42 A44:A48" xr:uid="{00000000-0002-0000-0000-000000000000}">
      <formula1>$F$6:$F$91</formula1>
    </dataValidation>
    <dataValidation type="list" allowBlank="1" showInputMessage="1" showErrorMessage="1" sqref="A22 A29:A30 A15:A16 A20 A24:A27 A64:A72 A60:A61 A57:A58 A33:A34 A12:A13" xr:uid="{00000000-0002-0000-0000-000001000000}">
      <formula1>$F$6:$F$98</formula1>
    </dataValidation>
  </dataValidations>
  <pageMargins left="0.70866141732283472" right="0.70866141732283472" top="0.74803149606299213" bottom="0.74803149606299213" header="0.31496062992125984" footer="0.31496062992125984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3"/>
  <sheetViews>
    <sheetView view="pageBreakPreview" zoomScale="80" zoomScaleNormal="100" zoomScaleSheetLayoutView="80" workbookViewId="0">
      <selection activeCell="H16" sqref="H16"/>
    </sheetView>
  </sheetViews>
  <sheetFormatPr defaultRowHeight="15" x14ac:dyDescent="0.25"/>
  <cols>
    <col min="1" max="1" width="25.5703125" customWidth="1"/>
    <col min="2" max="2" width="13.7109375" customWidth="1"/>
    <col min="3" max="3" width="11.5703125" customWidth="1"/>
    <col min="4" max="4" width="12.28515625" customWidth="1"/>
    <col min="5" max="5" width="29.5703125" customWidth="1"/>
    <col min="6" max="6" width="16.28515625" customWidth="1"/>
  </cols>
  <sheetData>
    <row r="2" spans="1:6" x14ac:dyDescent="0.25">
      <c r="A2" s="35">
        <v>44615</v>
      </c>
    </row>
    <row r="3" spans="1:6" ht="56.25" customHeight="1" x14ac:dyDescent="0.25">
      <c r="A3" s="48" t="s">
        <v>94</v>
      </c>
      <c r="B3" s="48"/>
      <c r="C3" s="48"/>
      <c r="D3" s="48"/>
      <c r="E3" s="48"/>
    </row>
    <row r="4" spans="1:6" ht="63.75" customHeight="1" x14ac:dyDescent="0.25">
      <c r="A4" s="14" t="s">
        <v>90</v>
      </c>
      <c r="B4" s="14" t="s">
        <v>92</v>
      </c>
      <c r="C4" s="14" t="s">
        <v>99</v>
      </c>
      <c r="D4" s="16" t="s">
        <v>83</v>
      </c>
      <c r="E4" s="14" t="s">
        <v>93</v>
      </c>
    </row>
    <row r="5" spans="1:6" x14ac:dyDescent="0.25">
      <c r="A5" s="14" t="s">
        <v>80</v>
      </c>
      <c r="B5" s="15">
        <f>B6+B12+B15+B22+B27+B32</f>
        <v>254649753.66504735</v>
      </c>
      <c r="C5" s="15">
        <f t="shared" ref="C5:E5" si="0">C6+C12+C15+C22+C27+C32</f>
        <v>138406919.51268622</v>
      </c>
      <c r="D5" s="15">
        <f t="shared" si="0"/>
        <v>-116242834.15236112</v>
      </c>
      <c r="E5" s="17">
        <f t="shared" si="0"/>
        <v>49</v>
      </c>
    </row>
    <row r="6" spans="1:6" x14ac:dyDescent="0.25">
      <c r="A6" s="8" t="s">
        <v>84</v>
      </c>
      <c r="B6" s="36">
        <v>47813957.577464789</v>
      </c>
      <c r="C6" s="36">
        <v>34589023</v>
      </c>
      <c r="D6" s="36">
        <v>-13224934.577464789</v>
      </c>
      <c r="E6" s="7">
        <v>11</v>
      </c>
      <c r="F6" s="6"/>
    </row>
    <row r="7" spans="1:6" x14ac:dyDescent="0.25">
      <c r="A7" s="12" t="s">
        <v>6</v>
      </c>
      <c r="B7" s="37">
        <v>22427460</v>
      </c>
      <c r="C7" s="37">
        <v>200000</v>
      </c>
      <c r="D7" s="37">
        <v>-22227460</v>
      </c>
      <c r="E7" s="18">
        <v>4</v>
      </c>
      <c r="F7" s="5"/>
    </row>
    <row r="8" spans="1:6" x14ac:dyDescent="0.25">
      <c r="A8" s="23" t="s">
        <v>30</v>
      </c>
      <c r="B8" s="38">
        <v>2475000</v>
      </c>
      <c r="C8" s="38">
        <v>0</v>
      </c>
      <c r="D8" s="38">
        <v>-2475000</v>
      </c>
      <c r="E8" s="24">
        <v>0</v>
      </c>
      <c r="F8" s="5"/>
    </row>
    <row r="9" spans="1:6" x14ac:dyDescent="0.25">
      <c r="A9" s="23" t="s">
        <v>67</v>
      </c>
      <c r="B9" s="38">
        <v>1140000</v>
      </c>
      <c r="C9" s="38">
        <v>114000</v>
      </c>
      <c r="D9" s="38">
        <v>-1026000</v>
      </c>
      <c r="E9" s="24">
        <v>0</v>
      </c>
      <c r="F9" s="5"/>
    </row>
    <row r="10" spans="1:6" x14ac:dyDescent="0.25">
      <c r="A10" s="10" t="s">
        <v>19</v>
      </c>
      <c r="B10" s="39">
        <v>13839072</v>
      </c>
      <c r="C10" s="39">
        <v>18201036</v>
      </c>
      <c r="D10" s="39">
        <v>4361964</v>
      </c>
      <c r="E10" s="19">
        <v>4</v>
      </c>
      <c r="F10" s="5"/>
    </row>
    <row r="11" spans="1:6" x14ac:dyDescent="0.25">
      <c r="A11" s="10" t="s">
        <v>3</v>
      </c>
      <c r="B11" s="39">
        <v>7932425.5774647892</v>
      </c>
      <c r="C11" s="39">
        <v>16073987</v>
      </c>
      <c r="D11" s="39">
        <v>8141561.4225352108</v>
      </c>
      <c r="E11" s="19">
        <v>3</v>
      </c>
      <c r="F11" s="5"/>
    </row>
    <row r="12" spans="1:6" ht="30" x14ac:dyDescent="0.25">
      <c r="A12" s="9" t="s">
        <v>85</v>
      </c>
      <c r="B12" s="40">
        <v>11136916.268188622</v>
      </c>
      <c r="C12" s="40">
        <v>749168.6326862222</v>
      </c>
      <c r="D12" s="40">
        <v>-10387747.6355024</v>
      </c>
      <c r="E12" s="20">
        <v>2</v>
      </c>
      <c r="F12" s="6"/>
    </row>
    <row r="13" spans="1:6" x14ac:dyDescent="0.25">
      <c r="A13" s="13" t="s">
        <v>3</v>
      </c>
      <c r="B13" s="41">
        <v>11136916.268188622</v>
      </c>
      <c r="C13" s="41">
        <v>749168.6326862222</v>
      </c>
      <c r="D13" s="41">
        <v>-10387747.6355024</v>
      </c>
      <c r="E13" s="21">
        <v>1</v>
      </c>
      <c r="F13" s="5"/>
    </row>
    <row r="14" spans="1:6" x14ac:dyDescent="0.25">
      <c r="A14" s="11" t="s">
        <v>19</v>
      </c>
      <c r="B14" s="42">
        <v>0</v>
      </c>
      <c r="C14" s="42">
        <v>0</v>
      </c>
      <c r="D14" s="42">
        <v>0</v>
      </c>
      <c r="E14" s="22">
        <v>1</v>
      </c>
      <c r="F14" s="5"/>
    </row>
    <row r="15" spans="1:6" x14ac:dyDescent="0.25">
      <c r="A15" s="8" t="s">
        <v>86</v>
      </c>
      <c r="B15" s="36">
        <v>84497815.879999995</v>
      </c>
      <c r="C15" s="36">
        <v>59581290.880000003</v>
      </c>
      <c r="D15" s="36">
        <v>-24916524.999999993</v>
      </c>
      <c r="E15" s="7">
        <v>5</v>
      </c>
      <c r="F15" s="6"/>
    </row>
    <row r="16" spans="1:6" x14ac:dyDescent="0.25">
      <c r="A16" s="23" t="s">
        <v>30</v>
      </c>
      <c r="B16" s="38">
        <v>21954568</v>
      </c>
      <c r="C16" s="38">
        <v>4044443</v>
      </c>
      <c r="D16" s="38">
        <v>-17910125</v>
      </c>
      <c r="E16" s="24">
        <v>0</v>
      </c>
      <c r="F16" s="5"/>
    </row>
    <row r="17" spans="1:6" x14ac:dyDescent="0.25">
      <c r="A17" s="12" t="s">
        <v>6</v>
      </c>
      <c r="B17" s="37">
        <v>2930400</v>
      </c>
      <c r="C17" s="37">
        <v>0</v>
      </c>
      <c r="D17" s="37">
        <v>-2930400</v>
      </c>
      <c r="E17" s="18">
        <v>1</v>
      </c>
      <c r="F17" s="5"/>
    </row>
    <row r="18" spans="1:6" x14ac:dyDescent="0.25">
      <c r="A18" s="12" t="s">
        <v>65</v>
      </c>
      <c r="B18" s="37">
        <v>7326000</v>
      </c>
      <c r="C18" s="37">
        <v>5150000</v>
      </c>
      <c r="D18" s="37">
        <v>-2176000</v>
      </c>
      <c r="E18" s="18">
        <v>1</v>
      </c>
      <c r="F18" s="5"/>
    </row>
    <row r="19" spans="1:6" x14ac:dyDescent="0.25">
      <c r="A19" s="23" t="s">
        <v>66</v>
      </c>
      <c r="B19" s="38">
        <v>2000000</v>
      </c>
      <c r="C19" s="38">
        <v>100000</v>
      </c>
      <c r="D19" s="38">
        <v>-1900000</v>
      </c>
      <c r="E19" s="24">
        <v>0</v>
      </c>
      <c r="F19" s="5"/>
    </row>
    <row r="20" spans="1:6" x14ac:dyDescent="0.25">
      <c r="A20" s="10" t="s">
        <v>3</v>
      </c>
      <c r="B20" s="39">
        <v>47016850.609999999</v>
      </c>
      <c r="C20" s="39">
        <v>47016850.609999999</v>
      </c>
      <c r="D20" s="39">
        <v>0</v>
      </c>
      <c r="E20" s="19">
        <v>2</v>
      </c>
      <c r="F20" s="5"/>
    </row>
    <row r="21" spans="1:6" x14ac:dyDescent="0.25">
      <c r="A21" s="10" t="s">
        <v>67</v>
      </c>
      <c r="B21" s="39">
        <v>3269997.27</v>
      </c>
      <c r="C21" s="39">
        <v>3269997.27</v>
      </c>
      <c r="D21" s="39">
        <v>0</v>
      </c>
      <c r="E21" s="19">
        <v>1</v>
      </c>
      <c r="F21" s="5"/>
    </row>
    <row r="22" spans="1:6" x14ac:dyDescent="0.25">
      <c r="A22" s="9" t="s">
        <v>87</v>
      </c>
      <c r="B22" s="40">
        <v>4256954</v>
      </c>
      <c r="C22" s="40">
        <v>4014276</v>
      </c>
      <c r="D22" s="40">
        <v>-242678</v>
      </c>
      <c r="E22" s="20">
        <v>13</v>
      </c>
      <c r="F22" s="6"/>
    </row>
    <row r="23" spans="1:6" x14ac:dyDescent="0.25">
      <c r="A23" s="25" t="s">
        <v>69</v>
      </c>
      <c r="B23" s="43">
        <v>1007626</v>
      </c>
      <c r="C23" s="43">
        <v>498813</v>
      </c>
      <c r="D23" s="43">
        <v>-508813</v>
      </c>
      <c r="E23" s="26">
        <v>0</v>
      </c>
      <c r="F23" s="5"/>
    </row>
    <row r="24" spans="1:6" x14ac:dyDescent="0.25">
      <c r="A24" s="11" t="s">
        <v>98</v>
      </c>
      <c r="B24" s="42">
        <v>1050000</v>
      </c>
      <c r="C24" s="42">
        <v>850000</v>
      </c>
      <c r="D24" s="42">
        <v>-200000</v>
      </c>
      <c r="E24" s="22">
        <v>3</v>
      </c>
      <c r="F24" s="5"/>
    </row>
    <row r="25" spans="1:6" x14ac:dyDescent="0.25">
      <c r="A25" s="11" t="s">
        <v>64</v>
      </c>
      <c r="B25" s="42">
        <v>1804422</v>
      </c>
      <c r="C25" s="42">
        <v>1815331</v>
      </c>
      <c r="D25" s="42">
        <v>10909</v>
      </c>
      <c r="E25" s="22">
        <v>10</v>
      </c>
      <c r="F25" s="5"/>
    </row>
    <row r="26" spans="1:6" x14ac:dyDescent="0.25">
      <c r="A26" s="11" t="s">
        <v>65</v>
      </c>
      <c r="B26" s="42">
        <v>394906</v>
      </c>
      <c r="C26" s="42">
        <v>850132</v>
      </c>
      <c r="D26" s="42">
        <v>455226</v>
      </c>
      <c r="E26" s="22">
        <v>0</v>
      </c>
      <c r="F26" s="5"/>
    </row>
    <row r="27" spans="1:6" x14ac:dyDescent="0.25">
      <c r="A27" s="8" t="s">
        <v>88</v>
      </c>
      <c r="B27" s="36">
        <v>76964274.939393938</v>
      </c>
      <c r="C27" s="36">
        <v>14528918</v>
      </c>
      <c r="D27" s="36">
        <v>-62435356.939393938</v>
      </c>
      <c r="E27" s="7">
        <v>12</v>
      </c>
      <c r="F27" s="6"/>
    </row>
    <row r="28" spans="1:6" x14ac:dyDescent="0.25">
      <c r="A28" s="12" t="s">
        <v>3</v>
      </c>
      <c r="B28" s="37">
        <v>42900000</v>
      </c>
      <c r="C28" s="37">
        <v>3454000</v>
      </c>
      <c r="D28" s="37">
        <v>-39446000</v>
      </c>
      <c r="E28" s="18">
        <v>2</v>
      </c>
      <c r="F28" s="5"/>
    </row>
    <row r="29" spans="1:6" x14ac:dyDescent="0.25">
      <c r="A29" s="12" t="s">
        <v>6</v>
      </c>
      <c r="B29" s="37">
        <v>33589393.939393938</v>
      </c>
      <c r="C29" s="37">
        <v>9491717</v>
      </c>
      <c r="D29" s="37">
        <v>-24097676.939393938</v>
      </c>
      <c r="E29" s="18">
        <v>4</v>
      </c>
      <c r="F29" s="5"/>
    </row>
    <row r="30" spans="1:6" x14ac:dyDescent="0.25">
      <c r="A30" s="10" t="s">
        <v>19</v>
      </c>
      <c r="B30" s="39">
        <v>0</v>
      </c>
      <c r="C30" s="39">
        <v>0</v>
      </c>
      <c r="D30" s="39">
        <v>0</v>
      </c>
      <c r="E30" s="19">
        <v>1</v>
      </c>
    </row>
    <row r="31" spans="1:6" x14ac:dyDescent="0.25">
      <c r="A31" s="10" t="s">
        <v>36</v>
      </c>
      <c r="B31" s="39">
        <v>474881</v>
      </c>
      <c r="C31" s="39">
        <v>1583201</v>
      </c>
      <c r="D31" s="39">
        <v>1108320</v>
      </c>
      <c r="E31" s="19">
        <v>5</v>
      </c>
      <c r="F31" s="5"/>
    </row>
    <row r="32" spans="1:6" x14ac:dyDescent="0.25">
      <c r="A32" s="9" t="s">
        <v>89</v>
      </c>
      <c r="B32" s="40">
        <v>29979835</v>
      </c>
      <c r="C32" s="40">
        <v>24944243</v>
      </c>
      <c r="D32" s="40">
        <v>-5035592</v>
      </c>
      <c r="E32" s="20">
        <v>6</v>
      </c>
      <c r="F32" s="6"/>
    </row>
    <row r="33" spans="1:6" x14ac:dyDescent="0.25">
      <c r="A33" s="13" t="s">
        <v>68</v>
      </c>
      <c r="B33" s="41">
        <v>29979835</v>
      </c>
      <c r="C33" s="41">
        <v>24944243</v>
      </c>
      <c r="D33" s="41">
        <v>-5035592</v>
      </c>
      <c r="E33" s="21">
        <v>6</v>
      </c>
      <c r="F33" s="5"/>
    </row>
  </sheetData>
  <autoFilter ref="A5:G33" xr:uid="{00000000-0009-0000-0000-000001000000}"/>
  <sortState xmlns:xlrd2="http://schemas.microsoft.com/office/spreadsheetml/2017/richdata2" ref="A26:D29">
    <sortCondition ref="D26:D29"/>
  </sortState>
  <mergeCells count="1">
    <mergeCell ref="A3:E3"/>
  </mergeCells>
  <pageMargins left="0.7" right="0.7" top="0.75" bottom="0.75" header="0.3" footer="0.3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4"/>
  <sheetViews>
    <sheetView workbookViewId="0">
      <selection activeCell="B4" sqref="B4"/>
    </sheetView>
  </sheetViews>
  <sheetFormatPr defaultRowHeight="15" x14ac:dyDescent="0.25"/>
  <cols>
    <col min="2" max="2" width="79.28515625" customWidth="1"/>
    <col min="3" max="3" width="9.5703125" bestFit="1" customWidth="1"/>
    <col min="4" max="4" width="12.5703125" customWidth="1"/>
    <col min="5" max="8" width="10.85546875" bestFit="1" customWidth="1"/>
  </cols>
  <sheetData>
    <row r="1" spans="2:8" x14ac:dyDescent="0.25"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</row>
    <row r="2" spans="2:8" ht="31.5" x14ac:dyDescent="0.25">
      <c r="B2" s="3" t="s">
        <v>91</v>
      </c>
      <c r="C2" s="4">
        <v>4073396</v>
      </c>
      <c r="D2" s="4">
        <v>254649754</v>
      </c>
      <c r="E2" s="4">
        <v>394247718</v>
      </c>
      <c r="F2" s="4">
        <v>458112544</v>
      </c>
      <c r="G2" s="4">
        <v>411710648</v>
      </c>
      <c r="H2" s="4">
        <v>303205940</v>
      </c>
    </row>
    <row r="3" spans="2:8" ht="31.5" x14ac:dyDescent="0.25">
      <c r="B3" s="3" t="s">
        <v>100</v>
      </c>
      <c r="C3" s="4">
        <v>345140</v>
      </c>
      <c r="D3" s="4">
        <v>138406919.51268622</v>
      </c>
      <c r="E3" s="4">
        <v>402225311.63737243</v>
      </c>
      <c r="F3" s="4">
        <v>507601921.45537245</v>
      </c>
      <c r="G3" s="4">
        <v>453538883.82337242</v>
      </c>
      <c r="H3" s="4">
        <v>323881823.26537246</v>
      </c>
    </row>
    <row r="4" spans="2:8" x14ac:dyDescent="0.25">
      <c r="B4" t="s">
        <v>82</v>
      </c>
      <c r="C4" s="2">
        <f>C3-C2</f>
        <v>-3728256</v>
      </c>
      <c r="D4" s="2">
        <f t="shared" ref="D4:H4" si="0">D3-D2</f>
        <v>-116242834.48731378</v>
      </c>
      <c r="E4" s="2">
        <f t="shared" si="0"/>
        <v>7977593.6373724341</v>
      </c>
      <c r="F4" s="2">
        <f t="shared" si="0"/>
        <v>49489377.455372453</v>
      </c>
      <c r="G4" s="2">
        <f t="shared" si="0"/>
        <v>41828235.823372424</v>
      </c>
      <c r="H4" s="2">
        <f t="shared" si="0"/>
        <v>20675883.265372455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1_AF investīcijas</vt:lpstr>
      <vt:lpstr>2_Tabula_Komponentes_2022</vt:lpstr>
      <vt:lpstr>5_Grafiks_kopā_izmaiņas</vt:lpstr>
      <vt:lpstr>3_AF_investīciju_izmaiņas</vt:lpstr>
      <vt:lpstr>'1_AF investīcijas'!Print_Area</vt:lpstr>
      <vt:lpstr>'2_Tabula_Komponentes_2022'!Print_Area</vt:lpstr>
      <vt:lpstr>'1_AF investīcijas'!Print_Titles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Reinis Dzelzkalejs</dc:creator>
  <cp:lastModifiedBy>Reinis Dzelzkalejs</cp:lastModifiedBy>
  <dcterms:created xsi:type="dcterms:W3CDTF">2021-09-02T20:50:27Z</dcterms:created>
  <dcterms:modified xsi:type="dcterms:W3CDTF">2022-02-24T08:20:14Z</dcterms:modified>
</cp:coreProperties>
</file>